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DieseArbeitsmappe"/>
  <xr:revisionPtr revIDLastSave="0" documentId="13_ncr:1_{1FDD0ED8-5BBB-4361-BC05-05BF08FE0FA0}" xr6:coauthVersionLast="47" xr6:coauthVersionMax="47" xr10:uidLastSave="{00000000-0000-0000-0000-000000000000}"/>
  <bookViews>
    <workbookView xWindow="28680" yWindow="-120" windowWidth="29040" windowHeight="17790" tabRatio="877" activeTab="2" xr2:uid="{00000000-000D-0000-FFFF-FFFF00000000}"/>
  </bookViews>
  <sheets>
    <sheet name="Stundenverteilung" sheetId="86" r:id="rId1"/>
    <sheet name="Prognose" sheetId="90" r:id="rId2"/>
    <sheet name="Rapportierung" sheetId="89" r:id="rId3"/>
  </sheets>
  <definedNames>
    <definedName name="_xlnm.Print_Area" localSheetId="1">Prognose!$A$1:$EC$320</definedName>
    <definedName name="_xlnm.Print_Area" localSheetId="2">Rapportierung!$A$1:$CJ$462</definedName>
    <definedName name="_xlnm.Print_Area" localSheetId="0">Stundenverteilung!$A$1:$T$76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I41" i="89" l="1"/>
  <c r="CI81" i="89"/>
  <c r="GC417" i="89"/>
  <c r="GC376" i="89"/>
  <c r="GC319" i="89"/>
  <c r="GC269" i="89"/>
  <c r="GC227" i="89"/>
  <c r="GC179" i="89"/>
  <c r="GC130" i="89"/>
  <c r="CH41" i="89"/>
  <c r="CH129" i="89"/>
  <c r="CH473" i="89"/>
  <c r="GC178" i="89"/>
  <c r="GC226" i="89"/>
  <c r="GC268" i="89"/>
  <c r="GC318" i="89"/>
  <c r="GC375" i="89"/>
  <c r="GC416" i="89"/>
  <c r="GB460" i="89"/>
  <c r="CH463" i="89" l="1"/>
  <c r="GC129" i="89"/>
  <c r="CI268" i="89" l="1"/>
  <c r="CH268" i="89"/>
  <c r="CI226" i="89"/>
  <c r="CH226" i="89"/>
  <c r="CH178" i="89"/>
  <c r="CI129" i="89"/>
  <c r="GA376" i="89"/>
  <c r="FZ376" i="89"/>
  <c r="GB376" i="89" s="1"/>
  <c r="GB375" i="89"/>
  <c r="GA375" i="89"/>
  <c r="FZ375" i="89"/>
  <c r="GA417" i="89"/>
  <c r="FZ417" i="89"/>
  <c r="GB417" i="89" s="1"/>
  <c r="GA416" i="89"/>
  <c r="FZ416" i="89"/>
  <c r="GB416" i="89" s="1"/>
  <c r="GA319" i="89"/>
  <c r="FZ319" i="89"/>
  <c r="GB319" i="89" s="1"/>
  <c r="GA318" i="89"/>
  <c r="FZ318" i="89"/>
  <c r="GB318" i="89" s="1"/>
  <c r="GA269" i="89"/>
  <c r="FZ269" i="89"/>
  <c r="GB269" i="89" s="1"/>
  <c r="GA268" i="89"/>
  <c r="FZ268" i="89"/>
  <c r="GB268" i="89" s="1"/>
  <c r="GB227" i="89"/>
  <c r="GA227" i="89"/>
  <c r="FZ227" i="89"/>
  <c r="GA226" i="89"/>
  <c r="FZ226" i="89"/>
  <c r="GB226" i="89" s="1"/>
  <c r="FZ178" i="89"/>
  <c r="GB179" i="89"/>
  <c r="GA179" i="89"/>
  <c r="FZ179" i="89"/>
  <c r="GA178" i="89"/>
  <c r="GB178" i="89"/>
  <c r="GA130" i="89"/>
  <c r="FZ130" i="89"/>
  <c r="GB130" i="89"/>
  <c r="GB129" i="89"/>
  <c r="GA129" i="89"/>
  <c r="GA475" i="89" s="1"/>
  <c r="FZ129" i="89"/>
  <c r="CH81" i="89"/>
  <c r="FS477" i="89"/>
  <c r="FS478" i="89"/>
  <c r="DS234" i="89"/>
  <c r="DS235" i="89"/>
  <c r="DS236" i="89"/>
  <c r="DS237" i="89"/>
  <c r="DS238" i="89"/>
  <c r="DS239" i="89"/>
  <c r="DS240" i="89"/>
  <c r="DS241" i="89"/>
  <c r="DS242" i="89"/>
  <c r="DS243" i="89"/>
  <c r="DS244" i="89"/>
  <c r="DS245" i="89"/>
  <c r="DS246" i="89"/>
  <c r="DS247" i="89"/>
  <c r="DS248" i="89"/>
  <c r="DS249" i="89"/>
  <c r="DS250" i="89"/>
  <c r="DS251" i="89"/>
  <c r="DS252" i="89"/>
  <c r="DS253" i="89"/>
  <c r="DS254" i="89"/>
  <c r="DS255" i="89"/>
  <c r="DS256" i="89"/>
  <c r="DS257" i="89"/>
  <c r="DS258" i="89"/>
  <c r="DS259" i="89"/>
  <c r="DS260" i="89"/>
  <c r="DS261" i="89"/>
  <c r="DS262" i="89"/>
  <c r="DS263" i="89"/>
  <c r="DS264" i="89"/>
  <c r="DS265" i="89"/>
  <c r="DS233" i="89"/>
  <c r="DK478" i="89"/>
  <c r="CN478" i="89"/>
  <c r="CO478" i="89"/>
  <c r="CQ478" i="89"/>
  <c r="CT478" i="89"/>
  <c r="CU478" i="89"/>
  <c r="CY478" i="89"/>
  <c r="DC478" i="89"/>
  <c r="DG478" i="89"/>
  <c r="DO478" i="89"/>
  <c r="DW478" i="89"/>
  <c r="EA478" i="89"/>
  <c r="EE478" i="89"/>
  <c r="EI478" i="89"/>
  <c r="EM478" i="89"/>
  <c r="EN478" i="89"/>
  <c r="EO478" i="89"/>
  <c r="EP478" i="89"/>
  <c r="EQ478" i="89"/>
  <c r="EU478" i="89"/>
  <c r="EY478" i="89"/>
  <c r="FC478" i="89"/>
  <c r="FG478" i="89"/>
  <c r="FK478" i="89"/>
  <c r="FO478" i="89"/>
  <c r="CM478" i="89"/>
  <c r="FT477" i="89"/>
  <c r="CQ477" i="89"/>
  <c r="CU477" i="89"/>
  <c r="CY477" i="89"/>
  <c r="DC477" i="89"/>
  <c r="DG477" i="89"/>
  <c r="DK477" i="89"/>
  <c r="DO477" i="89"/>
  <c r="DS477" i="89"/>
  <c r="DW477" i="89"/>
  <c r="EA477" i="89"/>
  <c r="EE477" i="89"/>
  <c r="EI477" i="89"/>
  <c r="EM477" i="89"/>
  <c r="EQ477" i="89"/>
  <c r="EU477" i="89"/>
  <c r="EY477" i="89"/>
  <c r="FC477" i="89"/>
  <c r="FG477" i="89"/>
  <c r="FK477" i="89"/>
  <c r="FO477" i="89"/>
  <c r="CM477" i="89"/>
  <c r="CL475" i="89"/>
  <c r="CL476" i="89"/>
  <c r="EL476" i="89"/>
  <c r="CM476" i="89"/>
  <c r="CN476" i="89"/>
  <c r="CO476" i="89"/>
  <c r="CP476" i="89"/>
  <c r="CT476" i="89"/>
  <c r="CU476" i="89"/>
  <c r="CX476" i="89"/>
  <c r="DB476" i="89"/>
  <c r="DF476" i="89"/>
  <c r="DJ476" i="89"/>
  <c r="DN476" i="89"/>
  <c r="DV476" i="89"/>
  <c r="DZ476" i="89"/>
  <c r="ED476" i="89"/>
  <c r="EH476" i="89"/>
  <c r="EM476" i="89"/>
  <c r="EP476" i="89"/>
  <c r="EQ476" i="89"/>
  <c r="ET476" i="89"/>
  <c r="EX476" i="89"/>
  <c r="EY476" i="89"/>
  <c r="FB476" i="89"/>
  <c r="FF476" i="89"/>
  <c r="FJ476" i="89"/>
  <c r="FN476" i="89"/>
  <c r="FR476" i="89"/>
  <c r="FT475" i="89"/>
  <c r="EH475" i="89"/>
  <c r="EL475" i="89"/>
  <c r="EP475" i="89"/>
  <c r="ET475" i="89"/>
  <c r="EX475" i="89"/>
  <c r="FB475" i="89"/>
  <c r="FF475" i="89"/>
  <c r="FJ475" i="89"/>
  <c r="FN475" i="89"/>
  <c r="FR475" i="89"/>
  <c r="FV475" i="89"/>
  <c r="FY475" i="89"/>
  <c r="GC475" i="89"/>
  <c r="GD475" i="89"/>
  <c r="GE475" i="89"/>
  <c r="GF475" i="89"/>
  <c r="GG475" i="89"/>
  <c r="GH475" i="89"/>
  <c r="GI475" i="89"/>
  <c r="GJ475" i="89"/>
  <c r="GK475" i="89"/>
  <c r="GL475" i="89"/>
  <c r="GM475" i="89"/>
  <c r="GN475" i="89"/>
  <c r="DZ475" i="89"/>
  <c r="CP475" i="89"/>
  <c r="CT475" i="89"/>
  <c r="CX475" i="89"/>
  <c r="DB475" i="89"/>
  <c r="DF475" i="89"/>
  <c r="DJ475" i="89"/>
  <c r="DN475" i="89"/>
  <c r="DR475" i="89"/>
  <c r="DV475" i="89"/>
  <c r="CM82" i="89"/>
  <c r="CQ82" i="89"/>
  <c r="CN418" i="89"/>
  <c r="CN377" i="89"/>
  <c r="CN320" i="89"/>
  <c r="CN270" i="89"/>
  <c r="CN228" i="89"/>
  <c r="CN180" i="89"/>
  <c r="CN131" i="89"/>
  <c r="FW82" i="89"/>
  <c r="FS82" i="89"/>
  <c r="FO82" i="89"/>
  <c r="FK82" i="89"/>
  <c r="FG82" i="89"/>
  <c r="FC82" i="89"/>
  <c r="EY82" i="89"/>
  <c r="EU82" i="89"/>
  <c r="EQ82" i="89"/>
  <c r="EM82" i="89"/>
  <c r="EI82" i="89"/>
  <c r="EE82" i="89"/>
  <c r="EA82" i="89"/>
  <c r="DW82" i="89"/>
  <c r="DS82" i="89"/>
  <c r="DO82" i="89"/>
  <c r="DK82" i="89"/>
  <c r="DG82" i="89"/>
  <c r="DC82" i="89"/>
  <c r="CY82" i="89"/>
  <c r="CU82" i="89"/>
  <c r="FV81" i="89"/>
  <c r="FR81" i="89"/>
  <c r="FN81" i="89"/>
  <c r="FJ81" i="89"/>
  <c r="FF81" i="89"/>
  <c r="FB81" i="89"/>
  <c r="EX81" i="89"/>
  <c r="ET81" i="89"/>
  <c r="EP81" i="89"/>
  <c r="EL81" i="89"/>
  <c r="EH81" i="89"/>
  <c r="ED81" i="89"/>
  <c r="DZ81" i="89"/>
  <c r="DV81" i="89"/>
  <c r="DN81" i="89"/>
  <c r="DJ81" i="89"/>
  <c r="DF81" i="89"/>
  <c r="DB81" i="89"/>
  <c r="CX81" i="89"/>
  <c r="CT81" i="89"/>
  <c r="CP81" i="89"/>
  <c r="CL81" i="89"/>
  <c r="FS42" i="89"/>
  <c r="FO42" i="89"/>
  <c r="FK42" i="89"/>
  <c r="FG42" i="89"/>
  <c r="FC42" i="89"/>
  <c r="EY42" i="89"/>
  <c r="EU42" i="89"/>
  <c r="EQ42" i="89"/>
  <c r="EM42" i="89"/>
  <c r="EI42" i="89"/>
  <c r="EE42" i="89"/>
  <c r="EA42" i="89"/>
  <c r="DW42" i="89"/>
  <c r="DS42" i="89"/>
  <c r="DO42" i="89"/>
  <c r="DK42" i="89"/>
  <c r="DG42" i="89"/>
  <c r="DC42" i="89"/>
  <c r="CY42" i="89"/>
  <c r="CU42" i="89"/>
  <c r="CQ42" i="89"/>
  <c r="CM42" i="89"/>
  <c r="DR42" i="89"/>
  <c r="GB475" i="89" l="1"/>
  <c r="FZ475" i="89"/>
  <c r="DJ466" i="89" l="1"/>
  <c r="DK466" i="89"/>
  <c r="DN466" i="89"/>
  <c r="DO466" i="89"/>
  <c r="DR466" i="89"/>
  <c r="DS466" i="89"/>
  <c r="DV466" i="89"/>
  <c r="DW466" i="89"/>
  <c r="DZ466" i="89"/>
  <c r="EA466" i="89"/>
  <c r="ED466" i="89"/>
  <c r="EE466" i="89"/>
  <c r="CP466" i="89"/>
  <c r="CQ466" i="89"/>
  <c r="CT466" i="89"/>
  <c r="CU466" i="89"/>
  <c r="CX466" i="89"/>
  <c r="CY466" i="89"/>
  <c r="DB466" i="89"/>
  <c r="DC466" i="89"/>
  <c r="DF466" i="89"/>
  <c r="DG466" i="89"/>
  <c r="V186" i="89" l="1"/>
  <c r="V187" i="89"/>
  <c r="V188" i="89"/>
  <c r="V189" i="89"/>
  <c r="V190" i="89"/>
  <c r="V191" i="89"/>
  <c r="V192" i="89"/>
  <c r="V193" i="89"/>
  <c r="V194" i="89"/>
  <c r="V195" i="89"/>
  <c r="V196" i="89"/>
  <c r="V197" i="89"/>
  <c r="V198" i="89"/>
  <c r="V199" i="89"/>
  <c r="V200" i="89"/>
  <c r="V201" i="89"/>
  <c r="V202" i="89"/>
  <c r="V203" i="89"/>
  <c r="V204" i="89"/>
  <c r="V205" i="89"/>
  <c r="V206" i="89"/>
  <c r="V207" i="89"/>
  <c r="V208" i="89"/>
  <c r="V209" i="89"/>
  <c r="V210" i="89"/>
  <c r="V211" i="89"/>
  <c r="V212" i="89"/>
  <c r="V213" i="89"/>
  <c r="V214" i="89"/>
  <c r="V215" i="89"/>
  <c r="V216" i="89"/>
  <c r="V217" i="89"/>
  <c r="V218" i="89"/>
  <c r="V219" i="89"/>
  <c r="V220" i="89"/>
  <c r="V221" i="89"/>
  <c r="V222" i="89"/>
  <c r="V223" i="89"/>
  <c r="V185" i="89"/>
  <c r="Z358" i="89"/>
  <c r="DY385" i="89" l="1"/>
  <c r="DY401" i="89"/>
  <c r="DY409" i="89"/>
  <c r="DX383" i="89"/>
  <c r="DY383" i="89" s="1"/>
  <c r="DX384" i="89"/>
  <c r="DY384" i="89" s="1"/>
  <c r="DX385" i="89"/>
  <c r="DX386" i="89"/>
  <c r="DY386" i="89" s="1"/>
  <c r="DX387" i="89"/>
  <c r="DY387" i="89" s="1"/>
  <c r="DX388" i="89"/>
  <c r="DY388" i="89" s="1"/>
  <c r="DX389" i="89"/>
  <c r="DY389" i="89" s="1"/>
  <c r="DX390" i="89"/>
  <c r="DY390" i="89" s="1"/>
  <c r="DX391" i="89"/>
  <c r="DY391" i="89" s="1"/>
  <c r="DX392" i="89"/>
  <c r="DY392" i="89" s="1"/>
  <c r="DX393" i="89"/>
  <c r="DY393" i="89" s="1"/>
  <c r="DX394" i="89"/>
  <c r="DY394" i="89" s="1"/>
  <c r="DX395" i="89"/>
  <c r="DY395" i="89" s="1"/>
  <c r="DX396" i="89"/>
  <c r="DY396" i="89" s="1"/>
  <c r="DX397" i="89"/>
  <c r="DY397" i="89" s="1"/>
  <c r="DX398" i="89"/>
  <c r="DY398" i="89" s="1"/>
  <c r="DX399" i="89"/>
  <c r="DY399" i="89" s="1"/>
  <c r="DX400" i="89"/>
  <c r="DY400" i="89" s="1"/>
  <c r="DX401" i="89"/>
  <c r="DX402" i="89"/>
  <c r="DY402" i="89" s="1"/>
  <c r="DX403" i="89"/>
  <c r="DY403" i="89" s="1"/>
  <c r="DX404" i="89"/>
  <c r="DY404" i="89" s="1"/>
  <c r="DX405" i="89"/>
  <c r="DY405" i="89" s="1"/>
  <c r="DX406" i="89"/>
  <c r="DY406" i="89" s="1"/>
  <c r="DX407" i="89"/>
  <c r="DY407" i="89" s="1"/>
  <c r="DX408" i="89"/>
  <c r="DY408" i="89" s="1"/>
  <c r="DX409" i="89"/>
  <c r="DX410" i="89"/>
  <c r="DY410" i="89" s="1"/>
  <c r="DX411" i="89"/>
  <c r="DY411" i="89" s="1"/>
  <c r="DX412" i="89"/>
  <c r="DY412" i="89" s="1"/>
  <c r="DW383" i="89"/>
  <c r="DW384" i="89"/>
  <c r="DW385" i="89"/>
  <c r="DW386" i="89"/>
  <c r="DW387" i="89"/>
  <c r="DW388" i="89"/>
  <c r="DW389" i="89"/>
  <c r="DW390" i="89"/>
  <c r="DW391" i="89"/>
  <c r="DW392" i="89"/>
  <c r="DW393" i="89"/>
  <c r="DW394" i="89"/>
  <c r="DW395" i="89"/>
  <c r="DW396" i="89"/>
  <c r="DW397" i="89"/>
  <c r="DW398" i="89"/>
  <c r="DW399" i="89"/>
  <c r="DW400" i="89"/>
  <c r="DW401" i="89"/>
  <c r="DW402" i="89"/>
  <c r="DW403" i="89"/>
  <c r="DW404" i="89"/>
  <c r="DW405" i="89"/>
  <c r="DW406" i="89"/>
  <c r="DW407" i="89"/>
  <c r="DW408" i="89"/>
  <c r="DW409" i="89"/>
  <c r="DW410" i="89"/>
  <c r="DW411" i="89"/>
  <c r="DW412" i="89"/>
  <c r="DW413" i="89"/>
  <c r="DX382" i="89"/>
  <c r="DY382" i="89" s="1"/>
  <c r="DW382" i="89"/>
  <c r="DY327" i="89"/>
  <c r="DY328" i="89"/>
  <c r="DY360" i="89"/>
  <c r="DY368" i="89"/>
  <c r="DX326" i="89"/>
  <c r="DY326" i="89" s="1"/>
  <c r="DX327" i="89"/>
  <c r="DX328" i="89"/>
  <c r="DX329" i="89"/>
  <c r="DY329" i="89" s="1"/>
  <c r="DX330" i="89"/>
  <c r="DY330" i="89" s="1"/>
  <c r="DX331" i="89"/>
  <c r="DY331" i="89" s="1"/>
  <c r="DX332" i="89"/>
  <c r="DY332" i="89" s="1"/>
  <c r="DX333" i="89"/>
  <c r="DY333" i="89" s="1"/>
  <c r="DX334" i="89"/>
  <c r="DY334" i="89" s="1"/>
  <c r="DX335" i="89"/>
  <c r="DY335" i="89" s="1"/>
  <c r="DX336" i="89"/>
  <c r="DY336" i="89" s="1"/>
  <c r="DX337" i="89"/>
  <c r="DY337" i="89" s="1"/>
  <c r="DX338" i="89"/>
  <c r="DY338" i="89" s="1"/>
  <c r="DX339" i="89"/>
  <c r="DY339" i="89" s="1"/>
  <c r="DX340" i="89"/>
  <c r="DY340" i="89" s="1"/>
  <c r="DX341" i="89"/>
  <c r="DY341" i="89" s="1"/>
  <c r="DX342" i="89"/>
  <c r="DY342" i="89" s="1"/>
  <c r="DX343" i="89"/>
  <c r="DY343" i="89" s="1"/>
  <c r="DX344" i="89"/>
  <c r="DY344" i="89" s="1"/>
  <c r="DX345" i="89"/>
  <c r="DY345" i="89" s="1"/>
  <c r="DX346" i="89"/>
  <c r="DY346" i="89" s="1"/>
  <c r="DX347" i="89"/>
  <c r="DY347" i="89" s="1"/>
  <c r="DX348" i="89"/>
  <c r="DY348" i="89" s="1"/>
  <c r="DX349" i="89"/>
  <c r="DY349" i="89" s="1"/>
  <c r="DX350" i="89"/>
  <c r="DY350" i="89" s="1"/>
  <c r="DX351" i="89"/>
  <c r="DY351" i="89" s="1"/>
  <c r="DX352" i="89"/>
  <c r="DY352" i="89" s="1"/>
  <c r="DX353" i="89"/>
  <c r="DY353" i="89" s="1"/>
  <c r="DX354" i="89"/>
  <c r="DY354" i="89" s="1"/>
  <c r="DX355" i="89"/>
  <c r="DY355" i="89" s="1"/>
  <c r="DX356" i="89"/>
  <c r="DY356" i="89" s="1"/>
  <c r="DX357" i="89"/>
  <c r="DY357" i="89" s="1"/>
  <c r="DX358" i="89"/>
  <c r="DY358" i="89" s="1"/>
  <c r="DX359" i="89"/>
  <c r="DY359" i="89" s="1"/>
  <c r="DX360" i="89"/>
  <c r="DX361" i="89"/>
  <c r="DY361" i="89" s="1"/>
  <c r="DX362" i="89"/>
  <c r="DY362" i="89" s="1"/>
  <c r="DX363" i="89"/>
  <c r="DY363" i="89" s="1"/>
  <c r="DX364" i="89"/>
  <c r="DY364" i="89" s="1"/>
  <c r="DX365" i="89"/>
  <c r="DY365" i="89" s="1"/>
  <c r="DX366" i="89"/>
  <c r="DY366" i="89" s="1"/>
  <c r="DX367" i="89"/>
  <c r="DY367" i="89" s="1"/>
  <c r="DX368" i="89"/>
  <c r="DX369" i="89"/>
  <c r="DY369" i="89" s="1"/>
  <c r="DX370" i="89"/>
  <c r="DY370" i="89" s="1"/>
  <c r="DX371" i="89"/>
  <c r="DY371" i="89" s="1"/>
  <c r="DX372" i="89"/>
  <c r="DY372" i="89" s="1"/>
  <c r="DW326" i="89"/>
  <c r="DW327" i="89"/>
  <c r="DW328" i="89"/>
  <c r="DW329" i="89"/>
  <c r="DW330" i="89"/>
  <c r="DW331" i="89"/>
  <c r="DW332" i="89"/>
  <c r="DW333" i="89"/>
  <c r="DW334" i="89"/>
  <c r="DW335" i="89"/>
  <c r="DW336" i="89"/>
  <c r="DW337" i="89"/>
  <c r="DW338" i="89"/>
  <c r="DW339" i="89"/>
  <c r="DW340" i="89"/>
  <c r="DW341" i="89"/>
  <c r="DW342" i="89"/>
  <c r="DW343" i="89"/>
  <c r="DW344" i="89"/>
  <c r="DW345" i="89"/>
  <c r="DW346" i="89"/>
  <c r="DW347" i="89"/>
  <c r="DW348" i="89"/>
  <c r="DW349" i="89"/>
  <c r="DW350" i="89"/>
  <c r="DW351" i="89"/>
  <c r="DW352" i="89"/>
  <c r="DW353" i="89"/>
  <c r="DW354" i="89"/>
  <c r="DW355" i="89"/>
  <c r="DW356" i="89"/>
  <c r="DW357" i="89"/>
  <c r="DW358" i="89"/>
  <c r="DW359" i="89"/>
  <c r="DW360" i="89"/>
  <c r="DW361" i="89"/>
  <c r="DW362" i="89"/>
  <c r="DW363" i="89"/>
  <c r="DW364" i="89"/>
  <c r="DW365" i="89"/>
  <c r="DW366" i="89"/>
  <c r="DW367" i="89"/>
  <c r="DW368" i="89"/>
  <c r="DW369" i="89"/>
  <c r="DW370" i="89"/>
  <c r="DW371" i="89"/>
  <c r="DW372" i="89"/>
  <c r="DX325" i="89"/>
  <c r="DY325" i="89" s="1"/>
  <c r="DW325" i="89"/>
  <c r="DX276" i="89"/>
  <c r="DY276" i="89" s="1"/>
  <c r="DX277" i="89"/>
  <c r="DY277" i="89" s="1"/>
  <c r="DX278" i="89"/>
  <c r="DY278" i="89" s="1"/>
  <c r="DX279" i="89"/>
  <c r="DY279" i="89" s="1"/>
  <c r="DX280" i="89"/>
  <c r="DY280" i="89" s="1"/>
  <c r="DX281" i="89"/>
  <c r="DY281" i="89" s="1"/>
  <c r="DX282" i="89"/>
  <c r="DY282" i="89" s="1"/>
  <c r="DX283" i="89"/>
  <c r="DY283" i="89" s="1"/>
  <c r="DX284" i="89"/>
  <c r="DY284" i="89" s="1"/>
  <c r="DX285" i="89"/>
  <c r="DY285" i="89" s="1"/>
  <c r="DX286" i="89"/>
  <c r="DY286" i="89" s="1"/>
  <c r="DX287" i="89"/>
  <c r="DY287" i="89" s="1"/>
  <c r="DX288" i="89"/>
  <c r="DY288" i="89" s="1"/>
  <c r="DX289" i="89"/>
  <c r="DY289" i="89" s="1"/>
  <c r="DX290" i="89"/>
  <c r="DY290" i="89" s="1"/>
  <c r="DX291" i="89"/>
  <c r="DY291" i="89" s="1"/>
  <c r="DX292" i="89"/>
  <c r="DY292" i="89" s="1"/>
  <c r="DX293" i="89"/>
  <c r="DY293" i="89" s="1"/>
  <c r="DX294" i="89"/>
  <c r="DY294" i="89" s="1"/>
  <c r="DX295" i="89"/>
  <c r="DY295" i="89" s="1"/>
  <c r="DX296" i="89"/>
  <c r="DY296" i="89" s="1"/>
  <c r="DX297" i="89"/>
  <c r="DY297" i="89" s="1"/>
  <c r="DX298" i="89"/>
  <c r="DY298" i="89" s="1"/>
  <c r="DX299" i="89"/>
  <c r="DY299" i="89" s="1"/>
  <c r="DX300" i="89"/>
  <c r="DY300" i="89" s="1"/>
  <c r="DX301" i="89"/>
  <c r="DY301" i="89" s="1"/>
  <c r="DX302" i="89"/>
  <c r="DY302" i="89" s="1"/>
  <c r="DX303" i="89"/>
  <c r="DY303" i="89" s="1"/>
  <c r="DX304" i="89"/>
  <c r="DY304" i="89" s="1"/>
  <c r="DX305" i="89"/>
  <c r="DY305" i="89" s="1"/>
  <c r="DX306" i="89"/>
  <c r="DY306" i="89" s="1"/>
  <c r="DX307" i="89"/>
  <c r="DY307" i="89" s="1"/>
  <c r="DX308" i="89"/>
  <c r="DY308" i="89" s="1"/>
  <c r="DX309" i="89"/>
  <c r="DY309" i="89" s="1"/>
  <c r="DX310" i="89"/>
  <c r="DY310" i="89" s="1"/>
  <c r="DX311" i="89"/>
  <c r="DY311" i="89" s="1"/>
  <c r="DX312" i="89"/>
  <c r="DY312" i="89" s="1"/>
  <c r="DX313" i="89"/>
  <c r="DY313" i="89" s="1"/>
  <c r="DX314" i="89"/>
  <c r="DY314" i="89" s="1"/>
  <c r="DX315" i="89"/>
  <c r="DY315" i="89" s="1"/>
  <c r="DW276" i="89"/>
  <c r="DW277" i="89"/>
  <c r="DW278" i="89"/>
  <c r="DW279" i="89"/>
  <c r="DW280" i="89"/>
  <c r="DW281" i="89"/>
  <c r="DW282" i="89"/>
  <c r="DW283" i="89"/>
  <c r="DW284" i="89"/>
  <c r="DW285" i="89"/>
  <c r="DW286" i="89"/>
  <c r="DW287" i="89"/>
  <c r="DW288" i="89"/>
  <c r="DW289" i="89"/>
  <c r="DW290" i="89"/>
  <c r="DW291" i="89"/>
  <c r="DW292" i="89"/>
  <c r="DW293" i="89"/>
  <c r="DW294" i="89"/>
  <c r="DW295" i="89"/>
  <c r="DW296" i="89"/>
  <c r="DW297" i="89"/>
  <c r="DW298" i="89"/>
  <c r="DW299" i="89"/>
  <c r="DW300" i="89"/>
  <c r="DW301" i="89"/>
  <c r="DW302" i="89"/>
  <c r="DW303" i="89"/>
  <c r="DW304" i="89"/>
  <c r="DW305" i="89"/>
  <c r="DW306" i="89"/>
  <c r="DW307" i="89"/>
  <c r="DW308" i="89"/>
  <c r="DW309" i="89"/>
  <c r="DW310" i="89"/>
  <c r="DW311" i="89"/>
  <c r="DW312" i="89"/>
  <c r="DW313" i="89"/>
  <c r="DW314" i="89"/>
  <c r="DW315" i="89"/>
  <c r="DX275" i="89"/>
  <c r="DY275" i="89" s="1"/>
  <c r="DW275" i="89"/>
  <c r="DY236" i="89"/>
  <c r="DY255" i="89"/>
  <c r="DY260" i="89"/>
  <c r="DX234" i="89"/>
  <c r="DY234" i="89" s="1"/>
  <c r="DX235" i="89"/>
  <c r="DY235" i="89" s="1"/>
  <c r="DX236" i="89"/>
  <c r="DX237" i="89"/>
  <c r="DY237" i="89" s="1"/>
  <c r="DX238" i="89"/>
  <c r="DY238" i="89" s="1"/>
  <c r="DX239" i="89"/>
  <c r="DY239" i="89" s="1"/>
  <c r="DX240" i="89"/>
  <c r="DY240" i="89" s="1"/>
  <c r="DX241" i="89"/>
  <c r="DY241" i="89" s="1"/>
  <c r="DX242" i="89"/>
  <c r="DY242" i="89" s="1"/>
  <c r="DX243" i="89"/>
  <c r="DY243" i="89" s="1"/>
  <c r="DX244" i="89"/>
  <c r="DY244" i="89" s="1"/>
  <c r="DX245" i="89"/>
  <c r="DY245" i="89" s="1"/>
  <c r="DX246" i="89"/>
  <c r="DY246" i="89" s="1"/>
  <c r="DX247" i="89"/>
  <c r="DY247" i="89" s="1"/>
  <c r="DX248" i="89"/>
  <c r="DY248" i="89" s="1"/>
  <c r="DX249" i="89"/>
  <c r="DY249" i="89" s="1"/>
  <c r="DX250" i="89"/>
  <c r="DY250" i="89" s="1"/>
  <c r="DX251" i="89"/>
  <c r="DY251" i="89" s="1"/>
  <c r="DX252" i="89"/>
  <c r="DY252" i="89" s="1"/>
  <c r="DX253" i="89"/>
  <c r="DY253" i="89" s="1"/>
  <c r="DX254" i="89"/>
  <c r="DY254" i="89" s="1"/>
  <c r="DX255" i="89"/>
  <c r="DX256" i="89"/>
  <c r="DY256" i="89" s="1"/>
  <c r="DX257" i="89"/>
  <c r="DY257" i="89" s="1"/>
  <c r="DX258" i="89"/>
  <c r="DY258" i="89" s="1"/>
  <c r="DX259" i="89"/>
  <c r="DY259" i="89" s="1"/>
  <c r="DX260" i="89"/>
  <c r="DX261" i="89"/>
  <c r="DY261" i="89" s="1"/>
  <c r="DX262" i="89"/>
  <c r="DY262" i="89" s="1"/>
  <c r="DX263" i="89"/>
  <c r="DY263" i="89" s="1"/>
  <c r="DX264" i="89"/>
  <c r="DY264" i="89" s="1"/>
  <c r="DX265" i="89"/>
  <c r="DY265" i="89" s="1"/>
  <c r="DX233" i="89"/>
  <c r="DY233" i="89" s="1"/>
  <c r="DW234" i="89"/>
  <c r="DW235" i="89"/>
  <c r="DW236" i="89"/>
  <c r="DW237" i="89"/>
  <c r="DW238" i="89"/>
  <c r="DW239" i="89"/>
  <c r="DW240" i="89"/>
  <c r="DW241" i="89"/>
  <c r="DW242" i="89"/>
  <c r="DW243" i="89"/>
  <c r="DW244" i="89"/>
  <c r="DW245" i="89"/>
  <c r="DW246" i="89"/>
  <c r="DW247" i="89"/>
  <c r="DW248" i="89"/>
  <c r="DW249" i="89"/>
  <c r="DW250" i="89"/>
  <c r="DW251" i="89"/>
  <c r="DW252" i="89"/>
  <c r="DW253" i="89"/>
  <c r="DW254" i="89"/>
  <c r="DW255" i="89"/>
  <c r="DW256" i="89"/>
  <c r="DW257" i="89"/>
  <c r="DW258" i="89"/>
  <c r="DW259" i="89"/>
  <c r="DW260" i="89"/>
  <c r="DW261" i="89"/>
  <c r="DW262" i="89"/>
  <c r="DW263" i="89"/>
  <c r="DW264" i="89"/>
  <c r="DW265" i="89"/>
  <c r="DW233" i="89"/>
  <c r="DY203" i="89"/>
  <c r="DY211" i="89"/>
  <c r="DY216" i="89"/>
  <c r="DX186" i="89"/>
  <c r="DY186" i="89" s="1"/>
  <c r="DX187" i="89"/>
  <c r="DY187" i="89" s="1"/>
  <c r="DX188" i="89"/>
  <c r="DY188" i="89" s="1"/>
  <c r="DX189" i="89"/>
  <c r="DY189" i="89" s="1"/>
  <c r="DX190" i="89"/>
  <c r="DY190" i="89" s="1"/>
  <c r="DX191" i="89"/>
  <c r="DY191" i="89" s="1"/>
  <c r="DX192" i="89"/>
  <c r="DY192" i="89" s="1"/>
  <c r="DX193" i="89"/>
  <c r="DY193" i="89" s="1"/>
  <c r="DX194" i="89"/>
  <c r="DY194" i="89" s="1"/>
  <c r="DX195" i="89"/>
  <c r="DY195" i="89" s="1"/>
  <c r="DX196" i="89"/>
  <c r="DY196" i="89" s="1"/>
  <c r="DX197" i="89"/>
  <c r="DY197" i="89" s="1"/>
  <c r="DX198" i="89"/>
  <c r="DY198" i="89" s="1"/>
  <c r="DX199" i="89"/>
  <c r="DY199" i="89" s="1"/>
  <c r="DX200" i="89"/>
  <c r="DY200" i="89" s="1"/>
  <c r="DX201" i="89"/>
  <c r="DY201" i="89" s="1"/>
  <c r="DX202" i="89"/>
  <c r="DY202" i="89" s="1"/>
  <c r="DX203" i="89"/>
  <c r="DX204" i="89"/>
  <c r="DY204" i="89" s="1"/>
  <c r="DX205" i="89"/>
  <c r="DY205" i="89" s="1"/>
  <c r="DX206" i="89"/>
  <c r="DY206" i="89" s="1"/>
  <c r="DX207" i="89"/>
  <c r="DY207" i="89" s="1"/>
  <c r="DX208" i="89"/>
  <c r="DY208" i="89" s="1"/>
  <c r="DX209" i="89"/>
  <c r="DY209" i="89" s="1"/>
  <c r="DX210" i="89"/>
  <c r="DY210" i="89" s="1"/>
  <c r="DX211" i="89"/>
  <c r="DX212" i="89"/>
  <c r="DY212" i="89" s="1"/>
  <c r="DX213" i="89"/>
  <c r="DY213" i="89" s="1"/>
  <c r="DX214" i="89"/>
  <c r="DY214" i="89" s="1"/>
  <c r="DX215" i="89"/>
  <c r="DY215" i="89" s="1"/>
  <c r="DX217" i="89"/>
  <c r="DY217" i="89" s="1"/>
  <c r="DX218" i="89"/>
  <c r="DY218" i="89" s="1"/>
  <c r="DX219" i="89"/>
  <c r="DY219" i="89" s="1"/>
  <c r="DX220" i="89"/>
  <c r="DY220" i="89" s="1"/>
  <c r="DX221" i="89"/>
  <c r="DY221" i="89" s="1"/>
  <c r="DX222" i="89"/>
  <c r="DY222" i="89" s="1"/>
  <c r="DX223" i="89"/>
  <c r="DY223" i="89" s="1"/>
  <c r="DX224" i="89"/>
  <c r="DY224" i="89" s="1"/>
  <c r="DX225" i="89"/>
  <c r="DY225" i="89" s="1"/>
  <c r="DX185" i="89"/>
  <c r="DY185" i="89" s="1"/>
  <c r="DW186" i="89"/>
  <c r="DW187" i="89"/>
  <c r="DW188" i="89"/>
  <c r="DW189" i="89"/>
  <c r="DW190" i="89"/>
  <c r="DW191" i="89"/>
  <c r="DW192" i="89"/>
  <c r="DW193" i="89"/>
  <c r="DW194" i="89"/>
  <c r="DW195" i="89"/>
  <c r="DW196" i="89"/>
  <c r="DW197" i="89"/>
  <c r="DW198" i="89"/>
  <c r="DW199" i="89"/>
  <c r="DW200" i="89"/>
  <c r="DW201" i="89"/>
  <c r="DW202" i="89"/>
  <c r="DW203" i="89"/>
  <c r="DW204" i="89"/>
  <c r="DW205" i="89"/>
  <c r="DW206" i="89"/>
  <c r="DW207" i="89"/>
  <c r="DW208" i="89"/>
  <c r="DW209" i="89"/>
  <c r="DW210" i="89"/>
  <c r="DW211" i="89"/>
  <c r="DW212" i="89"/>
  <c r="DW213" i="89"/>
  <c r="DW214" i="89"/>
  <c r="DW215" i="89"/>
  <c r="DW216" i="89"/>
  <c r="DW217" i="89"/>
  <c r="DW218" i="89"/>
  <c r="DW219" i="89"/>
  <c r="DW220" i="89"/>
  <c r="DW221" i="89"/>
  <c r="DW222" i="89"/>
  <c r="DW223" i="89"/>
  <c r="DW224" i="89"/>
  <c r="DW225" i="89"/>
  <c r="DW185" i="89"/>
  <c r="DX137" i="89"/>
  <c r="DY137" i="89" s="1"/>
  <c r="DX138" i="89"/>
  <c r="DY138" i="89" s="1"/>
  <c r="DX139" i="89"/>
  <c r="DY139" i="89" s="1"/>
  <c r="DX140" i="89"/>
  <c r="DY140" i="89" s="1"/>
  <c r="DX141" i="89"/>
  <c r="DY141" i="89" s="1"/>
  <c r="DX142" i="89"/>
  <c r="DY142" i="89" s="1"/>
  <c r="DX143" i="89"/>
  <c r="DY143" i="89" s="1"/>
  <c r="DX144" i="89"/>
  <c r="DY144" i="89" s="1"/>
  <c r="DX145" i="89"/>
  <c r="DY145" i="89" s="1"/>
  <c r="DX146" i="89"/>
  <c r="DY146" i="89" s="1"/>
  <c r="DX147" i="89"/>
  <c r="DY147" i="89" s="1"/>
  <c r="DX148" i="89"/>
  <c r="DY148" i="89" s="1"/>
  <c r="DX149" i="89"/>
  <c r="DY149" i="89" s="1"/>
  <c r="DX150" i="89"/>
  <c r="DY150" i="89" s="1"/>
  <c r="DX151" i="89"/>
  <c r="DY151" i="89" s="1"/>
  <c r="DX152" i="89"/>
  <c r="DY152" i="89" s="1"/>
  <c r="DX153" i="89"/>
  <c r="DY153" i="89" s="1"/>
  <c r="DX154" i="89"/>
  <c r="DY154" i="89" s="1"/>
  <c r="DX155" i="89"/>
  <c r="DY155" i="89" s="1"/>
  <c r="DX156" i="89"/>
  <c r="DY156" i="89" s="1"/>
  <c r="DX157" i="89"/>
  <c r="DY157" i="89" s="1"/>
  <c r="DX158" i="89"/>
  <c r="DY158" i="89" s="1"/>
  <c r="DX159" i="89"/>
  <c r="DY159" i="89" s="1"/>
  <c r="DX160" i="89"/>
  <c r="DY160" i="89" s="1"/>
  <c r="DX161" i="89"/>
  <c r="DY161" i="89" s="1"/>
  <c r="DX162" i="89"/>
  <c r="DY162" i="89" s="1"/>
  <c r="DX163" i="89"/>
  <c r="DY163" i="89" s="1"/>
  <c r="DX164" i="89"/>
  <c r="DY164" i="89" s="1"/>
  <c r="DX165" i="89"/>
  <c r="DY165" i="89" s="1"/>
  <c r="DX166" i="89"/>
  <c r="DY166" i="89" s="1"/>
  <c r="DX167" i="89"/>
  <c r="DY167" i="89" s="1"/>
  <c r="DX168" i="89"/>
  <c r="DY168" i="89" s="1"/>
  <c r="DX169" i="89"/>
  <c r="DY169" i="89" s="1"/>
  <c r="DX170" i="89"/>
  <c r="DY170" i="89" s="1"/>
  <c r="DX171" i="89"/>
  <c r="DY171" i="89" s="1"/>
  <c r="DX172" i="89"/>
  <c r="DY172" i="89" s="1"/>
  <c r="DX173" i="89"/>
  <c r="DY173" i="89" s="1"/>
  <c r="DX174" i="89"/>
  <c r="DY174" i="89" s="1"/>
  <c r="DW137" i="89"/>
  <c r="DW138" i="89"/>
  <c r="DW139" i="89"/>
  <c r="DW140" i="89"/>
  <c r="DW141" i="89"/>
  <c r="DW142" i="89"/>
  <c r="DW143" i="89"/>
  <c r="DW144" i="89"/>
  <c r="DW145" i="89"/>
  <c r="DW146" i="89"/>
  <c r="DW147" i="89"/>
  <c r="DW148" i="89"/>
  <c r="DW149" i="89"/>
  <c r="DW150" i="89"/>
  <c r="DW151" i="89"/>
  <c r="DW152" i="89"/>
  <c r="DW153" i="89"/>
  <c r="DW154" i="89"/>
  <c r="DW155" i="89"/>
  <c r="DW156" i="89"/>
  <c r="DW157" i="89"/>
  <c r="DW158" i="89"/>
  <c r="DW159" i="89"/>
  <c r="DW160" i="89"/>
  <c r="DW161" i="89"/>
  <c r="DW162" i="89"/>
  <c r="DW163" i="89"/>
  <c r="DW164" i="89"/>
  <c r="DW165" i="89"/>
  <c r="DW166" i="89"/>
  <c r="DW167" i="89"/>
  <c r="DW168" i="89"/>
  <c r="DW169" i="89"/>
  <c r="DW170" i="89"/>
  <c r="DW171" i="89"/>
  <c r="DW172" i="89"/>
  <c r="DW173" i="89"/>
  <c r="DW174" i="89"/>
  <c r="DW175" i="89"/>
  <c r="DX136" i="89"/>
  <c r="DY136" i="89" s="1"/>
  <c r="DW136" i="89"/>
  <c r="DY100" i="89"/>
  <c r="DX89" i="89"/>
  <c r="DY89" i="89" s="1"/>
  <c r="DX90" i="89"/>
  <c r="DY90" i="89" s="1"/>
  <c r="DX91" i="89"/>
  <c r="DY91" i="89" s="1"/>
  <c r="DX92" i="89"/>
  <c r="DY92" i="89" s="1"/>
  <c r="DX93" i="89"/>
  <c r="DY93" i="89" s="1"/>
  <c r="DX94" i="89"/>
  <c r="DY94" i="89" s="1"/>
  <c r="DX95" i="89"/>
  <c r="DY95" i="89" s="1"/>
  <c r="DX96" i="89"/>
  <c r="DY96" i="89" s="1"/>
  <c r="DX97" i="89"/>
  <c r="DY97" i="89" s="1"/>
  <c r="DX98" i="89"/>
  <c r="DY98" i="89" s="1"/>
  <c r="DX99" i="89"/>
  <c r="DY99" i="89" s="1"/>
  <c r="DX100" i="89"/>
  <c r="DX101" i="89"/>
  <c r="DY101" i="89" s="1"/>
  <c r="DX102" i="89"/>
  <c r="DY102" i="89" s="1"/>
  <c r="DX103" i="89"/>
  <c r="DY103" i="89" s="1"/>
  <c r="DX104" i="89"/>
  <c r="DY104" i="89" s="1"/>
  <c r="DX105" i="89"/>
  <c r="DY105" i="89" s="1"/>
  <c r="DX106" i="89"/>
  <c r="DY106" i="89" s="1"/>
  <c r="DX107" i="89"/>
  <c r="DY107" i="89" s="1"/>
  <c r="DX108" i="89"/>
  <c r="DY108" i="89" s="1"/>
  <c r="DX109" i="89"/>
  <c r="DY109" i="89" s="1"/>
  <c r="DX110" i="89"/>
  <c r="DY110" i="89" s="1"/>
  <c r="DX111" i="89"/>
  <c r="DY111" i="89" s="1"/>
  <c r="DX112" i="89"/>
  <c r="DY112" i="89" s="1"/>
  <c r="DX113" i="89"/>
  <c r="DY113" i="89" s="1"/>
  <c r="DX114" i="89"/>
  <c r="DY114" i="89" s="1"/>
  <c r="DX115" i="89"/>
  <c r="DY115" i="89" s="1"/>
  <c r="DX116" i="89"/>
  <c r="DY116" i="89" s="1"/>
  <c r="DX117" i="89"/>
  <c r="DY117" i="89" s="1"/>
  <c r="DX118" i="89"/>
  <c r="DY118" i="89" s="1"/>
  <c r="DX119" i="89"/>
  <c r="DY119" i="89" s="1"/>
  <c r="DX120" i="89"/>
  <c r="DY120" i="89" s="1"/>
  <c r="DX121" i="89"/>
  <c r="DY121" i="89" s="1"/>
  <c r="DX122" i="89"/>
  <c r="DY122" i="89" s="1"/>
  <c r="DX123" i="89"/>
  <c r="DY123" i="89" s="1"/>
  <c r="DX124" i="89"/>
  <c r="DY124" i="89" s="1"/>
  <c r="DX125" i="89"/>
  <c r="DY125" i="89" s="1"/>
  <c r="DX126" i="89"/>
  <c r="DY126" i="89" s="1"/>
  <c r="DX127" i="89"/>
  <c r="DY127" i="89" s="1"/>
  <c r="DX128" i="89"/>
  <c r="DY128" i="89" s="1"/>
  <c r="DX88" i="89"/>
  <c r="DY88" i="89" s="1"/>
  <c r="DW89" i="89"/>
  <c r="DW90" i="89"/>
  <c r="DW91" i="89"/>
  <c r="DW92" i="89"/>
  <c r="DW93" i="89"/>
  <c r="DW94" i="89"/>
  <c r="DW95" i="89"/>
  <c r="DW96" i="89"/>
  <c r="DW97" i="89"/>
  <c r="DW98" i="89"/>
  <c r="DW99" i="89"/>
  <c r="DW100" i="89"/>
  <c r="DW101" i="89"/>
  <c r="DW102" i="89"/>
  <c r="DW103" i="89"/>
  <c r="DW104" i="89"/>
  <c r="DW105" i="89"/>
  <c r="DW106" i="89"/>
  <c r="DW107" i="89"/>
  <c r="DW108" i="89"/>
  <c r="DW109" i="89"/>
  <c r="DW110" i="89"/>
  <c r="DW111" i="89"/>
  <c r="DW112" i="89"/>
  <c r="DW113" i="89"/>
  <c r="DW114" i="89"/>
  <c r="DW115" i="89"/>
  <c r="DW116" i="89"/>
  <c r="DW117" i="89"/>
  <c r="DW118" i="89"/>
  <c r="DW119" i="89"/>
  <c r="DW120" i="89"/>
  <c r="DW121" i="89"/>
  <c r="DW122" i="89"/>
  <c r="DW123" i="89"/>
  <c r="DW124" i="89"/>
  <c r="DW125" i="89"/>
  <c r="DW126" i="89"/>
  <c r="DW127" i="89"/>
  <c r="DW128" i="89"/>
  <c r="DW88" i="89"/>
  <c r="DT276" i="89"/>
  <c r="DU276" i="89" s="1"/>
  <c r="DT277" i="89"/>
  <c r="DU277" i="89" s="1"/>
  <c r="DT278" i="89"/>
  <c r="DU278" i="89" s="1"/>
  <c r="DT279" i="89"/>
  <c r="DU279" i="89" s="1"/>
  <c r="DT280" i="89"/>
  <c r="DU280" i="89" s="1"/>
  <c r="DT281" i="89"/>
  <c r="DU281" i="89" s="1"/>
  <c r="DT282" i="89"/>
  <c r="DU282" i="89" s="1"/>
  <c r="DT283" i="89"/>
  <c r="DU283" i="89" s="1"/>
  <c r="DT284" i="89"/>
  <c r="DU284" i="89" s="1"/>
  <c r="DT285" i="89"/>
  <c r="DU285" i="89" s="1"/>
  <c r="DT286" i="89"/>
  <c r="DU286" i="89" s="1"/>
  <c r="DT287" i="89"/>
  <c r="DU287" i="89" s="1"/>
  <c r="DT288" i="89"/>
  <c r="DU288" i="89" s="1"/>
  <c r="DT289" i="89"/>
  <c r="DU289" i="89" s="1"/>
  <c r="DT290" i="89"/>
  <c r="DU290" i="89" s="1"/>
  <c r="DT291" i="89"/>
  <c r="DU291" i="89" s="1"/>
  <c r="DT292" i="89"/>
  <c r="DU292" i="89" s="1"/>
  <c r="DT293" i="89"/>
  <c r="DU293" i="89" s="1"/>
  <c r="DT294" i="89"/>
  <c r="DU294" i="89" s="1"/>
  <c r="DT295" i="89"/>
  <c r="DU295" i="89" s="1"/>
  <c r="DT296" i="89"/>
  <c r="DU296" i="89" s="1"/>
  <c r="DT297" i="89"/>
  <c r="DU297" i="89" s="1"/>
  <c r="DT298" i="89"/>
  <c r="DU298" i="89" s="1"/>
  <c r="DT299" i="89"/>
  <c r="DU299" i="89" s="1"/>
  <c r="DT300" i="89"/>
  <c r="DU300" i="89" s="1"/>
  <c r="DT301" i="89"/>
  <c r="DU301" i="89" s="1"/>
  <c r="DT302" i="89"/>
  <c r="DU302" i="89" s="1"/>
  <c r="DT303" i="89"/>
  <c r="DU303" i="89" s="1"/>
  <c r="DT304" i="89"/>
  <c r="DU304" i="89" s="1"/>
  <c r="DT305" i="89"/>
  <c r="DU305" i="89" s="1"/>
  <c r="DT306" i="89"/>
  <c r="DU306" i="89" s="1"/>
  <c r="DT307" i="89"/>
  <c r="DU307" i="89" s="1"/>
  <c r="DT308" i="89"/>
  <c r="DU308" i="89" s="1"/>
  <c r="DT309" i="89"/>
  <c r="DU309" i="89" s="1"/>
  <c r="DT310" i="89"/>
  <c r="DU310" i="89" s="1"/>
  <c r="DT311" i="89"/>
  <c r="DU311" i="89" s="1"/>
  <c r="DT312" i="89"/>
  <c r="DU312" i="89" s="1"/>
  <c r="DT313" i="89"/>
  <c r="DU313" i="89" s="1"/>
  <c r="DT314" i="89"/>
  <c r="DU314" i="89" s="1"/>
  <c r="DT315" i="89"/>
  <c r="DU315" i="89" s="1"/>
  <c r="DS276" i="89"/>
  <c r="DS277" i="89"/>
  <c r="DS278" i="89"/>
  <c r="DS279" i="89"/>
  <c r="DS280" i="89"/>
  <c r="DS281" i="89"/>
  <c r="DS282" i="89"/>
  <c r="DS283" i="89"/>
  <c r="DS284" i="89"/>
  <c r="DS285" i="89"/>
  <c r="DS286" i="89"/>
  <c r="DS287" i="89"/>
  <c r="DS288" i="89"/>
  <c r="DS289" i="89"/>
  <c r="DS290" i="89"/>
  <c r="DS291" i="89"/>
  <c r="DS292" i="89"/>
  <c r="DS293" i="89"/>
  <c r="DS294" i="89"/>
  <c r="DS295" i="89"/>
  <c r="DS296" i="89"/>
  <c r="DS297" i="89"/>
  <c r="DS298" i="89"/>
  <c r="DS299" i="89"/>
  <c r="DS300" i="89"/>
  <c r="DS301" i="89"/>
  <c r="DS302" i="89"/>
  <c r="DS303" i="89"/>
  <c r="DS304" i="89"/>
  <c r="DS305" i="89"/>
  <c r="DS306" i="89"/>
  <c r="DS307" i="89"/>
  <c r="DS308" i="89"/>
  <c r="DS309" i="89"/>
  <c r="DS310" i="89"/>
  <c r="DS311" i="89"/>
  <c r="DS312" i="89"/>
  <c r="DS313" i="89"/>
  <c r="DS314" i="89"/>
  <c r="DS315" i="89"/>
  <c r="DT275" i="89"/>
  <c r="DU275" i="89" s="1"/>
  <c r="DS275" i="89"/>
  <c r="DX413" i="89"/>
  <c r="DY413" i="89" s="1"/>
  <c r="DT383" i="89"/>
  <c r="DU383" i="89" s="1"/>
  <c r="DT384" i="89"/>
  <c r="DU384" i="89" s="1"/>
  <c r="DT385" i="89"/>
  <c r="DU385" i="89" s="1"/>
  <c r="DT386" i="89"/>
  <c r="DU386" i="89" s="1"/>
  <c r="DT387" i="89"/>
  <c r="DU387" i="89" s="1"/>
  <c r="DT388" i="89"/>
  <c r="DU388" i="89" s="1"/>
  <c r="DT389" i="89"/>
  <c r="DU389" i="89" s="1"/>
  <c r="DT390" i="89"/>
  <c r="DU390" i="89" s="1"/>
  <c r="DT391" i="89"/>
  <c r="DU391" i="89" s="1"/>
  <c r="DT392" i="89"/>
  <c r="DU392" i="89" s="1"/>
  <c r="DT393" i="89"/>
  <c r="DU393" i="89" s="1"/>
  <c r="DT394" i="89"/>
  <c r="DU394" i="89" s="1"/>
  <c r="DT395" i="89"/>
  <c r="DU395" i="89" s="1"/>
  <c r="DT396" i="89"/>
  <c r="DU396" i="89" s="1"/>
  <c r="DT397" i="89"/>
  <c r="DU397" i="89" s="1"/>
  <c r="DT398" i="89"/>
  <c r="DU398" i="89" s="1"/>
  <c r="DT399" i="89"/>
  <c r="DU399" i="89" s="1"/>
  <c r="DT400" i="89"/>
  <c r="DU400" i="89" s="1"/>
  <c r="DT401" i="89"/>
  <c r="DU401" i="89" s="1"/>
  <c r="DT402" i="89"/>
  <c r="DU402" i="89" s="1"/>
  <c r="DT403" i="89"/>
  <c r="DU403" i="89" s="1"/>
  <c r="DT404" i="89"/>
  <c r="DU404" i="89" s="1"/>
  <c r="DT405" i="89"/>
  <c r="DU405" i="89" s="1"/>
  <c r="DT406" i="89"/>
  <c r="DU406" i="89" s="1"/>
  <c r="DT407" i="89"/>
  <c r="DU407" i="89" s="1"/>
  <c r="DT408" i="89"/>
  <c r="DU408" i="89" s="1"/>
  <c r="DT409" i="89"/>
  <c r="DU409" i="89" s="1"/>
  <c r="DT410" i="89"/>
  <c r="DU410" i="89" s="1"/>
  <c r="DT411" i="89"/>
  <c r="DU411" i="89" s="1"/>
  <c r="DT412" i="89"/>
  <c r="DU412" i="89" s="1"/>
  <c r="DT413" i="89"/>
  <c r="DU413" i="89" s="1"/>
  <c r="DT382" i="89"/>
  <c r="DU382" i="89" s="1"/>
  <c r="DS383" i="89"/>
  <c r="DS384" i="89"/>
  <c r="DS385" i="89"/>
  <c r="DS386" i="89"/>
  <c r="DS387" i="89"/>
  <c r="DS388" i="89"/>
  <c r="DS389" i="89"/>
  <c r="DS390" i="89"/>
  <c r="DS391" i="89"/>
  <c r="DS392" i="89"/>
  <c r="DS393" i="89"/>
  <c r="DS394" i="89"/>
  <c r="DS395" i="89"/>
  <c r="DS396" i="89"/>
  <c r="DS397" i="89"/>
  <c r="DS398" i="89"/>
  <c r="DS399" i="89"/>
  <c r="DS400" i="89"/>
  <c r="DS401" i="89"/>
  <c r="DS402" i="89"/>
  <c r="DS403" i="89"/>
  <c r="DS404" i="89"/>
  <c r="DS405" i="89"/>
  <c r="DS406" i="89"/>
  <c r="DS407" i="89"/>
  <c r="DS408" i="89"/>
  <c r="DS409" i="89"/>
  <c r="DS410" i="89"/>
  <c r="DS411" i="89"/>
  <c r="DS412" i="89"/>
  <c r="DS413" i="89"/>
  <c r="DS382" i="89"/>
  <c r="DP383" i="89"/>
  <c r="DQ383" i="89" s="1"/>
  <c r="DP384" i="89"/>
  <c r="DQ384" i="89" s="1"/>
  <c r="DP385" i="89"/>
  <c r="DQ385" i="89" s="1"/>
  <c r="DP386" i="89"/>
  <c r="DQ386" i="89" s="1"/>
  <c r="DP387" i="89"/>
  <c r="DQ387" i="89" s="1"/>
  <c r="DP388" i="89"/>
  <c r="DQ388" i="89" s="1"/>
  <c r="DP389" i="89"/>
  <c r="DQ389" i="89" s="1"/>
  <c r="DP390" i="89"/>
  <c r="DQ390" i="89" s="1"/>
  <c r="DP391" i="89"/>
  <c r="DQ391" i="89" s="1"/>
  <c r="DP392" i="89"/>
  <c r="DQ392" i="89" s="1"/>
  <c r="DP393" i="89"/>
  <c r="DQ393" i="89" s="1"/>
  <c r="DP394" i="89"/>
  <c r="DQ394" i="89" s="1"/>
  <c r="DP395" i="89"/>
  <c r="DQ395" i="89" s="1"/>
  <c r="DP396" i="89"/>
  <c r="DQ396" i="89" s="1"/>
  <c r="DP397" i="89"/>
  <c r="DQ397" i="89" s="1"/>
  <c r="DP398" i="89"/>
  <c r="DQ398" i="89" s="1"/>
  <c r="DP399" i="89"/>
  <c r="DQ399" i="89" s="1"/>
  <c r="DP400" i="89"/>
  <c r="DQ400" i="89" s="1"/>
  <c r="DP401" i="89"/>
  <c r="DQ401" i="89" s="1"/>
  <c r="DP402" i="89"/>
  <c r="DQ402" i="89" s="1"/>
  <c r="DP403" i="89"/>
  <c r="DQ403" i="89" s="1"/>
  <c r="DP404" i="89"/>
  <c r="DQ404" i="89" s="1"/>
  <c r="DP405" i="89"/>
  <c r="DQ405" i="89" s="1"/>
  <c r="DP406" i="89"/>
  <c r="DQ406" i="89" s="1"/>
  <c r="DP407" i="89"/>
  <c r="DQ407" i="89" s="1"/>
  <c r="DP408" i="89"/>
  <c r="DQ408" i="89" s="1"/>
  <c r="DP409" i="89"/>
  <c r="DQ409" i="89" s="1"/>
  <c r="DP410" i="89"/>
  <c r="DQ410" i="89" s="1"/>
  <c r="DP411" i="89"/>
  <c r="DQ411" i="89" s="1"/>
  <c r="DP412" i="89"/>
  <c r="DQ412" i="89" s="1"/>
  <c r="DP413" i="89"/>
  <c r="DQ413" i="89" s="1"/>
  <c r="DP382" i="89"/>
  <c r="DQ382" i="89" s="1"/>
  <c r="DO383" i="89"/>
  <c r="DO384" i="89"/>
  <c r="DO385" i="89"/>
  <c r="DO386" i="89"/>
  <c r="DO387" i="89"/>
  <c r="DO388" i="89"/>
  <c r="DO389" i="89"/>
  <c r="DO390" i="89"/>
  <c r="DO391" i="89"/>
  <c r="DO392" i="89"/>
  <c r="DO393" i="89"/>
  <c r="DO394" i="89"/>
  <c r="DO395" i="89"/>
  <c r="DO396" i="89"/>
  <c r="DO397" i="89"/>
  <c r="DO398" i="89"/>
  <c r="DO399" i="89"/>
  <c r="DO400" i="89"/>
  <c r="DO401" i="89"/>
  <c r="DO402" i="89"/>
  <c r="DO403" i="89"/>
  <c r="DO404" i="89"/>
  <c r="DO405" i="89"/>
  <c r="DO406" i="89"/>
  <c r="DO407" i="89"/>
  <c r="DO408" i="89"/>
  <c r="DO409" i="89"/>
  <c r="DO410" i="89"/>
  <c r="DO411" i="89"/>
  <c r="DO412" i="89"/>
  <c r="DO413" i="89"/>
  <c r="DO382" i="89"/>
  <c r="DM387" i="89"/>
  <c r="DM411" i="89"/>
  <c r="DL383" i="89"/>
  <c r="DM383" i="89" s="1"/>
  <c r="DL384" i="89"/>
  <c r="DM384" i="89" s="1"/>
  <c r="DL385" i="89"/>
  <c r="DM385" i="89" s="1"/>
  <c r="DL386" i="89"/>
  <c r="DM386" i="89" s="1"/>
  <c r="DL387" i="89"/>
  <c r="DL388" i="89"/>
  <c r="DM388" i="89" s="1"/>
  <c r="DL389" i="89"/>
  <c r="DM389" i="89" s="1"/>
  <c r="DL390" i="89"/>
  <c r="DM390" i="89" s="1"/>
  <c r="DL391" i="89"/>
  <c r="DM391" i="89" s="1"/>
  <c r="DL392" i="89"/>
  <c r="DM392" i="89" s="1"/>
  <c r="DL393" i="89"/>
  <c r="DM393" i="89" s="1"/>
  <c r="DL394" i="89"/>
  <c r="DM394" i="89" s="1"/>
  <c r="DL395" i="89"/>
  <c r="DM395" i="89" s="1"/>
  <c r="DL396" i="89"/>
  <c r="DM396" i="89" s="1"/>
  <c r="DL397" i="89"/>
  <c r="DM397" i="89" s="1"/>
  <c r="DL398" i="89"/>
  <c r="DM398" i="89" s="1"/>
  <c r="DL399" i="89"/>
  <c r="DM399" i="89" s="1"/>
  <c r="DL400" i="89"/>
  <c r="DM400" i="89" s="1"/>
  <c r="DL401" i="89"/>
  <c r="DM401" i="89" s="1"/>
  <c r="DL402" i="89"/>
  <c r="DM402" i="89" s="1"/>
  <c r="DL403" i="89"/>
  <c r="DM403" i="89" s="1"/>
  <c r="DL404" i="89"/>
  <c r="DM404" i="89" s="1"/>
  <c r="DL405" i="89"/>
  <c r="DM405" i="89" s="1"/>
  <c r="DL406" i="89"/>
  <c r="DM406" i="89" s="1"/>
  <c r="DL407" i="89"/>
  <c r="DM407" i="89" s="1"/>
  <c r="DL408" i="89"/>
  <c r="DM408" i="89" s="1"/>
  <c r="DL409" i="89"/>
  <c r="DM409" i="89" s="1"/>
  <c r="DL410" i="89"/>
  <c r="DM410" i="89" s="1"/>
  <c r="DL411" i="89"/>
  <c r="DL412" i="89"/>
  <c r="DM412" i="89" s="1"/>
  <c r="DL413" i="89"/>
  <c r="DM413" i="89" s="1"/>
  <c r="DL382" i="89"/>
  <c r="DM382" i="89" s="1"/>
  <c r="DK383" i="89"/>
  <c r="DK384" i="89"/>
  <c r="DK385" i="89"/>
  <c r="DK386" i="89"/>
  <c r="DK387" i="89"/>
  <c r="DK388" i="89"/>
  <c r="DK389" i="89"/>
  <c r="DK390" i="89"/>
  <c r="DK391" i="89"/>
  <c r="DK392" i="89"/>
  <c r="DK393" i="89"/>
  <c r="DK394" i="89"/>
  <c r="DK395" i="89"/>
  <c r="DK396" i="89"/>
  <c r="DK397" i="89"/>
  <c r="DK398" i="89"/>
  <c r="DK399" i="89"/>
  <c r="DK400" i="89"/>
  <c r="DK401" i="89"/>
  <c r="DK402" i="89"/>
  <c r="DK403" i="89"/>
  <c r="DK404" i="89"/>
  <c r="DK405" i="89"/>
  <c r="DK406" i="89"/>
  <c r="DK407" i="89"/>
  <c r="DK408" i="89"/>
  <c r="DK409" i="89"/>
  <c r="DK410" i="89"/>
  <c r="DK411" i="89"/>
  <c r="DK412" i="89"/>
  <c r="DK413" i="89"/>
  <c r="DK382" i="89"/>
  <c r="DI249" i="89"/>
  <c r="DH234" i="89"/>
  <c r="DI234" i="89" s="1"/>
  <c r="DH235" i="89"/>
  <c r="DI235" i="89" s="1"/>
  <c r="DH236" i="89"/>
  <c r="DI236" i="89" s="1"/>
  <c r="DH237" i="89"/>
  <c r="DI237" i="89" s="1"/>
  <c r="DH238" i="89"/>
  <c r="DI238" i="89" s="1"/>
  <c r="DH239" i="89"/>
  <c r="DI239" i="89" s="1"/>
  <c r="DH240" i="89"/>
  <c r="DI240" i="89" s="1"/>
  <c r="DH241" i="89"/>
  <c r="DI241" i="89" s="1"/>
  <c r="DH242" i="89"/>
  <c r="DI242" i="89" s="1"/>
  <c r="DH243" i="89"/>
  <c r="DI243" i="89" s="1"/>
  <c r="DH244" i="89"/>
  <c r="DI244" i="89" s="1"/>
  <c r="DH245" i="89"/>
  <c r="DI245" i="89" s="1"/>
  <c r="DH246" i="89"/>
  <c r="DI246" i="89" s="1"/>
  <c r="DH247" i="89"/>
  <c r="DI247" i="89" s="1"/>
  <c r="DH248" i="89"/>
  <c r="DI248" i="89" s="1"/>
  <c r="DH249" i="89"/>
  <c r="DH250" i="89"/>
  <c r="DI250" i="89" s="1"/>
  <c r="DH251" i="89"/>
  <c r="DI251" i="89" s="1"/>
  <c r="DH252" i="89"/>
  <c r="DI252" i="89" s="1"/>
  <c r="DH253" i="89"/>
  <c r="DI253" i="89" s="1"/>
  <c r="DH254" i="89"/>
  <c r="DI254" i="89" s="1"/>
  <c r="DH255" i="89"/>
  <c r="DI255" i="89" s="1"/>
  <c r="DH256" i="89"/>
  <c r="DI256" i="89" s="1"/>
  <c r="DH257" i="89"/>
  <c r="DI257" i="89" s="1"/>
  <c r="DH258" i="89"/>
  <c r="DI258" i="89" s="1"/>
  <c r="DH259" i="89"/>
  <c r="DI259" i="89" s="1"/>
  <c r="DH260" i="89"/>
  <c r="DI260" i="89" s="1"/>
  <c r="DH261" i="89"/>
  <c r="DI261" i="89" s="1"/>
  <c r="DH262" i="89"/>
  <c r="DI262" i="89" s="1"/>
  <c r="DH263" i="89"/>
  <c r="DI263" i="89" s="1"/>
  <c r="DH264" i="89"/>
  <c r="DI264" i="89" s="1"/>
  <c r="DH265" i="89"/>
  <c r="DI265" i="89" s="1"/>
  <c r="DH233" i="89"/>
  <c r="DI233" i="89" s="1"/>
  <c r="DI396" i="89"/>
  <c r="DH383" i="89"/>
  <c r="DI383" i="89" s="1"/>
  <c r="DH384" i="89"/>
  <c r="DI384" i="89" s="1"/>
  <c r="DH385" i="89"/>
  <c r="DI385" i="89" s="1"/>
  <c r="DH386" i="89"/>
  <c r="DI386" i="89" s="1"/>
  <c r="DH387" i="89"/>
  <c r="DI387" i="89" s="1"/>
  <c r="DH388" i="89"/>
  <c r="DI388" i="89" s="1"/>
  <c r="DH389" i="89"/>
  <c r="DI389" i="89" s="1"/>
  <c r="DH390" i="89"/>
  <c r="DI390" i="89" s="1"/>
  <c r="DH391" i="89"/>
  <c r="DI391" i="89" s="1"/>
  <c r="DH392" i="89"/>
  <c r="DI392" i="89" s="1"/>
  <c r="DH393" i="89"/>
  <c r="DI393" i="89" s="1"/>
  <c r="DH394" i="89"/>
  <c r="DI394" i="89" s="1"/>
  <c r="DH395" i="89"/>
  <c r="DI395" i="89" s="1"/>
  <c r="DH396" i="89"/>
  <c r="DH397" i="89"/>
  <c r="DI397" i="89" s="1"/>
  <c r="DH398" i="89"/>
  <c r="DI398" i="89" s="1"/>
  <c r="DH399" i="89"/>
  <c r="DI399" i="89" s="1"/>
  <c r="DH400" i="89"/>
  <c r="DI400" i="89" s="1"/>
  <c r="DH401" i="89"/>
  <c r="DI401" i="89" s="1"/>
  <c r="DH402" i="89"/>
  <c r="DI402" i="89" s="1"/>
  <c r="DH403" i="89"/>
  <c r="DI403" i="89" s="1"/>
  <c r="DH404" i="89"/>
  <c r="DI404" i="89" s="1"/>
  <c r="DH405" i="89"/>
  <c r="DI405" i="89" s="1"/>
  <c r="DH406" i="89"/>
  <c r="DI406" i="89" s="1"/>
  <c r="DH407" i="89"/>
  <c r="DI407" i="89" s="1"/>
  <c r="DH408" i="89"/>
  <c r="DI408" i="89" s="1"/>
  <c r="DH409" i="89"/>
  <c r="DI409" i="89" s="1"/>
  <c r="DH410" i="89"/>
  <c r="DI410" i="89" s="1"/>
  <c r="DH411" i="89"/>
  <c r="DI411" i="89" s="1"/>
  <c r="DH412" i="89"/>
  <c r="DI412" i="89" s="1"/>
  <c r="DH413" i="89"/>
  <c r="DI413" i="89" s="1"/>
  <c r="DH382" i="89"/>
  <c r="DI382" i="89" s="1"/>
  <c r="DG383" i="89"/>
  <c r="DG384" i="89"/>
  <c r="DG385" i="89"/>
  <c r="DG386" i="89"/>
  <c r="DG387" i="89"/>
  <c r="DG388" i="89"/>
  <c r="DG389" i="89"/>
  <c r="DG390" i="89"/>
  <c r="DG391" i="89"/>
  <c r="DG392" i="89"/>
  <c r="DG393" i="89"/>
  <c r="DG394" i="89"/>
  <c r="DG395" i="89"/>
  <c r="DG396" i="89"/>
  <c r="DG397" i="89"/>
  <c r="DG398" i="89"/>
  <c r="DG399" i="89"/>
  <c r="DG400" i="89"/>
  <c r="DG401" i="89"/>
  <c r="DG402" i="89"/>
  <c r="DG403" i="89"/>
  <c r="DG404" i="89"/>
  <c r="DG405" i="89"/>
  <c r="DG406" i="89"/>
  <c r="DG407" i="89"/>
  <c r="DG408" i="89"/>
  <c r="DG409" i="89"/>
  <c r="DG410" i="89"/>
  <c r="DG411" i="89"/>
  <c r="DG412" i="89"/>
  <c r="DG413" i="89"/>
  <c r="DG382" i="89"/>
  <c r="DD382" i="89"/>
  <c r="DE382" i="89" s="1"/>
  <c r="DC383" i="89"/>
  <c r="DC384" i="89"/>
  <c r="DC385" i="89"/>
  <c r="DC386" i="89"/>
  <c r="DC387" i="89"/>
  <c r="DC388" i="89"/>
  <c r="DC389" i="89"/>
  <c r="DC390" i="89"/>
  <c r="DC391" i="89"/>
  <c r="DC392" i="89"/>
  <c r="DC393" i="89"/>
  <c r="DC394" i="89"/>
  <c r="DC395" i="89"/>
  <c r="DC396" i="89"/>
  <c r="DC397" i="89"/>
  <c r="DC398" i="89"/>
  <c r="DC399" i="89"/>
  <c r="DC400" i="89"/>
  <c r="DC401" i="89"/>
  <c r="DC402" i="89"/>
  <c r="DC403" i="89"/>
  <c r="DC404" i="89"/>
  <c r="DC405" i="89"/>
  <c r="DC406" i="89"/>
  <c r="DC407" i="89"/>
  <c r="DC408" i="89"/>
  <c r="DC409" i="89"/>
  <c r="DC410" i="89"/>
  <c r="DC411" i="89"/>
  <c r="DC412" i="89"/>
  <c r="DC413" i="89"/>
  <c r="DC382" i="89"/>
  <c r="DA327" i="89"/>
  <c r="DA330" i="89"/>
  <c r="DA359" i="89"/>
  <c r="DA362" i="89"/>
  <c r="CZ326" i="89"/>
  <c r="DA326" i="89" s="1"/>
  <c r="CZ327" i="89"/>
  <c r="CZ328" i="89"/>
  <c r="DA328" i="89" s="1"/>
  <c r="CZ329" i="89"/>
  <c r="DA329" i="89" s="1"/>
  <c r="CZ330" i="89"/>
  <c r="CZ331" i="89"/>
  <c r="DA331" i="89" s="1"/>
  <c r="CZ332" i="89"/>
  <c r="DA332" i="89" s="1"/>
  <c r="CZ333" i="89"/>
  <c r="DA333" i="89" s="1"/>
  <c r="CZ334" i="89"/>
  <c r="DA334" i="89" s="1"/>
  <c r="CZ335" i="89"/>
  <c r="DA335" i="89" s="1"/>
  <c r="CZ336" i="89"/>
  <c r="DA336" i="89" s="1"/>
  <c r="CZ337" i="89"/>
  <c r="DA337" i="89" s="1"/>
  <c r="CZ338" i="89"/>
  <c r="DA338" i="89" s="1"/>
  <c r="CZ339" i="89"/>
  <c r="DA339" i="89" s="1"/>
  <c r="CZ340" i="89"/>
  <c r="DA340" i="89" s="1"/>
  <c r="CZ341" i="89"/>
  <c r="DA341" i="89" s="1"/>
  <c r="CZ342" i="89"/>
  <c r="DA342" i="89" s="1"/>
  <c r="CZ343" i="89"/>
  <c r="DA343" i="89" s="1"/>
  <c r="CZ344" i="89"/>
  <c r="DA344" i="89" s="1"/>
  <c r="CZ345" i="89"/>
  <c r="DA345" i="89" s="1"/>
  <c r="CZ346" i="89"/>
  <c r="DA346" i="89" s="1"/>
  <c r="CZ347" i="89"/>
  <c r="DA347" i="89" s="1"/>
  <c r="CZ348" i="89"/>
  <c r="DA348" i="89" s="1"/>
  <c r="CZ349" i="89"/>
  <c r="DA349" i="89" s="1"/>
  <c r="CZ350" i="89"/>
  <c r="DA350" i="89" s="1"/>
  <c r="CZ351" i="89"/>
  <c r="DA351" i="89" s="1"/>
  <c r="CZ352" i="89"/>
  <c r="DA352" i="89" s="1"/>
  <c r="CZ353" i="89"/>
  <c r="DA353" i="89" s="1"/>
  <c r="CZ354" i="89"/>
  <c r="DA354" i="89" s="1"/>
  <c r="CZ355" i="89"/>
  <c r="DA355" i="89" s="1"/>
  <c r="CZ356" i="89"/>
  <c r="DA356" i="89" s="1"/>
  <c r="CZ357" i="89"/>
  <c r="DA357" i="89" s="1"/>
  <c r="CZ358" i="89"/>
  <c r="DA358" i="89" s="1"/>
  <c r="CZ359" i="89"/>
  <c r="CZ360" i="89"/>
  <c r="DA360" i="89" s="1"/>
  <c r="CZ361" i="89"/>
  <c r="DA361" i="89" s="1"/>
  <c r="CZ362" i="89"/>
  <c r="CZ363" i="89"/>
  <c r="DA363" i="89" s="1"/>
  <c r="CZ364" i="89"/>
  <c r="DA364" i="89" s="1"/>
  <c r="CZ365" i="89"/>
  <c r="DA365" i="89" s="1"/>
  <c r="CZ366" i="89"/>
  <c r="DA366" i="89" s="1"/>
  <c r="CZ367" i="89"/>
  <c r="DA367" i="89" s="1"/>
  <c r="CZ368" i="89"/>
  <c r="DA368" i="89" s="1"/>
  <c r="CZ369" i="89"/>
  <c r="DA369" i="89" s="1"/>
  <c r="CZ370" i="89"/>
  <c r="DA370" i="89" s="1"/>
  <c r="CZ371" i="89"/>
  <c r="DA371" i="89" s="1"/>
  <c r="CZ372" i="89"/>
  <c r="DA372" i="89" s="1"/>
  <c r="CZ325" i="89"/>
  <c r="DA325" i="89" s="1"/>
  <c r="CZ383" i="89"/>
  <c r="DA383" i="89" s="1"/>
  <c r="CZ384" i="89"/>
  <c r="DA384" i="89" s="1"/>
  <c r="CZ385" i="89"/>
  <c r="DA385" i="89" s="1"/>
  <c r="CZ386" i="89"/>
  <c r="DA386" i="89" s="1"/>
  <c r="CZ387" i="89"/>
  <c r="DA387" i="89" s="1"/>
  <c r="CZ388" i="89"/>
  <c r="DA388" i="89" s="1"/>
  <c r="CZ389" i="89"/>
  <c r="DA389" i="89" s="1"/>
  <c r="CZ390" i="89"/>
  <c r="DA390" i="89" s="1"/>
  <c r="CZ391" i="89"/>
  <c r="DA391" i="89" s="1"/>
  <c r="CZ392" i="89"/>
  <c r="DA392" i="89" s="1"/>
  <c r="CZ393" i="89"/>
  <c r="DA393" i="89" s="1"/>
  <c r="CZ394" i="89"/>
  <c r="DA394" i="89" s="1"/>
  <c r="CZ395" i="89"/>
  <c r="DA395" i="89" s="1"/>
  <c r="CZ396" i="89"/>
  <c r="DA396" i="89" s="1"/>
  <c r="CZ397" i="89"/>
  <c r="DA397" i="89" s="1"/>
  <c r="CZ398" i="89"/>
  <c r="DA398" i="89" s="1"/>
  <c r="CZ399" i="89"/>
  <c r="DA399" i="89" s="1"/>
  <c r="CZ400" i="89"/>
  <c r="DA400" i="89" s="1"/>
  <c r="CZ401" i="89"/>
  <c r="DA401" i="89" s="1"/>
  <c r="CZ402" i="89"/>
  <c r="DA402" i="89" s="1"/>
  <c r="CZ403" i="89"/>
  <c r="DA403" i="89" s="1"/>
  <c r="CZ404" i="89"/>
  <c r="DA404" i="89" s="1"/>
  <c r="CZ405" i="89"/>
  <c r="DA405" i="89" s="1"/>
  <c r="CZ406" i="89"/>
  <c r="DA406" i="89" s="1"/>
  <c r="CZ407" i="89"/>
  <c r="DA407" i="89" s="1"/>
  <c r="CZ408" i="89"/>
  <c r="DA408" i="89" s="1"/>
  <c r="CZ409" i="89"/>
  <c r="DA409" i="89" s="1"/>
  <c r="CZ410" i="89"/>
  <c r="DA410" i="89" s="1"/>
  <c r="CZ411" i="89"/>
  <c r="DA411" i="89" s="1"/>
  <c r="CZ412" i="89"/>
  <c r="DA412" i="89" s="1"/>
  <c r="CZ413" i="89"/>
  <c r="DA413" i="89" s="1"/>
  <c r="CZ382" i="89"/>
  <c r="DA382" i="89" s="1"/>
  <c r="CS94" i="89"/>
  <c r="CS99" i="89"/>
  <c r="CS105" i="89"/>
  <c r="CS123" i="89"/>
  <c r="CS126" i="89"/>
  <c r="CR90" i="89"/>
  <c r="CS90" i="89" s="1"/>
  <c r="CR91" i="89"/>
  <c r="CS91" i="89" s="1"/>
  <c r="CR92" i="89"/>
  <c r="CS92" i="89" s="1"/>
  <c r="CR93" i="89"/>
  <c r="CS93" i="89" s="1"/>
  <c r="CR94" i="89"/>
  <c r="CR95" i="89"/>
  <c r="CS95" i="89" s="1"/>
  <c r="CR96" i="89"/>
  <c r="CS96" i="89" s="1"/>
  <c r="CR97" i="89"/>
  <c r="CS97" i="89" s="1"/>
  <c r="CR98" i="89"/>
  <c r="CS98" i="89" s="1"/>
  <c r="CR99" i="89"/>
  <c r="CR100" i="89"/>
  <c r="CS100" i="89" s="1"/>
  <c r="CR101" i="89"/>
  <c r="CS101" i="89" s="1"/>
  <c r="CR102" i="89"/>
  <c r="CS102" i="89" s="1"/>
  <c r="CR103" i="89"/>
  <c r="CS103" i="89" s="1"/>
  <c r="CR104" i="89"/>
  <c r="CS104" i="89" s="1"/>
  <c r="CR106" i="89"/>
  <c r="CS106" i="89" s="1"/>
  <c r="CR107" i="89"/>
  <c r="CS107" i="89" s="1"/>
  <c r="CR108" i="89"/>
  <c r="CS108" i="89" s="1"/>
  <c r="CR109" i="89"/>
  <c r="CS109" i="89" s="1"/>
  <c r="CR110" i="89"/>
  <c r="CS110" i="89" s="1"/>
  <c r="CR111" i="89"/>
  <c r="CS111" i="89" s="1"/>
  <c r="CR112" i="89"/>
  <c r="CS112" i="89" s="1"/>
  <c r="CR113" i="89"/>
  <c r="CS113" i="89" s="1"/>
  <c r="CR114" i="89"/>
  <c r="CS114" i="89" s="1"/>
  <c r="CR115" i="89"/>
  <c r="CS115" i="89" s="1"/>
  <c r="CR116" i="89"/>
  <c r="CS116" i="89" s="1"/>
  <c r="CR117" i="89"/>
  <c r="CS117" i="89" s="1"/>
  <c r="CR118" i="89"/>
  <c r="CS118" i="89" s="1"/>
  <c r="CR119" i="89"/>
  <c r="CS119" i="89" s="1"/>
  <c r="CR120" i="89"/>
  <c r="CS120" i="89" s="1"/>
  <c r="CR121" i="89"/>
  <c r="CS121" i="89" s="1"/>
  <c r="CR122" i="89"/>
  <c r="CS122" i="89" s="1"/>
  <c r="CR123" i="89"/>
  <c r="CR124" i="89"/>
  <c r="CS124" i="89" s="1"/>
  <c r="CR125" i="89"/>
  <c r="CS125" i="89" s="1"/>
  <c r="CR126" i="89"/>
  <c r="CR127" i="89"/>
  <c r="CS127" i="89" s="1"/>
  <c r="CR128" i="89"/>
  <c r="CS128" i="89" s="1"/>
  <c r="CR89" i="89"/>
  <c r="CS89" i="89" s="1"/>
  <c r="CR146" i="89"/>
  <c r="CR234" i="89"/>
  <c r="CS234" i="89" s="1"/>
  <c r="CR235" i="89"/>
  <c r="CS235" i="89" s="1"/>
  <c r="CR236" i="89"/>
  <c r="CS236" i="89" s="1"/>
  <c r="CR237" i="89"/>
  <c r="CS237" i="89" s="1"/>
  <c r="CR238" i="89"/>
  <c r="CS238" i="89" s="1"/>
  <c r="CR239" i="89"/>
  <c r="CS239" i="89" s="1"/>
  <c r="CR240" i="89"/>
  <c r="CS240" i="89" s="1"/>
  <c r="CR241" i="89"/>
  <c r="CS241" i="89" s="1"/>
  <c r="CR242" i="89"/>
  <c r="CS242" i="89" s="1"/>
  <c r="CR243" i="89"/>
  <c r="CS243" i="89" s="1"/>
  <c r="CR244" i="89"/>
  <c r="CS244" i="89" s="1"/>
  <c r="CR245" i="89"/>
  <c r="CS245" i="89" s="1"/>
  <c r="CR246" i="89"/>
  <c r="CS246" i="89" s="1"/>
  <c r="CR247" i="89"/>
  <c r="CS247" i="89" s="1"/>
  <c r="CR248" i="89"/>
  <c r="CS248" i="89" s="1"/>
  <c r="CR249" i="89"/>
  <c r="CS249" i="89" s="1"/>
  <c r="CR250" i="89"/>
  <c r="CS250" i="89" s="1"/>
  <c r="CR251" i="89"/>
  <c r="CS251" i="89" s="1"/>
  <c r="CR252" i="89"/>
  <c r="CS252" i="89" s="1"/>
  <c r="CR253" i="89"/>
  <c r="CS253" i="89" s="1"/>
  <c r="CR254" i="89"/>
  <c r="CS254" i="89" s="1"/>
  <c r="CR255" i="89"/>
  <c r="CS255" i="89" s="1"/>
  <c r="CR256" i="89"/>
  <c r="CS256" i="89" s="1"/>
  <c r="CR257" i="89"/>
  <c r="CS257" i="89" s="1"/>
  <c r="CR258" i="89"/>
  <c r="CS258" i="89" s="1"/>
  <c r="CR259" i="89"/>
  <c r="CS259" i="89" s="1"/>
  <c r="CR260" i="89"/>
  <c r="CS260" i="89" s="1"/>
  <c r="CR261" i="89"/>
  <c r="CS261" i="89" s="1"/>
  <c r="CR262" i="89"/>
  <c r="CS262" i="89" s="1"/>
  <c r="CR263" i="89"/>
  <c r="CS263" i="89" s="1"/>
  <c r="CR264" i="89"/>
  <c r="CS264" i="89" s="1"/>
  <c r="CR265" i="89"/>
  <c r="CS265" i="89" s="1"/>
  <c r="CR266" i="89"/>
  <c r="CR233" i="89"/>
  <c r="CS233" i="89" s="1"/>
  <c r="CO187" i="89"/>
  <c r="CO209" i="89"/>
  <c r="CO216" i="89"/>
  <c r="CO225" i="89"/>
  <c r="CN186" i="89"/>
  <c r="CO186" i="89" s="1"/>
  <c r="CN187" i="89"/>
  <c r="CN188" i="89"/>
  <c r="CO188" i="89" s="1"/>
  <c r="CN189" i="89"/>
  <c r="CO189" i="89" s="1"/>
  <c r="CN190" i="89"/>
  <c r="CO190" i="89" s="1"/>
  <c r="CN191" i="89"/>
  <c r="CO191" i="89" s="1"/>
  <c r="CN192" i="89"/>
  <c r="CO192" i="89" s="1"/>
  <c r="CN193" i="89"/>
  <c r="CO193" i="89" s="1"/>
  <c r="CN194" i="89"/>
  <c r="CO194" i="89" s="1"/>
  <c r="CN195" i="89"/>
  <c r="CO195" i="89" s="1"/>
  <c r="CN196" i="89"/>
  <c r="CO196" i="89" s="1"/>
  <c r="CN197" i="89"/>
  <c r="CO197" i="89" s="1"/>
  <c r="CN199" i="89"/>
  <c r="CO199" i="89" s="1"/>
  <c r="CN200" i="89"/>
  <c r="CO200" i="89" s="1"/>
  <c r="CN201" i="89"/>
  <c r="CO201" i="89" s="1"/>
  <c r="CN202" i="89"/>
  <c r="CO202" i="89" s="1"/>
  <c r="CN203" i="89"/>
  <c r="CO203" i="89" s="1"/>
  <c r="CN204" i="89"/>
  <c r="CO204" i="89" s="1"/>
  <c r="CN205" i="89"/>
  <c r="CO205" i="89" s="1"/>
  <c r="CN206" i="89"/>
  <c r="CO206" i="89" s="1"/>
  <c r="CN207" i="89"/>
  <c r="CO207" i="89" s="1"/>
  <c r="CN208" i="89"/>
  <c r="CO208" i="89" s="1"/>
  <c r="CN209" i="89"/>
  <c r="CN210" i="89"/>
  <c r="CO210" i="89" s="1"/>
  <c r="CN211" i="89"/>
  <c r="CO211" i="89" s="1"/>
  <c r="CN212" i="89"/>
  <c r="CO212" i="89" s="1"/>
  <c r="CN213" i="89"/>
  <c r="CO213" i="89" s="1"/>
  <c r="CN214" i="89"/>
  <c r="CO214" i="89" s="1"/>
  <c r="CN215" i="89"/>
  <c r="CO215" i="89" s="1"/>
  <c r="CN216" i="89"/>
  <c r="CN217" i="89"/>
  <c r="CO217" i="89" s="1"/>
  <c r="CN218" i="89"/>
  <c r="CO218" i="89" s="1"/>
  <c r="CN219" i="89"/>
  <c r="CO219" i="89" s="1"/>
  <c r="CN220" i="89"/>
  <c r="CO220" i="89" s="1"/>
  <c r="CN221" i="89"/>
  <c r="CO221" i="89" s="1"/>
  <c r="CN222" i="89"/>
  <c r="CO222" i="89" s="1"/>
  <c r="CN223" i="89"/>
  <c r="CO223" i="89" s="1"/>
  <c r="CN224" i="89"/>
  <c r="CO224" i="89" s="1"/>
  <c r="CN225" i="89"/>
  <c r="CN185" i="89"/>
  <c r="CO185" i="89" s="1"/>
  <c r="CO239" i="89"/>
  <c r="CO242" i="89"/>
  <c r="CO250" i="89"/>
  <c r="CO255" i="89"/>
  <c r="CN235" i="89"/>
  <c r="CO235" i="89" s="1"/>
  <c r="CN236" i="89"/>
  <c r="CO236" i="89" s="1"/>
  <c r="CN237" i="89"/>
  <c r="CO237" i="89" s="1"/>
  <c r="CN238" i="89"/>
  <c r="CO238" i="89" s="1"/>
  <c r="CN239" i="89"/>
  <c r="CN240" i="89"/>
  <c r="CO240" i="89" s="1"/>
  <c r="CN241" i="89"/>
  <c r="CO241" i="89" s="1"/>
  <c r="CN242" i="89"/>
  <c r="CN243" i="89"/>
  <c r="CO243" i="89" s="1"/>
  <c r="CN244" i="89"/>
  <c r="CO244" i="89" s="1"/>
  <c r="CN245" i="89"/>
  <c r="CO245" i="89" s="1"/>
  <c r="CN246" i="89"/>
  <c r="CO246" i="89" s="1"/>
  <c r="CN247" i="89"/>
  <c r="CO247" i="89" s="1"/>
  <c r="CN248" i="89"/>
  <c r="CO248" i="89" s="1"/>
  <c r="CN249" i="89"/>
  <c r="CO249" i="89" s="1"/>
  <c r="CN250" i="89"/>
  <c r="CN251" i="89"/>
  <c r="CO251" i="89" s="1"/>
  <c r="CN252" i="89"/>
  <c r="CO252" i="89" s="1"/>
  <c r="CN253" i="89"/>
  <c r="CO253" i="89" s="1"/>
  <c r="CN254" i="89"/>
  <c r="CO254" i="89" s="1"/>
  <c r="CN255" i="89"/>
  <c r="CN256" i="89"/>
  <c r="CO256" i="89" s="1"/>
  <c r="CN257" i="89"/>
  <c r="CO257" i="89" s="1"/>
  <c r="CN258" i="89"/>
  <c r="CO258" i="89" s="1"/>
  <c r="CN259" i="89"/>
  <c r="CO259" i="89" s="1"/>
  <c r="CN260" i="89"/>
  <c r="CO260" i="89" s="1"/>
  <c r="CN261" i="89"/>
  <c r="CO261" i="89" s="1"/>
  <c r="CN262" i="89"/>
  <c r="CO262" i="89" s="1"/>
  <c r="CN263" i="89"/>
  <c r="CO263" i="89" s="1"/>
  <c r="CN264" i="89"/>
  <c r="CO264" i="89" s="1"/>
  <c r="CN265" i="89"/>
  <c r="CO265" i="89" s="1"/>
  <c r="CN234" i="89"/>
  <c r="CO234" i="89" s="1"/>
  <c r="CM186" i="89"/>
  <c r="CM187" i="89"/>
  <c r="CM188" i="89"/>
  <c r="CM189" i="89"/>
  <c r="CM190" i="89"/>
  <c r="CM191" i="89"/>
  <c r="CM192" i="89"/>
  <c r="CM193" i="89"/>
  <c r="CM194" i="89"/>
  <c r="CM195" i="89"/>
  <c r="CM196" i="89"/>
  <c r="CM197" i="89"/>
  <c r="CM199" i="89"/>
  <c r="CM200" i="89"/>
  <c r="CM201" i="89"/>
  <c r="CM202" i="89"/>
  <c r="CM203" i="89"/>
  <c r="CM204" i="89"/>
  <c r="CM205" i="89"/>
  <c r="CM206" i="89"/>
  <c r="CM207" i="89"/>
  <c r="CM208" i="89"/>
  <c r="CM209" i="89"/>
  <c r="CM210" i="89"/>
  <c r="CM211" i="89"/>
  <c r="CM212" i="89"/>
  <c r="CM213" i="89"/>
  <c r="CM214" i="89"/>
  <c r="CM215" i="89"/>
  <c r="CM216" i="89"/>
  <c r="CM217" i="89"/>
  <c r="CM218" i="89"/>
  <c r="CM219" i="89"/>
  <c r="CM220" i="89"/>
  <c r="CM221" i="89"/>
  <c r="CM222" i="89"/>
  <c r="CM223" i="89"/>
  <c r="CM224" i="89"/>
  <c r="CM225" i="89"/>
  <c r="CM185" i="89"/>
  <c r="CQ185" i="89"/>
  <c r="CR185" i="89"/>
  <c r="CS185" i="89" s="1"/>
  <c r="CO139" i="89"/>
  <c r="CO150" i="89"/>
  <c r="CO152" i="89"/>
  <c r="CO155" i="89"/>
  <c r="CO168" i="89"/>
  <c r="CO171" i="89"/>
  <c r="CN137" i="89"/>
  <c r="CO137" i="89" s="1"/>
  <c r="CN138" i="89"/>
  <c r="CO138" i="89" s="1"/>
  <c r="CN139" i="89"/>
  <c r="CN140" i="89"/>
  <c r="CO140" i="89" s="1"/>
  <c r="CN141" i="89"/>
  <c r="CO141" i="89" s="1"/>
  <c r="CN142" i="89"/>
  <c r="CO142" i="89" s="1"/>
  <c r="CN143" i="89"/>
  <c r="CO143" i="89" s="1"/>
  <c r="CN144" i="89"/>
  <c r="CO144" i="89" s="1"/>
  <c r="CN145" i="89"/>
  <c r="CO145" i="89" s="1"/>
  <c r="CN146" i="89"/>
  <c r="CO146" i="89" s="1"/>
  <c r="CN147" i="89"/>
  <c r="CO147" i="89" s="1"/>
  <c r="CN148" i="89"/>
  <c r="CO148" i="89" s="1"/>
  <c r="CN149" i="89"/>
  <c r="CO149" i="89" s="1"/>
  <c r="CN150" i="89"/>
  <c r="CN151" i="89"/>
  <c r="CO151" i="89" s="1"/>
  <c r="CN152" i="89"/>
  <c r="CN154" i="89"/>
  <c r="CO154" i="89" s="1"/>
  <c r="CN155" i="89"/>
  <c r="CN156" i="89"/>
  <c r="CO156" i="89" s="1"/>
  <c r="CN158" i="89"/>
  <c r="CO158" i="89" s="1"/>
  <c r="CN159" i="89"/>
  <c r="CO159" i="89" s="1"/>
  <c r="CN160" i="89"/>
  <c r="CO160" i="89" s="1"/>
  <c r="CN161" i="89"/>
  <c r="CO161" i="89" s="1"/>
  <c r="CN162" i="89"/>
  <c r="CO162" i="89" s="1"/>
  <c r="CN163" i="89"/>
  <c r="CO163" i="89" s="1"/>
  <c r="CN164" i="89"/>
  <c r="CO164" i="89" s="1"/>
  <c r="CN165" i="89"/>
  <c r="CO165" i="89" s="1"/>
  <c r="CN166" i="89"/>
  <c r="CO166" i="89" s="1"/>
  <c r="CN167" i="89"/>
  <c r="CO167" i="89" s="1"/>
  <c r="CN168" i="89"/>
  <c r="CN169" i="89"/>
  <c r="CO169" i="89" s="1"/>
  <c r="CN170" i="89"/>
  <c r="CO170" i="89" s="1"/>
  <c r="CN171" i="89"/>
  <c r="CN172" i="89"/>
  <c r="CO172" i="89" s="1"/>
  <c r="CN173" i="89"/>
  <c r="CO173" i="89" s="1"/>
  <c r="CN174" i="89"/>
  <c r="CO174" i="89" s="1"/>
  <c r="CN175" i="89"/>
  <c r="CO175" i="89" s="1"/>
  <c r="CN136" i="89"/>
  <c r="CO136" i="89" s="1"/>
  <c r="CN89" i="89"/>
  <c r="CO89" i="89" s="1"/>
  <c r="CN90" i="89"/>
  <c r="CO90" i="89" s="1"/>
  <c r="CN91" i="89"/>
  <c r="CO91" i="89" s="1"/>
  <c r="CN92" i="89"/>
  <c r="CO92" i="89" s="1"/>
  <c r="CN93" i="89"/>
  <c r="CO93" i="89" s="1"/>
  <c r="CN94" i="89"/>
  <c r="CO94" i="89" s="1"/>
  <c r="CN95" i="89"/>
  <c r="CO95" i="89" s="1"/>
  <c r="CN96" i="89"/>
  <c r="CO96" i="89" s="1"/>
  <c r="CN97" i="89"/>
  <c r="CO97" i="89" s="1"/>
  <c r="CN98" i="89"/>
  <c r="CO98" i="89" s="1"/>
  <c r="CN99" i="89"/>
  <c r="CO99" i="89" s="1"/>
  <c r="CN100" i="89"/>
  <c r="CO100" i="89" s="1"/>
  <c r="CN101" i="89"/>
  <c r="CO101" i="89" s="1"/>
  <c r="CN102" i="89"/>
  <c r="CO102" i="89" s="1"/>
  <c r="CN103" i="89"/>
  <c r="CO103" i="89" s="1"/>
  <c r="CN104" i="89"/>
  <c r="CO104" i="89" s="1"/>
  <c r="CN106" i="89"/>
  <c r="CO106" i="89" s="1"/>
  <c r="CN107" i="89"/>
  <c r="CO107" i="89" s="1"/>
  <c r="CN108" i="89"/>
  <c r="CO108" i="89" s="1"/>
  <c r="CN110" i="89"/>
  <c r="CO110" i="89" s="1"/>
  <c r="CN111" i="89"/>
  <c r="CO111" i="89" s="1"/>
  <c r="CN112" i="89"/>
  <c r="CO112" i="89" s="1"/>
  <c r="CN113" i="89"/>
  <c r="CO113" i="89" s="1"/>
  <c r="CN114" i="89"/>
  <c r="CO114" i="89" s="1"/>
  <c r="CN115" i="89"/>
  <c r="CO115" i="89" s="1"/>
  <c r="CN116" i="89"/>
  <c r="CO116" i="89" s="1"/>
  <c r="CN117" i="89"/>
  <c r="CO117" i="89" s="1"/>
  <c r="CN118" i="89"/>
  <c r="CO118" i="89" s="1"/>
  <c r="CN119" i="89"/>
  <c r="CO119" i="89" s="1"/>
  <c r="CN120" i="89"/>
  <c r="CO120" i="89" s="1"/>
  <c r="CN121" i="89"/>
  <c r="CO121" i="89" s="1"/>
  <c r="CN122" i="89"/>
  <c r="CO122" i="89" s="1"/>
  <c r="CN123" i="89"/>
  <c r="CO123" i="89" s="1"/>
  <c r="CN124" i="89"/>
  <c r="CO124" i="89" s="1"/>
  <c r="CN125" i="89"/>
  <c r="CO125" i="89" s="1"/>
  <c r="CN126" i="89"/>
  <c r="CO126" i="89" s="1"/>
  <c r="CN127" i="89"/>
  <c r="CO127" i="89" s="1"/>
  <c r="CN128" i="89"/>
  <c r="CO128" i="89" s="1"/>
  <c r="CO88" i="89"/>
  <c r="CN88" i="89"/>
  <c r="EZ382" i="89" l="1"/>
  <c r="AO416" i="89"/>
  <c r="AP10" i="89"/>
  <c r="ER370" i="89"/>
  <c r="ES370" i="89" s="1"/>
  <c r="ER369" i="89"/>
  <c r="ES369" i="89" s="1"/>
  <c r="ER371" i="89"/>
  <c r="ES371" i="89" s="1"/>
  <c r="ER372" i="89"/>
  <c r="ES372" i="89" s="1"/>
  <c r="J52" i="90"/>
  <c r="EA467" i="89"/>
  <c r="ED467" i="89"/>
  <c r="EE467" i="89"/>
  <c r="EH467" i="89"/>
  <c r="EI467" i="89"/>
  <c r="EL467" i="89"/>
  <c r="EM467" i="89"/>
  <c r="EP467" i="89"/>
  <c r="EQ467" i="89"/>
  <c r="ET467" i="89"/>
  <c r="EU467" i="89"/>
  <c r="EX467" i="89"/>
  <c r="EY467" i="89"/>
  <c r="FB467" i="89"/>
  <c r="FC467" i="89"/>
  <c r="FF467" i="89"/>
  <c r="FG467" i="89"/>
  <c r="FJ467" i="89"/>
  <c r="FK467" i="89"/>
  <c r="FN467" i="89"/>
  <c r="FO467" i="89"/>
  <c r="FR467" i="89"/>
  <c r="FS467" i="89"/>
  <c r="CH453" i="89" l="1"/>
  <c r="CH452" i="89"/>
  <c r="CH451" i="89"/>
  <c r="CH450" i="89"/>
  <c r="CH449" i="89"/>
  <c r="CH448" i="89"/>
  <c r="CH447" i="89"/>
  <c r="CH446" i="89"/>
  <c r="CH445" i="89"/>
  <c r="CH444" i="89"/>
  <c r="CH443" i="89"/>
  <c r="CH442" i="89"/>
  <c r="CH441" i="89"/>
  <c r="CH440" i="89"/>
  <c r="CH439" i="89"/>
  <c r="CH438" i="89"/>
  <c r="CH437" i="89"/>
  <c r="CH436" i="89"/>
  <c r="CH435" i="89"/>
  <c r="CH434" i="89"/>
  <c r="CH433" i="89"/>
  <c r="CH432" i="89"/>
  <c r="CH431" i="89"/>
  <c r="CH430" i="89"/>
  <c r="CH429" i="89"/>
  <c r="CH428" i="89"/>
  <c r="CH427" i="89"/>
  <c r="CH426" i="89"/>
  <c r="CH425" i="89"/>
  <c r="CH424" i="89"/>
  <c r="CH423" i="89"/>
  <c r="CH413" i="89"/>
  <c r="CH412" i="89"/>
  <c r="CH411" i="89"/>
  <c r="CH410" i="89"/>
  <c r="CH409" i="89"/>
  <c r="CH408" i="89"/>
  <c r="CH407" i="89"/>
  <c r="CH406" i="89"/>
  <c r="CH405" i="89"/>
  <c r="CH404" i="89"/>
  <c r="CH403" i="89"/>
  <c r="CH402" i="89"/>
  <c r="CH401" i="89"/>
  <c r="CH400" i="89"/>
  <c r="CH399" i="89"/>
  <c r="CH398" i="89"/>
  <c r="CH397" i="89"/>
  <c r="CH396" i="89"/>
  <c r="CH395" i="89"/>
  <c r="CH394" i="89"/>
  <c r="CH393" i="89"/>
  <c r="CH392" i="89"/>
  <c r="CH391" i="89"/>
  <c r="CH390" i="89"/>
  <c r="CH389" i="89"/>
  <c r="CH388" i="89"/>
  <c r="CH387" i="89"/>
  <c r="CH386" i="89"/>
  <c r="CH385" i="89"/>
  <c r="CH384" i="89"/>
  <c r="CH383" i="89"/>
  <c r="CH382" i="89"/>
  <c r="CI382" i="89" s="1"/>
  <c r="CH337" i="89"/>
  <c r="CH372" i="89"/>
  <c r="CH371" i="89"/>
  <c r="CH370" i="89"/>
  <c r="CH369" i="89"/>
  <c r="CH368" i="89"/>
  <c r="CH367" i="89"/>
  <c r="CH366" i="89"/>
  <c r="CH365" i="89"/>
  <c r="CH364" i="89"/>
  <c r="CH363" i="89"/>
  <c r="CH362" i="89"/>
  <c r="CH361" i="89"/>
  <c r="CH360" i="89"/>
  <c r="CH359" i="89"/>
  <c r="CH358" i="89"/>
  <c r="CH357" i="89"/>
  <c r="CH356" i="89"/>
  <c r="CH355" i="89"/>
  <c r="CH354" i="89"/>
  <c r="CH353" i="89"/>
  <c r="CH352" i="89"/>
  <c r="CH351" i="89"/>
  <c r="CH350" i="89"/>
  <c r="CH349" i="89"/>
  <c r="CH348" i="89"/>
  <c r="CH347" i="89"/>
  <c r="CH346" i="89"/>
  <c r="CH345" i="89"/>
  <c r="CH344" i="89"/>
  <c r="CH343" i="89"/>
  <c r="CH342" i="89"/>
  <c r="CH341" i="89"/>
  <c r="CH340" i="89"/>
  <c r="CH339" i="89"/>
  <c r="CH338" i="89"/>
  <c r="CH336" i="89"/>
  <c r="CH335" i="89"/>
  <c r="CH334" i="89"/>
  <c r="CH333" i="89"/>
  <c r="CH332" i="89"/>
  <c r="CH331" i="89"/>
  <c r="CH330" i="89"/>
  <c r="CH329" i="89"/>
  <c r="CH328" i="89"/>
  <c r="CH327" i="89"/>
  <c r="CH326" i="89"/>
  <c r="CH325" i="89"/>
  <c r="CH315" i="89"/>
  <c r="CH314" i="89"/>
  <c r="CH313" i="89"/>
  <c r="CH312" i="89"/>
  <c r="CH311" i="89"/>
  <c r="CH310" i="89"/>
  <c r="CH309" i="89"/>
  <c r="CH308" i="89"/>
  <c r="CH307" i="89"/>
  <c r="CH306" i="89"/>
  <c r="CH305" i="89"/>
  <c r="CH304" i="89"/>
  <c r="CH303" i="89"/>
  <c r="CH302" i="89"/>
  <c r="CH301" i="89"/>
  <c r="CH300" i="89"/>
  <c r="CH299" i="89"/>
  <c r="CH298" i="89"/>
  <c r="CH297" i="89"/>
  <c r="CH296" i="89"/>
  <c r="CH295" i="89"/>
  <c r="CH294" i="89"/>
  <c r="CH293" i="89"/>
  <c r="CH292" i="89"/>
  <c r="CH291" i="89"/>
  <c r="CH290" i="89"/>
  <c r="CH289" i="89"/>
  <c r="CH288" i="89"/>
  <c r="CH287" i="89"/>
  <c r="CH286" i="89"/>
  <c r="CH285" i="89"/>
  <c r="CH284" i="89"/>
  <c r="CH283" i="89"/>
  <c r="CH282" i="89"/>
  <c r="CH281" i="89"/>
  <c r="CH280" i="89"/>
  <c r="CH279" i="89"/>
  <c r="CH278" i="89"/>
  <c r="CH277" i="89"/>
  <c r="CH276" i="89"/>
  <c r="CH275" i="89"/>
  <c r="CH234" i="89"/>
  <c r="CH235" i="89"/>
  <c r="CH236" i="89"/>
  <c r="CH237" i="89"/>
  <c r="CH238" i="89"/>
  <c r="CH239" i="89"/>
  <c r="CH240" i="89"/>
  <c r="CH241" i="89"/>
  <c r="CH242" i="89"/>
  <c r="CH243" i="89"/>
  <c r="CH244" i="89"/>
  <c r="CH245" i="89"/>
  <c r="CH246" i="89"/>
  <c r="CH247" i="89"/>
  <c r="CH248" i="89"/>
  <c r="CH249" i="89"/>
  <c r="CH250" i="89"/>
  <c r="CH251" i="89"/>
  <c r="CH252" i="89"/>
  <c r="CH253" i="89"/>
  <c r="CH254" i="89"/>
  <c r="CH255" i="89"/>
  <c r="CH256" i="89"/>
  <c r="CH257" i="89"/>
  <c r="CH258" i="89"/>
  <c r="CH259" i="89"/>
  <c r="CH260" i="89"/>
  <c r="CH261" i="89"/>
  <c r="CH262" i="89"/>
  <c r="CH263" i="89"/>
  <c r="CH264" i="89"/>
  <c r="CH265" i="89"/>
  <c r="CH233" i="89"/>
  <c r="CH186" i="89"/>
  <c r="CH187" i="89"/>
  <c r="CH188" i="89"/>
  <c r="CH189" i="89"/>
  <c r="CH190" i="89"/>
  <c r="CH191" i="89"/>
  <c r="CH192" i="89"/>
  <c r="CH193" i="89"/>
  <c r="CH194" i="89"/>
  <c r="CH195" i="89"/>
  <c r="CH196" i="89"/>
  <c r="CH197" i="89"/>
  <c r="CH198" i="89"/>
  <c r="CH199" i="89"/>
  <c r="CH200" i="89"/>
  <c r="CH201" i="89"/>
  <c r="CH202" i="89"/>
  <c r="CH203" i="89"/>
  <c r="CH204" i="89"/>
  <c r="CH205" i="89"/>
  <c r="CH206" i="89"/>
  <c r="CH207" i="89"/>
  <c r="CH208" i="89"/>
  <c r="CH209" i="89"/>
  <c r="CH210" i="89"/>
  <c r="CH211" i="89"/>
  <c r="CH212" i="89"/>
  <c r="CH213" i="89"/>
  <c r="CH214" i="89"/>
  <c r="CH215" i="89"/>
  <c r="CH216" i="89"/>
  <c r="CH217" i="89"/>
  <c r="CH218" i="89"/>
  <c r="CH219" i="89"/>
  <c r="CH220" i="89"/>
  <c r="CH221" i="89"/>
  <c r="CH222" i="89"/>
  <c r="CH223" i="89"/>
  <c r="CH185" i="89"/>
  <c r="CH137" i="89"/>
  <c r="CH138" i="89"/>
  <c r="CH139" i="89"/>
  <c r="CH140" i="89"/>
  <c r="CH141" i="89"/>
  <c r="CH142" i="89"/>
  <c r="CH143" i="89"/>
  <c r="CH144" i="89"/>
  <c r="CH145" i="89"/>
  <c r="CH146" i="89"/>
  <c r="CH147" i="89"/>
  <c r="CH148" i="89"/>
  <c r="CH149" i="89"/>
  <c r="CH150" i="89"/>
  <c r="CH151" i="89"/>
  <c r="CH152" i="89"/>
  <c r="CH153" i="89"/>
  <c r="CH154" i="89"/>
  <c r="CH155" i="89"/>
  <c r="CH156" i="89"/>
  <c r="CH157" i="89"/>
  <c r="CH158" i="89"/>
  <c r="CH159" i="89"/>
  <c r="CH160" i="89"/>
  <c r="CH161" i="89"/>
  <c r="CH162" i="89"/>
  <c r="CH163" i="89"/>
  <c r="CH164" i="89"/>
  <c r="CH165" i="89"/>
  <c r="CH166" i="89"/>
  <c r="CH167" i="89"/>
  <c r="CH168" i="89"/>
  <c r="CH169" i="89"/>
  <c r="CH170" i="89"/>
  <c r="CH171" i="89"/>
  <c r="CH172" i="89"/>
  <c r="CH173" i="89"/>
  <c r="CH174" i="89"/>
  <c r="CH175" i="89"/>
  <c r="CH136" i="89"/>
  <c r="CH89" i="89"/>
  <c r="CH90" i="89"/>
  <c r="CH91" i="89"/>
  <c r="CH92" i="89"/>
  <c r="CH93" i="89"/>
  <c r="CH94" i="89"/>
  <c r="CH95" i="89"/>
  <c r="CH96" i="89"/>
  <c r="CH97" i="89"/>
  <c r="CH98" i="89"/>
  <c r="CH99" i="89"/>
  <c r="CH100" i="89"/>
  <c r="CH101" i="89"/>
  <c r="CH102" i="89"/>
  <c r="CH103" i="89"/>
  <c r="CH104" i="89"/>
  <c r="CH105" i="89"/>
  <c r="CH106" i="89"/>
  <c r="CH107" i="89"/>
  <c r="CH108" i="89"/>
  <c r="CH109" i="89"/>
  <c r="CH110" i="89"/>
  <c r="CH111" i="89"/>
  <c r="CH112" i="89"/>
  <c r="CH113" i="89"/>
  <c r="CH114" i="89"/>
  <c r="CH115" i="89"/>
  <c r="CH116" i="89"/>
  <c r="CH117" i="89"/>
  <c r="CH118" i="89"/>
  <c r="CH119" i="89"/>
  <c r="CH120" i="89"/>
  <c r="CH121" i="89"/>
  <c r="CH122" i="89"/>
  <c r="CH123" i="89"/>
  <c r="CH124" i="89"/>
  <c r="CH125" i="89"/>
  <c r="CH126" i="89"/>
  <c r="CH88" i="89"/>
  <c r="CH49" i="89"/>
  <c r="CH50" i="89"/>
  <c r="CH51" i="89"/>
  <c r="CH52" i="89"/>
  <c r="CH53" i="89"/>
  <c r="CH54" i="89"/>
  <c r="CH55" i="89"/>
  <c r="CH56" i="89"/>
  <c r="CH57" i="89"/>
  <c r="CH58" i="89"/>
  <c r="CH59" i="89"/>
  <c r="CH60" i="89"/>
  <c r="CH61" i="89"/>
  <c r="CH62" i="89"/>
  <c r="CH63" i="89"/>
  <c r="CH64" i="89"/>
  <c r="CH65" i="89"/>
  <c r="CH66" i="89"/>
  <c r="CH67" i="89"/>
  <c r="CH68" i="89"/>
  <c r="CH69" i="89"/>
  <c r="CH70" i="89"/>
  <c r="CH71" i="89"/>
  <c r="CH72" i="89"/>
  <c r="CH73" i="89"/>
  <c r="CH74" i="89"/>
  <c r="CH75" i="89"/>
  <c r="CH76" i="89"/>
  <c r="CH77" i="89"/>
  <c r="CH78" i="89"/>
  <c r="CH48" i="89"/>
  <c r="CH7" i="89"/>
  <c r="CH8" i="89"/>
  <c r="CH9" i="89"/>
  <c r="CH11" i="89"/>
  <c r="CH12" i="89"/>
  <c r="CH13" i="89"/>
  <c r="CH14" i="89"/>
  <c r="CH15" i="89"/>
  <c r="CH16" i="89"/>
  <c r="CH19" i="89"/>
  <c r="CH20" i="89"/>
  <c r="CH21" i="89"/>
  <c r="CH23" i="89"/>
  <c r="CH24" i="89"/>
  <c r="CH25" i="89"/>
  <c r="CH26" i="89"/>
  <c r="CH27" i="89"/>
  <c r="CH28" i="89"/>
  <c r="CH29" i="89"/>
  <c r="CH30" i="89"/>
  <c r="CH31" i="89"/>
  <c r="CH32" i="89"/>
  <c r="CH33" i="89"/>
  <c r="CH34" i="89"/>
  <c r="CH35" i="89"/>
  <c r="CH36" i="89"/>
  <c r="CH37" i="89"/>
  <c r="CH38" i="89"/>
  <c r="CH6" i="89"/>
  <c r="CH416" i="89" l="1"/>
  <c r="F79" i="90"/>
  <c r="F88" i="90"/>
  <c r="BV88" i="90"/>
  <c r="BX88" i="90"/>
  <c r="BZ88" i="90"/>
  <c r="CB88" i="90"/>
  <c r="CD88" i="90"/>
  <c r="CF88" i="90"/>
  <c r="CH88" i="90"/>
  <c r="CJ88" i="90"/>
  <c r="CL88" i="90"/>
  <c r="CN88" i="90"/>
  <c r="CP88" i="90"/>
  <c r="CR88" i="90"/>
  <c r="CT88" i="90"/>
  <c r="CV88" i="90"/>
  <c r="CX88" i="90"/>
  <c r="CZ88" i="90"/>
  <c r="DB88" i="90"/>
  <c r="DD88" i="90"/>
  <c r="DF88" i="90"/>
  <c r="DH88" i="90"/>
  <c r="DJ88" i="90"/>
  <c r="DL88" i="90"/>
  <c r="DN88" i="90"/>
  <c r="DP88" i="90"/>
  <c r="DR88" i="90"/>
  <c r="DT88" i="90"/>
  <c r="DV88" i="90"/>
  <c r="DX88" i="90"/>
  <c r="DZ88" i="90"/>
  <c r="EB88" i="90"/>
  <c r="J86" i="90"/>
  <c r="L86" i="90" s="1"/>
  <c r="N86" i="90" s="1"/>
  <c r="P86" i="90" s="1"/>
  <c r="R86" i="90" s="1"/>
  <c r="T86" i="90" s="1"/>
  <c r="V86" i="90" s="1"/>
  <c r="X86" i="90" s="1"/>
  <c r="Z86" i="90" s="1"/>
  <c r="AB86" i="90" s="1"/>
  <c r="AD86" i="90" s="1"/>
  <c r="AF86" i="90" s="1"/>
  <c r="AH86" i="90" s="1"/>
  <c r="AJ86" i="90" s="1"/>
  <c r="AL86" i="90" s="1"/>
  <c r="AN86" i="90" s="1"/>
  <c r="AP86" i="90" s="1"/>
  <c r="AR86" i="90" s="1"/>
  <c r="AT86" i="90" s="1"/>
  <c r="AV86" i="90" s="1"/>
  <c r="AX86" i="90" s="1"/>
  <c r="AZ86" i="90" s="1"/>
  <c r="BB86" i="90" s="1"/>
  <c r="BD86" i="90" s="1"/>
  <c r="BF86" i="90" s="1"/>
  <c r="BH86" i="90" s="1"/>
  <c r="BJ86" i="90" s="1"/>
  <c r="BL86" i="90" s="1"/>
  <c r="BN86" i="90" s="1"/>
  <c r="BP86" i="90" s="1"/>
  <c r="BR86" i="90" s="1"/>
  <c r="BT86" i="90" s="1"/>
  <c r="BV86" i="90" s="1"/>
  <c r="BX86" i="90" s="1"/>
  <c r="BZ86" i="90" s="1"/>
  <c r="CB86" i="90" s="1"/>
  <c r="CD86" i="90" s="1"/>
  <c r="CF86" i="90" s="1"/>
  <c r="CH86" i="90" s="1"/>
  <c r="CJ86" i="90" s="1"/>
  <c r="CL86" i="90" s="1"/>
  <c r="CN86" i="90" s="1"/>
  <c r="CP86" i="90" s="1"/>
  <c r="CR86" i="90" s="1"/>
  <c r="CT86" i="90" s="1"/>
  <c r="CV86" i="90" s="1"/>
  <c r="CX86" i="90" s="1"/>
  <c r="CZ86" i="90" s="1"/>
  <c r="DB86" i="90" s="1"/>
  <c r="DD86" i="90" s="1"/>
  <c r="DF86" i="90" s="1"/>
  <c r="DH86" i="90" s="1"/>
  <c r="DJ86" i="90" s="1"/>
  <c r="DL86" i="90" s="1"/>
  <c r="DN86" i="90" s="1"/>
  <c r="DP86" i="90" s="1"/>
  <c r="DR86" i="90" s="1"/>
  <c r="DT86" i="90" s="1"/>
  <c r="DV86" i="90" s="1"/>
  <c r="DX86" i="90" s="1"/>
  <c r="DZ86" i="90" s="1"/>
  <c r="EB86" i="90" s="1"/>
  <c r="H86" i="90"/>
  <c r="BV81" i="90"/>
  <c r="BX81" i="90"/>
  <c r="BZ81" i="90"/>
  <c r="CB81" i="90"/>
  <c r="CD81" i="90"/>
  <c r="CF81" i="90"/>
  <c r="CH81" i="90"/>
  <c r="CJ81" i="90"/>
  <c r="CL81" i="90"/>
  <c r="CN81" i="90"/>
  <c r="CP81" i="90"/>
  <c r="CR81" i="90"/>
  <c r="CT81" i="90"/>
  <c r="CV81" i="90"/>
  <c r="CX81" i="90"/>
  <c r="CZ81" i="90"/>
  <c r="DB81" i="90"/>
  <c r="DD81" i="90"/>
  <c r="DF81" i="90"/>
  <c r="DH81" i="90"/>
  <c r="DJ81" i="90"/>
  <c r="DL81" i="90"/>
  <c r="DN81" i="90"/>
  <c r="DP81" i="90"/>
  <c r="DR81" i="90"/>
  <c r="DT81" i="90"/>
  <c r="DV81" i="90"/>
  <c r="DX81" i="90"/>
  <c r="DZ81" i="90"/>
  <c r="EB81" i="90"/>
  <c r="H79" i="90"/>
  <c r="J79" i="90" s="1"/>
  <c r="L79" i="90" s="1"/>
  <c r="N79" i="90" s="1"/>
  <c r="P79" i="90" s="1"/>
  <c r="R79" i="90" s="1"/>
  <c r="T79" i="90" s="1"/>
  <c r="V79" i="90" s="1"/>
  <c r="X79" i="90" s="1"/>
  <c r="Z79" i="90" s="1"/>
  <c r="AB79" i="90" s="1"/>
  <c r="AD79" i="90" s="1"/>
  <c r="AF79" i="90" s="1"/>
  <c r="AH79" i="90" s="1"/>
  <c r="AJ79" i="90" s="1"/>
  <c r="AL79" i="90" s="1"/>
  <c r="AN79" i="90" s="1"/>
  <c r="AP79" i="90" s="1"/>
  <c r="AR79" i="90" s="1"/>
  <c r="AT79" i="90" s="1"/>
  <c r="AV79" i="90" s="1"/>
  <c r="AX79" i="90" s="1"/>
  <c r="AZ79" i="90" s="1"/>
  <c r="BB79" i="90" s="1"/>
  <c r="BD79" i="90" s="1"/>
  <c r="BF79" i="90" s="1"/>
  <c r="BH79" i="90" s="1"/>
  <c r="BJ79" i="90" s="1"/>
  <c r="BL79" i="90" s="1"/>
  <c r="BN79" i="90" s="1"/>
  <c r="BP79" i="90" s="1"/>
  <c r="BR79" i="90" s="1"/>
  <c r="BT79" i="90" s="1"/>
  <c r="BV79" i="90" s="1"/>
  <c r="BX79" i="90" s="1"/>
  <c r="BZ79" i="90" s="1"/>
  <c r="CB79" i="90" s="1"/>
  <c r="CD79" i="90" s="1"/>
  <c r="CF79" i="90" s="1"/>
  <c r="CH79" i="90" s="1"/>
  <c r="CJ79" i="90" s="1"/>
  <c r="CL79" i="90" s="1"/>
  <c r="CN79" i="90" s="1"/>
  <c r="CP79" i="90" s="1"/>
  <c r="CR79" i="90" s="1"/>
  <c r="CT79" i="90" s="1"/>
  <c r="CV79" i="90" s="1"/>
  <c r="CX79" i="90" s="1"/>
  <c r="CZ79" i="90" s="1"/>
  <c r="DB79" i="90" s="1"/>
  <c r="DD79" i="90" s="1"/>
  <c r="DF79" i="90" s="1"/>
  <c r="DH79" i="90" s="1"/>
  <c r="DJ79" i="90" s="1"/>
  <c r="DL79" i="90" s="1"/>
  <c r="DN79" i="90" s="1"/>
  <c r="DP79" i="90" s="1"/>
  <c r="DR79" i="90" s="1"/>
  <c r="DT79" i="90" s="1"/>
  <c r="DV79" i="90" s="1"/>
  <c r="DX79" i="90" s="1"/>
  <c r="DZ79" i="90" s="1"/>
  <c r="EB79" i="90" s="1"/>
  <c r="BV74" i="90"/>
  <c r="BX74" i="90"/>
  <c r="BZ74" i="90"/>
  <c r="CB74" i="90"/>
  <c r="CD74" i="90"/>
  <c r="CF74" i="90"/>
  <c r="CH74" i="90"/>
  <c r="CJ74" i="90"/>
  <c r="CL74" i="90"/>
  <c r="CN74" i="90"/>
  <c r="CP74" i="90"/>
  <c r="CR74" i="90"/>
  <c r="CT74" i="90"/>
  <c r="CV74" i="90"/>
  <c r="CX74" i="90"/>
  <c r="CZ74" i="90"/>
  <c r="DB74" i="90"/>
  <c r="DD74" i="90"/>
  <c r="DF74" i="90"/>
  <c r="DH74" i="90"/>
  <c r="DJ74" i="90"/>
  <c r="DL74" i="90"/>
  <c r="DN74" i="90"/>
  <c r="DP74" i="90"/>
  <c r="DR74" i="90"/>
  <c r="DT74" i="90"/>
  <c r="DV74" i="90"/>
  <c r="DX74" i="90"/>
  <c r="DZ74" i="90"/>
  <c r="EB74" i="90"/>
  <c r="D71" i="90"/>
  <c r="BV65" i="90"/>
  <c r="BX65" i="90"/>
  <c r="BZ65" i="90"/>
  <c r="CB65" i="90"/>
  <c r="CD65" i="90"/>
  <c r="CF65" i="90"/>
  <c r="CH65" i="90"/>
  <c r="CJ65" i="90"/>
  <c r="CL65" i="90"/>
  <c r="CN65" i="90"/>
  <c r="CP65" i="90"/>
  <c r="CR65" i="90"/>
  <c r="CT65" i="90"/>
  <c r="CV65" i="90"/>
  <c r="CX65" i="90"/>
  <c r="CZ65" i="90"/>
  <c r="DB65" i="90"/>
  <c r="DD65" i="90"/>
  <c r="DF65" i="90"/>
  <c r="DH65" i="90"/>
  <c r="DJ65" i="90"/>
  <c r="DL65" i="90"/>
  <c r="DN65" i="90"/>
  <c r="DP65" i="90"/>
  <c r="DR65" i="90"/>
  <c r="DT65" i="90"/>
  <c r="DV65" i="90"/>
  <c r="DX65" i="90"/>
  <c r="DZ65" i="90"/>
  <c r="EB65" i="90"/>
  <c r="H52" i="90"/>
  <c r="R67" i="90"/>
  <c r="N52" i="90" l="1"/>
  <c r="P52" i="90" s="1"/>
  <c r="R52" i="90" s="1"/>
  <c r="T52" i="90" s="1"/>
  <c r="V52" i="90" s="1"/>
  <c r="X52" i="90" s="1"/>
  <c r="Z52" i="90" s="1"/>
  <c r="AB52" i="90" s="1"/>
  <c r="AD52" i="90" s="1"/>
  <c r="AF52" i="90" s="1"/>
  <c r="AH52" i="90" s="1"/>
  <c r="AJ52" i="90" s="1"/>
  <c r="AL52" i="90" s="1"/>
  <c r="AN52" i="90" s="1"/>
  <c r="AP52" i="90" s="1"/>
  <c r="AR52" i="90" s="1"/>
  <c r="AT52" i="90" s="1"/>
  <c r="AV52" i="90" s="1"/>
  <c r="AX52" i="90" s="1"/>
  <c r="AZ52" i="90" s="1"/>
  <c r="BB52" i="90" s="1"/>
  <c r="BD52" i="90" s="1"/>
  <c r="BF52" i="90" s="1"/>
  <c r="BH52" i="90" s="1"/>
  <c r="BJ52" i="90" s="1"/>
  <c r="BL52" i="90" s="1"/>
  <c r="BN52" i="90" s="1"/>
  <c r="BP52" i="90" s="1"/>
  <c r="BR52" i="90" s="1"/>
  <c r="BT52" i="90" s="1"/>
  <c r="L52" i="90"/>
  <c r="CE456" i="89"/>
  <c r="CC456" i="89"/>
  <c r="CA456" i="89"/>
  <c r="BY456" i="89"/>
  <c r="BW456" i="89"/>
  <c r="BU456" i="89"/>
  <c r="BS456" i="89"/>
  <c r="BQ456" i="89"/>
  <c r="CF453" i="89"/>
  <c r="CD453" i="89"/>
  <c r="CB453" i="89"/>
  <c r="BZ453" i="89"/>
  <c r="BX453" i="89"/>
  <c r="BV453" i="89"/>
  <c r="BT453" i="89"/>
  <c r="BR453" i="89"/>
  <c r="CF452" i="89"/>
  <c r="CD452" i="89"/>
  <c r="CB452" i="89"/>
  <c r="BZ452" i="89"/>
  <c r="BX452" i="89"/>
  <c r="BV452" i="89"/>
  <c r="BT452" i="89"/>
  <c r="BR452" i="89"/>
  <c r="CF451" i="89"/>
  <c r="CD451" i="89"/>
  <c r="CB451" i="89"/>
  <c r="BZ451" i="89"/>
  <c r="BX451" i="89"/>
  <c r="BV451" i="89"/>
  <c r="BT451" i="89"/>
  <c r="BR451" i="89"/>
  <c r="CF450" i="89"/>
  <c r="CD450" i="89"/>
  <c r="CB450" i="89"/>
  <c r="BZ450" i="89"/>
  <c r="BX450" i="89"/>
  <c r="BV450" i="89"/>
  <c r="BT450" i="89"/>
  <c r="BR450" i="89"/>
  <c r="CF449" i="89"/>
  <c r="CD449" i="89"/>
  <c r="CB449" i="89"/>
  <c r="BZ449" i="89"/>
  <c r="BX449" i="89"/>
  <c r="BV449" i="89"/>
  <c r="BT449" i="89"/>
  <c r="BR449" i="89"/>
  <c r="CF448" i="89"/>
  <c r="CD448" i="89"/>
  <c r="CB448" i="89"/>
  <c r="BZ448" i="89"/>
  <c r="BX448" i="89"/>
  <c r="BV448" i="89"/>
  <c r="BT448" i="89"/>
  <c r="BR448" i="89"/>
  <c r="CF447" i="89"/>
  <c r="CD447" i="89"/>
  <c r="CB447" i="89"/>
  <c r="BZ447" i="89"/>
  <c r="BX447" i="89"/>
  <c r="BV447" i="89"/>
  <c r="BT447" i="89"/>
  <c r="BR447" i="89"/>
  <c r="CF446" i="89"/>
  <c r="CD446" i="89"/>
  <c r="CB446" i="89"/>
  <c r="BZ446" i="89"/>
  <c r="BX446" i="89"/>
  <c r="BV446" i="89"/>
  <c r="BT446" i="89"/>
  <c r="BR446" i="89"/>
  <c r="CF445" i="89"/>
  <c r="CD445" i="89"/>
  <c r="CB445" i="89"/>
  <c r="BZ445" i="89"/>
  <c r="BX445" i="89"/>
  <c r="BV445" i="89"/>
  <c r="BT445" i="89"/>
  <c r="BR445" i="89"/>
  <c r="CF444" i="89"/>
  <c r="CD444" i="89"/>
  <c r="CB444" i="89"/>
  <c r="BZ444" i="89"/>
  <c r="BX444" i="89"/>
  <c r="BV444" i="89"/>
  <c r="BT444" i="89"/>
  <c r="BR444" i="89"/>
  <c r="CF443" i="89"/>
  <c r="CD443" i="89"/>
  <c r="CB443" i="89"/>
  <c r="BZ443" i="89"/>
  <c r="BX443" i="89"/>
  <c r="BV443" i="89"/>
  <c r="BT443" i="89"/>
  <c r="BR443" i="89"/>
  <c r="CF442" i="89"/>
  <c r="CD442" i="89"/>
  <c r="CB442" i="89"/>
  <c r="BZ442" i="89"/>
  <c r="BX442" i="89"/>
  <c r="BV442" i="89"/>
  <c r="BT442" i="89"/>
  <c r="BR442" i="89"/>
  <c r="CF441" i="89"/>
  <c r="CD441" i="89"/>
  <c r="CB441" i="89"/>
  <c r="BZ441" i="89"/>
  <c r="BX441" i="89"/>
  <c r="BV441" i="89"/>
  <c r="BT441" i="89"/>
  <c r="BR441" i="89"/>
  <c r="CF440" i="89"/>
  <c r="CD440" i="89"/>
  <c r="CB440" i="89"/>
  <c r="BZ440" i="89"/>
  <c r="BX440" i="89"/>
  <c r="BV440" i="89"/>
  <c r="BT440" i="89"/>
  <c r="BR440" i="89"/>
  <c r="CF439" i="89"/>
  <c r="CD439" i="89"/>
  <c r="CB439" i="89"/>
  <c r="BZ439" i="89"/>
  <c r="BX439" i="89"/>
  <c r="BV439" i="89"/>
  <c r="BT439" i="89"/>
  <c r="BR439" i="89"/>
  <c r="CF438" i="89"/>
  <c r="CD438" i="89"/>
  <c r="CB438" i="89"/>
  <c r="BZ438" i="89"/>
  <c r="BX438" i="89"/>
  <c r="BV438" i="89"/>
  <c r="BT438" i="89"/>
  <c r="BR438" i="89"/>
  <c r="CF437" i="89"/>
  <c r="CD437" i="89"/>
  <c r="CB437" i="89"/>
  <c r="BZ437" i="89"/>
  <c r="BX437" i="89"/>
  <c r="BV437" i="89"/>
  <c r="BT437" i="89"/>
  <c r="BR437" i="89"/>
  <c r="CF436" i="89"/>
  <c r="CD436" i="89"/>
  <c r="CB436" i="89"/>
  <c r="BZ436" i="89"/>
  <c r="BX436" i="89"/>
  <c r="BV436" i="89"/>
  <c r="BT436" i="89"/>
  <c r="BR436" i="89"/>
  <c r="CF435" i="89"/>
  <c r="CD435" i="89"/>
  <c r="CB435" i="89"/>
  <c r="BZ435" i="89"/>
  <c r="BX435" i="89"/>
  <c r="BV435" i="89"/>
  <c r="BT435" i="89"/>
  <c r="BR435" i="89"/>
  <c r="CF434" i="89"/>
  <c r="CD434" i="89"/>
  <c r="CB434" i="89"/>
  <c r="BZ434" i="89"/>
  <c r="BX434" i="89"/>
  <c r="BV434" i="89"/>
  <c r="BT434" i="89"/>
  <c r="BR434" i="89"/>
  <c r="CF433" i="89"/>
  <c r="CD433" i="89"/>
  <c r="CB433" i="89"/>
  <c r="BZ433" i="89"/>
  <c r="BX433" i="89"/>
  <c r="BV433" i="89"/>
  <c r="BT433" i="89"/>
  <c r="BR433" i="89"/>
  <c r="CF432" i="89"/>
  <c r="CD432" i="89"/>
  <c r="CB432" i="89"/>
  <c r="BZ432" i="89"/>
  <c r="BX432" i="89"/>
  <c r="BV432" i="89"/>
  <c r="BT432" i="89"/>
  <c r="BR432" i="89"/>
  <c r="CF431" i="89"/>
  <c r="CD431" i="89"/>
  <c r="CB431" i="89"/>
  <c r="BZ431" i="89"/>
  <c r="BX431" i="89"/>
  <c r="BV431" i="89"/>
  <c r="BT431" i="89"/>
  <c r="BR431" i="89"/>
  <c r="CF430" i="89"/>
  <c r="CD430" i="89"/>
  <c r="CB430" i="89"/>
  <c r="BZ430" i="89"/>
  <c r="BX430" i="89"/>
  <c r="BV430" i="89"/>
  <c r="BT430" i="89"/>
  <c r="BR430" i="89"/>
  <c r="CF429" i="89"/>
  <c r="CD429" i="89"/>
  <c r="CB429" i="89"/>
  <c r="BZ429" i="89"/>
  <c r="BX429" i="89"/>
  <c r="BV429" i="89"/>
  <c r="BT429" i="89"/>
  <c r="BR429" i="89"/>
  <c r="CF428" i="89"/>
  <c r="CD428" i="89"/>
  <c r="CB428" i="89"/>
  <c r="BZ428" i="89"/>
  <c r="BX428" i="89"/>
  <c r="BV428" i="89"/>
  <c r="BT428" i="89"/>
  <c r="BR428" i="89"/>
  <c r="CF427" i="89"/>
  <c r="CD427" i="89"/>
  <c r="CB427" i="89"/>
  <c r="BZ427" i="89"/>
  <c r="BX427" i="89"/>
  <c r="BV427" i="89"/>
  <c r="BT427" i="89"/>
  <c r="BR427" i="89"/>
  <c r="CF426" i="89"/>
  <c r="CD426" i="89"/>
  <c r="CB426" i="89"/>
  <c r="BZ426" i="89"/>
  <c r="BX426" i="89"/>
  <c r="BV426" i="89"/>
  <c r="BT426" i="89"/>
  <c r="BR426" i="89"/>
  <c r="CF425" i="89"/>
  <c r="CD425" i="89"/>
  <c r="CB425" i="89"/>
  <c r="BZ425" i="89"/>
  <c r="BX425" i="89"/>
  <c r="BV425" i="89"/>
  <c r="BT425" i="89"/>
  <c r="BR425" i="89"/>
  <c r="CF424" i="89"/>
  <c r="CD424" i="89"/>
  <c r="CB424" i="89"/>
  <c r="BZ424" i="89"/>
  <c r="BX424" i="89"/>
  <c r="BV424" i="89"/>
  <c r="BT424" i="89"/>
  <c r="BR424" i="89"/>
  <c r="CF423" i="89"/>
  <c r="CF456" i="89" s="1"/>
  <c r="CD423" i="89"/>
  <c r="CD456" i="89" s="1"/>
  <c r="CB423" i="89"/>
  <c r="CB456" i="89" s="1"/>
  <c r="BZ423" i="89"/>
  <c r="BZ456" i="89" s="1"/>
  <c r="BX423" i="89"/>
  <c r="BV423" i="89"/>
  <c r="BT423" i="89"/>
  <c r="BT456" i="89" s="1"/>
  <c r="BR423" i="89"/>
  <c r="BR456" i="89" s="1"/>
  <c r="CF422" i="89"/>
  <c r="CE422" i="89"/>
  <c r="CD422" i="89"/>
  <c r="CC422" i="89"/>
  <c r="CB422" i="89"/>
  <c r="CA422" i="89"/>
  <c r="BZ422" i="89"/>
  <c r="BY422" i="89"/>
  <c r="BX422" i="89"/>
  <c r="BW422" i="89"/>
  <c r="BV422" i="89"/>
  <c r="BU422" i="89"/>
  <c r="BT422" i="89"/>
  <c r="BS422" i="89"/>
  <c r="BR422" i="89"/>
  <c r="BQ422" i="89"/>
  <c r="CE416" i="89"/>
  <c r="CC416" i="89"/>
  <c r="CA416" i="89"/>
  <c r="BY416" i="89"/>
  <c r="BW416" i="89"/>
  <c r="BU416" i="89"/>
  <c r="BS416" i="89"/>
  <c r="BQ416" i="89"/>
  <c r="CF413" i="89"/>
  <c r="CD413" i="89"/>
  <c r="CB413" i="89"/>
  <c r="BZ413" i="89"/>
  <c r="BX413" i="89"/>
  <c r="BV413" i="89"/>
  <c r="BT413" i="89"/>
  <c r="BR413" i="89"/>
  <c r="CF412" i="89"/>
  <c r="CD412" i="89"/>
  <c r="CB412" i="89"/>
  <c r="BZ412" i="89"/>
  <c r="BX412" i="89"/>
  <c r="BV412" i="89"/>
  <c r="BT412" i="89"/>
  <c r="BR412" i="89"/>
  <c r="CF411" i="89"/>
  <c r="CD411" i="89"/>
  <c r="CB411" i="89"/>
  <c r="BZ411" i="89"/>
  <c r="BX411" i="89"/>
  <c r="BV411" i="89"/>
  <c r="BT411" i="89"/>
  <c r="BR411" i="89"/>
  <c r="CF410" i="89"/>
  <c r="CD410" i="89"/>
  <c r="CB410" i="89"/>
  <c r="BZ410" i="89"/>
  <c r="BX410" i="89"/>
  <c r="BV410" i="89"/>
  <c r="BT410" i="89"/>
  <c r="BR410" i="89"/>
  <c r="CF409" i="89"/>
  <c r="CD409" i="89"/>
  <c r="CB409" i="89"/>
  <c r="BZ409" i="89"/>
  <c r="BX409" i="89"/>
  <c r="BV409" i="89"/>
  <c r="BT409" i="89"/>
  <c r="BR409" i="89"/>
  <c r="CF408" i="89"/>
  <c r="CD408" i="89"/>
  <c r="CB408" i="89"/>
  <c r="BZ408" i="89"/>
  <c r="BX408" i="89"/>
  <c r="BV408" i="89"/>
  <c r="BT408" i="89"/>
  <c r="BR408" i="89"/>
  <c r="CF407" i="89"/>
  <c r="CD407" i="89"/>
  <c r="CB407" i="89"/>
  <c r="BZ407" i="89"/>
  <c r="BX407" i="89"/>
  <c r="BV407" i="89"/>
  <c r="BT407" i="89"/>
  <c r="BR407" i="89"/>
  <c r="CF406" i="89"/>
  <c r="CD406" i="89"/>
  <c r="CB406" i="89"/>
  <c r="BZ406" i="89"/>
  <c r="BX406" i="89"/>
  <c r="BV406" i="89"/>
  <c r="BT406" i="89"/>
  <c r="BR406" i="89"/>
  <c r="CF405" i="89"/>
  <c r="CD405" i="89"/>
  <c r="CB405" i="89"/>
  <c r="BZ405" i="89"/>
  <c r="BX405" i="89"/>
  <c r="BV405" i="89"/>
  <c r="BT405" i="89"/>
  <c r="BR405" i="89"/>
  <c r="CF404" i="89"/>
  <c r="CD404" i="89"/>
  <c r="CB404" i="89"/>
  <c r="BZ404" i="89"/>
  <c r="BX404" i="89"/>
  <c r="BV404" i="89"/>
  <c r="BT404" i="89"/>
  <c r="BR404" i="89"/>
  <c r="CF403" i="89"/>
  <c r="CD403" i="89"/>
  <c r="CB403" i="89"/>
  <c r="BZ403" i="89"/>
  <c r="BX403" i="89"/>
  <c r="BV403" i="89"/>
  <c r="BT403" i="89"/>
  <c r="BR403" i="89"/>
  <c r="CF402" i="89"/>
  <c r="CD402" i="89"/>
  <c r="CB402" i="89"/>
  <c r="BZ402" i="89"/>
  <c r="BX402" i="89"/>
  <c r="BV402" i="89"/>
  <c r="BT402" i="89"/>
  <c r="BR402" i="89"/>
  <c r="CF401" i="89"/>
  <c r="CD401" i="89"/>
  <c r="CB401" i="89"/>
  <c r="BZ401" i="89"/>
  <c r="BX401" i="89"/>
  <c r="BV401" i="89"/>
  <c r="BT401" i="89"/>
  <c r="BR401" i="89"/>
  <c r="CF400" i="89"/>
  <c r="CD400" i="89"/>
  <c r="CB400" i="89"/>
  <c r="BZ400" i="89"/>
  <c r="BX400" i="89"/>
  <c r="BV400" i="89"/>
  <c r="BT400" i="89"/>
  <c r="BR400" i="89"/>
  <c r="CF399" i="89"/>
  <c r="CD399" i="89"/>
  <c r="CB399" i="89"/>
  <c r="BZ399" i="89"/>
  <c r="BX399" i="89"/>
  <c r="BV399" i="89"/>
  <c r="BT399" i="89"/>
  <c r="BR399" i="89"/>
  <c r="CF398" i="89"/>
  <c r="CD398" i="89"/>
  <c r="CB398" i="89"/>
  <c r="BZ398" i="89"/>
  <c r="BX398" i="89"/>
  <c r="BV398" i="89"/>
  <c r="BT398" i="89"/>
  <c r="BR398" i="89"/>
  <c r="CF397" i="89"/>
  <c r="CD397" i="89"/>
  <c r="CB397" i="89"/>
  <c r="BZ397" i="89"/>
  <c r="BX397" i="89"/>
  <c r="BV397" i="89"/>
  <c r="BT397" i="89"/>
  <c r="BR397" i="89"/>
  <c r="CF396" i="89"/>
  <c r="CD396" i="89"/>
  <c r="CB396" i="89"/>
  <c r="BZ396" i="89"/>
  <c r="BX396" i="89"/>
  <c r="BV396" i="89"/>
  <c r="BT396" i="89"/>
  <c r="BR396" i="89"/>
  <c r="CF395" i="89"/>
  <c r="CD395" i="89"/>
  <c r="CB395" i="89"/>
  <c r="BZ395" i="89"/>
  <c r="BX395" i="89"/>
  <c r="BV395" i="89"/>
  <c r="BT395" i="89"/>
  <c r="BR395" i="89"/>
  <c r="CF394" i="89"/>
  <c r="CD394" i="89"/>
  <c r="CB394" i="89"/>
  <c r="BZ394" i="89"/>
  <c r="BX394" i="89"/>
  <c r="BV394" i="89"/>
  <c r="BT394" i="89"/>
  <c r="BR394" i="89"/>
  <c r="CF393" i="89"/>
  <c r="CD393" i="89"/>
  <c r="CB393" i="89"/>
  <c r="BZ393" i="89"/>
  <c r="BX393" i="89"/>
  <c r="BV393" i="89"/>
  <c r="BT393" i="89"/>
  <c r="BR393" i="89"/>
  <c r="CF392" i="89"/>
  <c r="CD392" i="89"/>
  <c r="CB392" i="89"/>
  <c r="BZ392" i="89"/>
  <c r="BX392" i="89"/>
  <c r="BV392" i="89"/>
  <c r="BT392" i="89"/>
  <c r="BR392" i="89"/>
  <c r="CF391" i="89"/>
  <c r="CD391" i="89"/>
  <c r="CB391" i="89"/>
  <c r="BZ391" i="89"/>
  <c r="BX391" i="89"/>
  <c r="BV391" i="89"/>
  <c r="BT391" i="89"/>
  <c r="BR391" i="89"/>
  <c r="CF390" i="89"/>
  <c r="CD390" i="89"/>
  <c r="CB390" i="89"/>
  <c r="BZ390" i="89"/>
  <c r="BX390" i="89"/>
  <c r="BV390" i="89"/>
  <c r="BT390" i="89"/>
  <c r="BR390" i="89"/>
  <c r="CF389" i="89"/>
  <c r="CD389" i="89"/>
  <c r="CB389" i="89"/>
  <c r="BZ389" i="89"/>
  <c r="BX389" i="89"/>
  <c r="BV389" i="89"/>
  <c r="BT389" i="89"/>
  <c r="BR389" i="89"/>
  <c r="CF388" i="89"/>
  <c r="CD388" i="89"/>
  <c r="CB388" i="89"/>
  <c r="BZ388" i="89"/>
  <c r="BX388" i="89"/>
  <c r="BV388" i="89"/>
  <c r="BT388" i="89"/>
  <c r="BR388" i="89"/>
  <c r="CF387" i="89"/>
  <c r="CD387" i="89"/>
  <c r="CB387" i="89"/>
  <c r="BZ387" i="89"/>
  <c r="BX387" i="89"/>
  <c r="BV387" i="89"/>
  <c r="BT387" i="89"/>
  <c r="BR387" i="89"/>
  <c r="CF386" i="89"/>
  <c r="CD386" i="89"/>
  <c r="CB386" i="89"/>
  <c r="BZ386" i="89"/>
  <c r="BX386" i="89"/>
  <c r="BV386" i="89"/>
  <c r="BT386" i="89"/>
  <c r="BR386" i="89"/>
  <c r="CF385" i="89"/>
  <c r="CD385" i="89"/>
  <c r="CB385" i="89"/>
  <c r="BZ385" i="89"/>
  <c r="BX385" i="89"/>
  <c r="BV385" i="89"/>
  <c r="BT385" i="89"/>
  <c r="BR385" i="89"/>
  <c r="CF384" i="89"/>
  <c r="CD384" i="89"/>
  <c r="CB384" i="89"/>
  <c r="BZ384" i="89"/>
  <c r="BX384" i="89"/>
  <c r="BV384" i="89"/>
  <c r="BT384" i="89"/>
  <c r="BR384" i="89"/>
  <c r="CF383" i="89"/>
  <c r="CD383" i="89"/>
  <c r="CB383" i="89"/>
  <c r="BZ383" i="89"/>
  <c r="BX383" i="89"/>
  <c r="BV383" i="89"/>
  <c r="BT383" i="89"/>
  <c r="BR383" i="89"/>
  <c r="CF382" i="89"/>
  <c r="CF416" i="89" s="1"/>
  <c r="CE417" i="89" s="1"/>
  <c r="CD382" i="89"/>
  <c r="CD416" i="89" s="1"/>
  <c r="CB382" i="89"/>
  <c r="CB416" i="89" s="1"/>
  <c r="BZ382" i="89"/>
  <c r="BZ416" i="89" s="1"/>
  <c r="BX382" i="89"/>
  <c r="BX416" i="89" s="1"/>
  <c r="BV382" i="89"/>
  <c r="BV416" i="89" s="1"/>
  <c r="BT382" i="89"/>
  <c r="BR382" i="89"/>
  <c r="BR416" i="89" s="1"/>
  <c r="CF381" i="89"/>
  <c r="CE381" i="89"/>
  <c r="CD381" i="89"/>
  <c r="CC381" i="89"/>
  <c r="CB381" i="89"/>
  <c r="CA381" i="89"/>
  <c r="BZ381" i="89"/>
  <c r="BY381" i="89"/>
  <c r="BX381" i="89"/>
  <c r="BW381" i="89"/>
  <c r="BV381" i="89"/>
  <c r="BU381" i="89"/>
  <c r="BT381" i="89"/>
  <c r="BS381" i="89"/>
  <c r="BR381" i="89"/>
  <c r="BQ381" i="89"/>
  <c r="CE375" i="89"/>
  <c r="CC375" i="89"/>
  <c r="CA375" i="89"/>
  <c r="BY375" i="89"/>
  <c r="BW375" i="89"/>
  <c r="BU375" i="89"/>
  <c r="BS375" i="89"/>
  <c r="BQ375" i="89"/>
  <c r="CF372" i="89"/>
  <c r="CD372" i="89"/>
  <c r="CB372" i="89"/>
  <c r="BZ372" i="89"/>
  <c r="BX372" i="89"/>
  <c r="BV372" i="89"/>
  <c r="BT372" i="89"/>
  <c r="BR372" i="89"/>
  <c r="CF371" i="89"/>
  <c r="CD371" i="89"/>
  <c r="CB371" i="89"/>
  <c r="BZ371" i="89"/>
  <c r="BX371" i="89"/>
  <c r="BV371" i="89"/>
  <c r="BT371" i="89"/>
  <c r="BR371" i="89"/>
  <c r="CF370" i="89"/>
  <c r="CD370" i="89"/>
  <c r="CB370" i="89"/>
  <c r="BZ370" i="89"/>
  <c r="BX370" i="89"/>
  <c r="BV370" i="89"/>
  <c r="BT370" i="89"/>
  <c r="BR370" i="89"/>
  <c r="CF369" i="89"/>
  <c r="CD369" i="89"/>
  <c r="CB369" i="89"/>
  <c r="BZ369" i="89"/>
  <c r="BX369" i="89"/>
  <c r="BV369" i="89"/>
  <c r="BT369" i="89"/>
  <c r="BR369" i="89"/>
  <c r="CF368" i="89"/>
  <c r="CD368" i="89"/>
  <c r="CB368" i="89"/>
  <c r="BZ368" i="89"/>
  <c r="BX368" i="89"/>
  <c r="BV368" i="89"/>
  <c r="BT368" i="89"/>
  <c r="BR368" i="89"/>
  <c r="CF367" i="89"/>
  <c r="CD367" i="89"/>
  <c r="CB367" i="89"/>
  <c r="BZ367" i="89"/>
  <c r="BX367" i="89"/>
  <c r="BV367" i="89"/>
  <c r="BT367" i="89"/>
  <c r="BR367" i="89"/>
  <c r="CF366" i="89"/>
  <c r="CD366" i="89"/>
  <c r="CB366" i="89"/>
  <c r="BZ366" i="89"/>
  <c r="BX366" i="89"/>
  <c r="BV366" i="89"/>
  <c r="BT366" i="89"/>
  <c r="BR366" i="89"/>
  <c r="CF365" i="89"/>
  <c r="CD365" i="89"/>
  <c r="CB365" i="89"/>
  <c r="BZ365" i="89"/>
  <c r="BX365" i="89"/>
  <c r="BV365" i="89"/>
  <c r="BT365" i="89"/>
  <c r="BR365" i="89"/>
  <c r="CF364" i="89"/>
  <c r="CD364" i="89"/>
  <c r="CB364" i="89"/>
  <c r="BZ364" i="89"/>
  <c r="BX364" i="89"/>
  <c r="BV364" i="89"/>
  <c r="BT364" i="89"/>
  <c r="BR364" i="89"/>
  <c r="CF363" i="89"/>
  <c r="CD363" i="89"/>
  <c r="CB363" i="89"/>
  <c r="BZ363" i="89"/>
  <c r="BX363" i="89"/>
  <c r="BV363" i="89"/>
  <c r="BT363" i="89"/>
  <c r="BR363" i="89"/>
  <c r="CF362" i="89"/>
  <c r="CD362" i="89"/>
  <c r="CB362" i="89"/>
  <c r="BZ362" i="89"/>
  <c r="BX362" i="89"/>
  <c r="BV362" i="89"/>
  <c r="BT362" i="89"/>
  <c r="BR362" i="89"/>
  <c r="CF361" i="89"/>
  <c r="CD361" i="89"/>
  <c r="CB361" i="89"/>
  <c r="BZ361" i="89"/>
  <c r="BX361" i="89"/>
  <c r="BV361" i="89"/>
  <c r="BT361" i="89"/>
  <c r="BR361" i="89"/>
  <c r="CF360" i="89"/>
  <c r="CD360" i="89"/>
  <c r="CB360" i="89"/>
  <c r="BZ360" i="89"/>
  <c r="BX360" i="89"/>
  <c r="BV360" i="89"/>
  <c r="BT360" i="89"/>
  <c r="BR360" i="89"/>
  <c r="CF359" i="89"/>
  <c r="CD359" i="89"/>
  <c r="CB359" i="89"/>
  <c r="BZ359" i="89"/>
  <c r="BX359" i="89"/>
  <c r="BV359" i="89"/>
  <c r="BT359" i="89"/>
  <c r="BR359" i="89"/>
  <c r="CF358" i="89"/>
  <c r="CD358" i="89"/>
  <c r="CB358" i="89"/>
  <c r="BZ358" i="89"/>
  <c r="BX358" i="89"/>
  <c r="BV358" i="89"/>
  <c r="BT358" i="89"/>
  <c r="BR358" i="89"/>
  <c r="CF357" i="89"/>
  <c r="CD357" i="89"/>
  <c r="CB357" i="89"/>
  <c r="BZ357" i="89"/>
  <c r="BX357" i="89"/>
  <c r="BV357" i="89"/>
  <c r="BT357" i="89"/>
  <c r="BR357" i="89"/>
  <c r="CF356" i="89"/>
  <c r="CD356" i="89"/>
  <c r="CB356" i="89"/>
  <c r="BZ356" i="89"/>
  <c r="BX356" i="89"/>
  <c r="BV356" i="89"/>
  <c r="BT356" i="89"/>
  <c r="BR356" i="89"/>
  <c r="CF355" i="89"/>
  <c r="CD355" i="89"/>
  <c r="CB355" i="89"/>
  <c r="BZ355" i="89"/>
  <c r="BX355" i="89"/>
  <c r="BV355" i="89"/>
  <c r="BT355" i="89"/>
  <c r="BR355" i="89"/>
  <c r="CF354" i="89"/>
  <c r="CD354" i="89"/>
  <c r="CB354" i="89"/>
  <c r="BZ354" i="89"/>
  <c r="BX354" i="89"/>
  <c r="BV354" i="89"/>
  <c r="BT354" i="89"/>
  <c r="BR354" i="89"/>
  <c r="CF353" i="89"/>
  <c r="CD353" i="89"/>
  <c r="CB353" i="89"/>
  <c r="BZ353" i="89"/>
  <c r="BX353" i="89"/>
  <c r="BV353" i="89"/>
  <c r="BT353" i="89"/>
  <c r="BR353" i="89"/>
  <c r="CF352" i="89"/>
  <c r="CD352" i="89"/>
  <c r="CB352" i="89"/>
  <c r="BZ352" i="89"/>
  <c r="BX352" i="89"/>
  <c r="BV352" i="89"/>
  <c r="BT352" i="89"/>
  <c r="BR352" i="89"/>
  <c r="CF351" i="89"/>
  <c r="CD351" i="89"/>
  <c r="CB351" i="89"/>
  <c r="BZ351" i="89"/>
  <c r="BX351" i="89"/>
  <c r="BV351" i="89"/>
  <c r="BT351" i="89"/>
  <c r="BR351" i="89"/>
  <c r="CF350" i="89"/>
  <c r="CD350" i="89"/>
  <c r="CB350" i="89"/>
  <c r="BZ350" i="89"/>
  <c r="BX350" i="89"/>
  <c r="BV350" i="89"/>
  <c r="BT350" i="89"/>
  <c r="BR350" i="89"/>
  <c r="CF349" i="89"/>
  <c r="CD349" i="89"/>
  <c r="CB349" i="89"/>
  <c r="BZ349" i="89"/>
  <c r="BX349" i="89"/>
  <c r="BV349" i="89"/>
  <c r="BT349" i="89"/>
  <c r="BR349" i="89"/>
  <c r="CF348" i="89"/>
  <c r="CD348" i="89"/>
  <c r="CB348" i="89"/>
  <c r="BZ348" i="89"/>
  <c r="BX348" i="89"/>
  <c r="BV348" i="89"/>
  <c r="BT348" i="89"/>
  <c r="BR348" i="89"/>
  <c r="CF347" i="89"/>
  <c r="CD347" i="89"/>
  <c r="CB347" i="89"/>
  <c r="BZ347" i="89"/>
  <c r="BX347" i="89"/>
  <c r="BV347" i="89"/>
  <c r="BT347" i="89"/>
  <c r="BR347" i="89"/>
  <c r="CF346" i="89"/>
  <c r="CD346" i="89"/>
  <c r="CB346" i="89"/>
  <c r="BZ346" i="89"/>
  <c r="BX346" i="89"/>
  <c r="BV346" i="89"/>
  <c r="BT346" i="89"/>
  <c r="BR346" i="89"/>
  <c r="CF345" i="89"/>
  <c r="CD345" i="89"/>
  <c r="CB345" i="89"/>
  <c r="BZ345" i="89"/>
  <c r="BX345" i="89"/>
  <c r="BV345" i="89"/>
  <c r="BT345" i="89"/>
  <c r="BR345" i="89"/>
  <c r="CF344" i="89"/>
  <c r="CD344" i="89"/>
  <c r="CB344" i="89"/>
  <c r="BZ344" i="89"/>
  <c r="BX344" i="89"/>
  <c r="BV344" i="89"/>
  <c r="BT344" i="89"/>
  <c r="BR344" i="89"/>
  <c r="CF343" i="89"/>
  <c r="CD343" i="89"/>
  <c r="CB343" i="89"/>
  <c r="BZ343" i="89"/>
  <c r="BX343" i="89"/>
  <c r="BV343" i="89"/>
  <c r="BT343" i="89"/>
  <c r="BR343" i="89"/>
  <c r="CF342" i="89"/>
  <c r="CD342" i="89"/>
  <c r="CB342" i="89"/>
  <c r="BZ342" i="89"/>
  <c r="BX342" i="89"/>
  <c r="BV342" i="89"/>
  <c r="BT342" i="89"/>
  <c r="BR342" i="89"/>
  <c r="CF341" i="89"/>
  <c r="CD341" i="89"/>
  <c r="CB341" i="89"/>
  <c r="BZ341" i="89"/>
  <c r="BX341" i="89"/>
  <c r="BV341" i="89"/>
  <c r="BT341" i="89"/>
  <c r="BR341" i="89"/>
  <c r="CF340" i="89"/>
  <c r="CD340" i="89"/>
  <c r="CB340" i="89"/>
  <c r="BZ340" i="89"/>
  <c r="BX340" i="89"/>
  <c r="BV340" i="89"/>
  <c r="BT340" i="89"/>
  <c r="BR340" i="89"/>
  <c r="CF339" i="89"/>
  <c r="CD339" i="89"/>
  <c r="CB339" i="89"/>
  <c r="BZ339" i="89"/>
  <c r="BX339" i="89"/>
  <c r="BV339" i="89"/>
  <c r="BT339" i="89"/>
  <c r="BR339" i="89"/>
  <c r="CF338" i="89"/>
  <c r="CD338" i="89"/>
  <c r="CB338" i="89"/>
  <c r="BZ338" i="89"/>
  <c r="BX338" i="89"/>
  <c r="BV338" i="89"/>
  <c r="BT338" i="89"/>
  <c r="BR338" i="89"/>
  <c r="CF337" i="89"/>
  <c r="CD337" i="89"/>
  <c r="CB337" i="89"/>
  <c r="BZ337" i="89"/>
  <c r="BX337" i="89"/>
  <c r="BV337" i="89"/>
  <c r="BT337" i="89"/>
  <c r="BR337" i="89"/>
  <c r="CF336" i="89"/>
  <c r="CD336" i="89"/>
  <c r="CB336" i="89"/>
  <c r="BZ336" i="89"/>
  <c r="BX336" i="89"/>
  <c r="BV336" i="89"/>
  <c r="BT336" i="89"/>
  <c r="BR336" i="89"/>
  <c r="CF335" i="89"/>
  <c r="CD335" i="89"/>
  <c r="CB335" i="89"/>
  <c r="BZ335" i="89"/>
  <c r="BX335" i="89"/>
  <c r="BV335" i="89"/>
  <c r="BT335" i="89"/>
  <c r="BR335" i="89"/>
  <c r="CF334" i="89"/>
  <c r="CD334" i="89"/>
  <c r="CB334" i="89"/>
  <c r="BZ334" i="89"/>
  <c r="BX334" i="89"/>
  <c r="BV334" i="89"/>
  <c r="BT334" i="89"/>
  <c r="BR334" i="89"/>
  <c r="CF333" i="89"/>
  <c r="CD333" i="89"/>
  <c r="CB333" i="89"/>
  <c r="BZ333" i="89"/>
  <c r="BX333" i="89"/>
  <c r="BV333" i="89"/>
  <c r="BT333" i="89"/>
  <c r="BR333" i="89"/>
  <c r="CF332" i="89"/>
  <c r="CD332" i="89"/>
  <c r="CB332" i="89"/>
  <c r="BZ332" i="89"/>
  <c r="BX332" i="89"/>
  <c r="BV332" i="89"/>
  <c r="BT332" i="89"/>
  <c r="BR332" i="89"/>
  <c r="CF331" i="89"/>
  <c r="CD331" i="89"/>
  <c r="CB331" i="89"/>
  <c r="BZ331" i="89"/>
  <c r="BX331" i="89"/>
  <c r="BV331" i="89"/>
  <c r="BT331" i="89"/>
  <c r="BR331" i="89"/>
  <c r="CF330" i="89"/>
  <c r="CD330" i="89"/>
  <c r="CB330" i="89"/>
  <c r="BZ330" i="89"/>
  <c r="BX330" i="89"/>
  <c r="BV330" i="89"/>
  <c r="BT330" i="89"/>
  <c r="BR330" i="89"/>
  <c r="CF329" i="89"/>
  <c r="CD329" i="89"/>
  <c r="CB329" i="89"/>
  <c r="BZ329" i="89"/>
  <c r="BX329" i="89"/>
  <c r="BV329" i="89"/>
  <c r="BT329" i="89"/>
  <c r="BR329" i="89"/>
  <c r="CF328" i="89"/>
  <c r="CD328" i="89"/>
  <c r="CB328" i="89"/>
  <c r="BZ328" i="89"/>
  <c r="BX328" i="89"/>
  <c r="BV328" i="89"/>
  <c r="BT328" i="89"/>
  <c r="BR328" i="89"/>
  <c r="CF327" i="89"/>
  <c r="CD327" i="89"/>
  <c r="CB327" i="89"/>
  <c r="BZ327" i="89"/>
  <c r="BX327" i="89"/>
  <c r="BV327" i="89"/>
  <c r="BT327" i="89"/>
  <c r="BR327" i="89"/>
  <c r="CF326" i="89"/>
  <c r="CD326" i="89"/>
  <c r="CB326" i="89"/>
  <c r="BZ326" i="89"/>
  <c r="BX326" i="89"/>
  <c r="BV326" i="89"/>
  <c r="BT326" i="89"/>
  <c r="BR326" i="89"/>
  <c r="CF325" i="89"/>
  <c r="CF375" i="89" s="1"/>
  <c r="CE376" i="89" s="1"/>
  <c r="CD325" i="89"/>
  <c r="CD375" i="89" s="1"/>
  <c r="CB325" i="89"/>
  <c r="CB375" i="89" s="1"/>
  <c r="BZ325" i="89"/>
  <c r="BZ375" i="89" s="1"/>
  <c r="BX325" i="89"/>
  <c r="BX375" i="89" s="1"/>
  <c r="BV325" i="89"/>
  <c r="BV375" i="89" s="1"/>
  <c r="BT325" i="89"/>
  <c r="BR325" i="89"/>
  <c r="BR375" i="89" s="1"/>
  <c r="CF324" i="89"/>
  <c r="CE324" i="89"/>
  <c r="CD324" i="89"/>
  <c r="CC324" i="89"/>
  <c r="CB324" i="89"/>
  <c r="CA324" i="89"/>
  <c r="BZ324" i="89"/>
  <c r="BY324" i="89"/>
  <c r="BX324" i="89"/>
  <c r="BW324" i="89"/>
  <c r="BV324" i="89"/>
  <c r="BU324" i="89"/>
  <c r="BT324" i="89"/>
  <c r="BS324" i="89"/>
  <c r="BR324" i="89"/>
  <c r="BQ324" i="89"/>
  <c r="CE318" i="89"/>
  <c r="CC318" i="89"/>
  <c r="CA318" i="89"/>
  <c r="BY318" i="89"/>
  <c r="BW318" i="89"/>
  <c r="BU318" i="89"/>
  <c r="BS318" i="89"/>
  <c r="BQ318" i="89"/>
  <c r="BH68" i="90" s="1"/>
  <c r="CF315" i="89"/>
  <c r="CD315" i="89"/>
  <c r="CB315" i="89"/>
  <c r="BZ315" i="89"/>
  <c r="BX315" i="89"/>
  <c r="BV315" i="89"/>
  <c r="BT315" i="89"/>
  <c r="BR315" i="89"/>
  <c r="CF314" i="89"/>
  <c r="CD314" i="89"/>
  <c r="CB314" i="89"/>
  <c r="BZ314" i="89"/>
  <c r="BX314" i="89"/>
  <c r="BV314" i="89"/>
  <c r="BT314" i="89"/>
  <c r="BR314" i="89"/>
  <c r="CF313" i="89"/>
  <c r="CD313" i="89"/>
  <c r="CB313" i="89"/>
  <c r="BZ313" i="89"/>
  <c r="BX313" i="89"/>
  <c r="BV313" i="89"/>
  <c r="BT313" i="89"/>
  <c r="BR313" i="89"/>
  <c r="CF312" i="89"/>
  <c r="CD312" i="89"/>
  <c r="CB312" i="89"/>
  <c r="BZ312" i="89"/>
  <c r="BX312" i="89"/>
  <c r="BV312" i="89"/>
  <c r="BT312" i="89"/>
  <c r="BR312" i="89"/>
  <c r="CF311" i="89"/>
  <c r="CD311" i="89"/>
  <c r="CB311" i="89"/>
  <c r="BZ311" i="89"/>
  <c r="BX311" i="89"/>
  <c r="BV311" i="89"/>
  <c r="BT311" i="89"/>
  <c r="BR311" i="89"/>
  <c r="CF310" i="89"/>
  <c r="CD310" i="89"/>
  <c r="CB310" i="89"/>
  <c r="BZ310" i="89"/>
  <c r="BX310" i="89"/>
  <c r="BV310" i="89"/>
  <c r="BT310" i="89"/>
  <c r="BR310" i="89"/>
  <c r="CF309" i="89"/>
  <c r="CD309" i="89"/>
  <c r="CB309" i="89"/>
  <c r="BZ309" i="89"/>
  <c r="BX309" i="89"/>
  <c r="BV309" i="89"/>
  <c r="BT309" i="89"/>
  <c r="BR309" i="89"/>
  <c r="CF308" i="89"/>
  <c r="CD308" i="89"/>
  <c r="CB308" i="89"/>
  <c r="BZ308" i="89"/>
  <c r="BX308" i="89"/>
  <c r="BV308" i="89"/>
  <c r="BT308" i="89"/>
  <c r="BR308" i="89"/>
  <c r="CF307" i="89"/>
  <c r="CD307" i="89"/>
  <c r="CB307" i="89"/>
  <c r="BZ307" i="89"/>
  <c r="BX307" i="89"/>
  <c r="BV307" i="89"/>
  <c r="BT307" i="89"/>
  <c r="BR307" i="89"/>
  <c r="CF306" i="89"/>
  <c r="CD306" i="89"/>
  <c r="CB306" i="89"/>
  <c r="BZ306" i="89"/>
  <c r="BX306" i="89"/>
  <c r="BV306" i="89"/>
  <c r="BT306" i="89"/>
  <c r="BR306" i="89"/>
  <c r="CF305" i="89"/>
  <c r="CD305" i="89"/>
  <c r="CB305" i="89"/>
  <c r="BZ305" i="89"/>
  <c r="BX305" i="89"/>
  <c r="BV305" i="89"/>
  <c r="BT305" i="89"/>
  <c r="BR305" i="89"/>
  <c r="CF304" i="89"/>
  <c r="CD304" i="89"/>
  <c r="CB304" i="89"/>
  <c r="BZ304" i="89"/>
  <c r="BX304" i="89"/>
  <c r="BV304" i="89"/>
  <c r="BT304" i="89"/>
  <c r="BR304" i="89"/>
  <c r="CF303" i="89"/>
  <c r="CD303" i="89"/>
  <c r="CB303" i="89"/>
  <c r="BZ303" i="89"/>
  <c r="BX303" i="89"/>
  <c r="BV303" i="89"/>
  <c r="BT303" i="89"/>
  <c r="BR303" i="89"/>
  <c r="CF302" i="89"/>
  <c r="CD302" i="89"/>
  <c r="CB302" i="89"/>
  <c r="BZ302" i="89"/>
  <c r="BX302" i="89"/>
  <c r="BV302" i="89"/>
  <c r="BT302" i="89"/>
  <c r="BR302" i="89"/>
  <c r="CF301" i="89"/>
  <c r="CD301" i="89"/>
  <c r="CB301" i="89"/>
  <c r="BZ301" i="89"/>
  <c r="BX301" i="89"/>
  <c r="BV301" i="89"/>
  <c r="BT301" i="89"/>
  <c r="BR301" i="89"/>
  <c r="CF300" i="89"/>
  <c r="CD300" i="89"/>
  <c r="CB300" i="89"/>
  <c r="BZ300" i="89"/>
  <c r="BX300" i="89"/>
  <c r="BV300" i="89"/>
  <c r="BT300" i="89"/>
  <c r="BR300" i="89"/>
  <c r="CF299" i="89"/>
  <c r="CD299" i="89"/>
  <c r="CB299" i="89"/>
  <c r="BZ299" i="89"/>
  <c r="BX299" i="89"/>
  <c r="BV299" i="89"/>
  <c r="BT299" i="89"/>
  <c r="BR299" i="89"/>
  <c r="CF298" i="89"/>
  <c r="CD298" i="89"/>
  <c r="CB298" i="89"/>
  <c r="BZ298" i="89"/>
  <c r="BX298" i="89"/>
  <c r="BV298" i="89"/>
  <c r="BT298" i="89"/>
  <c r="BR298" i="89"/>
  <c r="CF297" i="89"/>
  <c r="CD297" i="89"/>
  <c r="CB297" i="89"/>
  <c r="BZ297" i="89"/>
  <c r="BX297" i="89"/>
  <c r="BV297" i="89"/>
  <c r="BT297" i="89"/>
  <c r="BR297" i="89"/>
  <c r="CF296" i="89"/>
  <c r="CD296" i="89"/>
  <c r="CB296" i="89"/>
  <c r="BZ296" i="89"/>
  <c r="BX296" i="89"/>
  <c r="BV296" i="89"/>
  <c r="BT296" i="89"/>
  <c r="BR296" i="89"/>
  <c r="CF295" i="89"/>
  <c r="CD295" i="89"/>
  <c r="CB295" i="89"/>
  <c r="BZ295" i="89"/>
  <c r="BX295" i="89"/>
  <c r="BV295" i="89"/>
  <c r="BT295" i="89"/>
  <c r="BR295" i="89"/>
  <c r="CF294" i="89"/>
  <c r="CD294" i="89"/>
  <c r="CB294" i="89"/>
  <c r="BZ294" i="89"/>
  <c r="BX294" i="89"/>
  <c r="BV294" i="89"/>
  <c r="BT294" i="89"/>
  <c r="BR294" i="89"/>
  <c r="CF293" i="89"/>
  <c r="CD293" i="89"/>
  <c r="CB293" i="89"/>
  <c r="BZ293" i="89"/>
  <c r="BX293" i="89"/>
  <c r="BV293" i="89"/>
  <c r="BT293" i="89"/>
  <c r="BR293" i="89"/>
  <c r="CF292" i="89"/>
  <c r="CD292" i="89"/>
  <c r="CB292" i="89"/>
  <c r="BZ292" i="89"/>
  <c r="BX292" i="89"/>
  <c r="BV292" i="89"/>
  <c r="BT292" i="89"/>
  <c r="BR292" i="89"/>
  <c r="CF291" i="89"/>
  <c r="CD291" i="89"/>
  <c r="CB291" i="89"/>
  <c r="BZ291" i="89"/>
  <c r="BX291" i="89"/>
  <c r="BV291" i="89"/>
  <c r="BT291" i="89"/>
  <c r="BR291" i="89"/>
  <c r="CF290" i="89"/>
  <c r="CD290" i="89"/>
  <c r="CB290" i="89"/>
  <c r="BZ290" i="89"/>
  <c r="BX290" i="89"/>
  <c r="BV290" i="89"/>
  <c r="BT290" i="89"/>
  <c r="BR290" i="89"/>
  <c r="CF289" i="89"/>
  <c r="CD289" i="89"/>
  <c r="CB289" i="89"/>
  <c r="BZ289" i="89"/>
  <c r="BX289" i="89"/>
  <c r="BV289" i="89"/>
  <c r="BT289" i="89"/>
  <c r="BR289" i="89"/>
  <c r="CF288" i="89"/>
  <c r="CD288" i="89"/>
  <c r="CB288" i="89"/>
  <c r="BZ288" i="89"/>
  <c r="BX288" i="89"/>
  <c r="BV288" i="89"/>
  <c r="BT288" i="89"/>
  <c r="BR288" i="89"/>
  <c r="CF287" i="89"/>
  <c r="CD287" i="89"/>
  <c r="CB287" i="89"/>
  <c r="BZ287" i="89"/>
  <c r="BX287" i="89"/>
  <c r="BV287" i="89"/>
  <c r="BT287" i="89"/>
  <c r="BR287" i="89"/>
  <c r="CF286" i="89"/>
  <c r="CD286" i="89"/>
  <c r="CB286" i="89"/>
  <c r="BZ286" i="89"/>
  <c r="BX286" i="89"/>
  <c r="BV286" i="89"/>
  <c r="BT286" i="89"/>
  <c r="BR286" i="89"/>
  <c r="CF285" i="89"/>
  <c r="CD285" i="89"/>
  <c r="CB285" i="89"/>
  <c r="BZ285" i="89"/>
  <c r="BX285" i="89"/>
  <c r="BV285" i="89"/>
  <c r="BT285" i="89"/>
  <c r="BR285" i="89"/>
  <c r="CF284" i="89"/>
  <c r="CD284" i="89"/>
  <c r="CB284" i="89"/>
  <c r="BZ284" i="89"/>
  <c r="BX284" i="89"/>
  <c r="BV284" i="89"/>
  <c r="BT284" i="89"/>
  <c r="BR284" i="89"/>
  <c r="CF283" i="89"/>
  <c r="CD283" i="89"/>
  <c r="CB283" i="89"/>
  <c r="BZ283" i="89"/>
  <c r="BX283" i="89"/>
  <c r="BV283" i="89"/>
  <c r="BT283" i="89"/>
  <c r="BR283" i="89"/>
  <c r="CF282" i="89"/>
  <c r="CD282" i="89"/>
  <c r="CB282" i="89"/>
  <c r="BZ282" i="89"/>
  <c r="BX282" i="89"/>
  <c r="BV282" i="89"/>
  <c r="BT282" i="89"/>
  <c r="BR282" i="89"/>
  <c r="CF281" i="89"/>
  <c r="CD281" i="89"/>
  <c r="CB281" i="89"/>
  <c r="BZ281" i="89"/>
  <c r="BX281" i="89"/>
  <c r="BV281" i="89"/>
  <c r="BT281" i="89"/>
  <c r="BR281" i="89"/>
  <c r="CF280" i="89"/>
  <c r="CD280" i="89"/>
  <c r="CB280" i="89"/>
  <c r="BZ280" i="89"/>
  <c r="BX280" i="89"/>
  <c r="BV280" i="89"/>
  <c r="BT280" i="89"/>
  <c r="BR280" i="89"/>
  <c r="CF279" i="89"/>
  <c r="CD279" i="89"/>
  <c r="CB279" i="89"/>
  <c r="BZ279" i="89"/>
  <c r="BX279" i="89"/>
  <c r="BV279" i="89"/>
  <c r="BT279" i="89"/>
  <c r="BR279" i="89"/>
  <c r="CF278" i="89"/>
  <c r="CD278" i="89"/>
  <c r="CB278" i="89"/>
  <c r="BZ278" i="89"/>
  <c r="BX278" i="89"/>
  <c r="BV278" i="89"/>
  <c r="BT278" i="89"/>
  <c r="BR278" i="89"/>
  <c r="CF277" i="89"/>
  <c r="CD277" i="89"/>
  <c r="CB277" i="89"/>
  <c r="BZ277" i="89"/>
  <c r="BX277" i="89"/>
  <c r="BV277" i="89"/>
  <c r="BT277" i="89"/>
  <c r="BR277" i="89"/>
  <c r="CF276" i="89"/>
  <c r="CD276" i="89"/>
  <c r="CB276" i="89"/>
  <c r="BZ276" i="89"/>
  <c r="BX276" i="89"/>
  <c r="BV276" i="89"/>
  <c r="BT276" i="89"/>
  <c r="BR276" i="89"/>
  <c r="CF275" i="89"/>
  <c r="CF318" i="89" s="1"/>
  <c r="CE319" i="89" s="1"/>
  <c r="CD275" i="89"/>
  <c r="CD318" i="89" s="1"/>
  <c r="CB275" i="89"/>
  <c r="CB318" i="89" s="1"/>
  <c r="BZ275" i="89"/>
  <c r="BZ318" i="89" s="1"/>
  <c r="BX275" i="89"/>
  <c r="BX318" i="89" s="1"/>
  <c r="BV275" i="89"/>
  <c r="BT275" i="89"/>
  <c r="BR275" i="89"/>
  <c r="BR318" i="89" s="1"/>
  <c r="BQ319" i="89" s="1"/>
  <c r="CF274" i="89"/>
  <c r="CE274" i="89"/>
  <c r="CD274" i="89"/>
  <c r="CC274" i="89"/>
  <c r="CB274" i="89"/>
  <c r="CA274" i="89"/>
  <c r="BZ274" i="89"/>
  <c r="BY274" i="89"/>
  <c r="BX274" i="89"/>
  <c r="BW274" i="89"/>
  <c r="BV274" i="89"/>
  <c r="BU274" i="89"/>
  <c r="BT274" i="89"/>
  <c r="BS274" i="89"/>
  <c r="BR274" i="89"/>
  <c r="BQ274" i="89"/>
  <c r="CE268" i="89"/>
  <c r="CC268" i="89"/>
  <c r="CA268" i="89"/>
  <c r="BY268" i="89"/>
  <c r="BW268" i="89"/>
  <c r="BU268" i="89"/>
  <c r="BS268" i="89"/>
  <c r="BQ268" i="89"/>
  <c r="CF265" i="89"/>
  <c r="CD265" i="89"/>
  <c r="CB265" i="89"/>
  <c r="BZ265" i="89"/>
  <c r="BX265" i="89"/>
  <c r="BV265" i="89"/>
  <c r="BT265" i="89"/>
  <c r="BR265" i="89"/>
  <c r="CF264" i="89"/>
  <c r="CD264" i="89"/>
  <c r="CB264" i="89"/>
  <c r="BZ264" i="89"/>
  <c r="BX264" i="89"/>
  <c r="BV264" i="89"/>
  <c r="BT264" i="89"/>
  <c r="BR264" i="89"/>
  <c r="CF263" i="89"/>
  <c r="CD263" i="89"/>
  <c r="CB263" i="89"/>
  <c r="BZ263" i="89"/>
  <c r="BX263" i="89"/>
  <c r="BV263" i="89"/>
  <c r="BT263" i="89"/>
  <c r="BR263" i="89"/>
  <c r="CF262" i="89"/>
  <c r="CD262" i="89"/>
  <c r="CB262" i="89"/>
  <c r="BZ262" i="89"/>
  <c r="BX262" i="89"/>
  <c r="BV262" i="89"/>
  <c r="BT262" i="89"/>
  <c r="BR262" i="89"/>
  <c r="CF261" i="89"/>
  <c r="CD261" i="89"/>
  <c r="CB261" i="89"/>
  <c r="BZ261" i="89"/>
  <c r="BX261" i="89"/>
  <c r="BV261" i="89"/>
  <c r="BT261" i="89"/>
  <c r="BR261" i="89"/>
  <c r="CF260" i="89"/>
  <c r="CD260" i="89"/>
  <c r="CB260" i="89"/>
  <c r="BZ260" i="89"/>
  <c r="BX260" i="89"/>
  <c r="BV260" i="89"/>
  <c r="BT260" i="89"/>
  <c r="BR260" i="89"/>
  <c r="CF259" i="89"/>
  <c r="CD259" i="89"/>
  <c r="CB259" i="89"/>
  <c r="BZ259" i="89"/>
  <c r="BX259" i="89"/>
  <c r="BV259" i="89"/>
  <c r="BT259" i="89"/>
  <c r="BR259" i="89"/>
  <c r="CF258" i="89"/>
  <c r="CD258" i="89"/>
  <c r="CB258" i="89"/>
  <c r="BZ258" i="89"/>
  <c r="BX258" i="89"/>
  <c r="BV258" i="89"/>
  <c r="BT258" i="89"/>
  <c r="BR258" i="89"/>
  <c r="CF257" i="89"/>
  <c r="CD257" i="89"/>
  <c r="CB257" i="89"/>
  <c r="BZ257" i="89"/>
  <c r="BX257" i="89"/>
  <c r="BV257" i="89"/>
  <c r="BT257" i="89"/>
  <c r="BR257" i="89"/>
  <c r="CF256" i="89"/>
  <c r="CD256" i="89"/>
  <c r="CB256" i="89"/>
  <c r="BZ256" i="89"/>
  <c r="BX256" i="89"/>
  <c r="BV256" i="89"/>
  <c r="BT256" i="89"/>
  <c r="BR256" i="89"/>
  <c r="CF255" i="89"/>
  <c r="CD255" i="89"/>
  <c r="CB255" i="89"/>
  <c r="BZ255" i="89"/>
  <c r="BX255" i="89"/>
  <c r="BV255" i="89"/>
  <c r="BT255" i="89"/>
  <c r="BR255" i="89"/>
  <c r="CF254" i="89"/>
  <c r="CD254" i="89"/>
  <c r="CB254" i="89"/>
  <c r="BZ254" i="89"/>
  <c r="BX254" i="89"/>
  <c r="BV254" i="89"/>
  <c r="BT254" i="89"/>
  <c r="BR254" i="89"/>
  <c r="CF253" i="89"/>
  <c r="CD253" i="89"/>
  <c r="CB253" i="89"/>
  <c r="BZ253" i="89"/>
  <c r="BX253" i="89"/>
  <c r="BV253" i="89"/>
  <c r="BT253" i="89"/>
  <c r="BR253" i="89"/>
  <c r="CF252" i="89"/>
  <c r="CD252" i="89"/>
  <c r="CB252" i="89"/>
  <c r="BZ252" i="89"/>
  <c r="BX252" i="89"/>
  <c r="BV252" i="89"/>
  <c r="BT252" i="89"/>
  <c r="BR252" i="89"/>
  <c r="CF251" i="89"/>
  <c r="CD251" i="89"/>
  <c r="CB251" i="89"/>
  <c r="BZ251" i="89"/>
  <c r="BX251" i="89"/>
  <c r="BV251" i="89"/>
  <c r="BT251" i="89"/>
  <c r="BR251" i="89"/>
  <c r="CF250" i="89"/>
  <c r="CD250" i="89"/>
  <c r="CB250" i="89"/>
  <c r="BZ250" i="89"/>
  <c r="BX250" i="89"/>
  <c r="BV250" i="89"/>
  <c r="BT250" i="89"/>
  <c r="BR250" i="89"/>
  <c r="CF249" i="89"/>
  <c r="CD249" i="89"/>
  <c r="CB249" i="89"/>
  <c r="BZ249" i="89"/>
  <c r="BX249" i="89"/>
  <c r="BV249" i="89"/>
  <c r="BT249" i="89"/>
  <c r="BR249" i="89"/>
  <c r="CF248" i="89"/>
  <c r="CD248" i="89"/>
  <c r="CB248" i="89"/>
  <c r="BZ248" i="89"/>
  <c r="BX248" i="89"/>
  <c r="BV248" i="89"/>
  <c r="BT248" i="89"/>
  <c r="BR248" i="89"/>
  <c r="CF247" i="89"/>
  <c r="CD247" i="89"/>
  <c r="CB247" i="89"/>
  <c r="BZ247" i="89"/>
  <c r="BX247" i="89"/>
  <c r="BV247" i="89"/>
  <c r="BT247" i="89"/>
  <c r="BR247" i="89"/>
  <c r="CF246" i="89"/>
  <c r="CD246" i="89"/>
  <c r="CB246" i="89"/>
  <c r="BZ246" i="89"/>
  <c r="BX246" i="89"/>
  <c r="BV246" i="89"/>
  <c r="BT246" i="89"/>
  <c r="BR246" i="89"/>
  <c r="CF245" i="89"/>
  <c r="CD245" i="89"/>
  <c r="CB245" i="89"/>
  <c r="BZ245" i="89"/>
  <c r="BX245" i="89"/>
  <c r="BV245" i="89"/>
  <c r="BT245" i="89"/>
  <c r="BR245" i="89"/>
  <c r="CF244" i="89"/>
  <c r="CD244" i="89"/>
  <c r="CB244" i="89"/>
  <c r="BZ244" i="89"/>
  <c r="BX244" i="89"/>
  <c r="BV244" i="89"/>
  <c r="BT244" i="89"/>
  <c r="BR244" i="89"/>
  <c r="CF243" i="89"/>
  <c r="CD243" i="89"/>
  <c r="CB243" i="89"/>
  <c r="BZ243" i="89"/>
  <c r="BX243" i="89"/>
  <c r="BV243" i="89"/>
  <c r="BT243" i="89"/>
  <c r="BR243" i="89"/>
  <c r="CF242" i="89"/>
  <c r="CD242" i="89"/>
  <c r="CB242" i="89"/>
  <c r="BZ242" i="89"/>
  <c r="BX242" i="89"/>
  <c r="BV242" i="89"/>
  <c r="BT242" i="89"/>
  <c r="BR242" i="89"/>
  <c r="CF241" i="89"/>
  <c r="CD241" i="89"/>
  <c r="CB241" i="89"/>
  <c r="BZ241" i="89"/>
  <c r="BX241" i="89"/>
  <c r="BV241" i="89"/>
  <c r="BT241" i="89"/>
  <c r="BR241" i="89"/>
  <c r="CF240" i="89"/>
  <c r="CD240" i="89"/>
  <c r="CB240" i="89"/>
  <c r="BZ240" i="89"/>
  <c r="BX240" i="89"/>
  <c r="BV240" i="89"/>
  <c r="BT240" i="89"/>
  <c r="BR240" i="89"/>
  <c r="CF239" i="89"/>
  <c r="CD239" i="89"/>
  <c r="CB239" i="89"/>
  <c r="BZ239" i="89"/>
  <c r="BX239" i="89"/>
  <c r="BV239" i="89"/>
  <c r="BT239" i="89"/>
  <c r="BR239" i="89"/>
  <c r="CF238" i="89"/>
  <c r="CD238" i="89"/>
  <c r="CB238" i="89"/>
  <c r="BZ238" i="89"/>
  <c r="BX238" i="89"/>
  <c r="BV238" i="89"/>
  <c r="BT238" i="89"/>
  <c r="BR238" i="89"/>
  <c r="CF237" i="89"/>
  <c r="CD237" i="89"/>
  <c r="CB237" i="89"/>
  <c r="BZ237" i="89"/>
  <c r="BX237" i="89"/>
  <c r="BV237" i="89"/>
  <c r="BT237" i="89"/>
  <c r="BR237" i="89"/>
  <c r="CF236" i="89"/>
  <c r="CD236" i="89"/>
  <c r="CB236" i="89"/>
  <c r="BZ236" i="89"/>
  <c r="BX236" i="89"/>
  <c r="BV236" i="89"/>
  <c r="BT236" i="89"/>
  <c r="BR236" i="89"/>
  <c r="CF235" i="89"/>
  <c r="CD235" i="89"/>
  <c r="CB235" i="89"/>
  <c r="BZ235" i="89"/>
  <c r="BX235" i="89"/>
  <c r="BV235" i="89"/>
  <c r="BT235" i="89"/>
  <c r="BR235" i="89"/>
  <c r="CF234" i="89"/>
  <c r="CD234" i="89"/>
  <c r="CB234" i="89"/>
  <c r="BZ234" i="89"/>
  <c r="BX234" i="89"/>
  <c r="BV234" i="89"/>
  <c r="BT234" i="89"/>
  <c r="BR234" i="89"/>
  <c r="CF233" i="89"/>
  <c r="CF268" i="89" s="1"/>
  <c r="CE269" i="89" s="1"/>
  <c r="CD233" i="89"/>
  <c r="CD268" i="89" s="1"/>
  <c r="CB233" i="89"/>
  <c r="CB268" i="89" s="1"/>
  <c r="BZ233" i="89"/>
  <c r="BZ268" i="89" s="1"/>
  <c r="BX233" i="89"/>
  <c r="BX268" i="89" s="1"/>
  <c r="BV233" i="89"/>
  <c r="BT233" i="89"/>
  <c r="BR233" i="89"/>
  <c r="BR268" i="89" s="1"/>
  <c r="CF232" i="89"/>
  <c r="CE232" i="89"/>
  <c r="CD232" i="89"/>
  <c r="CC232" i="89"/>
  <c r="CB232" i="89"/>
  <c r="CA232" i="89"/>
  <c r="BZ232" i="89"/>
  <c r="BY232" i="89"/>
  <c r="BX232" i="89"/>
  <c r="BW232" i="89"/>
  <c r="BV232" i="89"/>
  <c r="BU232" i="89"/>
  <c r="BT232" i="89"/>
  <c r="BS232" i="89"/>
  <c r="BR232" i="89"/>
  <c r="BQ232" i="89"/>
  <c r="CE226" i="89"/>
  <c r="CC226" i="89"/>
  <c r="CA226" i="89"/>
  <c r="BY226" i="89"/>
  <c r="BW226" i="89"/>
  <c r="BU226" i="89"/>
  <c r="BS226" i="89"/>
  <c r="BQ226" i="89"/>
  <c r="CF223" i="89"/>
  <c r="CD223" i="89"/>
  <c r="CB223" i="89"/>
  <c r="BZ223" i="89"/>
  <c r="BX223" i="89"/>
  <c r="BV223" i="89"/>
  <c r="BT223" i="89"/>
  <c r="BR223" i="89"/>
  <c r="CF222" i="89"/>
  <c r="CD222" i="89"/>
  <c r="CB222" i="89"/>
  <c r="BZ222" i="89"/>
  <c r="BX222" i="89"/>
  <c r="BV222" i="89"/>
  <c r="BT222" i="89"/>
  <c r="BR222" i="89"/>
  <c r="CF221" i="89"/>
  <c r="CD221" i="89"/>
  <c r="CB221" i="89"/>
  <c r="BZ221" i="89"/>
  <c r="BX221" i="89"/>
  <c r="BV221" i="89"/>
  <c r="BT221" i="89"/>
  <c r="BR221" i="89"/>
  <c r="CF220" i="89"/>
  <c r="CD220" i="89"/>
  <c r="CB220" i="89"/>
  <c r="BZ220" i="89"/>
  <c r="BX220" i="89"/>
  <c r="BV220" i="89"/>
  <c r="BT220" i="89"/>
  <c r="BR220" i="89"/>
  <c r="CF219" i="89"/>
  <c r="CD219" i="89"/>
  <c r="CB219" i="89"/>
  <c r="BZ219" i="89"/>
  <c r="BX219" i="89"/>
  <c r="BV219" i="89"/>
  <c r="BT219" i="89"/>
  <c r="BR219" i="89"/>
  <c r="CF218" i="89"/>
  <c r="CD218" i="89"/>
  <c r="CB218" i="89"/>
  <c r="BZ218" i="89"/>
  <c r="BX218" i="89"/>
  <c r="BV218" i="89"/>
  <c r="BT218" i="89"/>
  <c r="BR218" i="89"/>
  <c r="CF217" i="89"/>
  <c r="CD217" i="89"/>
  <c r="CB217" i="89"/>
  <c r="BZ217" i="89"/>
  <c r="BX217" i="89"/>
  <c r="BV217" i="89"/>
  <c r="BT217" i="89"/>
  <c r="BR217" i="89"/>
  <c r="CF216" i="89"/>
  <c r="CD216" i="89"/>
  <c r="CB216" i="89"/>
  <c r="BZ216" i="89"/>
  <c r="BX216" i="89"/>
  <c r="BV216" i="89"/>
  <c r="BT216" i="89"/>
  <c r="BR216" i="89"/>
  <c r="CF215" i="89"/>
  <c r="CD215" i="89"/>
  <c r="CB215" i="89"/>
  <c r="BZ215" i="89"/>
  <c r="BX215" i="89"/>
  <c r="BV215" i="89"/>
  <c r="BT215" i="89"/>
  <c r="BR215" i="89"/>
  <c r="CF214" i="89"/>
  <c r="CD214" i="89"/>
  <c r="CB214" i="89"/>
  <c r="BZ214" i="89"/>
  <c r="BX214" i="89"/>
  <c r="BV214" i="89"/>
  <c r="BT214" i="89"/>
  <c r="BR214" i="89"/>
  <c r="CF213" i="89"/>
  <c r="CD213" i="89"/>
  <c r="CB213" i="89"/>
  <c r="BZ213" i="89"/>
  <c r="BX213" i="89"/>
  <c r="BV213" i="89"/>
  <c r="BT213" i="89"/>
  <c r="BR213" i="89"/>
  <c r="CF212" i="89"/>
  <c r="CD212" i="89"/>
  <c r="CB212" i="89"/>
  <c r="BZ212" i="89"/>
  <c r="BX212" i="89"/>
  <c r="BV212" i="89"/>
  <c r="BT212" i="89"/>
  <c r="BR212" i="89"/>
  <c r="CF211" i="89"/>
  <c r="CD211" i="89"/>
  <c r="CB211" i="89"/>
  <c r="BZ211" i="89"/>
  <c r="BX211" i="89"/>
  <c r="BV211" i="89"/>
  <c r="BT211" i="89"/>
  <c r="BR211" i="89"/>
  <c r="CF210" i="89"/>
  <c r="CD210" i="89"/>
  <c r="CB210" i="89"/>
  <c r="BZ210" i="89"/>
  <c r="BX210" i="89"/>
  <c r="BV210" i="89"/>
  <c r="BT210" i="89"/>
  <c r="BR210" i="89"/>
  <c r="CF209" i="89"/>
  <c r="CD209" i="89"/>
  <c r="CB209" i="89"/>
  <c r="BZ209" i="89"/>
  <c r="BX209" i="89"/>
  <c r="BV209" i="89"/>
  <c r="BT209" i="89"/>
  <c r="BR209" i="89"/>
  <c r="CF208" i="89"/>
  <c r="CD208" i="89"/>
  <c r="CB208" i="89"/>
  <c r="BZ208" i="89"/>
  <c r="BX208" i="89"/>
  <c r="BV208" i="89"/>
  <c r="BT208" i="89"/>
  <c r="BR208" i="89"/>
  <c r="CF207" i="89"/>
  <c r="CD207" i="89"/>
  <c r="CB207" i="89"/>
  <c r="BZ207" i="89"/>
  <c r="BX207" i="89"/>
  <c r="BV207" i="89"/>
  <c r="BT207" i="89"/>
  <c r="BR207" i="89"/>
  <c r="CF206" i="89"/>
  <c r="CD206" i="89"/>
  <c r="CB206" i="89"/>
  <c r="BZ206" i="89"/>
  <c r="BX206" i="89"/>
  <c r="BV206" i="89"/>
  <c r="BT206" i="89"/>
  <c r="BR206" i="89"/>
  <c r="CF205" i="89"/>
  <c r="CD205" i="89"/>
  <c r="CB205" i="89"/>
  <c r="BZ205" i="89"/>
  <c r="BX205" i="89"/>
  <c r="BV205" i="89"/>
  <c r="BT205" i="89"/>
  <c r="BR205" i="89"/>
  <c r="CF203" i="89"/>
  <c r="CD203" i="89"/>
  <c r="CB203" i="89"/>
  <c r="BZ203" i="89"/>
  <c r="BX203" i="89"/>
  <c r="BV203" i="89"/>
  <c r="BT203" i="89"/>
  <c r="BR203" i="89"/>
  <c r="CF202" i="89"/>
  <c r="CD202" i="89"/>
  <c r="CB202" i="89"/>
  <c r="BZ202" i="89"/>
  <c r="BX202" i="89"/>
  <c r="BV202" i="89"/>
  <c r="BT202" i="89"/>
  <c r="BR202" i="89"/>
  <c r="CF201" i="89"/>
  <c r="CD201" i="89"/>
  <c r="CB201" i="89"/>
  <c r="BZ201" i="89"/>
  <c r="BX201" i="89"/>
  <c r="BV201" i="89"/>
  <c r="BT201" i="89"/>
  <c r="BR201" i="89"/>
  <c r="CF200" i="89"/>
  <c r="CD200" i="89"/>
  <c r="CB200" i="89"/>
  <c r="BZ200" i="89"/>
  <c r="BX200" i="89"/>
  <c r="BV200" i="89"/>
  <c r="BT200" i="89"/>
  <c r="BR200" i="89"/>
  <c r="CF199" i="89"/>
  <c r="CD199" i="89"/>
  <c r="CB199" i="89"/>
  <c r="BZ199" i="89"/>
  <c r="BX199" i="89"/>
  <c r="BV199" i="89"/>
  <c r="BT199" i="89"/>
  <c r="BR199" i="89"/>
  <c r="CF198" i="89"/>
  <c r="CD198" i="89"/>
  <c r="CB198" i="89"/>
  <c r="BZ198" i="89"/>
  <c r="BX198" i="89"/>
  <c r="BV198" i="89"/>
  <c r="BT198" i="89"/>
  <c r="BR198" i="89"/>
  <c r="CF197" i="89"/>
  <c r="CD197" i="89"/>
  <c r="CB197" i="89"/>
  <c r="BZ197" i="89"/>
  <c r="BX197" i="89"/>
  <c r="BV197" i="89"/>
  <c r="BT197" i="89"/>
  <c r="BR197" i="89"/>
  <c r="CF196" i="89"/>
  <c r="CD196" i="89"/>
  <c r="CB196" i="89"/>
  <c r="BZ196" i="89"/>
  <c r="BX196" i="89"/>
  <c r="BV196" i="89"/>
  <c r="BT196" i="89"/>
  <c r="BR196" i="89"/>
  <c r="CF195" i="89"/>
  <c r="CD195" i="89"/>
  <c r="CB195" i="89"/>
  <c r="BZ195" i="89"/>
  <c r="BX195" i="89"/>
  <c r="BV195" i="89"/>
  <c r="BT195" i="89"/>
  <c r="BR195" i="89"/>
  <c r="CF194" i="89"/>
  <c r="CD194" i="89"/>
  <c r="CB194" i="89"/>
  <c r="BZ194" i="89"/>
  <c r="BX194" i="89"/>
  <c r="BV194" i="89"/>
  <c r="BT194" i="89"/>
  <c r="BR194" i="89"/>
  <c r="CF193" i="89"/>
  <c r="CD193" i="89"/>
  <c r="CB193" i="89"/>
  <c r="BZ193" i="89"/>
  <c r="BX193" i="89"/>
  <c r="BV193" i="89"/>
  <c r="BT193" i="89"/>
  <c r="BR193" i="89"/>
  <c r="CF192" i="89"/>
  <c r="CD192" i="89"/>
  <c r="CB192" i="89"/>
  <c r="BZ192" i="89"/>
  <c r="BX192" i="89"/>
  <c r="BV192" i="89"/>
  <c r="BT192" i="89"/>
  <c r="BR192" i="89"/>
  <c r="CF191" i="89"/>
  <c r="CD191" i="89"/>
  <c r="CB191" i="89"/>
  <c r="BZ191" i="89"/>
  <c r="BX191" i="89"/>
  <c r="BV191" i="89"/>
  <c r="BT191" i="89"/>
  <c r="BR191" i="89"/>
  <c r="CF190" i="89"/>
  <c r="CD190" i="89"/>
  <c r="CB190" i="89"/>
  <c r="BZ190" i="89"/>
  <c r="BX190" i="89"/>
  <c r="BV190" i="89"/>
  <c r="BT190" i="89"/>
  <c r="BR190" i="89"/>
  <c r="CF189" i="89"/>
  <c r="CD189" i="89"/>
  <c r="CB189" i="89"/>
  <c r="BZ189" i="89"/>
  <c r="BX189" i="89"/>
  <c r="BV189" i="89"/>
  <c r="BT189" i="89"/>
  <c r="BR189" i="89"/>
  <c r="CF188" i="89"/>
  <c r="CD188" i="89"/>
  <c r="CB188" i="89"/>
  <c r="BZ188" i="89"/>
  <c r="BX188" i="89"/>
  <c r="BV188" i="89"/>
  <c r="BT188" i="89"/>
  <c r="BR188" i="89"/>
  <c r="CF187" i="89"/>
  <c r="CD187" i="89"/>
  <c r="CB187" i="89"/>
  <c r="BZ187" i="89"/>
  <c r="BX187" i="89"/>
  <c r="BV187" i="89"/>
  <c r="BT187" i="89"/>
  <c r="BR187" i="89"/>
  <c r="CF186" i="89"/>
  <c r="CD186" i="89"/>
  <c r="CB186" i="89"/>
  <c r="BZ186" i="89"/>
  <c r="BX186" i="89"/>
  <c r="BV186" i="89"/>
  <c r="BT186" i="89"/>
  <c r="BR186" i="89"/>
  <c r="CF185" i="89"/>
  <c r="CF226" i="89" s="1"/>
  <c r="CE227" i="89" s="1"/>
  <c r="CD185" i="89"/>
  <c r="CD226" i="89" s="1"/>
  <c r="CB185" i="89"/>
  <c r="CB226" i="89" s="1"/>
  <c r="BZ185" i="89"/>
  <c r="BZ226" i="89" s="1"/>
  <c r="BX185" i="89"/>
  <c r="BX226" i="89" s="1"/>
  <c r="BV185" i="89"/>
  <c r="BV226" i="89" s="1"/>
  <c r="BT185" i="89"/>
  <c r="BR185" i="89"/>
  <c r="BR226" i="89" s="1"/>
  <c r="CF184" i="89"/>
  <c r="CE184" i="89"/>
  <c r="CD184" i="89"/>
  <c r="CC184" i="89"/>
  <c r="CB184" i="89"/>
  <c r="CA184" i="89"/>
  <c r="BZ184" i="89"/>
  <c r="BY184" i="89"/>
  <c r="BX184" i="89"/>
  <c r="BW184" i="89"/>
  <c r="BV184" i="89"/>
  <c r="BU184" i="89"/>
  <c r="BT184" i="89"/>
  <c r="BS184" i="89"/>
  <c r="BR184" i="89"/>
  <c r="BQ184" i="89"/>
  <c r="CE178" i="89"/>
  <c r="CC178" i="89"/>
  <c r="CA178" i="89"/>
  <c r="BY178" i="89"/>
  <c r="BW178" i="89"/>
  <c r="BU178" i="89"/>
  <c r="BS178" i="89"/>
  <c r="BQ178" i="89"/>
  <c r="CF175" i="89"/>
  <c r="CD175" i="89"/>
  <c r="CB175" i="89"/>
  <c r="BZ175" i="89"/>
  <c r="BX175" i="89"/>
  <c r="BV175" i="89"/>
  <c r="BT175" i="89"/>
  <c r="BR175" i="89"/>
  <c r="CF174" i="89"/>
  <c r="CD174" i="89"/>
  <c r="CB174" i="89"/>
  <c r="BZ174" i="89"/>
  <c r="BX174" i="89"/>
  <c r="BV174" i="89"/>
  <c r="BT174" i="89"/>
  <c r="BR174" i="89"/>
  <c r="CF173" i="89"/>
  <c r="CD173" i="89"/>
  <c r="CB173" i="89"/>
  <c r="BZ173" i="89"/>
  <c r="BX173" i="89"/>
  <c r="BV173" i="89"/>
  <c r="BT173" i="89"/>
  <c r="BR173" i="89"/>
  <c r="CF172" i="89"/>
  <c r="CD172" i="89"/>
  <c r="CB172" i="89"/>
  <c r="BZ172" i="89"/>
  <c r="BX172" i="89"/>
  <c r="BV172" i="89"/>
  <c r="BT172" i="89"/>
  <c r="BR172" i="89"/>
  <c r="CF171" i="89"/>
  <c r="CD171" i="89"/>
  <c r="CB171" i="89"/>
  <c r="BZ171" i="89"/>
  <c r="BX171" i="89"/>
  <c r="BV171" i="89"/>
  <c r="BT171" i="89"/>
  <c r="BR171" i="89"/>
  <c r="CF170" i="89"/>
  <c r="CD170" i="89"/>
  <c r="CB170" i="89"/>
  <c r="BZ170" i="89"/>
  <c r="BX170" i="89"/>
  <c r="BV170" i="89"/>
  <c r="BT170" i="89"/>
  <c r="BR170" i="89"/>
  <c r="CF169" i="89"/>
  <c r="CD169" i="89"/>
  <c r="CB169" i="89"/>
  <c r="BZ169" i="89"/>
  <c r="BX169" i="89"/>
  <c r="BV169" i="89"/>
  <c r="BT169" i="89"/>
  <c r="BR169" i="89"/>
  <c r="CF168" i="89"/>
  <c r="CD168" i="89"/>
  <c r="CB168" i="89"/>
  <c r="BZ168" i="89"/>
  <c r="BX168" i="89"/>
  <c r="BV168" i="89"/>
  <c r="BT168" i="89"/>
  <c r="BR168" i="89"/>
  <c r="CF167" i="89"/>
  <c r="CD167" i="89"/>
  <c r="CB167" i="89"/>
  <c r="BZ167" i="89"/>
  <c r="BX167" i="89"/>
  <c r="BV167" i="89"/>
  <c r="BT167" i="89"/>
  <c r="BR167" i="89"/>
  <c r="CF166" i="89"/>
  <c r="CD166" i="89"/>
  <c r="CB166" i="89"/>
  <c r="BZ166" i="89"/>
  <c r="BX166" i="89"/>
  <c r="BV166" i="89"/>
  <c r="BT166" i="89"/>
  <c r="BR166" i="89"/>
  <c r="CF165" i="89"/>
  <c r="CD165" i="89"/>
  <c r="CB165" i="89"/>
  <c r="BZ165" i="89"/>
  <c r="BX165" i="89"/>
  <c r="BV165" i="89"/>
  <c r="BT165" i="89"/>
  <c r="BR165" i="89"/>
  <c r="CF164" i="89"/>
  <c r="CD164" i="89"/>
  <c r="CB164" i="89"/>
  <c r="BZ164" i="89"/>
  <c r="BX164" i="89"/>
  <c r="BV164" i="89"/>
  <c r="BT164" i="89"/>
  <c r="BR164" i="89"/>
  <c r="CF163" i="89"/>
  <c r="CD163" i="89"/>
  <c r="CB163" i="89"/>
  <c r="BZ163" i="89"/>
  <c r="BX163" i="89"/>
  <c r="BV163" i="89"/>
  <c r="BT163" i="89"/>
  <c r="BR163" i="89"/>
  <c r="CF162" i="89"/>
  <c r="CD162" i="89"/>
  <c r="CB162" i="89"/>
  <c r="BZ162" i="89"/>
  <c r="BX162" i="89"/>
  <c r="BV162" i="89"/>
  <c r="BT162" i="89"/>
  <c r="BR162" i="89"/>
  <c r="CF161" i="89"/>
  <c r="CD161" i="89"/>
  <c r="CB161" i="89"/>
  <c r="BZ161" i="89"/>
  <c r="BX161" i="89"/>
  <c r="BV161" i="89"/>
  <c r="BT161" i="89"/>
  <c r="BR161" i="89"/>
  <c r="CF160" i="89"/>
  <c r="CD160" i="89"/>
  <c r="CB160" i="89"/>
  <c r="BZ160" i="89"/>
  <c r="BX160" i="89"/>
  <c r="BV160" i="89"/>
  <c r="BT160" i="89"/>
  <c r="BR160" i="89"/>
  <c r="CF159" i="89"/>
  <c r="CD159" i="89"/>
  <c r="CB159" i="89"/>
  <c r="BZ159" i="89"/>
  <c r="BX159" i="89"/>
  <c r="BV159" i="89"/>
  <c r="BT159" i="89"/>
  <c r="BR159" i="89"/>
  <c r="CF158" i="89"/>
  <c r="CD158" i="89"/>
  <c r="CB158" i="89"/>
  <c r="BZ158" i="89"/>
  <c r="BX158" i="89"/>
  <c r="BV158" i="89"/>
  <c r="BT158" i="89"/>
  <c r="BR158" i="89"/>
  <c r="CF157" i="89"/>
  <c r="CD157" i="89"/>
  <c r="CB157" i="89"/>
  <c r="BZ157" i="89"/>
  <c r="BX157" i="89"/>
  <c r="BV157" i="89"/>
  <c r="BT157" i="89"/>
  <c r="BR157" i="89"/>
  <c r="CF156" i="89"/>
  <c r="CD156" i="89"/>
  <c r="CB156" i="89"/>
  <c r="BZ156" i="89"/>
  <c r="BX156" i="89"/>
  <c r="BV156" i="89"/>
  <c r="BT156" i="89"/>
  <c r="BR156" i="89"/>
  <c r="CF155" i="89"/>
  <c r="CD155" i="89"/>
  <c r="CB155" i="89"/>
  <c r="BZ155" i="89"/>
  <c r="BX155" i="89"/>
  <c r="BV155" i="89"/>
  <c r="BT155" i="89"/>
  <c r="BR155" i="89"/>
  <c r="CF154" i="89"/>
  <c r="CD154" i="89"/>
  <c r="CB154" i="89"/>
  <c r="BZ154" i="89"/>
  <c r="BX154" i="89"/>
  <c r="BV154" i="89"/>
  <c r="BT154" i="89"/>
  <c r="BR154" i="89"/>
  <c r="CF153" i="89"/>
  <c r="CD153" i="89"/>
  <c r="CB153" i="89"/>
  <c r="BZ153" i="89"/>
  <c r="BX153" i="89"/>
  <c r="BV153" i="89"/>
  <c r="BT153" i="89"/>
  <c r="BR153" i="89"/>
  <c r="CF152" i="89"/>
  <c r="CD152" i="89"/>
  <c r="CB152" i="89"/>
  <c r="BZ152" i="89"/>
  <c r="BX152" i="89"/>
  <c r="BV152" i="89"/>
  <c r="BT152" i="89"/>
  <c r="BR152" i="89"/>
  <c r="CF151" i="89"/>
  <c r="CD151" i="89"/>
  <c r="CB151" i="89"/>
  <c r="BZ151" i="89"/>
  <c r="BX151" i="89"/>
  <c r="BV151" i="89"/>
  <c r="BT151" i="89"/>
  <c r="BR151" i="89"/>
  <c r="CF150" i="89"/>
  <c r="CD150" i="89"/>
  <c r="CB150" i="89"/>
  <c r="BZ150" i="89"/>
  <c r="BX150" i="89"/>
  <c r="BV150" i="89"/>
  <c r="BT150" i="89"/>
  <c r="BR150" i="89"/>
  <c r="CF149" i="89"/>
  <c r="CD149" i="89"/>
  <c r="CB149" i="89"/>
  <c r="BZ149" i="89"/>
  <c r="BX149" i="89"/>
  <c r="BV149" i="89"/>
  <c r="BT149" i="89"/>
  <c r="BR149" i="89"/>
  <c r="CF148" i="89"/>
  <c r="CD148" i="89"/>
  <c r="CB148" i="89"/>
  <c r="BZ148" i="89"/>
  <c r="BX148" i="89"/>
  <c r="BV148" i="89"/>
  <c r="BT148" i="89"/>
  <c r="BR148" i="89"/>
  <c r="CF147" i="89"/>
  <c r="CD147" i="89"/>
  <c r="CB147" i="89"/>
  <c r="BZ147" i="89"/>
  <c r="BX147" i="89"/>
  <c r="BV147" i="89"/>
  <c r="BT147" i="89"/>
  <c r="BR147" i="89"/>
  <c r="CF146" i="89"/>
  <c r="CD146" i="89"/>
  <c r="CB146" i="89"/>
  <c r="BZ146" i="89"/>
  <c r="BX146" i="89"/>
  <c r="BV146" i="89"/>
  <c r="BT146" i="89"/>
  <c r="BR146" i="89"/>
  <c r="CF145" i="89"/>
  <c r="CD145" i="89"/>
  <c r="CB145" i="89"/>
  <c r="BZ145" i="89"/>
  <c r="BX145" i="89"/>
  <c r="BV145" i="89"/>
  <c r="BT145" i="89"/>
  <c r="BR145" i="89"/>
  <c r="CF144" i="89"/>
  <c r="CD144" i="89"/>
  <c r="CB144" i="89"/>
  <c r="BZ144" i="89"/>
  <c r="BX144" i="89"/>
  <c r="BV144" i="89"/>
  <c r="BT144" i="89"/>
  <c r="BR144" i="89"/>
  <c r="CF143" i="89"/>
  <c r="CD143" i="89"/>
  <c r="CB143" i="89"/>
  <c r="BZ143" i="89"/>
  <c r="BX143" i="89"/>
  <c r="BV143" i="89"/>
  <c r="BT143" i="89"/>
  <c r="BR143" i="89"/>
  <c r="CF142" i="89"/>
  <c r="CD142" i="89"/>
  <c r="CB142" i="89"/>
  <c r="BZ142" i="89"/>
  <c r="BX142" i="89"/>
  <c r="BV142" i="89"/>
  <c r="BT142" i="89"/>
  <c r="BR142" i="89"/>
  <c r="CF141" i="89"/>
  <c r="CD141" i="89"/>
  <c r="CB141" i="89"/>
  <c r="BZ141" i="89"/>
  <c r="BX141" i="89"/>
  <c r="BV141" i="89"/>
  <c r="BT141" i="89"/>
  <c r="BR141" i="89"/>
  <c r="CF140" i="89"/>
  <c r="CD140" i="89"/>
  <c r="CB140" i="89"/>
  <c r="BZ140" i="89"/>
  <c r="BX140" i="89"/>
  <c r="BV140" i="89"/>
  <c r="BT140" i="89"/>
  <c r="BR140" i="89"/>
  <c r="CF139" i="89"/>
  <c r="CD139" i="89"/>
  <c r="CB139" i="89"/>
  <c r="BZ139" i="89"/>
  <c r="BX139" i="89"/>
  <c r="BV139" i="89"/>
  <c r="BT139" i="89"/>
  <c r="BR139" i="89"/>
  <c r="CF138" i="89"/>
  <c r="CD138" i="89"/>
  <c r="CB138" i="89"/>
  <c r="BZ138" i="89"/>
  <c r="BX138" i="89"/>
  <c r="BV138" i="89"/>
  <c r="BT138" i="89"/>
  <c r="BR138" i="89"/>
  <c r="CF137" i="89"/>
  <c r="CD137" i="89"/>
  <c r="CB137" i="89"/>
  <c r="BZ137" i="89"/>
  <c r="BX137" i="89"/>
  <c r="BV137" i="89"/>
  <c r="BT137" i="89"/>
  <c r="BR137" i="89"/>
  <c r="CF136" i="89"/>
  <c r="CF178" i="89" s="1"/>
  <c r="CE179" i="89" s="1"/>
  <c r="CD136" i="89"/>
  <c r="CD178" i="89" s="1"/>
  <c r="CB136" i="89"/>
  <c r="CB178" i="89" s="1"/>
  <c r="BZ136" i="89"/>
  <c r="BZ178" i="89" s="1"/>
  <c r="BX136" i="89"/>
  <c r="BX178" i="89" s="1"/>
  <c r="BV136" i="89"/>
  <c r="BT136" i="89"/>
  <c r="BR136" i="89"/>
  <c r="BR178" i="89" s="1"/>
  <c r="CF135" i="89"/>
  <c r="CE135" i="89"/>
  <c r="CD135" i="89"/>
  <c r="CC135" i="89"/>
  <c r="CB135" i="89"/>
  <c r="CA135" i="89"/>
  <c r="BZ135" i="89"/>
  <c r="BY135" i="89"/>
  <c r="BX135" i="89"/>
  <c r="BW135" i="89"/>
  <c r="BV135" i="89"/>
  <c r="BU135" i="89"/>
  <c r="BT135" i="89"/>
  <c r="BS135" i="89"/>
  <c r="BR135" i="89"/>
  <c r="BQ135" i="89"/>
  <c r="CE129" i="89"/>
  <c r="CC129" i="89"/>
  <c r="CA129" i="89"/>
  <c r="BY129" i="89"/>
  <c r="BW129" i="89"/>
  <c r="BU129" i="89"/>
  <c r="BS129" i="89"/>
  <c r="BQ129" i="89"/>
  <c r="CF126" i="89"/>
  <c r="CD126" i="89"/>
  <c r="CB126" i="89"/>
  <c r="BZ126" i="89"/>
  <c r="BX126" i="89"/>
  <c r="BV126" i="89"/>
  <c r="BT126" i="89"/>
  <c r="BR126" i="89"/>
  <c r="CF125" i="89"/>
  <c r="CD125" i="89"/>
  <c r="CB125" i="89"/>
  <c r="BZ125" i="89"/>
  <c r="BX125" i="89"/>
  <c r="BV125" i="89"/>
  <c r="BT125" i="89"/>
  <c r="BR125" i="89"/>
  <c r="CF124" i="89"/>
  <c r="CD124" i="89"/>
  <c r="CB124" i="89"/>
  <c r="BZ124" i="89"/>
  <c r="BX124" i="89"/>
  <c r="BV124" i="89"/>
  <c r="BT124" i="89"/>
  <c r="BR124" i="89"/>
  <c r="CF123" i="89"/>
  <c r="CD123" i="89"/>
  <c r="CB123" i="89"/>
  <c r="BZ123" i="89"/>
  <c r="BX123" i="89"/>
  <c r="BV123" i="89"/>
  <c r="BT123" i="89"/>
  <c r="BR123" i="89"/>
  <c r="CF122" i="89"/>
  <c r="CD122" i="89"/>
  <c r="CB122" i="89"/>
  <c r="BZ122" i="89"/>
  <c r="BX122" i="89"/>
  <c r="BV122" i="89"/>
  <c r="BT122" i="89"/>
  <c r="BR122" i="89"/>
  <c r="CF121" i="89"/>
  <c r="CD121" i="89"/>
  <c r="CB121" i="89"/>
  <c r="BZ121" i="89"/>
  <c r="BX121" i="89"/>
  <c r="BV121" i="89"/>
  <c r="BT121" i="89"/>
  <c r="BR121" i="89"/>
  <c r="CF120" i="89"/>
  <c r="CD120" i="89"/>
  <c r="CB120" i="89"/>
  <c r="BZ120" i="89"/>
  <c r="BX120" i="89"/>
  <c r="BV120" i="89"/>
  <c r="BT120" i="89"/>
  <c r="BR120" i="89"/>
  <c r="CF119" i="89"/>
  <c r="CD119" i="89"/>
  <c r="CB119" i="89"/>
  <c r="BZ119" i="89"/>
  <c r="BX119" i="89"/>
  <c r="BV119" i="89"/>
  <c r="BT119" i="89"/>
  <c r="BR119" i="89"/>
  <c r="CF118" i="89"/>
  <c r="CD118" i="89"/>
  <c r="CB118" i="89"/>
  <c r="BZ118" i="89"/>
  <c r="BX118" i="89"/>
  <c r="BV118" i="89"/>
  <c r="BT118" i="89"/>
  <c r="BR118" i="89"/>
  <c r="CF117" i="89"/>
  <c r="CD117" i="89"/>
  <c r="CB117" i="89"/>
  <c r="BZ117" i="89"/>
  <c r="BX117" i="89"/>
  <c r="BV117" i="89"/>
  <c r="BT117" i="89"/>
  <c r="BR117" i="89"/>
  <c r="CF116" i="89"/>
  <c r="CD116" i="89"/>
  <c r="CB116" i="89"/>
  <c r="BZ116" i="89"/>
  <c r="BX116" i="89"/>
  <c r="BV116" i="89"/>
  <c r="BT116" i="89"/>
  <c r="BR116" i="89"/>
  <c r="CF115" i="89"/>
  <c r="CD115" i="89"/>
  <c r="CB115" i="89"/>
  <c r="BZ115" i="89"/>
  <c r="BX115" i="89"/>
  <c r="BV115" i="89"/>
  <c r="BT115" i="89"/>
  <c r="BR115" i="89"/>
  <c r="CF114" i="89"/>
  <c r="CD114" i="89"/>
  <c r="CB114" i="89"/>
  <c r="BZ114" i="89"/>
  <c r="BX114" i="89"/>
  <c r="BV114" i="89"/>
  <c r="BT114" i="89"/>
  <c r="BR114" i="89"/>
  <c r="CF113" i="89"/>
  <c r="CD113" i="89"/>
  <c r="CB113" i="89"/>
  <c r="BZ113" i="89"/>
  <c r="BX113" i="89"/>
  <c r="BV113" i="89"/>
  <c r="BT113" i="89"/>
  <c r="BR113" i="89"/>
  <c r="CF112" i="89"/>
  <c r="CD112" i="89"/>
  <c r="CB112" i="89"/>
  <c r="BZ112" i="89"/>
  <c r="BX112" i="89"/>
  <c r="BV112" i="89"/>
  <c r="BT112" i="89"/>
  <c r="BR112" i="89"/>
  <c r="CF111" i="89"/>
  <c r="CD111" i="89"/>
  <c r="CB111" i="89"/>
  <c r="BZ111" i="89"/>
  <c r="BX111" i="89"/>
  <c r="BV111" i="89"/>
  <c r="BT111" i="89"/>
  <c r="BR111" i="89"/>
  <c r="CF110" i="89"/>
  <c r="CD110" i="89"/>
  <c r="CB110" i="89"/>
  <c r="BZ110" i="89"/>
  <c r="BX110" i="89"/>
  <c r="BV110" i="89"/>
  <c r="BT110" i="89"/>
  <c r="BR110" i="89"/>
  <c r="CF109" i="89"/>
  <c r="CD109" i="89"/>
  <c r="CB109" i="89"/>
  <c r="BZ109" i="89"/>
  <c r="BX109" i="89"/>
  <c r="BV109" i="89"/>
  <c r="BT109" i="89"/>
  <c r="BR109" i="89"/>
  <c r="CF108" i="89"/>
  <c r="CD108" i="89"/>
  <c r="CB108" i="89"/>
  <c r="BZ108" i="89"/>
  <c r="BX108" i="89"/>
  <c r="BV108" i="89"/>
  <c r="BT108" i="89"/>
  <c r="BR108" i="89"/>
  <c r="CF107" i="89"/>
  <c r="CD107" i="89"/>
  <c r="CB107" i="89"/>
  <c r="BZ107" i="89"/>
  <c r="BX107" i="89"/>
  <c r="BV107" i="89"/>
  <c r="BT107" i="89"/>
  <c r="BR107" i="89"/>
  <c r="CF106" i="89"/>
  <c r="CD106" i="89"/>
  <c r="CB106" i="89"/>
  <c r="BZ106" i="89"/>
  <c r="BX106" i="89"/>
  <c r="BV106" i="89"/>
  <c r="BT106" i="89"/>
  <c r="BR106" i="89"/>
  <c r="CF105" i="89"/>
  <c r="CD105" i="89"/>
  <c r="CB105" i="89"/>
  <c r="BZ105" i="89"/>
  <c r="BX105" i="89"/>
  <c r="BV105" i="89"/>
  <c r="BT105" i="89"/>
  <c r="BR105" i="89"/>
  <c r="CF104" i="89"/>
  <c r="CD104" i="89"/>
  <c r="CB104" i="89"/>
  <c r="BZ104" i="89"/>
  <c r="BX104" i="89"/>
  <c r="BV104" i="89"/>
  <c r="BT104" i="89"/>
  <c r="BR104" i="89"/>
  <c r="CF103" i="89"/>
  <c r="CD103" i="89"/>
  <c r="CB103" i="89"/>
  <c r="BZ103" i="89"/>
  <c r="BX103" i="89"/>
  <c r="BV103" i="89"/>
  <c r="BT103" i="89"/>
  <c r="BR103" i="89"/>
  <c r="CF102" i="89"/>
  <c r="CD102" i="89"/>
  <c r="CB102" i="89"/>
  <c r="BZ102" i="89"/>
  <c r="BX102" i="89"/>
  <c r="BV102" i="89"/>
  <c r="BT102" i="89"/>
  <c r="BR102" i="89"/>
  <c r="CF101" i="89"/>
  <c r="CD101" i="89"/>
  <c r="CB101" i="89"/>
  <c r="BZ101" i="89"/>
  <c r="BX101" i="89"/>
  <c r="BV101" i="89"/>
  <c r="BT101" i="89"/>
  <c r="BR101" i="89"/>
  <c r="CF100" i="89"/>
  <c r="CD100" i="89"/>
  <c r="CB100" i="89"/>
  <c r="BZ100" i="89"/>
  <c r="BX100" i="89"/>
  <c r="BV100" i="89"/>
  <c r="BT100" i="89"/>
  <c r="BR100" i="89"/>
  <c r="CF99" i="89"/>
  <c r="CD99" i="89"/>
  <c r="CB99" i="89"/>
  <c r="BZ99" i="89"/>
  <c r="BX99" i="89"/>
  <c r="BV99" i="89"/>
  <c r="BT99" i="89"/>
  <c r="BR99" i="89"/>
  <c r="CF98" i="89"/>
  <c r="CD98" i="89"/>
  <c r="CB98" i="89"/>
  <c r="BZ98" i="89"/>
  <c r="BX98" i="89"/>
  <c r="BV98" i="89"/>
  <c r="BT98" i="89"/>
  <c r="BR98" i="89"/>
  <c r="CF97" i="89"/>
  <c r="CD97" i="89"/>
  <c r="CB97" i="89"/>
  <c r="BZ97" i="89"/>
  <c r="BX97" i="89"/>
  <c r="BV97" i="89"/>
  <c r="BT97" i="89"/>
  <c r="BR97" i="89"/>
  <c r="CF96" i="89"/>
  <c r="CD96" i="89"/>
  <c r="CB96" i="89"/>
  <c r="BZ96" i="89"/>
  <c r="BX96" i="89"/>
  <c r="BV96" i="89"/>
  <c r="BT96" i="89"/>
  <c r="BR96" i="89"/>
  <c r="CF95" i="89"/>
  <c r="CD95" i="89"/>
  <c r="CB95" i="89"/>
  <c r="BZ95" i="89"/>
  <c r="BX95" i="89"/>
  <c r="BV95" i="89"/>
  <c r="BT95" i="89"/>
  <c r="BR95" i="89"/>
  <c r="CF94" i="89"/>
  <c r="CD94" i="89"/>
  <c r="CB94" i="89"/>
  <c r="BZ94" i="89"/>
  <c r="BX94" i="89"/>
  <c r="BV94" i="89"/>
  <c r="BT94" i="89"/>
  <c r="BR94" i="89"/>
  <c r="CF93" i="89"/>
  <c r="CD93" i="89"/>
  <c r="CB93" i="89"/>
  <c r="BZ93" i="89"/>
  <c r="BX93" i="89"/>
  <c r="BV93" i="89"/>
  <c r="BT93" i="89"/>
  <c r="BR93" i="89"/>
  <c r="CF92" i="89"/>
  <c r="CD92" i="89"/>
  <c r="CB92" i="89"/>
  <c r="BZ92" i="89"/>
  <c r="BX92" i="89"/>
  <c r="BV92" i="89"/>
  <c r="BT92" i="89"/>
  <c r="BR92" i="89"/>
  <c r="CF91" i="89"/>
  <c r="CD91" i="89"/>
  <c r="CB91" i="89"/>
  <c r="BZ91" i="89"/>
  <c r="BX91" i="89"/>
  <c r="BV91" i="89"/>
  <c r="BT91" i="89"/>
  <c r="BR91" i="89"/>
  <c r="CF90" i="89"/>
  <c r="CD90" i="89"/>
  <c r="CB90" i="89"/>
  <c r="BZ90" i="89"/>
  <c r="BX90" i="89"/>
  <c r="BV90" i="89"/>
  <c r="BT90" i="89"/>
  <c r="BR90" i="89"/>
  <c r="CF89" i="89"/>
  <c r="CD89" i="89"/>
  <c r="CB89" i="89"/>
  <c r="BZ89" i="89"/>
  <c r="BX89" i="89"/>
  <c r="BV89" i="89"/>
  <c r="BT89" i="89"/>
  <c r="BR89" i="89"/>
  <c r="CF88" i="89"/>
  <c r="CF129" i="89" s="1"/>
  <c r="CE130" i="89" s="1"/>
  <c r="CD88" i="89"/>
  <c r="CD129" i="89" s="1"/>
  <c r="CB88" i="89"/>
  <c r="CB129" i="89" s="1"/>
  <c r="BZ88" i="89"/>
  <c r="BZ129" i="89" s="1"/>
  <c r="BX88" i="89"/>
  <c r="BX129" i="89" s="1"/>
  <c r="BV88" i="89"/>
  <c r="BV129" i="89" s="1"/>
  <c r="BT88" i="89"/>
  <c r="BR88" i="89"/>
  <c r="BR129" i="89" s="1"/>
  <c r="CF87" i="89"/>
  <c r="CE87" i="89"/>
  <c r="CD87" i="89"/>
  <c r="CC87" i="89"/>
  <c r="CB87" i="89"/>
  <c r="CA87" i="89"/>
  <c r="BZ87" i="89"/>
  <c r="BY87" i="89"/>
  <c r="BX87" i="89"/>
  <c r="BW87" i="89"/>
  <c r="BV87" i="89"/>
  <c r="BU87" i="89"/>
  <c r="BT87" i="89"/>
  <c r="BS87" i="89"/>
  <c r="BR87" i="89"/>
  <c r="BQ87" i="89"/>
  <c r="CE81" i="89"/>
  <c r="CC81" i="89"/>
  <c r="CA81" i="89"/>
  <c r="BY81" i="89"/>
  <c r="BW81" i="89"/>
  <c r="BU81" i="89"/>
  <c r="BS81" i="89"/>
  <c r="BQ81" i="89"/>
  <c r="CF78" i="89"/>
  <c r="CD78" i="89"/>
  <c r="CB78" i="89"/>
  <c r="BZ78" i="89"/>
  <c r="BX78" i="89"/>
  <c r="BV78" i="89"/>
  <c r="BT78" i="89"/>
  <c r="BR78" i="89"/>
  <c r="CF77" i="89"/>
  <c r="CD77" i="89"/>
  <c r="CB77" i="89"/>
  <c r="BZ77" i="89"/>
  <c r="BX77" i="89"/>
  <c r="BV77" i="89"/>
  <c r="BT77" i="89"/>
  <c r="BR77" i="89"/>
  <c r="CF76" i="89"/>
  <c r="CD76" i="89"/>
  <c r="CB76" i="89"/>
  <c r="BZ76" i="89"/>
  <c r="BX76" i="89"/>
  <c r="BV76" i="89"/>
  <c r="BT76" i="89"/>
  <c r="BR76" i="89"/>
  <c r="CF75" i="89"/>
  <c r="CD75" i="89"/>
  <c r="CB75" i="89"/>
  <c r="BZ75" i="89"/>
  <c r="BX75" i="89"/>
  <c r="BV75" i="89"/>
  <c r="BT75" i="89"/>
  <c r="BR75" i="89"/>
  <c r="CF74" i="89"/>
  <c r="CD74" i="89"/>
  <c r="CB74" i="89"/>
  <c r="BZ74" i="89"/>
  <c r="BX74" i="89"/>
  <c r="BV74" i="89"/>
  <c r="BT74" i="89"/>
  <c r="BR74" i="89"/>
  <c r="CF73" i="89"/>
  <c r="CD73" i="89"/>
  <c r="CB73" i="89"/>
  <c r="BZ73" i="89"/>
  <c r="BX73" i="89"/>
  <c r="BV73" i="89"/>
  <c r="BT73" i="89"/>
  <c r="BR73" i="89"/>
  <c r="CF72" i="89"/>
  <c r="CD72" i="89"/>
  <c r="CB72" i="89"/>
  <c r="BZ72" i="89"/>
  <c r="BX72" i="89"/>
  <c r="BV72" i="89"/>
  <c r="BT72" i="89"/>
  <c r="BR72" i="89"/>
  <c r="CF71" i="89"/>
  <c r="CD71" i="89"/>
  <c r="CB71" i="89"/>
  <c r="BZ71" i="89"/>
  <c r="BX71" i="89"/>
  <c r="BV71" i="89"/>
  <c r="BT71" i="89"/>
  <c r="BR71" i="89"/>
  <c r="CF70" i="89"/>
  <c r="CD70" i="89"/>
  <c r="CB70" i="89"/>
  <c r="BZ70" i="89"/>
  <c r="BX70" i="89"/>
  <c r="BV70" i="89"/>
  <c r="BT70" i="89"/>
  <c r="BR70" i="89"/>
  <c r="CF69" i="89"/>
  <c r="CD69" i="89"/>
  <c r="CB69" i="89"/>
  <c r="BZ69" i="89"/>
  <c r="BX69" i="89"/>
  <c r="BV69" i="89"/>
  <c r="BT69" i="89"/>
  <c r="BR69" i="89"/>
  <c r="CF68" i="89"/>
  <c r="CD68" i="89"/>
  <c r="CB68" i="89"/>
  <c r="BZ68" i="89"/>
  <c r="BX68" i="89"/>
  <c r="BV68" i="89"/>
  <c r="BT68" i="89"/>
  <c r="BR68" i="89"/>
  <c r="CF67" i="89"/>
  <c r="CD67" i="89"/>
  <c r="CB67" i="89"/>
  <c r="BZ67" i="89"/>
  <c r="BX67" i="89"/>
  <c r="BV67" i="89"/>
  <c r="BT67" i="89"/>
  <c r="BR67" i="89"/>
  <c r="CF66" i="89"/>
  <c r="CD66" i="89"/>
  <c r="CB66" i="89"/>
  <c r="BZ66" i="89"/>
  <c r="BX66" i="89"/>
  <c r="BV66" i="89"/>
  <c r="BT66" i="89"/>
  <c r="BR66" i="89"/>
  <c r="CF65" i="89"/>
  <c r="CD65" i="89"/>
  <c r="CB65" i="89"/>
  <c r="BZ65" i="89"/>
  <c r="BX65" i="89"/>
  <c r="BV65" i="89"/>
  <c r="BT65" i="89"/>
  <c r="BR65" i="89"/>
  <c r="CF64" i="89"/>
  <c r="CD64" i="89"/>
  <c r="CB64" i="89"/>
  <c r="BZ64" i="89"/>
  <c r="BX64" i="89"/>
  <c r="BV64" i="89"/>
  <c r="BT64" i="89"/>
  <c r="BR64" i="89"/>
  <c r="CF63" i="89"/>
  <c r="CD63" i="89"/>
  <c r="CB63" i="89"/>
  <c r="BZ63" i="89"/>
  <c r="BX63" i="89"/>
  <c r="BV63" i="89"/>
  <c r="BT63" i="89"/>
  <c r="BR63" i="89"/>
  <c r="CF62" i="89"/>
  <c r="CD62" i="89"/>
  <c r="CB62" i="89"/>
  <c r="BZ62" i="89"/>
  <c r="BX62" i="89"/>
  <c r="BV62" i="89"/>
  <c r="BT62" i="89"/>
  <c r="BR62" i="89"/>
  <c r="CF61" i="89"/>
  <c r="CD61" i="89"/>
  <c r="CB61" i="89"/>
  <c r="BZ61" i="89"/>
  <c r="BX61" i="89"/>
  <c r="BV61" i="89"/>
  <c r="BT61" i="89"/>
  <c r="BR61" i="89"/>
  <c r="CF60" i="89"/>
  <c r="CD60" i="89"/>
  <c r="CB60" i="89"/>
  <c r="BZ60" i="89"/>
  <c r="BX60" i="89"/>
  <c r="BV60" i="89"/>
  <c r="BT60" i="89"/>
  <c r="BR60" i="89"/>
  <c r="CF59" i="89"/>
  <c r="CD59" i="89"/>
  <c r="CB59" i="89"/>
  <c r="BZ59" i="89"/>
  <c r="BX59" i="89"/>
  <c r="BV59" i="89"/>
  <c r="BT59" i="89"/>
  <c r="BR59" i="89"/>
  <c r="CF58" i="89"/>
  <c r="CD58" i="89"/>
  <c r="CB58" i="89"/>
  <c r="BZ58" i="89"/>
  <c r="BX58" i="89"/>
  <c r="BV58" i="89"/>
  <c r="BT58" i="89"/>
  <c r="BR58" i="89"/>
  <c r="CF57" i="89"/>
  <c r="CD57" i="89"/>
  <c r="CB57" i="89"/>
  <c r="BZ57" i="89"/>
  <c r="BX57" i="89"/>
  <c r="BV57" i="89"/>
  <c r="BT57" i="89"/>
  <c r="BR57" i="89"/>
  <c r="CF56" i="89"/>
  <c r="CD56" i="89"/>
  <c r="CB56" i="89"/>
  <c r="BZ56" i="89"/>
  <c r="BX56" i="89"/>
  <c r="BV56" i="89"/>
  <c r="BT56" i="89"/>
  <c r="BR56" i="89"/>
  <c r="CF55" i="89"/>
  <c r="CD55" i="89"/>
  <c r="CB55" i="89"/>
  <c r="BZ55" i="89"/>
  <c r="BX55" i="89"/>
  <c r="BV55" i="89"/>
  <c r="BT55" i="89"/>
  <c r="BR55" i="89"/>
  <c r="CF54" i="89"/>
  <c r="CD54" i="89"/>
  <c r="CB54" i="89"/>
  <c r="BZ54" i="89"/>
  <c r="BX54" i="89"/>
  <c r="BV54" i="89"/>
  <c r="BT54" i="89"/>
  <c r="BR54" i="89"/>
  <c r="CF53" i="89"/>
  <c r="CD53" i="89"/>
  <c r="CB53" i="89"/>
  <c r="BZ53" i="89"/>
  <c r="BX53" i="89"/>
  <c r="BV53" i="89"/>
  <c r="BT53" i="89"/>
  <c r="BR53" i="89"/>
  <c r="CF52" i="89"/>
  <c r="CD52" i="89"/>
  <c r="CB52" i="89"/>
  <c r="BZ52" i="89"/>
  <c r="BX52" i="89"/>
  <c r="BV52" i="89"/>
  <c r="BT52" i="89"/>
  <c r="BR52" i="89"/>
  <c r="CF51" i="89"/>
  <c r="CD51" i="89"/>
  <c r="CB51" i="89"/>
  <c r="BZ51" i="89"/>
  <c r="BX51" i="89"/>
  <c r="BV51" i="89"/>
  <c r="BT51" i="89"/>
  <c r="BR51" i="89"/>
  <c r="CF50" i="89"/>
  <c r="CD50" i="89"/>
  <c r="CB50" i="89"/>
  <c r="BZ50" i="89"/>
  <c r="BX50" i="89"/>
  <c r="BV50" i="89"/>
  <c r="BT50" i="89"/>
  <c r="BR50" i="89"/>
  <c r="CF49" i="89"/>
  <c r="CD49" i="89"/>
  <c r="CB49" i="89"/>
  <c r="BZ49" i="89"/>
  <c r="BX49" i="89"/>
  <c r="BV49" i="89"/>
  <c r="BT49" i="89"/>
  <c r="BR49" i="89"/>
  <c r="CF48" i="89"/>
  <c r="CF81" i="89" s="1"/>
  <c r="CE82" i="89" s="1"/>
  <c r="CD48" i="89"/>
  <c r="CD81" i="89" s="1"/>
  <c r="CC82" i="89" s="1"/>
  <c r="CB48" i="89"/>
  <c r="CB81" i="89" s="1"/>
  <c r="CA82" i="89" s="1"/>
  <c r="BZ48" i="89"/>
  <c r="BZ81" i="89" s="1"/>
  <c r="BY82" i="89" s="1"/>
  <c r="BX48" i="89"/>
  <c r="BX81" i="89" s="1"/>
  <c r="BW82" i="89" s="1"/>
  <c r="BV48" i="89"/>
  <c r="BV81" i="89" s="1"/>
  <c r="BU82" i="89" s="1"/>
  <c r="BT48" i="89"/>
  <c r="BT81" i="89" s="1"/>
  <c r="BS82" i="89" s="1"/>
  <c r="BR48" i="89"/>
  <c r="BR81" i="89" s="1"/>
  <c r="BQ82" i="89" s="1"/>
  <c r="CF47" i="89"/>
  <c r="CE47" i="89"/>
  <c r="CD47" i="89"/>
  <c r="CC47" i="89"/>
  <c r="CB47" i="89"/>
  <c r="CA47" i="89"/>
  <c r="BZ47" i="89"/>
  <c r="BY47" i="89"/>
  <c r="BX47" i="89"/>
  <c r="BW47" i="89"/>
  <c r="BV47" i="89"/>
  <c r="BU47" i="89"/>
  <c r="BT47" i="89"/>
  <c r="BS47" i="89"/>
  <c r="BR47" i="89"/>
  <c r="BQ47" i="89"/>
  <c r="CE41" i="89"/>
  <c r="CC41" i="89"/>
  <c r="CA41" i="89"/>
  <c r="BY41" i="89"/>
  <c r="BW41" i="89"/>
  <c r="BU41" i="89"/>
  <c r="BS41" i="89"/>
  <c r="BQ41" i="89"/>
  <c r="CF38" i="89"/>
  <c r="CD38" i="89"/>
  <c r="CB38" i="89"/>
  <c r="BZ38" i="89"/>
  <c r="BX38" i="89"/>
  <c r="BV38" i="89"/>
  <c r="BT38" i="89"/>
  <c r="BR38" i="89"/>
  <c r="CF37" i="89"/>
  <c r="CD37" i="89"/>
  <c r="CB37" i="89"/>
  <c r="BZ37" i="89"/>
  <c r="BX37" i="89"/>
  <c r="BV37" i="89"/>
  <c r="BT37" i="89"/>
  <c r="BR37" i="89"/>
  <c r="CF36" i="89"/>
  <c r="CD36" i="89"/>
  <c r="CB36" i="89"/>
  <c r="BZ36" i="89"/>
  <c r="BX36" i="89"/>
  <c r="BV36" i="89"/>
  <c r="BT36" i="89"/>
  <c r="BR36" i="89"/>
  <c r="CF35" i="89"/>
  <c r="CD35" i="89"/>
  <c r="CB35" i="89"/>
  <c r="BZ35" i="89"/>
  <c r="BX35" i="89"/>
  <c r="BV35" i="89"/>
  <c r="BT35" i="89"/>
  <c r="BR35" i="89"/>
  <c r="CF34" i="89"/>
  <c r="CD34" i="89"/>
  <c r="CB34" i="89"/>
  <c r="BZ34" i="89"/>
  <c r="BX34" i="89"/>
  <c r="BV34" i="89"/>
  <c r="BT34" i="89"/>
  <c r="BR34" i="89"/>
  <c r="CF33" i="89"/>
  <c r="CD33" i="89"/>
  <c r="CB33" i="89"/>
  <c r="BZ33" i="89"/>
  <c r="BX33" i="89"/>
  <c r="BV33" i="89"/>
  <c r="BT33" i="89"/>
  <c r="BR33" i="89"/>
  <c r="CF32" i="89"/>
  <c r="CD32" i="89"/>
  <c r="CB32" i="89"/>
  <c r="BZ32" i="89"/>
  <c r="BX32" i="89"/>
  <c r="BV32" i="89"/>
  <c r="BT32" i="89"/>
  <c r="BR32" i="89"/>
  <c r="CF31" i="89"/>
  <c r="CD31" i="89"/>
  <c r="CB31" i="89"/>
  <c r="BZ31" i="89"/>
  <c r="BX31" i="89"/>
  <c r="BV31" i="89"/>
  <c r="BT31" i="89"/>
  <c r="BR31" i="89"/>
  <c r="CF30" i="89"/>
  <c r="CD30" i="89"/>
  <c r="CB30" i="89"/>
  <c r="BZ30" i="89"/>
  <c r="BX30" i="89"/>
  <c r="BV30" i="89"/>
  <c r="BT30" i="89"/>
  <c r="BR30" i="89"/>
  <c r="CF29" i="89"/>
  <c r="CD29" i="89"/>
  <c r="CB29" i="89"/>
  <c r="BZ29" i="89"/>
  <c r="BX29" i="89"/>
  <c r="BV29" i="89"/>
  <c r="BT29" i="89"/>
  <c r="BR29" i="89"/>
  <c r="CF28" i="89"/>
  <c r="CD28" i="89"/>
  <c r="CB28" i="89"/>
  <c r="BZ28" i="89"/>
  <c r="BX28" i="89"/>
  <c r="BV28" i="89"/>
  <c r="BT28" i="89"/>
  <c r="BR28" i="89"/>
  <c r="CF27" i="89"/>
  <c r="CD27" i="89"/>
  <c r="CB27" i="89"/>
  <c r="BZ27" i="89"/>
  <c r="BX27" i="89"/>
  <c r="BV27" i="89"/>
  <c r="BT27" i="89"/>
  <c r="BR27" i="89"/>
  <c r="CF26" i="89"/>
  <c r="CD26" i="89"/>
  <c r="CB26" i="89"/>
  <c r="BZ26" i="89"/>
  <c r="BX26" i="89"/>
  <c r="BV26" i="89"/>
  <c r="BT26" i="89"/>
  <c r="BR26" i="89"/>
  <c r="CF25" i="89"/>
  <c r="CD25" i="89"/>
  <c r="CB25" i="89"/>
  <c r="BZ25" i="89"/>
  <c r="BX25" i="89"/>
  <c r="BV25" i="89"/>
  <c r="BT25" i="89"/>
  <c r="BR25" i="89"/>
  <c r="CF24" i="89"/>
  <c r="CD24" i="89"/>
  <c r="CB24" i="89"/>
  <c r="BZ24" i="89"/>
  <c r="BX24" i="89"/>
  <c r="BV24" i="89"/>
  <c r="BT24" i="89"/>
  <c r="BR24" i="89"/>
  <c r="CF23" i="89"/>
  <c r="CD23" i="89"/>
  <c r="CB23" i="89"/>
  <c r="BZ23" i="89"/>
  <c r="BX23" i="89"/>
  <c r="BV23" i="89"/>
  <c r="BT23" i="89"/>
  <c r="BR23" i="89"/>
  <c r="CF22" i="89"/>
  <c r="CD22" i="89"/>
  <c r="CB22" i="89"/>
  <c r="BZ22" i="89"/>
  <c r="BX22" i="89"/>
  <c r="BV22" i="89"/>
  <c r="BT22" i="89"/>
  <c r="BR22" i="89"/>
  <c r="CF21" i="89"/>
  <c r="CD21" i="89"/>
  <c r="CB21" i="89"/>
  <c r="BZ21" i="89"/>
  <c r="BX21" i="89"/>
  <c r="BV21" i="89"/>
  <c r="BT21" i="89"/>
  <c r="BR21" i="89"/>
  <c r="CF20" i="89"/>
  <c r="CD20" i="89"/>
  <c r="CB20" i="89"/>
  <c r="BZ20" i="89"/>
  <c r="BX20" i="89"/>
  <c r="BV20" i="89"/>
  <c r="BT20" i="89"/>
  <c r="BR20" i="89"/>
  <c r="CF19" i="89"/>
  <c r="CD19" i="89"/>
  <c r="CB19" i="89"/>
  <c r="BZ19" i="89"/>
  <c r="BX19" i="89"/>
  <c r="BV19" i="89"/>
  <c r="BT19" i="89"/>
  <c r="BR19" i="89"/>
  <c r="CF18" i="89"/>
  <c r="CD18" i="89"/>
  <c r="CB18" i="89"/>
  <c r="BZ18" i="89"/>
  <c r="BX18" i="89"/>
  <c r="BV18" i="89"/>
  <c r="BT18" i="89"/>
  <c r="BR18" i="89"/>
  <c r="CF17" i="89"/>
  <c r="CD17" i="89"/>
  <c r="CB17" i="89"/>
  <c r="BZ17" i="89"/>
  <c r="BX17" i="89"/>
  <c r="BV17" i="89"/>
  <c r="BT17" i="89"/>
  <c r="BR17" i="89"/>
  <c r="CF16" i="89"/>
  <c r="CD16" i="89"/>
  <c r="CB16" i="89"/>
  <c r="BZ16" i="89"/>
  <c r="BX16" i="89"/>
  <c r="BV16" i="89"/>
  <c r="BT16" i="89"/>
  <c r="BR16" i="89"/>
  <c r="CF15" i="89"/>
  <c r="CD15" i="89"/>
  <c r="CB15" i="89"/>
  <c r="BZ15" i="89"/>
  <c r="BX15" i="89"/>
  <c r="BV15" i="89"/>
  <c r="BT15" i="89"/>
  <c r="BR15" i="89"/>
  <c r="CF14" i="89"/>
  <c r="CD14" i="89"/>
  <c r="CB14" i="89"/>
  <c r="BZ14" i="89"/>
  <c r="BX14" i="89"/>
  <c r="BV14" i="89"/>
  <c r="BT14" i="89"/>
  <c r="BR14" i="89"/>
  <c r="CF13" i="89"/>
  <c r="CD13" i="89"/>
  <c r="CB13" i="89"/>
  <c r="BZ13" i="89"/>
  <c r="BX13" i="89"/>
  <c r="BV13" i="89"/>
  <c r="BT13" i="89"/>
  <c r="BR13" i="89"/>
  <c r="CF12" i="89"/>
  <c r="CD12" i="89"/>
  <c r="CB12" i="89"/>
  <c r="BZ12" i="89"/>
  <c r="BX12" i="89"/>
  <c r="BV12" i="89"/>
  <c r="BT12" i="89"/>
  <c r="BR12" i="89"/>
  <c r="CF11" i="89"/>
  <c r="CD11" i="89"/>
  <c r="CB11" i="89"/>
  <c r="BZ11" i="89"/>
  <c r="BX11" i="89"/>
  <c r="BV11" i="89"/>
  <c r="BT11" i="89"/>
  <c r="BR11" i="89"/>
  <c r="CF10" i="89"/>
  <c r="CD10" i="89"/>
  <c r="CB10" i="89"/>
  <c r="BZ10" i="89"/>
  <c r="BX10" i="89"/>
  <c r="BV10" i="89"/>
  <c r="BT10" i="89"/>
  <c r="BR10" i="89"/>
  <c r="CF9" i="89"/>
  <c r="CD9" i="89"/>
  <c r="CB9" i="89"/>
  <c r="BZ9" i="89"/>
  <c r="BX9" i="89"/>
  <c r="BV9" i="89"/>
  <c r="BT9" i="89"/>
  <c r="BR9" i="89"/>
  <c r="CF8" i="89"/>
  <c r="CD8" i="89"/>
  <c r="CB8" i="89"/>
  <c r="BZ8" i="89"/>
  <c r="BX8" i="89"/>
  <c r="BV8" i="89"/>
  <c r="BT8" i="89"/>
  <c r="BR8" i="89"/>
  <c r="CF7" i="89"/>
  <c r="CD7" i="89"/>
  <c r="CB7" i="89"/>
  <c r="BZ7" i="89"/>
  <c r="BX7" i="89"/>
  <c r="BV7" i="89"/>
  <c r="BT7" i="89"/>
  <c r="BR7" i="89"/>
  <c r="CF6" i="89"/>
  <c r="CF41" i="89" s="1"/>
  <c r="CE42" i="89" s="1"/>
  <c r="CD6" i="89"/>
  <c r="CD41" i="89" s="1"/>
  <c r="CB6" i="89"/>
  <c r="CB41" i="89" s="1"/>
  <c r="BZ6" i="89"/>
  <c r="BZ41" i="89" s="1"/>
  <c r="BX6" i="89"/>
  <c r="BX41" i="89" s="1"/>
  <c r="BV6" i="89"/>
  <c r="BT6" i="89"/>
  <c r="BR6" i="89"/>
  <c r="BR41" i="89" s="1"/>
  <c r="BO456" i="89"/>
  <c r="BM456" i="89"/>
  <c r="BK456" i="89"/>
  <c r="BI456" i="89"/>
  <c r="BP453" i="89"/>
  <c r="BN453" i="89"/>
  <c r="BL453" i="89"/>
  <c r="BJ453" i="89"/>
  <c r="BP452" i="89"/>
  <c r="BN452" i="89"/>
  <c r="BL452" i="89"/>
  <c r="BJ452" i="89"/>
  <c r="BP451" i="89"/>
  <c r="BN451" i="89"/>
  <c r="BL451" i="89"/>
  <c r="BJ451" i="89"/>
  <c r="BP450" i="89"/>
  <c r="BN450" i="89"/>
  <c r="BL450" i="89"/>
  <c r="BJ450" i="89"/>
  <c r="BP449" i="89"/>
  <c r="BN449" i="89"/>
  <c r="BL449" i="89"/>
  <c r="BJ449" i="89"/>
  <c r="BP448" i="89"/>
  <c r="BN448" i="89"/>
  <c r="BL448" i="89"/>
  <c r="BJ448" i="89"/>
  <c r="BP447" i="89"/>
  <c r="BN447" i="89"/>
  <c r="BL447" i="89"/>
  <c r="BJ447" i="89"/>
  <c r="BP446" i="89"/>
  <c r="BN446" i="89"/>
  <c r="BL446" i="89"/>
  <c r="BJ446" i="89"/>
  <c r="BP445" i="89"/>
  <c r="BN445" i="89"/>
  <c r="BL445" i="89"/>
  <c r="BJ445" i="89"/>
  <c r="BP444" i="89"/>
  <c r="BN444" i="89"/>
  <c r="BL444" i="89"/>
  <c r="BJ444" i="89"/>
  <c r="BP443" i="89"/>
  <c r="BN443" i="89"/>
  <c r="BL443" i="89"/>
  <c r="BJ443" i="89"/>
  <c r="BP442" i="89"/>
  <c r="BN442" i="89"/>
  <c r="BL442" i="89"/>
  <c r="BJ442" i="89"/>
  <c r="BP441" i="89"/>
  <c r="BN441" i="89"/>
  <c r="BL441" i="89"/>
  <c r="BJ441" i="89"/>
  <c r="BP440" i="89"/>
  <c r="BN440" i="89"/>
  <c r="BL440" i="89"/>
  <c r="BJ440" i="89"/>
  <c r="BP439" i="89"/>
  <c r="BN439" i="89"/>
  <c r="BL439" i="89"/>
  <c r="BJ439" i="89"/>
  <c r="BP438" i="89"/>
  <c r="BN438" i="89"/>
  <c r="BL438" i="89"/>
  <c r="BJ438" i="89"/>
  <c r="BP437" i="89"/>
  <c r="BN437" i="89"/>
  <c r="BL437" i="89"/>
  <c r="BJ437" i="89"/>
  <c r="BP436" i="89"/>
  <c r="BN436" i="89"/>
  <c r="BL436" i="89"/>
  <c r="BJ436" i="89"/>
  <c r="BP435" i="89"/>
  <c r="BN435" i="89"/>
  <c r="BL435" i="89"/>
  <c r="BJ435" i="89"/>
  <c r="BP434" i="89"/>
  <c r="BN434" i="89"/>
  <c r="BL434" i="89"/>
  <c r="BJ434" i="89"/>
  <c r="BP433" i="89"/>
  <c r="BN433" i="89"/>
  <c r="BL433" i="89"/>
  <c r="BJ433" i="89"/>
  <c r="BP432" i="89"/>
  <c r="BN432" i="89"/>
  <c r="BL432" i="89"/>
  <c r="BJ432" i="89"/>
  <c r="BP431" i="89"/>
  <c r="BN431" i="89"/>
  <c r="BL431" i="89"/>
  <c r="BJ431" i="89"/>
  <c r="BP430" i="89"/>
  <c r="BN430" i="89"/>
  <c r="BL430" i="89"/>
  <c r="BJ430" i="89"/>
  <c r="BP429" i="89"/>
  <c r="BN429" i="89"/>
  <c r="BL429" i="89"/>
  <c r="BJ429" i="89"/>
  <c r="BP428" i="89"/>
  <c r="BN428" i="89"/>
  <c r="BL428" i="89"/>
  <c r="BJ428" i="89"/>
  <c r="BP427" i="89"/>
  <c r="BN427" i="89"/>
  <c r="BL427" i="89"/>
  <c r="BJ427" i="89"/>
  <c r="BP426" i="89"/>
  <c r="BN426" i="89"/>
  <c r="BL426" i="89"/>
  <c r="BJ426" i="89"/>
  <c r="BP425" i="89"/>
  <c r="BN425" i="89"/>
  <c r="BL425" i="89"/>
  <c r="BJ425" i="89"/>
  <c r="BP424" i="89"/>
  <c r="BN424" i="89"/>
  <c r="BL424" i="89"/>
  <c r="BJ424" i="89"/>
  <c r="BP423" i="89"/>
  <c r="BN423" i="89"/>
  <c r="BL423" i="89"/>
  <c r="BJ423" i="89"/>
  <c r="BP422" i="89"/>
  <c r="BO422" i="89"/>
  <c r="BN422" i="89"/>
  <c r="BM422" i="89"/>
  <c r="BL422" i="89"/>
  <c r="BK422" i="89"/>
  <c r="BJ422" i="89"/>
  <c r="BI422" i="89"/>
  <c r="BO416" i="89"/>
  <c r="BM416" i="89"/>
  <c r="BK416" i="89"/>
  <c r="BI416" i="89"/>
  <c r="BP413" i="89"/>
  <c r="BN413" i="89"/>
  <c r="BL413" i="89"/>
  <c r="BJ413" i="89"/>
  <c r="BP412" i="89"/>
  <c r="BN412" i="89"/>
  <c r="BL412" i="89"/>
  <c r="BJ412" i="89"/>
  <c r="BP411" i="89"/>
  <c r="BN411" i="89"/>
  <c r="BL411" i="89"/>
  <c r="BJ411" i="89"/>
  <c r="BP410" i="89"/>
  <c r="BN410" i="89"/>
  <c r="BL410" i="89"/>
  <c r="BJ410" i="89"/>
  <c r="BP409" i="89"/>
  <c r="BN409" i="89"/>
  <c r="BL409" i="89"/>
  <c r="BJ409" i="89"/>
  <c r="BP408" i="89"/>
  <c r="BN408" i="89"/>
  <c r="BL408" i="89"/>
  <c r="BJ408" i="89"/>
  <c r="BP407" i="89"/>
  <c r="BN407" i="89"/>
  <c r="BL407" i="89"/>
  <c r="BJ407" i="89"/>
  <c r="BP406" i="89"/>
  <c r="BN406" i="89"/>
  <c r="BL406" i="89"/>
  <c r="BJ406" i="89"/>
  <c r="BP405" i="89"/>
  <c r="BN405" i="89"/>
  <c r="BL405" i="89"/>
  <c r="BJ405" i="89"/>
  <c r="BP404" i="89"/>
  <c r="BN404" i="89"/>
  <c r="BL404" i="89"/>
  <c r="BJ404" i="89"/>
  <c r="BP403" i="89"/>
  <c r="BN403" i="89"/>
  <c r="BL403" i="89"/>
  <c r="BJ403" i="89"/>
  <c r="BP402" i="89"/>
  <c r="BN402" i="89"/>
  <c r="BL402" i="89"/>
  <c r="BJ402" i="89"/>
  <c r="BP401" i="89"/>
  <c r="BN401" i="89"/>
  <c r="BL401" i="89"/>
  <c r="BJ401" i="89"/>
  <c r="BP400" i="89"/>
  <c r="BN400" i="89"/>
  <c r="BL400" i="89"/>
  <c r="BJ400" i="89"/>
  <c r="BP399" i="89"/>
  <c r="BN399" i="89"/>
  <c r="BL399" i="89"/>
  <c r="BJ399" i="89"/>
  <c r="BP398" i="89"/>
  <c r="BN398" i="89"/>
  <c r="BL398" i="89"/>
  <c r="BJ398" i="89"/>
  <c r="BP397" i="89"/>
  <c r="BN397" i="89"/>
  <c r="BL397" i="89"/>
  <c r="BJ397" i="89"/>
  <c r="BP396" i="89"/>
  <c r="BN396" i="89"/>
  <c r="BL396" i="89"/>
  <c r="BJ396" i="89"/>
  <c r="BP395" i="89"/>
  <c r="BN395" i="89"/>
  <c r="BL395" i="89"/>
  <c r="BJ395" i="89"/>
  <c r="BP394" i="89"/>
  <c r="BN394" i="89"/>
  <c r="BL394" i="89"/>
  <c r="BJ394" i="89"/>
  <c r="BP393" i="89"/>
  <c r="BN393" i="89"/>
  <c r="BL393" i="89"/>
  <c r="BJ393" i="89"/>
  <c r="BP392" i="89"/>
  <c r="BN392" i="89"/>
  <c r="BL392" i="89"/>
  <c r="BJ392" i="89"/>
  <c r="BP391" i="89"/>
  <c r="BN391" i="89"/>
  <c r="BL391" i="89"/>
  <c r="BJ391" i="89"/>
  <c r="BP390" i="89"/>
  <c r="BN390" i="89"/>
  <c r="BL390" i="89"/>
  <c r="BJ390" i="89"/>
  <c r="BP389" i="89"/>
  <c r="BN389" i="89"/>
  <c r="BL389" i="89"/>
  <c r="BJ389" i="89"/>
  <c r="BP388" i="89"/>
  <c r="BN388" i="89"/>
  <c r="BL388" i="89"/>
  <c r="BJ388" i="89"/>
  <c r="BP387" i="89"/>
  <c r="BN387" i="89"/>
  <c r="BL387" i="89"/>
  <c r="BJ387" i="89"/>
  <c r="BP386" i="89"/>
  <c r="BN386" i="89"/>
  <c r="BL386" i="89"/>
  <c r="BJ386" i="89"/>
  <c r="BP385" i="89"/>
  <c r="BN385" i="89"/>
  <c r="BL385" i="89"/>
  <c r="BJ385" i="89"/>
  <c r="BP384" i="89"/>
  <c r="BN384" i="89"/>
  <c r="BL384" i="89"/>
  <c r="BJ384" i="89"/>
  <c r="BP383" i="89"/>
  <c r="BN383" i="89"/>
  <c r="BL383" i="89"/>
  <c r="BJ383" i="89"/>
  <c r="BP382" i="89"/>
  <c r="BN382" i="89"/>
  <c r="BL382" i="89"/>
  <c r="BJ382" i="89"/>
  <c r="BP381" i="89"/>
  <c r="BO381" i="89"/>
  <c r="BN381" i="89"/>
  <c r="BM381" i="89"/>
  <c r="BL381" i="89"/>
  <c r="BK381" i="89"/>
  <c r="BJ381" i="89"/>
  <c r="BI381" i="89"/>
  <c r="BO375" i="89"/>
  <c r="BM375" i="89"/>
  <c r="BK375" i="89"/>
  <c r="BI375" i="89"/>
  <c r="BP372" i="89"/>
  <c r="BN372" i="89"/>
  <c r="BL372" i="89"/>
  <c r="BJ372" i="89"/>
  <c r="BP371" i="89"/>
  <c r="BN371" i="89"/>
  <c r="BL371" i="89"/>
  <c r="BJ371" i="89"/>
  <c r="BP370" i="89"/>
  <c r="BN370" i="89"/>
  <c r="BL370" i="89"/>
  <c r="BJ370" i="89"/>
  <c r="BP369" i="89"/>
  <c r="BN369" i="89"/>
  <c r="BL369" i="89"/>
  <c r="BJ369" i="89"/>
  <c r="BP368" i="89"/>
  <c r="BN368" i="89"/>
  <c r="BL368" i="89"/>
  <c r="BJ368" i="89"/>
  <c r="BP367" i="89"/>
  <c r="BN367" i="89"/>
  <c r="BL367" i="89"/>
  <c r="BJ367" i="89"/>
  <c r="BP366" i="89"/>
  <c r="BN366" i="89"/>
  <c r="BL366" i="89"/>
  <c r="BJ366" i="89"/>
  <c r="BP365" i="89"/>
  <c r="BN365" i="89"/>
  <c r="BL365" i="89"/>
  <c r="BJ365" i="89"/>
  <c r="BP364" i="89"/>
  <c r="BN364" i="89"/>
  <c r="BL364" i="89"/>
  <c r="BJ364" i="89"/>
  <c r="BP363" i="89"/>
  <c r="BN363" i="89"/>
  <c r="BL363" i="89"/>
  <c r="BJ363" i="89"/>
  <c r="BP362" i="89"/>
  <c r="BN362" i="89"/>
  <c r="BL362" i="89"/>
  <c r="BJ362" i="89"/>
  <c r="BP361" i="89"/>
  <c r="BN361" i="89"/>
  <c r="BL361" i="89"/>
  <c r="BJ361" i="89"/>
  <c r="BP360" i="89"/>
  <c r="BN360" i="89"/>
  <c r="BL360" i="89"/>
  <c r="BJ360" i="89"/>
  <c r="BP359" i="89"/>
  <c r="BN359" i="89"/>
  <c r="BL359" i="89"/>
  <c r="BJ359" i="89"/>
  <c r="BP358" i="89"/>
  <c r="BN358" i="89"/>
  <c r="BL358" i="89"/>
  <c r="BJ358" i="89"/>
  <c r="BP357" i="89"/>
  <c r="BN357" i="89"/>
  <c r="BL357" i="89"/>
  <c r="BJ357" i="89"/>
  <c r="BP356" i="89"/>
  <c r="BN356" i="89"/>
  <c r="BL356" i="89"/>
  <c r="BJ356" i="89"/>
  <c r="BP355" i="89"/>
  <c r="BN355" i="89"/>
  <c r="BL355" i="89"/>
  <c r="BJ355" i="89"/>
  <c r="BP354" i="89"/>
  <c r="BN354" i="89"/>
  <c r="BL354" i="89"/>
  <c r="BJ354" i="89"/>
  <c r="BP353" i="89"/>
  <c r="BN353" i="89"/>
  <c r="BL353" i="89"/>
  <c r="BJ353" i="89"/>
  <c r="BP352" i="89"/>
  <c r="BN352" i="89"/>
  <c r="BL352" i="89"/>
  <c r="BJ352" i="89"/>
  <c r="BP351" i="89"/>
  <c r="BN351" i="89"/>
  <c r="BL351" i="89"/>
  <c r="BJ351" i="89"/>
  <c r="BP350" i="89"/>
  <c r="BN350" i="89"/>
  <c r="BL350" i="89"/>
  <c r="BJ350" i="89"/>
  <c r="BP349" i="89"/>
  <c r="BN349" i="89"/>
  <c r="BL349" i="89"/>
  <c r="BJ349" i="89"/>
  <c r="BP348" i="89"/>
  <c r="BN348" i="89"/>
  <c r="BL348" i="89"/>
  <c r="BJ348" i="89"/>
  <c r="BP347" i="89"/>
  <c r="BN347" i="89"/>
  <c r="BL347" i="89"/>
  <c r="BJ347" i="89"/>
  <c r="BP346" i="89"/>
  <c r="BN346" i="89"/>
  <c r="BL346" i="89"/>
  <c r="BJ346" i="89"/>
  <c r="BP345" i="89"/>
  <c r="BN345" i="89"/>
  <c r="BL345" i="89"/>
  <c r="BJ345" i="89"/>
  <c r="BP344" i="89"/>
  <c r="BN344" i="89"/>
  <c r="BL344" i="89"/>
  <c r="BJ344" i="89"/>
  <c r="BP343" i="89"/>
  <c r="BN343" i="89"/>
  <c r="BL343" i="89"/>
  <c r="BJ343" i="89"/>
  <c r="BP342" i="89"/>
  <c r="BN342" i="89"/>
  <c r="BL342" i="89"/>
  <c r="BJ342" i="89"/>
  <c r="BP341" i="89"/>
  <c r="BN341" i="89"/>
  <c r="BL341" i="89"/>
  <c r="BJ341" i="89"/>
  <c r="BP340" i="89"/>
  <c r="BN340" i="89"/>
  <c r="BL340" i="89"/>
  <c r="BJ340" i="89"/>
  <c r="BP339" i="89"/>
  <c r="BN339" i="89"/>
  <c r="BL339" i="89"/>
  <c r="BJ339" i="89"/>
  <c r="BP338" i="89"/>
  <c r="BN338" i="89"/>
  <c r="BL338" i="89"/>
  <c r="BJ338" i="89"/>
  <c r="BP337" i="89"/>
  <c r="BN337" i="89"/>
  <c r="BL337" i="89"/>
  <c r="BJ337" i="89"/>
  <c r="BP336" i="89"/>
  <c r="BN336" i="89"/>
  <c r="BL336" i="89"/>
  <c r="BJ336" i="89"/>
  <c r="BP335" i="89"/>
  <c r="BN335" i="89"/>
  <c r="BL335" i="89"/>
  <c r="BJ335" i="89"/>
  <c r="BP334" i="89"/>
  <c r="BN334" i="89"/>
  <c r="BL334" i="89"/>
  <c r="BJ334" i="89"/>
  <c r="BP333" i="89"/>
  <c r="BN333" i="89"/>
  <c r="BL333" i="89"/>
  <c r="BJ333" i="89"/>
  <c r="BP332" i="89"/>
  <c r="BN332" i="89"/>
  <c r="BL332" i="89"/>
  <c r="BJ332" i="89"/>
  <c r="BP331" i="89"/>
  <c r="BN331" i="89"/>
  <c r="BL331" i="89"/>
  <c r="BJ331" i="89"/>
  <c r="BP330" i="89"/>
  <c r="BN330" i="89"/>
  <c r="BL330" i="89"/>
  <c r="BJ330" i="89"/>
  <c r="BP329" i="89"/>
  <c r="BN329" i="89"/>
  <c r="BL329" i="89"/>
  <c r="BJ329" i="89"/>
  <c r="BP328" i="89"/>
  <c r="BN328" i="89"/>
  <c r="BL328" i="89"/>
  <c r="BJ328" i="89"/>
  <c r="BP327" i="89"/>
  <c r="BN327" i="89"/>
  <c r="BL327" i="89"/>
  <c r="BJ327" i="89"/>
  <c r="BP326" i="89"/>
  <c r="BN326" i="89"/>
  <c r="BL326" i="89"/>
  <c r="BJ326" i="89"/>
  <c r="BP325" i="89"/>
  <c r="BN325" i="89"/>
  <c r="BL325" i="89"/>
  <c r="BJ325" i="89"/>
  <c r="BP324" i="89"/>
  <c r="BO324" i="89"/>
  <c r="BN324" i="89"/>
  <c r="BM324" i="89"/>
  <c r="BL324" i="89"/>
  <c r="BK324" i="89"/>
  <c r="BJ324" i="89"/>
  <c r="BI324" i="89"/>
  <c r="BO318" i="89"/>
  <c r="BM318" i="89"/>
  <c r="BK318" i="89"/>
  <c r="BI318" i="89"/>
  <c r="BP315" i="89"/>
  <c r="BN315" i="89"/>
  <c r="BL315" i="89"/>
  <c r="BJ315" i="89"/>
  <c r="BP314" i="89"/>
  <c r="BN314" i="89"/>
  <c r="BL314" i="89"/>
  <c r="BJ314" i="89"/>
  <c r="BP313" i="89"/>
  <c r="BN313" i="89"/>
  <c r="BL313" i="89"/>
  <c r="BJ313" i="89"/>
  <c r="BP312" i="89"/>
  <c r="BN312" i="89"/>
  <c r="BL312" i="89"/>
  <c r="BJ312" i="89"/>
  <c r="BP311" i="89"/>
  <c r="BN311" i="89"/>
  <c r="BL311" i="89"/>
  <c r="BJ311" i="89"/>
  <c r="BP310" i="89"/>
  <c r="BN310" i="89"/>
  <c r="BL310" i="89"/>
  <c r="BJ310" i="89"/>
  <c r="BP309" i="89"/>
  <c r="BN309" i="89"/>
  <c r="BL309" i="89"/>
  <c r="BJ309" i="89"/>
  <c r="BP308" i="89"/>
  <c r="BN308" i="89"/>
  <c r="BL308" i="89"/>
  <c r="BJ308" i="89"/>
  <c r="BP307" i="89"/>
  <c r="BN307" i="89"/>
  <c r="BL307" i="89"/>
  <c r="BJ307" i="89"/>
  <c r="BP306" i="89"/>
  <c r="BN306" i="89"/>
  <c r="BL306" i="89"/>
  <c r="BJ306" i="89"/>
  <c r="BP305" i="89"/>
  <c r="BN305" i="89"/>
  <c r="BL305" i="89"/>
  <c r="BJ305" i="89"/>
  <c r="BP304" i="89"/>
  <c r="BN304" i="89"/>
  <c r="BL304" i="89"/>
  <c r="BJ304" i="89"/>
  <c r="BP303" i="89"/>
  <c r="BN303" i="89"/>
  <c r="BL303" i="89"/>
  <c r="BJ303" i="89"/>
  <c r="BP302" i="89"/>
  <c r="BN302" i="89"/>
  <c r="BL302" i="89"/>
  <c r="BJ302" i="89"/>
  <c r="BP301" i="89"/>
  <c r="BN301" i="89"/>
  <c r="BL301" i="89"/>
  <c r="BJ301" i="89"/>
  <c r="BP300" i="89"/>
  <c r="BN300" i="89"/>
  <c r="BL300" i="89"/>
  <c r="BJ300" i="89"/>
  <c r="BP299" i="89"/>
  <c r="BN299" i="89"/>
  <c r="BL299" i="89"/>
  <c r="BJ299" i="89"/>
  <c r="BP298" i="89"/>
  <c r="BN298" i="89"/>
  <c r="BL298" i="89"/>
  <c r="BJ298" i="89"/>
  <c r="BP297" i="89"/>
  <c r="BN297" i="89"/>
  <c r="BL297" i="89"/>
  <c r="BJ297" i="89"/>
  <c r="BP296" i="89"/>
  <c r="BN296" i="89"/>
  <c r="BL296" i="89"/>
  <c r="BJ296" i="89"/>
  <c r="BP295" i="89"/>
  <c r="BN295" i="89"/>
  <c r="BL295" i="89"/>
  <c r="BJ295" i="89"/>
  <c r="BP294" i="89"/>
  <c r="BN294" i="89"/>
  <c r="BL294" i="89"/>
  <c r="BJ294" i="89"/>
  <c r="BP293" i="89"/>
  <c r="BN293" i="89"/>
  <c r="BL293" i="89"/>
  <c r="BJ293" i="89"/>
  <c r="BP292" i="89"/>
  <c r="BN292" i="89"/>
  <c r="BL292" i="89"/>
  <c r="BJ292" i="89"/>
  <c r="BP291" i="89"/>
  <c r="BN291" i="89"/>
  <c r="BL291" i="89"/>
  <c r="BJ291" i="89"/>
  <c r="BP290" i="89"/>
  <c r="BN290" i="89"/>
  <c r="BL290" i="89"/>
  <c r="BJ290" i="89"/>
  <c r="BP289" i="89"/>
  <c r="BN289" i="89"/>
  <c r="BL289" i="89"/>
  <c r="BJ289" i="89"/>
  <c r="BP288" i="89"/>
  <c r="BN288" i="89"/>
  <c r="BL288" i="89"/>
  <c r="BJ288" i="89"/>
  <c r="BP287" i="89"/>
  <c r="BN287" i="89"/>
  <c r="BL287" i="89"/>
  <c r="BJ287" i="89"/>
  <c r="BP286" i="89"/>
  <c r="BN286" i="89"/>
  <c r="BL286" i="89"/>
  <c r="BJ286" i="89"/>
  <c r="BP285" i="89"/>
  <c r="BN285" i="89"/>
  <c r="BL285" i="89"/>
  <c r="BJ285" i="89"/>
  <c r="BP284" i="89"/>
  <c r="BN284" i="89"/>
  <c r="BL284" i="89"/>
  <c r="BJ284" i="89"/>
  <c r="BP283" i="89"/>
  <c r="BN283" i="89"/>
  <c r="BL283" i="89"/>
  <c r="BJ283" i="89"/>
  <c r="BP282" i="89"/>
  <c r="BN282" i="89"/>
  <c r="BL282" i="89"/>
  <c r="BJ282" i="89"/>
  <c r="BP281" i="89"/>
  <c r="BN281" i="89"/>
  <c r="BL281" i="89"/>
  <c r="BJ281" i="89"/>
  <c r="BP280" i="89"/>
  <c r="BN280" i="89"/>
  <c r="BL280" i="89"/>
  <c r="BJ280" i="89"/>
  <c r="BP279" i="89"/>
  <c r="BN279" i="89"/>
  <c r="BL279" i="89"/>
  <c r="BJ279" i="89"/>
  <c r="BP278" i="89"/>
  <c r="BN278" i="89"/>
  <c r="BL278" i="89"/>
  <c r="BJ278" i="89"/>
  <c r="BP277" i="89"/>
  <c r="BN277" i="89"/>
  <c r="BL277" i="89"/>
  <c r="BJ277" i="89"/>
  <c r="BP276" i="89"/>
  <c r="BN276" i="89"/>
  <c r="BL276" i="89"/>
  <c r="BJ276" i="89"/>
  <c r="BP275" i="89"/>
  <c r="BN275" i="89"/>
  <c r="BL275" i="89"/>
  <c r="BJ275" i="89"/>
  <c r="BP274" i="89"/>
  <c r="BO274" i="89"/>
  <c r="BN274" i="89"/>
  <c r="BM274" i="89"/>
  <c r="BL274" i="89"/>
  <c r="BK274" i="89"/>
  <c r="BJ274" i="89"/>
  <c r="BI274" i="89"/>
  <c r="BO268" i="89"/>
  <c r="BM268" i="89"/>
  <c r="BK268" i="89"/>
  <c r="BI268" i="89"/>
  <c r="BP265" i="89"/>
  <c r="BN265" i="89"/>
  <c r="BL265" i="89"/>
  <c r="BJ265" i="89"/>
  <c r="BP264" i="89"/>
  <c r="BN264" i="89"/>
  <c r="BL264" i="89"/>
  <c r="BJ264" i="89"/>
  <c r="BP263" i="89"/>
  <c r="BN263" i="89"/>
  <c r="BL263" i="89"/>
  <c r="BJ263" i="89"/>
  <c r="BP262" i="89"/>
  <c r="BN262" i="89"/>
  <c r="BL262" i="89"/>
  <c r="BJ262" i="89"/>
  <c r="BP261" i="89"/>
  <c r="BN261" i="89"/>
  <c r="BL261" i="89"/>
  <c r="BJ261" i="89"/>
  <c r="BP260" i="89"/>
  <c r="BN260" i="89"/>
  <c r="BL260" i="89"/>
  <c r="BJ260" i="89"/>
  <c r="BP259" i="89"/>
  <c r="BN259" i="89"/>
  <c r="BL259" i="89"/>
  <c r="BJ259" i="89"/>
  <c r="BP258" i="89"/>
  <c r="BN258" i="89"/>
  <c r="BL258" i="89"/>
  <c r="BJ258" i="89"/>
  <c r="BP257" i="89"/>
  <c r="BN257" i="89"/>
  <c r="BL257" i="89"/>
  <c r="BJ257" i="89"/>
  <c r="BP256" i="89"/>
  <c r="BN256" i="89"/>
  <c r="BL256" i="89"/>
  <c r="BJ256" i="89"/>
  <c r="BP255" i="89"/>
  <c r="BN255" i="89"/>
  <c r="BL255" i="89"/>
  <c r="BJ255" i="89"/>
  <c r="BP254" i="89"/>
  <c r="BN254" i="89"/>
  <c r="BL254" i="89"/>
  <c r="BJ254" i="89"/>
  <c r="BP253" i="89"/>
  <c r="BN253" i="89"/>
  <c r="BL253" i="89"/>
  <c r="BJ253" i="89"/>
  <c r="BP252" i="89"/>
  <c r="BN252" i="89"/>
  <c r="BL252" i="89"/>
  <c r="BJ252" i="89"/>
  <c r="BP251" i="89"/>
  <c r="BN251" i="89"/>
  <c r="BL251" i="89"/>
  <c r="BJ251" i="89"/>
  <c r="BP250" i="89"/>
  <c r="BN250" i="89"/>
  <c r="BL250" i="89"/>
  <c r="BJ250" i="89"/>
  <c r="BP249" i="89"/>
  <c r="BN249" i="89"/>
  <c r="BL249" i="89"/>
  <c r="BJ249" i="89"/>
  <c r="BP248" i="89"/>
  <c r="BN248" i="89"/>
  <c r="BL248" i="89"/>
  <c r="BJ248" i="89"/>
  <c r="BP247" i="89"/>
  <c r="BN247" i="89"/>
  <c r="BL247" i="89"/>
  <c r="BJ247" i="89"/>
  <c r="BP246" i="89"/>
  <c r="BN246" i="89"/>
  <c r="BL246" i="89"/>
  <c r="BJ246" i="89"/>
  <c r="BP245" i="89"/>
  <c r="BN245" i="89"/>
  <c r="BL245" i="89"/>
  <c r="BJ245" i="89"/>
  <c r="BP244" i="89"/>
  <c r="BN244" i="89"/>
  <c r="BL244" i="89"/>
  <c r="BJ244" i="89"/>
  <c r="BP243" i="89"/>
  <c r="BN243" i="89"/>
  <c r="BL243" i="89"/>
  <c r="BJ243" i="89"/>
  <c r="BP242" i="89"/>
  <c r="BN242" i="89"/>
  <c r="BL242" i="89"/>
  <c r="BJ242" i="89"/>
  <c r="BP241" i="89"/>
  <c r="BN241" i="89"/>
  <c r="BL241" i="89"/>
  <c r="BJ241" i="89"/>
  <c r="BP240" i="89"/>
  <c r="BN240" i="89"/>
  <c r="BL240" i="89"/>
  <c r="BJ240" i="89"/>
  <c r="BP239" i="89"/>
  <c r="BN239" i="89"/>
  <c r="BL239" i="89"/>
  <c r="BJ239" i="89"/>
  <c r="BP238" i="89"/>
  <c r="BN238" i="89"/>
  <c r="BL238" i="89"/>
  <c r="BJ238" i="89"/>
  <c r="BP237" i="89"/>
  <c r="BN237" i="89"/>
  <c r="BL237" i="89"/>
  <c r="BJ237" i="89"/>
  <c r="BP236" i="89"/>
  <c r="BN236" i="89"/>
  <c r="BL236" i="89"/>
  <c r="BJ236" i="89"/>
  <c r="BP235" i="89"/>
  <c r="BN235" i="89"/>
  <c r="BL235" i="89"/>
  <c r="BJ235" i="89"/>
  <c r="BP234" i="89"/>
  <c r="BN234" i="89"/>
  <c r="BL234" i="89"/>
  <c r="BJ234" i="89"/>
  <c r="BP233" i="89"/>
  <c r="BN233" i="89"/>
  <c r="BL233" i="89"/>
  <c r="BJ233" i="89"/>
  <c r="BP232" i="89"/>
  <c r="BO232" i="89"/>
  <c r="BN232" i="89"/>
  <c r="BM232" i="89"/>
  <c r="BL232" i="89"/>
  <c r="BK232" i="89"/>
  <c r="BJ232" i="89"/>
  <c r="BI232" i="89"/>
  <c r="BO226" i="89"/>
  <c r="BM226" i="89"/>
  <c r="BK226" i="89"/>
  <c r="BI226" i="89"/>
  <c r="BP223" i="89"/>
  <c r="BN223" i="89"/>
  <c r="BL223" i="89"/>
  <c r="BJ223" i="89"/>
  <c r="BP222" i="89"/>
  <c r="BN222" i="89"/>
  <c r="BL222" i="89"/>
  <c r="BJ222" i="89"/>
  <c r="BP221" i="89"/>
  <c r="BN221" i="89"/>
  <c r="BL221" i="89"/>
  <c r="BJ221" i="89"/>
  <c r="BP220" i="89"/>
  <c r="BN220" i="89"/>
  <c r="BL220" i="89"/>
  <c r="BJ220" i="89"/>
  <c r="BP219" i="89"/>
  <c r="BN219" i="89"/>
  <c r="BL219" i="89"/>
  <c r="BJ219" i="89"/>
  <c r="BP218" i="89"/>
  <c r="BN218" i="89"/>
  <c r="BL218" i="89"/>
  <c r="BJ218" i="89"/>
  <c r="BP217" i="89"/>
  <c r="BN217" i="89"/>
  <c r="BL217" i="89"/>
  <c r="BJ217" i="89"/>
  <c r="BP216" i="89"/>
  <c r="BN216" i="89"/>
  <c r="BL216" i="89"/>
  <c r="BJ216" i="89"/>
  <c r="BP215" i="89"/>
  <c r="BN215" i="89"/>
  <c r="BL215" i="89"/>
  <c r="BJ215" i="89"/>
  <c r="BP214" i="89"/>
  <c r="BN214" i="89"/>
  <c r="BL214" i="89"/>
  <c r="BJ214" i="89"/>
  <c r="BP213" i="89"/>
  <c r="BN213" i="89"/>
  <c r="BL213" i="89"/>
  <c r="BJ213" i="89"/>
  <c r="BP212" i="89"/>
  <c r="BN212" i="89"/>
  <c r="BL212" i="89"/>
  <c r="BJ212" i="89"/>
  <c r="BP211" i="89"/>
  <c r="BN211" i="89"/>
  <c r="BL211" i="89"/>
  <c r="BJ211" i="89"/>
  <c r="BP210" i="89"/>
  <c r="BN210" i="89"/>
  <c r="BL210" i="89"/>
  <c r="BJ210" i="89"/>
  <c r="BP209" i="89"/>
  <c r="BN209" i="89"/>
  <c r="BL209" i="89"/>
  <c r="BJ209" i="89"/>
  <c r="BP208" i="89"/>
  <c r="BN208" i="89"/>
  <c r="BL208" i="89"/>
  <c r="BJ208" i="89"/>
  <c r="BP207" i="89"/>
  <c r="BN207" i="89"/>
  <c r="BL207" i="89"/>
  <c r="BJ207" i="89"/>
  <c r="BP206" i="89"/>
  <c r="BN206" i="89"/>
  <c r="BL206" i="89"/>
  <c r="BJ206" i="89"/>
  <c r="BP205" i="89"/>
  <c r="BN205" i="89"/>
  <c r="BL205" i="89"/>
  <c r="BJ205" i="89"/>
  <c r="BP203" i="89"/>
  <c r="BN203" i="89"/>
  <c r="BL203" i="89"/>
  <c r="BJ203" i="89"/>
  <c r="BP202" i="89"/>
  <c r="BN202" i="89"/>
  <c r="BL202" i="89"/>
  <c r="BJ202" i="89"/>
  <c r="BP201" i="89"/>
  <c r="BN201" i="89"/>
  <c r="BL201" i="89"/>
  <c r="BJ201" i="89"/>
  <c r="BP200" i="89"/>
  <c r="BN200" i="89"/>
  <c r="BL200" i="89"/>
  <c r="BJ200" i="89"/>
  <c r="BP199" i="89"/>
  <c r="BN199" i="89"/>
  <c r="BL199" i="89"/>
  <c r="BJ199" i="89"/>
  <c r="BP198" i="89"/>
  <c r="BN198" i="89"/>
  <c r="BL198" i="89"/>
  <c r="BJ198" i="89"/>
  <c r="BP197" i="89"/>
  <c r="BN197" i="89"/>
  <c r="BL197" i="89"/>
  <c r="BJ197" i="89"/>
  <c r="BP196" i="89"/>
  <c r="BN196" i="89"/>
  <c r="BL196" i="89"/>
  <c r="BJ196" i="89"/>
  <c r="BP195" i="89"/>
  <c r="BN195" i="89"/>
  <c r="BL195" i="89"/>
  <c r="BJ195" i="89"/>
  <c r="BP194" i="89"/>
  <c r="BN194" i="89"/>
  <c r="BL194" i="89"/>
  <c r="BJ194" i="89"/>
  <c r="BP193" i="89"/>
  <c r="BN193" i="89"/>
  <c r="BL193" i="89"/>
  <c r="BJ193" i="89"/>
  <c r="BP192" i="89"/>
  <c r="BN192" i="89"/>
  <c r="BL192" i="89"/>
  <c r="BJ192" i="89"/>
  <c r="BP191" i="89"/>
  <c r="BN191" i="89"/>
  <c r="BL191" i="89"/>
  <c r="BJ191" i="89"/>
  <c r="BP190" i="89"/>
  <c r="BN190" i="89"/>
  <c r="BL190" i="89"/>
  <c r="BJ190" i="89"/>
  <c r="BP189" i="89"/>
  <c r="BN189" i="89"/>
  <c r="BL189" i="89"/>
  <c r="BJ189" i="89"/>
  <c r="BP188" i="89"/>
  <c r="BN188" i="89"/>
  <c r="BL188" i="89"/>
  <c r="BJ188" i="89"/>
  <c r="BP187" i="89"/>
  <c r="BN187" i="89"/>
  <c r="BL187" i="89"/>
  <c r="BJ187" i="89"/>
  <c r="BP186" i="89"/>
  <c r="BN186" i="89"/>
  <c r="BL186" i="89"/>
  <c r="BJ186" i="89"/>
  <c r="BP185" i="89"/>
  <c r="BN185" i="89"/>
  <c r="BL185" i="89"/>
  <c r="BJ185" i="89"/>
  <c r="BP184" i="89"/>
  <c r="BO184" i="89"/>
  <c r="BN184" i="89"/>
  <c r="BM184" i="89"/>
  <c r="BL184" i="89"/>
  <c r="BK184" i="89"/>
  <c r="BJ184" i="89"/>
  <c r="BI184" i="89"/>
  <c r="BO178" i="89"/>
  <c r="BM178" i="89"/>
  <c r="BK178" i="89"/>
  <c r="BI178" i="89"/>
  <c r="BP175" i="89"/>
  <c r="BN175" i="89"/>
  <c r="BL175" i="89"/>
  <c r="BJ175" i="89"/>
  <c r="BP174" i="89"/>
  <c r="BN174" i="89"/>
  <c r="BL174" i="89"/>
  <c r="BJ174" i="89"/>
  <c r="BP173" i="89"/>
  <c r="BN173" i="89"/>
  <c r="BL173" i="89"/>
  <c r="BJ173" i="89"/>
  <c r="BP172" i="89"/>
  <c r="BN172" i="89"/>
  <c r="BL172" i="89"/>
  <c r="BJ172" i="89"/>
  <c r="BP171" i="89"/>
  <c r="BN171" i="89"/>
  <c r="BL171" i="89"/>
  <c r="BJ171" i="89"/>
  <c r="BP170" i="89"/>
  <c r="BN170" i="89"/>
  <c r="BL170" i="89"/>
  <c r="BJ170" i="89"/>
  <c r="BP169" i="89"/>
  <c r="BN169" i="89"/>
  <c r="BL169" i="89"/>
  <c r="BJ169" i="89"/>
  <c r="BP168" i="89"/>
  <c r="BN168" i="89"/>
  <c r="BL168" i="89"/>
  <c r="BJ168" i="89"/>
  <c r="BP167" i="89"/>
  <c r="BN167" i="89"/>
  <c r="BL167" i="89"/>
  <c r="BJ167" i="89"/>
  <c r="BP166" i="89"/>
  <c r="BN166" i="89"/>
  <c r="BL166" i="89"/>
  <c r="BJ166" i="89"/>
  <c r="BP165" i="89"/>
  <c r="BN165" i="89"/>
  <c r="BL165" i="89"/>
  <c r="BJ165" i="89"/>
  <c r="BP164" i="89"/>
  <c r="BN164" i="89"/>
  <c r="BL164" i="89"/>
  <c r="BJ164" i="89"/>
  <c r="BP163" i="89"/>
  <c r="BN163" i="89"/>
  <c r="BL163" i="89"/>
  <c r="BJ163" i="89"/>
  <c r="BP162" i="89"/>
  <c r="BN162" i="89"/>
  <c r="BL162" i="89"/>
  <c r="BJ162" i="89"/>
  <c r="BP161" i="89"/>
  <c r="BN161" i="89"/>
  <c r="BL161" i="89"/>
  <c r="BJ161" i="89"/>
  <c r="BP160" i="89"/>
  <c r="BN160" i="89"/>
  <c r="BL160" i="89"/>
  <c r="BJ160" i="89"/>
  <c r="BP159" i="89"/>
  <c r="BN159" i="89"/>
  <c r="BL159" i="89"/>
  <c r="BJ159" i="89"/>
  <c r="BP158" i="89"/>
  <c r="BN158" i="89"/>
  <c r="BL158" i="89"/>
  <c r="BJ158" i="89"/>
  <c r="BP157" i="89"/>
  <c r="BN157" i="89"/>
  <c r="BL157" i="89"/>
  <c r="BJ157" i="89"/>
  <c r="BP156" i="89"/>
  <c r="BN156" i="89"/>
  <c r="BL156" i="89"/>
  <c r="BJ156" i="89"/>
  <c r="BP155" i="89"/>
  <c r="BN155" i="89"/>
  <c r="BL155" i="89"/>
  <c r="BJ155" i="89"/>
  <c r="BP154" i="89"/>
  <c r="BN154" i="89"/>
  <c r="BL154" i="89"/>
  <c r="BJ154" i="89"/>
  <c r="BP153" i="89"/>
  <c r="BN153" i="89"/>
  <c r="BL153" i="89"/>
  <c r="BJ153" i="89"/>
  <c r="BP152" i="89"/>
  <c r="BN152" i="89"/>
  <c r="BL152" i="89"/>
  <c r="BJ152" i="89"/>
  <c r="BP151" i="89"/>
  <c r="BN151" i="89"/>
  <c r="BL151" i="89"/>
  <c r="BJ151" i="89"/>
  <c r="BP150" i="89"/>
  <c r="BN150" i="89"/>
  <c r="BL150" i="89"/>
  <c r="BJ150" i="89"/>
  <c r="BP149" i="89"/>
  <c r="BN149" i="89"/>
  <c r="BL149" i="89"/>
  <c r="BJ149" i="89"/>
  <c r="BP148" i="89"/>
  <c r="BN148" i="89"/>
  <c r="BL148" i="89"/>
  <c r="BJ148" i="89"/>
  <c r="BP147" i="89"/>
  <c r="BN147" i="89"/>
  <c r="BL147" i="89"/>
  <c r="BJ147" i="89"/>
  <c r="BP146" i="89"/>
  <c r="BN146" i="89"/>
  <c r="BL146" i="89"/>
  <c r="BJ146" i="89"/>
  <c r="BP145" i="89"/>
  <c r="BN145" i="89"/>
  <c r="BL145" i="89"/>
  <c r="BJ145" i="89"/>
  <c r="BP144" i="89"/>
  <c r="BN144" i="89"/>
  <c r="BL144" i="89"/>
  <c r="BJ144" i="89"/>
  <c r="BP143" i="89"/>
  <c r="BN143" i="89"/>
  <c r="BL143" i="89"/>
  <c r="BJ143" i="89"/>
  <c r="BP142" i="89"/>
  <c r="BN142" i="89"/>
  <c r="BL142" i="89"/>
  <c r="BJ142" i="89"/>
  <c r="BP141" i="89"/>
  <c r="BN141" i="89"/>
  <c r="BL141" i="89"/>
  <c r="BJ141" i="89"/>
  <c r="BP140" i="89"/>
  <c r="BN140" i="89"/>
  <c r="BL140" i="89"/>
  <c r="BJ140" i="89"/>
  <c r="BP139" i="89"/>
  <c r="BN139" i="89"/>
  <c r="BL139" i="89"/>
  <c r="BJ139" i="89"/>
  <c r="BP138" i="89"/>
  <c r="BN138" i="89"/>
  <c r="BL138" i="89"/>
  <c r="BJ138" i="89"/>
  <c r="BP137" i="89"/>
  <c r="BN137" i="89"/>
  <c r="BL137" i="89"/>
  <c r="BJ137" i="89"/>
  <c r="BP136" i="89"/>
  <c r="BN136" i="89"/>
  <c r="BL136" i="89"/>
  <c r="BJ136" i="89"/>
  <c r="BP135" i="89"/>
  <c r="BO135" i="89"/>
  <c r="BN135" i="89"/>
  <c r="BM135" i="89"/>
  <c r="BL135" i="89"/>
  <c r="BK135" i="89"/>
  <c r="BJ135" i="89"/>
  <c r="BI135" i="89"/>
  <c r="BO129" i="89"/>
  <c r="BM129" i="89"/>
  <c r="BK129" i="89"/>
  <c r="BI129" i="89"/>
  <c r="BP126" i="89"/>
  <c r="BN126" i="89"/>
  <c r="BL126" i="89"/>
  <c r="BJ126" i="89"/>
  <c r="BP125" i="89"/>
  <c r="BN125" i="89"/>
  <c r="BL125" i="89"/>
  <c r="BJ125" i="89"/>
  <c r="BP124" i="89"/>
  <c r="BN124" i="89"/>
  <c r="BL124" i="89"/>
  <c r="BJ124" i="89"/>
  <c r="BP123" i="89"/>
  <c r="BN123" i="89"/>
  <c r="BL123" i="89"/>
  <c r="BJ123" i="89"/>
  <c r="BP122" i="89"/>
  <c r="BN122" i="89"/>
  <c r="BL122" i="89"/>
  <c r="BJ122" i="89"/>
  <c r="BP121" i="89"/>
  <c r="BN121" i="89"/>
  <c r="BL121" i="89"/>
  <c r="BJ121" i="89"/>
  <c r="BP120" i="89"/>
  <c r="BN120" i="89"/>
  <c r="BL120" i="89"/>
  <c r="BJ120" i="89"/>
  <c r="BP119" i="89"/>
  <c r="BN119" i="89"/>
  <c r="BL119" i="89"/>
  <c r="BJ119" i="89"/>
  <c r="BP118" i="89"/>
  <c r="BN118" i="89"/>
  <c r="BL118" i="89"/>
  <c r="BJ118" i="89"/>
  <c r="BP117" i="89"/>
  <c r="BN117" i="89"/>
  <c r="BL117" i="89"/>
  <c r="BJ117" i="89"/>
  <c r="BP116" i="89"/>
  <c r="BN116" i="89"/>
  <c r="BL116" i="89"/>
  <c r="BJ116" i="89"/>
  <c r="BP115" i="89"/>
  <c r="BN115" i="89"/>
  <c r="BL115" i="89"/>
  <c r="BJ115" i="89"/>
  <c r="BP114" i="89"/>
  <c r="BN114" i="89"/>
  <c r="BL114" i="89"/>
  <c r="BJ114" i="89"/>
  <c r="BP113" i="89"/>
  <c r="BN113" i="89"/>
  <c r="BL113" i="89"/>
  <c r="BJ113" i="89"/>
  <c r="BP112" i="89"/>
  <c r="BN112" i="89"/>
  <c r="BL112" i="89"/>
  <c r="BJ112" i="89"/>
  <c r="BP111" i="89"/>
  <c r="BN111" i="89"/>
  <c r="BL111" i="89"/>
  <c r="BJ111" i="89"/>
  <c r="BP110" i="89"/>
  <c r="BN110" i="89"/>
  <c r="BL110" i="89"/>
  <c r="BJ110" i="89"/>
  <c r="BP109" i="89"/>
  <c r="BN109" i="89"/>
  <c r="BL109" i="89"/>
  <c r="BJ109" i="89"/>
  <c r="BP108" i="89"/>
  <c r="BN108" i="89"/>
  <c r="BL108" i="89"/>
  <c r="BJ108" i="89"/>
  <c r="BP107" i="89"/>
  <c r="BN107" i="89"/>
  <c r="BL107" i="89"/>
  <c r="BJ107" i="89"/>
  <c r="BP106" i="89"/>
  <c r="BN106" i="89"/>
  <c r="BL106" i="89"/>
  <c r="BJ106" i="89"/>
  <c r="BP105" i="89"/>
  <c r="BN105" i="89"/>
  <c r="BL105" i="89"/>
  <c r="BJ105" i="89"/>
  <c r="BP104" i="89"/>
  <c r="BN104" i="89"/>
  <c r="BL104" i="89"/>
  <c r="BJ104" i="89"/>
  <c r="BP103" i="89"/>
  <c r="BN103" i="89"/>
  <c r="BL103" i="89"/>
  <c r="BJ103" i="89"/>
  <c r="BP102" i="89"/>
  <c r="BN102" i="89"/>
  <c r="BL102" i="89"/>
  <c r="BJ102" i="89"/>
  <c r="BP101" i="89"/>
  <c r="BN101" i="89"/>
  <c r="BL101" i="89"/>
  <c r="BJ101" i="89"/>
  <c r="BP100" i="89"/>
  <c r="BN100" i="89"/>
  <c r="BL100" i="89"/>
  <c r="BJ100" i="89"/>
  <c r="BP99" i="89"/>
  <c r="BN99" i="89"/>
  <c r="BL99" i="89"/>
  <c r="BJ99" i="89"/>
  <c r="BP98" i="89"/>
  <c r="BN98" i="89"/>
  <c r="BL98" i="89"/>
  <c r="BJ98" i="89"/>
  <c r="BP97" i="89"/>
  <c r="BN97" i="89"/>
  <c r="BL97" i="89"/>
  <c r="BJ97" i="89"/>
  <c r="BP96" i="89"/>
  <c r="BN96" i="89"/>
  <c r="BL96" i="89"/>
  <c r="BJ96" i="89"/>
  <c r="BP95" i="89"/>
  <c r="BN95" i="89"/>
  <c r="BL95" i="89"/>
  <c r="BJ95" i="89"/>
  <c r="BP94" i="89"/>
  <c r="BN94" i="89"/>
  <c r="BL94" i="89"/>
  <c r="BJ94" i="89"/>
  <c r="BP93" i="89"/>
  <c r="BN93" i="89"/>
  <c r="BL93" i="89"/>
  <c r="BJ93" i="89"/>
  <c r="BP92" i="89"/>
  <c r="BN92" i="89"/>
  <c r="BL92" i="89"/>
  <c r="BJ92" i="89"/>
  <c r="BP91" i="89"/>
  <c r="BN91" i="89"/>
  <c r="BL91" i="89"/>
  <c r="BJ91" i="89"/>
  <c r="BP90" i="89"/>
  <c r="BN90" i="89"/>
  <c r="BL90" i="89"/>
  <c r="BJ90" i="89"/>
  <c r="BP89" i="89"/>
  <c r="BN89" i="89"/>
  <c r="BL89" i="89"/>
  <c r="BJ89" i="89"/>
  <c r="BP88" i="89"/>
  <c r="BN88" i="89"/>
  <c r="BL88" i="89"/>
  <c r="BJ88" i="89"/>
  <c r="BP87" i="89"/>
  <c r="BO87" i="89"/>
  <c r="BN87" i="89"/>
  <c r="BM87" i="89"/>
  <c r="BL87" i="89"/>
  <c r="BK87" i="89"/>
  <c r="BJ87" i="89"/>
  <c r="BI87" i="89"/>
  <c r="BO81" i="89"/>
  <c r="BM81" i="89"/>
  <c r="BK81" i="89"/>
  <c r="BI81" i="89"/>
  <c r="BP78" i="89"/>
  <c r="BN78" i="89"/>
  <c r="BL78" i="89"/>
  <c r="BJ78" i="89"/>
  <c r="BP77" i="89"/>
  <c r="BN77" i="89"/>
  <c r="BL77" i="89"/>
  <c r="BJ77" i="89"/>
  <c r="BP76" i="89"/>
  <c r="BN76" i="89"/>
  <c r="BL76" i="89"/>
  <c r="BJ76" i="89"/>
  <c r="BP75" i="89"/>
  <c r="BN75" i="89"/>
  <c r="BL75" i="89"/>
  <c r="BJ75" i="89"/>
  <c r="BP74" i="89"/>
  <c r="BN74" i="89"/>
  <c r="BL74" i="89"/>
  <c r="BJ74" i="89"/>
  <c r="BP73" i="89"/>
  <c r="BN73" i="89"/>
  <c r="BL73" i="89"/>
  <c r="BJ73" i="89"/>
  <c r="BP72" i="89"/>
  <c r="BN72" i="89"/>
  <c r="BL72" i="89"/>
  <c r="BJ72" i="89"/>
  <c r="BP71" i="89"/>
  <c r="BN71" i="89"/>
  <c r="BL71" i="89"/>
  <c r="BJ71" i="89"/>
  <c r="BP70" i="89"/>
  <c r="BN70" i="89"/>
  <c r="BL70" i="89"/>
  <c r="BJ70" i="89"/>
  <c r="BP69" i="89"/>
  <c r="BN69" i="89"/>
  <c r="BL69" i="89"/>
  <c r="BJ69" i="89"/>
  <c r="BP68" i="89"/>
  <c r="BN68" i="89"/>
  <c r="BL68" i="89"/>
  <c r="BJ68" i="89"/>
  <c r="BP67" i="89"/>
  <c r="BN67" i="89"/>
  <c r="BL67" i="89"/>
  <c r="BJ67" i="89"/>
  <c r="BP66" i="89"/>
  <c r="BN66" i="89"/>
  <c r="BL66" i="89"/>
  <c r="BJ66" i="89"/>
  <c r="BP65" i="89"/>
  <c r="BN65" i="89"/>
  <c r="BL65" i="89"/>
  <c r="BJ65" i="89"/>
  <c r="BP64" i="89"/>
  <c r="BN64" i="89"/>
  <c r="BL64" i="89"/>
  <c r="BJ64" i="89"/>
  <c r="BP63" i="89"/>
  <c r="BN63" i="89"/>
  <c r="BL63" i="89"/>
  <c r="BJ63" i="89"/>
  <c r="BP62" i="89"/>
  <c r="BN62" i="89"/>
  <c r="BL62" i="89"/>
  <c r="BJ62" i="89"/>
  <c r="BP61" i="89"/>
  <c r="BN61" i="89"/>
  <c r="BL61" i="89"/>
  <c r="BJ61" i="89"/>
  <c r="BP60" i="89"/>
  <c r="BN60" i="89"/>
  <c r="BL60" i="89"/>
  <c r="BJ60" i="89"/>
  <c r="BP59" i="89"/>
  <c r="BN59" i="89"/>
  <c r="BL59" i="89"/>
  <c r="BJ59" i="89"/>
  <c r="BP58" i="89"/>
  <c r="BN58" i="89"/>
  <c r="BL58" i="89"/>
  <c r="BJ58" i="89"/>
  <c r="BP57" i="89"/>
  <c r="BN57" i="89"/>
  <c r="BL57" i="89"/>
  <c r="BJ57" i="89"/>
  <c r="BP56" i="89"/>
  <c r="BN56" i="89"/>
  <c r="BL56" i="89"/>
  <c r="BJ56" i="89"/>
  <c r="BP55" i="89"/>
  <c r="BN55" i="89"/>
  <c r="BL55" i="89"/>
  <c r="BJ55" i="89"/>
  <c r="BP54" i="89"/>
  <c r="BN54" i="89"/>
  <c r="BL54" i="89"/>
  <c r="BJ54" i="89"/>
  <c r="BP53" i="89"/>
  <c r="BN53" i="89"/>
  <c r="BL53" i="89"/>
  <c r="BJ53" i="89"/>
  <c r="BP52" i="89"/>
  <c r="BN52" i="89"/>
  <c r="BL52" i="89"/>
  <c r="BJ52" i="89"/>
  <c r="BP51" i="89"/>
  <c r="BN51" i="89"/>
  <c r="BL51" i="89"/>
  <c r="BJ51" i="89"/>
  <c r="BP50" i="89"/>
  <c r="BN50" i="89"/>
  <c r="BL50" i="89"/>
  <c r="BJ50" i="89"/>
  <c r="BP49" i="89"/>
  <c r="BN49" i="89"/>
  <c r="BL49" i="89"/>
  <c r="BJ49" i="89"/>
  <c r="BP48" i="89"/>
  <c r="BN48" i="89"/>
  <c r="BL48" i="89"/>
  <c r="BJ48" i="89"/>
  <c r="BP47" i="89"/>
  <c r="BO47" i="89"/>
  <c r="BN47" i="89"/>
  <c r="BM47" i="89"/>
  <c r="BL47" i="89"/>
  <c r="BK47" i="89"/>
  <c r="BJ47" i="89"/>
  <c r="BI47" i="89"/>
  <c r="BO41" i="89"/>
  <c r="BM41" i="89"/>
  <c r="BK41" i="89"/>
  <c r="BI41" i="89"/>
  <c r="BP38" i="89"/>
  <c r="BN38" i="89"/>
  <c r="BL38" i="89"/>
  <c r="BJ38" i="89"/>
  <c r="BP37" i="89"/>
  <c r="BN37" i="89"/>
  <c r="BL37" i="89"/>
  <c r="BJ37" i="89"/>
  <c r="BP36" i="89"/>
  <c r="BN36" i="89"/>
  <c r="BL36" i="89"/>
  <c r="BJ36" i="89"/>
  <c r="BP35" i="89"/>
  <c r="BN35" i="89"/>
  <c r="BL35" i="89"/>
  <c r="BJ35" i="89"/>
  <c r="BP34" i="89"/>
  <c r="BN34" i="89"/>
  <c r="BL34" i="89"/>
  <c r="BJ34" i="89"/>
  <c r="BP33" i="89"/>
  <c r="BN33" i="89"/>
  <c r="BL33" i="89"/>
  <c r="BJ33" i="89"/>
  <c r="BP32" i="89"/>
  <c r="BN32" i="89"/>
  <c r="BL32" i="89"/>
  <c r="BJ32" i="89"/>
  <c r="BP31" i="89"/>
  <c r="BN31" i="89"/>
  <c r="BL31" i="89"/>
  <c r="BJ31" i="89"/>
  <c r="BP30" i="89"/>
  <c r="BN30" i="89"/>
  <c r="BL30" i="89"/>
  <c r="BJ30" i="89"/>
  <c r="BP29" i="89"/>
  <c r="BN29" i="89"/>
  <c r="BL29" i="89"/>
  <c r="BJ29" i="89"/>
  <c r="BP28" i="89"/>
  <c r="BN28" i="89"/>
  <c r="BL28" i="89"/>
  <c r="BJ28" i="89"/>
  <c r="BP27" i="89"/>
  <c r="BN27" i="89"/>
  <c r="BL27" i="89"/>
  <c r="BJ27" i="89"/>
  <c r="BP26" i="89"/>
  <c r="BN26" i="89"/>
  <c r="BL26" i="89"/>
  <c r="BJ26" i="89"/>
  <c r="BP25" i="89"/>
  <c r="BN25" i="89"/>
  <c r="BL25" i="89"/>
  <c r="BJ25" i="89"/>
  <c r="BP24" i="89"/>
  <c r="BN24" i="89"/>
  <c r="BL24" i="89"/>
  <c r="BJ24" i="89"/>
  <c r="BP23" i="89"/>
  <c r="BN23" i="89"/>
  <c r="BL23" i="89"/>
  <c r="BJ23" i="89"/>
  <c r="BP22" i="89"/>
  <c r="BN22" i="89"/>
  <c r="BL22" i="89"/>
  <c r="BJ22" i="89"/>
  <c r="BP21" i="89"/>
  <c r="BN21" i="89"/>
  <c r="BL21" i="89"/>
  <c r="BJ21" i="89"/>
  <c r="BP20" i="89"/>
  <c r="BN20" i="89"/>
  <c r="BL20" i="89"/>
  <c r="BJ20" i="89"/>
  <c r="BP19" i="89"/>
  <c r="BN19" i="89"/>
  <c r="BL19" i="89"/>
  <c r="BJ19" i="89"/>
  <c r="BP18" i="89"/>
  <c r="BN18" i="89"/>
  <c r="BL18" i="89"/>
  <c r="BJ18" i="89"/>
  <c r="BP17" i="89"/>
  <c r="BN17" i="89"/>
  <c r="BL17" i="89"/>
  <c r="BJ17" i="89"/>
  <c r="BP16" i="89"/>
  <c r="BN16" i="89"/>
  <c r="BL16" i="89"/>
  <c r="BJ16" i="89"/>
  <c r="BP15" i="89"/>
  <c r="BN15" i="89"/>
  <c r="BL15" i="89"/>
  <c r="BJ15" i="89"/>
  <c r="BP14" i="89"/>
  <c r="BN14" i="89"/>
  <c r="BL14" i="89"/>
  <c r="BJ14" i="89"/>
  <c r="BP13" i="89"/>
  <c r="BN13" i="89"/>
  <c r="BL13" i="89"/>
  <c r="BJ13" i="89"/>
  <c r="BP12" i="89"/>
  <c r="BN12" i="89"/>
  <c r="BL12" i="89"/>
  <c r="BJ12" i="89"/>
  <c r="BP11" i="89"/>
  <c r="BN11" i="89"/>
  <c r="BL11" i="89"/>
  <c r="BJ11" i="89"/>
  <c r="BP10" i="89"/>
  <c r="BN10" i="89"/>
  <c r="BL10" i="89"/>
  <c r="BJ10" i="89"/>
  <c r="BP9" i="89"/>
  <c r="BN9" i="89"/>
  <c r="BL9" i="89"/>
  <c r="BJ9" i="89"/>
  <c r="BP8" i="89"/>
  <c r="BN8" i="89"/>
  <c r="BL8" i="89"/>
  <c r="BJ8" i="89"/>
  <c r="BP7" i="89"/>
  <c r="BN7" i="89"/>
  <c r="BL7" i="89"/>
  <c r="BJ7" i="89"/>
  <c r="BP6" i="89"/>
  <c r="BN6" i="89"/>
  <c r="BL6" i="89"/>
  <c r="BJ6" i="89"/>
  <c r="BG456" i="89"/>
  <c r="BE456" i="89"/>
  <c r="BH453" i="89"/>
  <c r="BF453" i="89"/>
  <c r="BH452" i="89"/>
  <c r="BF452" i="89"/>
  <c r="BH451" i="89"/>
  <c r="BF451" i="89"/>
  <c r="BH450" i="89"/>
  <c r="BF450" i="89"/>
  <c r="BH449" i="89"/>
  <c r="BF449" i="89"/>
  <c r="BH448" i="89"/>
  <c r="BF448" i="89"/>
  <c r="BH447" i="89"/>
  <c r="BF447" i="89"/>
  <c r="BH446" i="89"/>
  <c r="BF446" i="89"/>
  <c r="BH445" i="89"/>
  <c r="BF445" i="89"/>
  <c r="BH444" i="89"/>
  <c r="BF444" i="89"/>
  <c r="BH443" i="89"/>
  <c r="BF443" i="89"/>
  <c r="BH442" i="89"/>
  <c r="BF442" i="89"/>
  <c r="BH441" i="89"/>
  <c r="BF441" i="89"/>
  <c r="BH440" i="89"/>
  <c r="BF440" i="89"/>
  <c r="BH439" i="89"/>
  <c r="BF439" i="89"/>
  <c r="BH438" i="89"/>
  <c r="BF438" i="89"/>
  <c r="BH437" i="89"/>
  <c r="BF437" i="89"/>
  <c r="BH436" i="89"/>
  <c r="BF436" i="89"/>
  <c r="BH435" i="89"/>
  <c r="BF435" i="89"/>
  <c r="BH434" i="89"/>
  <c r="BF434" i="89"/>
  <c r="BH433" i="89"/>
  <c r="BF433" i="89"/>
  <c r="BH432" i="89"/>
  <c r="BF432" i="89"/>
  <c r="BH431" i="89"/>
  <c r="BF431" i="89"/>
  <c r="BH430" i="89"/>
  <c r="BF430" i="89"/>
  <c r="BH429" i="89"/>
  <c r="BF429" i="89"/>
  <c r="BH428" i="89"/>
  <c r="BF428" i="89"/>
  <c r="BH427" i="89"/>
  <c r="BF427" i="89"/>
  <c r="BH426" i="89"/>
  <c r="BF426" i="89"/>
  <c r="BH425" i="89"/>
  <c r="BF425" i="89"/>
  <c r="BH424" i="89"/>
  <c r="BF424" i="89"/>
  <c r="BH423" i="89"/>
  <c r="BF423" i="89"/>
  <c r="BH422" i="89"/>
  <c r="BG422" i="89"/>
  <c r="BF422" i="89"/>
  <c r="BE422" i="89"/>
  <c r="BG416" i="89"/>
  <c r="BE416" i="89"/>
  <c r="BH413" i="89"/>
  <c r="BF413" i="89"/>
  <c r="BH412" i="89"/>
  <c r="BF412" i="89"/>
  <c r="BH411" i="89"/>
  <c r="BF411" i="89"/>
  <c r="BH410" i="89"/>
  <c r="BF410" i="89"/>
  <c r="BH409" i="89"/>
  <c r="BF409" i="89"/>
  <c r="BH408" i="89"/>
  <c r="BF408" i="89"/>
  <c r="BH407" i="89"/>
  <c r="BF407" i="89"/>
  <c r="BH406" i="89"/>
  <c r="BF406" i="89"/>
  <c r="BH405" i="89"/>
  <c r="BF405" i="89"/>
  <c r="BH404" i="89"/>
  <c r="BF404" i="89"/>
  <c r="BH403" i="89"/>
  <c r="BF403" i="89"/>
  <c r="BH402" i="89"/>
  <c r="BF402" i="89"/>
  <c r="BH401" i="89"/>
  <c r="BF401" i="89"/>
  <c r="BH400" i="89"/>
  <c r="BF400" i="89"/>
  <c r="BH399" i="89"/>
  <c r="BF399" i="89"/>
  <c r="BH398" i="89"/>
  <c r="BF398" i="89"/>
  <c r="BH397" i="89"/>
  <c r="BF397" i="89"/>
  <c r="BH396" i="89"/>
  <c r="BF396" i="89"/>
  <c r="BH395" i="89"/>
  <c r="BF395" i="89"/>
  <c r="BH394" i="89"/>
  <c r="BF394" i="89"/>
  <c r="BH393" i="89"/>
  <c r="BF393" i="89"/>
  <c r="BH392" i="89"/>
  <c r="BF392" i="89"/>
  <c r="BH391" i="89"/>
  <c r="BF391" i="89"/>
  <c r="BH390" i="89"/>
  <c r="BF390" i="89"/>
  <c r="BH389" i="89"/>
  <c r="BF389" i="89"/>
  <c r="BH388" i="89"/>
  <c r="BF388" i="89"/>
  <c r="BH387" i="89"/>
  <c r="BF387" i="89"/>
  <c r="BH386" i="89"/>
  <c r="BF386" i="89"/>
  <c r="BH385" i="89"/>
  <c r="BF385" i="89"/>
  <c r="BH384" i="89"/>
  <c r="BF384" i="89"/>
  <c r="BH383" i="89"/>
  <c r="BF383" i="89"/>
  <c r="BH382" i="89"/>
  <c r="BF382" i="89"/>
  <c r="BH381" i="89"/>
  <c r="BG381" i="89"/>
  <c r="BF381" i="89"/>
  <c r="BE381" i="89"/>
  <c r="BG375" i="89"/>
  <c r="BE375" i="89"/>
  <c r="AV69" i="90" s="1"/>
  <c r="BH372" i="89"/>
  <c r="BF372" i="89"/>
  <c r="BH371" i="89"/>
  <c r="BF371" i="89"/>
  <c r="BH370" i="89"/>
  <c r="BF370" i="89"/>
  <c r="BH369" i="89"/>
  <c r="BF369" i="89"/>
  <c r="BH368" i="89"/>
  <c r="BF368" i="89"/>
  <c r="BH367" i="89"/>
  <c r="BF367" i="89"/>
  <c r="BH366" i="89"/>
  <c r="BF366" i="89"/>
  <c r="BH365" i="89"/>
  <c r="BF365" i="89"/>
  <c r="BH364" i="89"/>
  <c r="BF364" i="89"/>
  <c r="BH363" i="89"/>
  <c r="BF363" i="89"/>
  <c r="BH362" i="89"/>
  <c r="BF362" i="89"/>
  <c r="BH361" i="89"/>
  <c r="BF361" i="89"/>
  <c r="BH360" i="89"/>
  <c r="BF360" i="89"/>
  <c r="BH359" i="89"/>
  <c r="BF359" i="89"/>
  <c r="BH358" i="89"/>
  <c r="BF358" i="89"/>
  <c r="BH357" i="89"/>
  <c r="BF357" i="89"/>
  <c r="BH356" i="89"/>
  <c r="BF356" i="89"/>
  <c r="BH355" i="89"/>
  <c r="BF355" i="89"/>
  <c r="BH354" i="89"/>
  <c r="BF354" i="89"/>
  <c r="BH353" i="89"/>
  <c r="BF353" i="89"/>
  <c r="BH352" i="89"/>
  <c r="BF352" i="89"/>
  <c r="BH351" i="89"/>
  <c r="BF351" i="89"/>
  <c r="BH350" i="89"/>
  <c r="BF350" i="89"/>
  <c r="BH349" i="89"/>
  <c r="BF349" i="89"/>
  <c r="BH348" i="89"/>
  <c r="BF348" i="89"/>
  <c r="BH347" i="89"/>
  <c r="BF347" i="89"/>
  <c r="BH346" i="89"/>
  <c r="BF346" i="89"/>
  <c r="BH345" i="89"/>
  <c r="BF345" i="89"/>
  <c r="BH344" i="89"/>
  <c r="BF344" i="89"/>
  <c r="BH343" i="89"/>
  <c r="BF343" i="89"/>
  <c r="BH342" i="89"/>
  <c r="BF342" i="89"/>
  <c r="BH341" i="89"/>
  <c r="BF341" i="89"/>
  <c r="BH340" i="89"/>
  <c r="BF340" i="89"/>
  <c r="BH339" i="89"/>
  <c r="BF339" i="89"/>
  <c r="BH338" i="89"/>
  <c r="BF338" i="89"/>
  <c r="BH337" i="89"/>
  <c r="BF337" i="89"/>
  <c r="BH336" i="89"/>
  <c r="BF336" i="89"/>
  <c r="BH335" i="89"/>
  <c r="BF335" i="89"/>
  <c r="BH334" i="89"/>
  <c r="BF334" i="89"/>
  <c r="BH333" i="89"/>
  <c r="BF333" i="89"/>
  <c r="BH332" i="89"/>
  <c r="BF332" i="89"/>
  <c r="BH331" i="89"/>
  <c r="BF331" i="89"/>
  <c r="BH330" i="89"/>
  <c r="BF330" i="89"/>
  <c r="BH329" i="89"/>
  <c r="BF329" i="89"/>
  <c r="BH328" i="89"/>
  <c r="BF328" i="89"/>
  <c r="BH327" i="89"/>
  <c r="BF327" i="89"/>
  <c r="BH326" i="89"/>
  <c r="BF326" i="89"/>
  <c r="BH325" i="89"/>
  <c r="BF325" i="89"/>
  <c r="BH324" i="89"/>
  <c r="BG324" i="89"/>
  <c r="BF324" i="89"/>
  <c r="BE324" i="89"/>
  <c r="BG318" i="89"/>
  <c r="BE318" i="89"/>
  <c r="BH315" i="89"/>
  <c r="BF315" i="89"/>
  <c r="BH314" i="89"/>
  <c r="BF314" i="89"/>
  <c r="BH313" i="89"/>
  <c r="BF313" i="89"/>
  <c r="BH312" i="89"/>
  <c r="BF312" i="89"/>
  <c r="BH311" i="89"/>
  <c r="BF311" i="89"/>
  <c r="BH310" i="89"/>
  <c r="BF310" i="89"/>
  <c r="BH309" i="89"/>
  <c r="BF309" i="89"/>
  <c r="BH308" i="89"/>
  <c r="BF308" i="89"/>
  <c r="BH307" i="89"/>
  <c r="BF307" i="89"/>
  <c r="BH306" i="89"/>
  <c r="BF306" i="89"/>
  <c r="BH305" i="89"/>
  <c r="BF305" i="89"/>
  <c r="BH304" i="89"/>
  <c r="BF304" i="89"/>
  <c r="BH303" i="89"/>
  <c r="BF303" i="89"/>
  <c r="BH302" i="89"/>
  <c r="BF302" i="89"/>
  <c r="BH301" i="89"/>
  <c r="BF301" i="89"/>
  <c r="BH300" i="89"/>
  <c r="BF300" i="89"/>
  <c r="BH299" i="89"/>
  <c r="BF299" i="89"/>
  <c r="BH298" i="89"/>
  <c r="BF298" i="89"/>
  <c r="BH297" i="89"/>
  <c r="BF297" i="89"/>
  <c r="BH296" i="89"/>
  <c r="BF296" i="89"/>
  <c r="BH295" i="89"/>
  <c r="BF295" i="89"/>
  <c r="BH294" i="89"/>
  <c r="BF294" i="89"/>
  <c r="BH293" i="89"/>
  <c r="BF293" i="89"/>
  <c r="BH292" i="89"/>
  <c r="BF292" i="89"/>
  <c r="BH291" i="89"/>
  <c r="BF291" i="89"/>
  <c r="BH290" i="89"/>
  <c r="BF290" i="89"/>
  <c r="BH289" i="89"/>
  <c r="BF289" i="89"/>
  <c r="BH288" i="89"/>
  <c r="BF288" i="89"/>
  <c r="BH287" i="89"/>
  <c r="BF287" i="89"/>
  <c r="BH286" i="89"/>
  <c r="BF286" i="89"/>
  <c r="BH285" i="89"/>
  <c r="BF285" i="89"/>
  <c r="BH284" i="89"/>
  <c r="BF284" i="89"/>
  <c r="BH283" i="89"/>
  <c r="BF283" i="89"/>
  <c r="BH282" i="89"/>
  <c r="BF282" i="89"/>
  <c r="BH281" i="89"/>
  <c r="BF281" i="89"/>
  <c r="BH280" i="89"/>
  <c r="BF280" i="89"/>
  <c r="BH279" i="89"/>
  <c r="BF279" i="89"/>
  <c r="BH278" i="89"/>
  <c r="BF278" i="89"/>
  <c r="BH277" i="89"/>
  <c r="BF277" i="89"/>
  <c r="BH276" i="89"/>
  <c r="BF276" i="89"/>
  <c r="BH275" i="89"/>
  <c r="BF275" i="89"/>
  <c r="BH274" i="89"/>
  <c r="BG274" i="89"/>
  <c r="BF274" i="89"/>
  <c r="BE274" i="89"/>
  <c r="BG268" i="89"/>
  <c r="BE268" i="89"/>
  <c r="BH265" i="89"/>
  <c r="BF265" i="89"/>
  <c r="BH264" i="89"/>
  <c r="BF264" i="89"/>
  <c r="BH263" i="89"/>
  <c r="BF263" i="89"/>
  <c r="BH262" i="89"/>
  <c r="BF262" i="89"/>
  <c r="BH261" i="89"/>
  <c r="BF261" i="89"/>
  <c r="BH260" i="89"/>
  <c r="BF260" i="89"/>
  <c r="BH259" i="89"/>
  <c r="BF259" i="89"/>
  <c r="BH258" i="89"/>
  <c r="BF258" i="89"/>
  <c r="BH257" i="89"/>
  <c r="BF257" i="89"/>
  <c r="BH256" i="89"/>
  <c r="BF256" i="89"/>
  <c r="BH255" i="89"/>
  <c r="BF255" i="89"/>
  <c r="BH254" i="89"/>
  <c r="BF254" i="89"/>
  <c r="BH253" i="89"/>
  <c r="BF253" i="89"/>
  <c r="BH252" i="89"/>
  <c r="BF252" i="89"/>
  <c r="BH251" i="89"/>
  <c r="BF251" i="89"/>
  <c r="BH250" i="89"/>
  <c r="BF250" i="89"/>
  <c r="BH249" i="89"/>
  <c r="BF249" i="89"/>
  <c r="BH248" i="89"/>
  <c r="BF248" i="89"/>
  <c r="BH247" i="89"/>
  <c r="BF247" i="89"/>
  <c r="BH246" i="89"/>
  <c r="BF246" i="89"/>
  <c r="BH245" i="89"/>
  <c r="BF245" i="89"/>
  <c r="BH244" i="89"/>
  <c r="BF244" i="89"/>
  <c r="BH243" i="89"/>
  <c r="BF243" i="89"/>
  <c r="BH242" i="89"/>
  <c r="BF242" i="89"/>
  <c r="BH241" i="89"/>
  <c r="BF241" i="89"/>
  <c r="BH240" i="89"/>
  <c r="BF240" i="89"/>
  <c r="BH239" i="89"/>
  <c r="BF239" i="89"/>
  <c r="BH238" i="89"/>
  <c r="BF238" i="89"/>
  <c r="BH237" i="89"/>
  <c r="BF237" i="89"/>
  <c r="BH236" i="89"/>
  <c r="BF236" i="89"/>
  <c r="BH235" i="89"/>
  <c r="BF235" i="89"/>
  <c r="BH234" i="89"/>
  <c r="BF234" i="89"/>
  <c r="BH233" i="89"/>
  <c r="BF233" i="89"/>
  <c r="BH232" i="89"/>
  <c r="BG232" i="89"/>
  <c r="BF232" i="89"/>
  <c r="BE232" i="89"/>
  <c r="BG226" i="89"/>
  <c r="BE226" i="89"/>
  <c r="BH223" i="89"/>
  <c r="BF223" i="89"/>
  <c r="BH222" i="89"/>
  <c r="BF222" i="89"/>
  <c r="BH221" i="89"/>
  <c r="BF221" i="89"/>
  <c r="BH220" i="89"/>
  <c r="BF220" i="89"/>
  <c r="BH219" i="89"/>
  <c r="BF219" i="89"/>
  <c r="BH218" i="89"/>
  <c r="BF218" i="89"/>
  <c r="BH217" i="89"/>
  <c r="BF217" i="89"/>
  <c r="BH216" i="89"/>
  <c r="BF216" i="89"/>
  <c r="BH215" i="89"/>
  <c r="BF215" i="89"/>
  <c r="BH214" i="89"/>
  <c r="BF214" i="89"/>
  <c r="BH213" i="89"/>
  <c r="BF213" i="89"/>
  <c r="BH212" i="89"/>
  <c r="BF212" i="89"/>
  <c r="BH211" i="89"/>
  <c r="BF211" i="89"/>
  <c r="BH210" i="89"/>
  <c r="BF210" i="89"/>
  <c r="BH209" i="89"/>
  <c r="BF209" i="89"/>
  <c r="BH208" i="89"/>
  <c r="BF208" i="89"/>
  <c r="BH207" i="89"/>
  <c r="BF207" i="89"/>
  <c r="BH206" i="89"/>
  <c r="BF206" i="89"/>
  <c r="BH205" i="89"/>
  <c r="BF205" i="89"/>
  <c r="BH203" i="89"/>
  <c r="BF203" i="89"/>
  <c r="BH202" i="89"/>
  <c r="BF202" i="89"/>
  <c r="BH201" i="89"/>
  <c r="BF201" i="89"/>
  <c r="BH200" i="89"/>
  <c r="BF200" i="89"/>
  <c r="BH199" i="89"/>
  <c r="BF199" i="89"/>
  <c r="BH198" i="89"/>
  <c r="BF198" i="89"/>
  <c r="BH197" i="89"/>
  <c r="BF197" i="89"/>
  <c r="BH196" i="89"/>
  <c r="BF196" i="89"/>
  <c r="BH195" i="89"/>
  <c r="BF195" i="89"/>
  <c r="BH194" i="89"/>
  <c r="BF194" i="89"/>
  <c r="BH193" i="89"/>
  <c r="BF193" i="89"/>
  <c r="BH192" i="89"/>
  <c r="BF192" i="89"/>
  <c r="BH191" i="89"/>
  <c r="BF191" i="89"/>
  <c r="BH190" i="89"/>
  <c r="BF190" i="89"/>
  <c r="BH189" i="89"/>
  <c r="BF189" i="89"/>
  <c r="BH188" i="89"/>
  <c r="BF188" i="89"/>
  <c r="BH187" i="89"/>
  <c r="BF187" i="89"/>
  <c r="BH186" i="89"/>
  <c r="BF186" i="89"/>
  <c r="BH185" i="89"/>
  <c r="BF185" i="89"/>
  <c r="BH184" i="89"/>
  <c r="BG184" i="89"/>
  <c r="BF184" i="89"/>
  <c r="BE184" i="89"/>
  <c r="BG178" i="89"/>
  <c r="BE178" i="89"/>
  <c r="BH175" i="89"/>
  <c r="BF175" i="89"/>
  <c r="BH174" i="89"/>
  <c r="BF174" i="89"/>
  <c r="BH173" i="89"/>
  <c r="BF173" i="89"/>
  <c r="BH172" i="89"/>
  <c r="BF172" i="89"/>
  <c r="BH171" i="89"/>
  <c r="BF171" i="89"/>
  <c r="BH170" i="89"/>
  <c r="BF170" i="89"/>
  <c r="BH169" i="89"/>
  <c r="BF169" i="89"/>
  <c r="BH168" i="89"/>
  <c r="BF168" i="89"/>
  <c r="BH167" i="89"/>
  <c r="BF167" i="89"/>
  <c r="BH166" i="89"/>
  <c r="BF166" i="89"/>
  <c r="BH165" i="89"/>
  <c r="BF165" i="89"/>
  <c r="BH164" i="89"/>
  <c r="BF164" i="89"/>
  <c r="BH163" i="89"/>
  <c r="BF163" i="89"/>
  <c r="BH162" i="89"/>
  <c r="BF162" i="89"/>
  <c r="BH161" i="89"/>
  <c r="BF161" i="89"/>
  <c r="BH160" i="89"/>
  <c r="BF160" i="89"/>
  <c r="BH159" i="89"/>
  <c r="BF159" i="89"/>
  <c r="BH158" i="89"/>
  <c r="BF158" i="89"/>
  <c r="BH157" i="89"/>
  <c r="BF157" i="89"/>
  <c r="BH156" i="89"/>
  <c r="BF156" i="89"/>
  <c r="BH155" i="89"/>
  <c r="BF155" i="89"/>
  <c r="BH154" i="89"/>
  <c r="BF154" i="89"/>
  <c r="BH153" i="89"/>
  <c r="BF153" i="89"/>
  <c r="BH152" i="89"/>
  <c r="BF152" i="89"/>
  <c r="BH151" i="89"/>
  <c r="BF151" i="89"/>
  <c r="BH150" i="89"/>
  <c r="BF150" i="89"/>
  <c r="BH149" i="89"/>
  <c r="BF149" i="89"/>
  <c r="BH148" i="89"/>
  <c r="BF148" i="89"/>
  <c r="BH147" i="89"/>
  <c r="BF147" i="89"/>
  <c r="BH146" i="89"/>
  <c r="BF146" i="89"/>
  <c r="BH145" i="89"/>
  <c r="BF145" i="89"/>
  <c r="BH144" i="89"/>
  <c r="BF144" i="89"/>
  <c r="BH143" i="89"/>
  <c r="BF143" i="89"/>
  <c r="BH142" i="89"/>
  <c r="BF142" i="89"/>
  <c r="BH141" i="89"/>
  <c r="BF141" i="89"/>
  <c r="BH140" i="89"/>
  <c r="BF140" i="89"/>
  <c r="BH139" i="89"/>
  <c r="BF139" i="89"/>
  <c r="BH138" i="89"/>
  <c r="BF138" i="89"/>
  <c r="BH137" i="89"/>
  <c r="BF137" i="89"/>
  <c r="BH136" i="89"/>
  <c r="BF136" i="89"/>
  <c r="BH135" i="89"/>
  <c r="BG135" i="89"/>
  <c r="BF135" i="89"/>
  <c r="BE135" i="89"/>
  <c r="BG129" i="89"/>
  <c r="BE129" i="89"/>
  <c r="BH126" i="89"/>
  <c r="BF126" i="89"/>
  <c r="BH125" i="89"/>
  <c r="BF125" i="89"/>
  <c r="BH124" i="89"/>
  <c r="BF124" i="89"/>
  <c r="BH123" i="89"/>
  <c r="BF123" i="89"/>
  <c r="BH122" i="89"/>
  <c r="BF122" i="89"/>
  <c r="BH121" i="89"/>
  <c r="BF121" i="89"/>
  <c r="BH120" i="89"/>
  <c r="BF120" i="89"/>
  <c r="BH119" i="89"/>
  <c r="BF119" i="89"/>
  <c r="BH118" i="89"/>
  <c r="BF118" i="89"/>
  <c r="BH117" i="89"/>
  <c r="BF117" i="89"/>
  <c r="BH116" i="89"/>
  <c r="BF116" i="89"/>
  <c r="BH115" i="89"/>
  <c r="BF115" i="89"/>
  <c r="BH114" i="89"/>
  <c r="BF114" i="89"/>
  <c r="BH113" i="89"/>
  <c r="BF113" i="89"/>
  <c r="BH112" i="89"/>
  <c r="BF112" i="89"/>
  <c r="BH111" i="89"/>
  <c r="BF111" i="89"/>
  <c r="BH110" i="89"/>
  <c r="BF110" i="89"/>
  <c r="BH109" i="89"/>
  <c r="BF109" i="89"/>
  <c r="BH108" i="89"/>
  <c r="BF108" i="89"/>
  <c r="BH107" i="89"/>
  <c r="BF107" i="89"/>
  <c r="BH106" i="89"/>
  <c r="BF106" i="89"/>
  <c r="BH105" i="89"/>
  <c r="BF105" i="89"/>
  <c r="BH104" i="89"/>
  <c r="BF104" i="89"/>
  <c r="BH103" i="89"/>
  <c r="BF103" i="89"/>
  <c r="BH102" i="89"/>
  <c r="BF102" i="89"/>
  <c r="BH101" i="89"/>
  <c r="BF101" i="89"/>
  <c r="BH100" i="89"/>
  <c r="BF100" i="89"/>
  <c r="BH99" i="89"/>
  <c r="BF99" i="89"/>
  <c r="BH98" i="89"/>
  <c r="BF98" i="89"/>
  <c r="BH97" i="89"/>
  <c r="BF97" i="89"/>
  <c r="BH96" i="89"/>
  <c r="BF96" i="89"/>
  <c r="BH95" i="89"/>
  <c r="BF95" i="89"/>
  <c r="BH94" i="89"/>
  <c r="BF94" i="89"/>
  <c r="BH93" i="89"/>
  <c r="BF93" i="89"/>
  <c r="BH92" i="89"/>
  <c r="BF92" i="89"/>
  <c r="BH91" i="89"/>
  <c r="BF91" i="89"/>
  <c r="BH90" i="89"/>
  <c r="BF90" i="89"/>
  <c r="BH89" i="89"/>
  <c r="BF89" i="89"/>
  <c r="BH88" i="89"/>
  <c r="BF88" i="89"/>
  <c r="BH87" i="89"/>
  <c r="BG87" i="89"/>
  <c r="BF87" i="89"/>
  <c r="BE87" i="89"/>
  <c r="BG81" i="89"/>
  <c r="BE81" i="89"/>
  <c r="BH78" i="89"/>
  <c r="BF78" i="89"/>
  <c r="BH77" i="89"/>
  <c r="BF77" i="89"/>
  <c r="BH76" i="89"/>
  <c r="BF76" i="89"/>
  <c r="BH75" i="89"/>
  <c r="BF75" i="89"/>
  <c r="BH74" i="89"/>
  <c r="BF74" i="89"/>
  <c r="BH73" i="89"/>
  <c r="BF73" i="89"/>
  <c r="BH72" i="89"/>
  <c r="BF72" i="89"/>
  <c r="BH71" i="89"/>
  <c r="BF71" i="89"/>
  <c r="BH70" i="89"/>
  <c r="BF70" i="89"/>
  <c r="BH69" i="89"/>
  <c r="BF69" i="89"/>
  <c r="BH68" i="89"/>
  <c r="BF68" i="89"/>
  <c r="BH67" i="89"/>
  <c r="BF67" i="89"/>
  <c r="BH66" i="89"/>
  <c r="BF66" i="89"/>
  <c r="BH65" i="89"/>
  <c r="BF65" i="89"/>
  <c r="BH64" i="89"/>
  <c r="BF64" i="89"/>
  <c r="BH63" i="89"/>
  <c r="BF63" i="89"/>
  <c r="BH62" i="89"/>
  <c r="BF62" i="89"/>
  <c r="BH61" i="89"/>
  <c r="BF61" i="89"/>
  <c r="BH60" i="89"/>
  <c r="BF60" i="89"/>
  <c r="BH59" i="89"/>
  <c r="BF59" i="89"/>
  <c r="BH58" i="89"/>
  <c r="BF58" i="89"/>
  <c r="BH57" i="89"/>
  <c r="BF57" i="89"/>
  <c r="BH56" i="89"/>
  <c r="BF56" i="89"/>
  <c r="BH55" i="89"/>
  <c r="BF55" i="89"/>
  <c r="BH54" i="89"/>
  <c r="BF54" i="89"/>
  <c r="BH53" i="89"/>
  <c r="BF53" i="89"/>
  <c r="BH52" i="89"/>
  <c r="BF52" i="89"/>
  <c r="BH51" i="89"/>
  <c r="BF51" i="89"/>
  <c r="BH50" i="89"/>
  <c r="BF50" i="89"/>
  <c r="BH49" i="89"/>
  <c r="BF49" i="89"/>
  <c r="BH48" i="89"/>
  <c r="BF48" i="89"/>
  <c r="BH47" i="89"/>
  <c r="BG47" i="89"/>
  <c r="BF47" i="89"/>
  <c r="BE47" i="89"/>
  <c r="BG41" i="89"/>
  <c r="BE41" i="89"/>
  <c r="BH38" i="89"/>
  <c r="BF38" i="89"/>
  <c r="BH37" i="89"/>
  <c r="BF37" i="89"/>
  <c r="BH36" i="89"/>
  <c r="BF36" i="89"/>
  <c r="BH35" i="89"/>
  <c r="BF35" i="89"/>
  <c r="BH34" i="89"/>
  <c r="BF34" i="89"/>
  <c r="BH33" i="89"/>
  <c r="BF33" i="89"/>
  <c r="BH32" i="89"/>
  <c r="BF32" i="89"/>
  <c r="BH31" i="89"/>
  <c r="BF31" i="89"/>
  <c r="BH30" i="89"/>
  <c r="BF30" i="89"/>
  <c r="BH29" i="89"/>
  <c r="BF29" i="89"/>
  <c r="BH28" i="89"/>
  <c r="BF28" i="89"/>
  <c r="BH27" i="89"/>
  <c r="BF27" i="89"/>
  <c r="BH26" i="89"/>
  <c r="BF26" i="89"/>
  <c r="BH25" i="89"/>
  <c r="BF25" i="89"/>
  <c r="BH24" i="89"/>
  <c r="BF24" i="89"/>
  <c r="BH23" i="89"/>
  <c r="BF23" i="89"/>
  <c r="BH22" i="89"/>
  <c r="BF22" i="89"/>
  <c r="BH21" i="89"/>
  <c r="BF21" i="89"/>
  <c r="BH20" i="89"/>
  <c r="BF20" i="89"/>
  <c r="BH19" i="89"/>
  <c r="BF19" i="89"/>
  <c r="BH18" i="89"/>
  <c r="BF18" i="89"/>
  <c r="BH17" i="89"/>
  <c r="BF17" i="89"/>
  <c r="BH16" i="89"/>
  <c r="BF16" i="89"/>
  <c r="BH15" i="89"/>
  <c r="BF15" i="89"/>
  <c r="BH14" i="89"/>
  <c r="BF14" i="89"/>
  <c r="BH13" i="89"/>
  <c r="BF13" i="89"/>
  <c r="BH12" i="89"/>
  <c r="BF12" i="89"/>
  <c r="BH11" i="89"/>
  <c r="BF11" i="89"/>
  <c r="BH10" i="89"/>
  <c r="BF10" i="89"/>
  <c r="BH9" i="89"/>
  <c r="BF9" i="89"/>
  <c r="BH8" i="89"/>
  <c r="BF8" i="89"/>
  <c r="BH7" i="89"/>
  <c r="BF7" i="89"/>
  <c r="BH6" i="89"/>
  <c r="BF6" i="89"/>
  <c r="BC456" i="89"/>
  <c r="BD453" i="89"/>
  <c r="BD452" i="89"/>
  <c r="BD451" i="89"/>
  <c r="BD450" i="89"/>
  <c r="BD449" i="89"/>
  <c r="BD448" i="89"/>
  <c r="BD447" i="89"/>
  <c r="BD446" i="89"/>
  <c r="BD445" i="89"/>
  <c r="BD444" i="89"/>
  <c r="BD443" i="89"/>
  <c r="BD442" i="89"/>
  <c r="BD441" i="89"/>
  <c r="BD440" i="89"/>
  <c r="BD439" i="89"/>
  <c r="BD438" i="89"/>
  <c r="BD437" i="89"/>
  <c r="BD436" i="89"/>
  <c r="BD435" i="89"/>
  <c r="BD434" i="89"/>
  <c r="BD433" i="89"/>
  <c r="BD432" i="89"/>
  <c r="BD431" i="89"/>
  <c r="BD430" i="89"/>
  <c r="BD429" i="89"/>
  <c r="BD428" i="89"/>
  <c r="BD427" i="89"/>
  <c r="BD426" i="89"/>
  <c r="BD425" i="89"/>
  <c r="BD424" i="89"/>
  <c r="BD423" i="89"/>
  <c r="BD422" i="89"/>
  <c r="BC422" i="89"/>
  <c r="BC416" i="89"/>
  <c r="BD413" i="89"/>
  <c r="BD412" i="89"/>
  <c r="BD411" i="89"/>
  <c r="BD410" i="89"/>
  <c r="BD409" i="89"/>
  <c r="BD408" i="89"/>
  <c r="BD407" i="89"/>
  <c r="BD406" i="89"/>
  <c r="BD405" i="89"/>
  <c r="BD404" i="89"/>
  <c r="BD403" i="89"/>
  <c r="BD402" i="89"/>
  <c r="BD401" i="89"/>
  <c r="BD400" i="89"/>
  <c r="BD399" i="89"/>
  <c r="BD398" i="89"/>
  <c r="BD397" i="89"/>
  <c r="BD396" i="89"/>
  <c r="BD395" i="89"/>
  <c r="BD394" i="89"/>
  <c r="BD393" i="89"/>
  <c r="BD392" i="89"/>
  <c r="BD391" i="89"/>
  <c r="BD390" i="89"/>
  <c r="BD389" i="89"/>
  <c r="BD388" i="89"/>
  <c r="BD387" i="89"/>
  <c r="BD386" i="89"/>
  <c r="BD385" i="89"/>
  <c r="BD384" i="89"/>
  <c r="BD383" i="89"/>
  <c r="BD382" i="89"/>
  <c r="BD381" i="89"/>
  <c r="BC381" i="89"/>
  <c r="BC375" i="89"/>
  <c r="BD372" i="89"/>
  <c r="BD371" i="89"/>
  <c r="BD370" i="89"/>
  <c r="BD369" i="89"/>
  <c r="BD368" i="89"/>
  <c r="BD367" i="89"/>
  <c r="BD366" i="89"/>
  <c r="BD365" i="89"/>
  <c r="BD364" i="89"/>
  <c r="BD363" i="89"/>
  <c r="BD362" i="89"/>
  <c r="BD361" i="89"/>
  <c r="BD360" i="89"/>
  <c r="BD359" i="89"/>
  <c r="BD358" i="89"/>
  <c r="BD357" i="89"/>
  <c r="BD356" i="89"/>
  <c r="BD355" i="89"/>
  <c r="BD354" i="89"/>
  <c r="BD353" i="89"/>
  <c r="BD352" i="89"/>
  <c r="BD351" i="89"/>
  <c r="BD350" i="89"/>
  <c r="BD349" i="89"/>
  <c r="BD348" i="89"/>
  <c r="BD347" i="89"/>
  <c r="BD346" i="89"/>
  <c r="BD345" i="89"/>
  <c r="BD344" i="89"/>
  <c r="BD343" i="89"/>
  <c r="BD342" i="89"/>
  <c r="BD341" i="89"/>
  <c r="BD340" i="89"/>
  <c r="BD339" i="89"/>
  <c r="BD338" i="89"/>
  <c r="BD337" i="89"/>
  <c r="BD336" i="89"/>
  <c r="BD335" i="89"/>
  <c r="BD334" i="89"/>
  <c r="BD333" i="89"/>
  <c r="BD332" i="89"/>
  <c r="BD331" i="89"/>
  <c r="BD330" i="89"/>
  <c r="BD329" i="89"/>
  <c r="BD328" i="89"/>
  <c r="BD327" i="89"/>
  <c r="BD326" i="89"/>
  <c r="BD325" i="89"/>
  <c r="BD324" i="89"/>
  <c r="BC324" i="89"/>
  <c r="BC318" i="89"/>
  <c r="BD315" i="89"/>
  <c r="BD314" i="89"/>
  <c r="BD313" i="89"/>
  <c r="BD312" i="89"/>
  <c r="BD311" i="89"/>
  <c r="BD310" i="89"/>
  <c r="BD309" i="89"/>
  <c r="BD308" i="89"/>
  <c r="BD307" i="89"/>
  <c r="BD306" i="89"/>
  <c r="BD305" i="89"/>
  <c r="BD304" i="89"/>
  <c r="BD303" i="89"/>
  <c r="BD302" i="89"/>
  <c r="BD301" i="89"/>
  <c r="BD300" i="89"/>
  <c r="BD299" i="89"/>
  <c r="BD298" i="89"/>
  <c r="BD297" i="89"/>
  <c r="BD296" i="89"/>
  <c r="BD295" i="89"/>
  <c r="BD294" i="89"/>
  <c r="BD293" i="89"/>
  <c r="BD292" i="89"/>
  <c r="BD291" i="89"/>
  <c r="BD290" i="89"/>
  <c r="BD289" i="89"/>
  <c r="BD288" i="89"/>
  <c r="BD287" i="89"/>
  <c r="BD286" i="89"/>
  <c r="BD285" i="89"/>
  <c r="BD284" i="89"/>
  <c r="BD283" i="89"/>
  <c r="BD282" i="89"/>
  <c r="BD281" i="89"/>
  <c r="BD280" i="89"/>
  <c r="BD279" i="89"/>
  <c r="BD278" i="89"/>
  <c r="BD277" i="89"/>
  <c r="BD276" i="89"/>
  <c r="BD275" i="89"/>
  <c r="BD274" i="89"/>
  <c r="BC274" i="89"/>
  <c r="BC268" i="89"/>
  <c r="AT67" i="90" s="1"/>
  <c r="BD265" i="89"/>
  <c r="BD264" i="89"/>
  <c r="BD263" i="89"/>
  <c r="BD262" i="89"/>
  <c r="BD261" i="89"/>
  <c r="BD260" i="89"/>
  <c r="BD259" i="89"/>
  <c r="BD258" i="89"/>
  <c r="BD257" i="89"/>
  <c r="BD256" i="89"/>
  <c r="BD255" i="89"/>
  <c r="BD254" i="89"/>
  <c r="BD253" i="89"/>
  <c r="BD252" i="89"/>
  <c r="BD251" i="89"/>
  <c r="BD250" i="89"/>
  <c r="BD249" i="89"/>
  <c r="BD248" i="89"/>
  <c r="BD247" i="89"/>
  <c r="BD246" i="89"/>
  <c r="BD245" i="89"/>
  <c r="BD244" i="89"/>
  <c r="BD243" i="89"/>
  <c r="BD242" i="89"/>
  <c r="BD241" i="89"/>
  <c r="BD240" i="89"/>
  <c r="BD239" i="89"/>
  <c r="BD238" i="89"/>
  <c r="BD237" i="89"/>
  <c r="BD236" i="89"/>
  <c r="BD235" i="89"/>
  <c r="BD234" i="89"/>
  <c r="BD233" i="89"/>
  <c r="BD232" i="89"/>
  <c r="BC232" i="89"/>
  <c r="BC226" i="89"/>
  <c r="BD223" i="89"/>
  <c r="BD222" i="89"/>
  <c r="BD221" i="89"/>
  <c r="BD220" i="89"/>
  <c r="BD219" i="89"/>
  <c r="BD218" i="89"/>
  <c r="BD217" i="89"/>
  <c r="BD216" i="89"/>
  <c r="BD215" i="89"/>
  <c r="BD214" i="89"/>
  <c r="BD213" i="89"/>
  <c r="BD212" i="89"/>
  <c r="BD211" i="89"/>
  <c r="BD210" i="89"/>
  <c r="BD209" i="89"/>
  <c r="BD208" i="89"/>
  <c r="BD207" i="89"/>
  <c r="BD206" i="89"/>
  <c r="BD205" i="89"/>
  <c r="BD203" i="89"/>
  <c r="BD202" i="89"/>
  <c r="BD201" i="89"/>
  <c r="BD200" i="89"/>
  <c r="BD199" i="89"/>
  <c r="BD198" i="89"/>
  <c r="BD197" i="89"/>
  <c r="BD196" i="89"/>
  <c r="BD195" i="89"/>
  <c r="BD194" i="89"/>
  <c r="BD193" i="89"/>
  <c r="BD192" i="89"/>
  <c r="BD191" i="89"/>
  <c r="BD190" i="89"/>
  <c r="BD189" i="89"/>
  <c r="BD188" i="89"/>
  <c r="BD187" i="89"/>
  <c r="BD186" i="89"/>
  <c r="BD185" i="89"/>
  <c r="BD184" i="89"/>
  <c r="BC184" i="89"/>
  <c r="BC178" i="89"/>
  <c r="BD175" i="89"/>
  <c r="BD174" i="89"/>
  <c r="BD173" i="89"/>
  <c r="BD172" i="89"/>
  <c r="BD171" i="89"/>
  <c r="BD170" i="89"/>
  <c r="BD169" i="89"/>
  <c r="BD168" i="89"/>
  <c r="BD167" i="89"/>
  <c r="BD166" i="89"/>
  <c r="BD165" i="89"/>
  <c r="BD164" i="89"/>
  <c r="BD163" i="89"/>
  <c r="BD162" i="89"/>
  <c r="BD161" i="89"/>
  <c r="BD160" i="89"/>
  <c r="BD159" i="89"/>
  <c r="BD158" i="89"/>
  <c r="BD157" i="89"/>
  <c r="BD156" i="89"/>
  <c r="BD155" i="89"/>
  <c r="BD154" i="89"/>
  <c r="BD153" i="89"/>
  <c r="BD152" i="89"/>
  <c r="BD151" i="89"/>
  <c r="BD150" i="89"/>
  <c r="BD149" i="89"/>
  <c r="BD148" i="89"/>
  <c r="BD147" i="89"/>
  <c r="BD146" i="89"/>
  <c r="BD145" i="89"/>
  <c r="BD144" i="89"/>
  <c r="BD143" i="89"/>
  <c r="BD142" i="89"/>
  <c r="BD141" i="89"/>
  <c r="BD140" i="89"/>
  <c r="BD139" i="89"/>
  <c r="BD138" i="89"/>
  <c r="BD137" i="89"/>
  <c r="BD136" i="89"/>
  <c r="BD135" i="89"/>
  <c r="BC135" i="89"/>
  <c r="BC129" i="89"/>
  <c r="BD126" i="89"/>
  <c r="BD125" i="89"/>
  <c r="BD124" i="89"/>
  <c r="BD123" i="89"/>
  <c r="BD122" i="89"/>
  <c r="BD121" i="89"/>
  <c r="BD120" i="89"/>
  <c r="BD119" i="89"/>
  <c r="BD118" i="89"/>
  <c r="BD117" i="89"/>
  <c r="BD116" i="89"/>
  <c r="BD115" i="89"/>
  <c r="BD114" i="89"/>
  <c r="BD113" i="89"/>
  <c r="BD112" i="89"/>
  <c r="BD111" i="89"/>
  <c r="BD110" i="89"/>
  <c r="BD109" i="89"/>
  <c r="BD108" i="89"/>
  <c r="BD107" i="89"/>
  <c r="BD106" i="89"/>
  <c r="BD105" i="89"/>
  <c r="BD104" i="89"/>
  <c r="BD103" i="89"/>
  <c r="BD102" i="89"/>
  <c r="BD101" i="89"/>
  <c r="BD100" i="89"/>
  <c r="BD99" i="89"/>
  <c r="BD98" i="89"/>
  <c r="BD97" i="89"/>
  <c r="BD96" i="89"/>
  <c r="BD95" i="89"/>
  <c r="BD94" i="89"/>
  <c r="BD93" i="89"/>
  <c r="BD92" i="89"/>
  <c r="BD91" i="89"/>
  <c r="BD90" i="89"/>
  <c r="BD89" i="89"/>
  <c r="BD88" i="89"/>
  <c r="BD87" i="89"/>
  <c r="BC87" i="89"/>
  <c r="BC81" i="89"/>
  <c r="BD78" i="89"/>
  <c r="BD77" i="89"/>
  <c r="BD76" i="89"/>
  <c r="BD75" i="89"/>
  <c r="BD74" i="89"/>
  <c r="BD73" i="89"/>
  <c r="BD72" i="89"/>
  <c r="BD71" i="89"/>
  <c r="BD70" i="89"/>
  <c r="BD69" i="89"/>
  <c r="BD68" i="89"/>
  <c r="BD67" i="89"/>
  <c r="BD66" i="89"/>
  <c r="BD65" i="89"/>
  <c r="BD64" i="89"/>
  <c r="BD63" i="89"/>
  <c r="BD62" i="89"/>
  <c r="BD61" i="89"/>
  <c r="BD60" i="89"/>
  <c r="BD59" i="89"/>
  <c r="BD58" i="89"/>
  <c r="BD57" i="89"/>
  <c r="BD56" i="89"/>
  <c r="BD55" i="89"/>
  <c r="BD54" i="89"/>
  <c r="BD53" i="89"/>
  <c r="BD52" i="89"/>
  <c r="BD51" i="89"/>
  <c r="BD50" i="89"/>
  <c r="BD49" i="89"/>
  <c r="BD48" i="89"/>
  <c r="BD47" i="89"/>
  <c r="BC47" i="89"/>
  <c r="BC41" i="89"/>
  <c r="BD38" i="89"/>
  <c r="BD37" i="89"/>
  <c r="BD36" i="89"/>
  <c r="BD35" i="89"/>
  <c r="BD34" i="89"/>
  <c r="BD33" i="89"/>
  <c r="BD32" i="89"/>
  <c r="BD31" i="89"/>
  <c r="BD30" i="89"/>
  <c r="BD29" i="89"/>
  <c r="BD28" i="89"/>
  <c r="BD27" i="89"/>
  <c r="BD26" i="89"/>
  <c r="BD25" i="89"/>
  <c r="BD24" i="89"/>
  <c r="BD23" i="89"/>
  <c r="BD22" i="89"/>
  <c r="BD21" i="89"/>
  <c r="BD20" i="89"/>
  <c r="BD19" i="89"/>
  <c r="BD18" i="89"/>
  <c r="BD17" i="89"/>
  <c r="BD16" i="89"/>
  <c r="BD15" i="89"/>
  <c r="BD14" i="89"/>
  <c r="BD13" i="89"/>
  <c r="BD12" i="89"/>
  <c r="BD11" i="89"/>
  <c r="BD10" i="89"/>
  <c r="BD9" i="89"/>
  <c r="BD8" i="89"/>
  <c r="BD7" i="89"/>
  <c r="BD6" i="89"/>
  <c r="BP129" i="89" l="1"/>
  <c r="BO130" i="89" s="1"/>
  <c r="BP178" i="89"/>
  <c r="BP268" i="89"/>
  <c r="BP318" i="89"/>
  <c r="BP375" i="89"/>
  <c r="BV41" i="89"/>
  <c r="BU42" i="89" s="1"/>
  <c r="BP81" i="89"/>
  <c r="BO82" i="89" s="1"/>
  <c r="BV456" i="89"/>
  <c r="BU457" i="89" s="1"/>
  <c r="BV318" i="89"/>
  <c r="BV178" i="89"/>
  <c r="BU179" i="89" s="1"/>
  <c r="BV268" i="89"/>
  <c r="BL67" i="90" s="1"/>
  <c r="BF76" i="90"/>
  <c r="BO179" i="89"/>
  <c r="BF82" i="90"/>
  <c r="BO319" i="89"/>
  <c r="BF68" i="90"/>
  <c r="BW42" i="89"/>
  <c r="BN75" i="90"/>
  <c r="BW130" i="89"/>
  <c r="BN76" i="90"/>
  <c r="BW179" i="89"/>
  <c r="BN82" i="90"/>
  <c r="BW227" i="89"/>
  <c r="BN83" i="90"/>
  <c r="BW319" i="89"/>
  <c r="BN68" i="90"/>
  <c r="BY42" i="89"/>
  <c r="BP75" i="90"/>
  <c r="BY130" i="89"/>
  <c r="BP76" i="90"/>
  <c r="BY179" i="89"/>
  <c r="BP82" i="90"/>
  <c r="BY227" i="89"/>
  <c r="BP83" i="90"/>
  <c r="BY319" i="89"/>
  <c r="BP68" i="90"/>
  <c r="CA42" i="89"/>
  <c r="BR75" i="90"/>
  <c r="CA130" i="89"/>
  <c r="BR76" i="90"/>
  <c r="CA179" i="89"/>
  <c r="BR82" i="90"/>
  <c r="CA227" i="89"/>
  <c r="BR83" i="90"/>
  <c r="CA319" i="89"/>
  <c r="BR68" i="90"/>
  <c r="CC42" i="89"/>
  <c r="BT75" i="90"/>
  <c r="CC130" i="89"/>
  <c r="BT76" i="90"/>
  <c r="CC179" i="89"/>
  <c r="BT82" i="90"/>
  <c r="CC227" i="89"/>
  <c r="BT83" i="90"/>
  <c r="CC319" i="89"/>
  <c r="BT68" i="90"/>
  <c r="BQ42" i="89"/>
  <c r="BH75" i="90"/>
  <c r="BQ130" i="89"/>
  <c r="BH76" i="90"/>
  <c r="BQ179" i="89"/>
  <c r="BH82" i="90"/>
  <c r="BQ227" i="89"/>
  <c r="BH83" i="90"/>
  <c r="BU130" i="89"/>
  <c r="BL76" i="90"/>
  <c r="BU227" i="89"/>
  <c r="BL83" i="90"/>
  <c r="BU319" i="89"/>
  <c r="BL68" i="90"/>
  <c r="BY417" i="89"/>
  <c r="BP89" i="90"/>
  <c r="BP88" i="90" s="1"/>
  <c r="BX456" i="89"/>
  <c r="CA417" i="89"/>
  <c r="BR89" i="90"/>
  <c r="BR88" i="90" s="1"/>
  <c r="CC417" i="89"/>
  <c r="BT89" i="90"/>
  <c r="BT88" i="90" s="1"/>
  <c r="BP416" i="89"/>
  <c r="BQ417" i="89"/>
  <c r="BH89" i="90"/>
  <c r="BH88" i="90" s="1"/>
  <c r="BW417" i="89"/>
  <c r="BN89" i="90"/>
  <c r="BN88" i="90" s="1"/>
  <c r="BU417" i="89"/>
  <c r="BL89" i="90"/>
  <c r="BL88" i="90" s="1"/>
  <c r="BQ376" i="89"/>
  <c r="BH69" i="90"/>
  <c r="BN41" i="89"/>
  <c r="BN81" i="89"/>
  <c r="BM82" i="89" s="1"/>
  <c r="BN129" i="89"/>
  <c r="BN178" i="89"/>
  <c r="BN268" i="89"/>
  <c r="BM269" i="89" s="1"/>
  <c r="BN318" i="89"/>
  <c r="BN375" i="89"/>
  <c r="BN456" i="89"/>
  <c r="BM457" i="89" s="1"/>
  <c r="BU376" i="89"/>
  <c r="BL69" i="90"/>
  <c r="BO376" i="89"/>
  <c r="BF69" i="90"/>
  <c r="BW376" i="89"/>
  <c r="BN69" i="90"/>
  <c r="BY376" i="89"/>
  <c r="BP69" i="90"/>
  <c r="CA376" i="89"/>
  <c r="BR69" i="90"/>
  <c r="CC376" i="89"/>
  <c r="BT69" i="90"/>
  <c r="BJ268" i="89"/>
  <c r="BI269" i="89" s="1"/>
  <c r="BJ318" i="89"/>
  <c r="BJ375" i="89"/>
  <c r="BL66" i="90"/>
  <c r="BT226" i="89"/>
  <c r="BT416" i="89"/>
  <c r="BS460" i="89"/>
  <c r="BJ49" i="90" s="1"/>
  <c r="BU460" i="89"/>
  <c r="BL49" i="90" s="1"/>
  <c r="BJ66" i="90"/>
  <c r="BT318" i="89"/>
  <c r="BT375" i="89"/>
  <c r="BP41" i="89"/>
  <c r="BO269" i="89"/>
  <c r="BF67" i="90"/>
  <c r="BW269" i="89"/>
  <c r="BN67" i="90"/>
  <c r="BW460" i="89"/>
  <c r="BN49" i="90" s="1"/>
  <c r="BH66" i="90"/>
  <c r="BY269" i="89"/>
  <c r="BP67" i="90"/>
  <c r="BY460" i="89"/>
  <c r="BP49" i="90" s="1"/>
  <c r="BF66" i="90"/>
  <c r="BL226" i="89"/>
  <c r="BL416" i="89"/>
  <c r="CA269" i="89"/>
  <c r="BR67" i="90"/>
  <c r="CA460" i="89"/>
  <c r="BR49" i="90" s="1"/>
  <c r="BT66" i="90"/>
  <c r="BT129" i="89"/>
  <c r="BT178" i="89"/>
  <c r="BT268" i="89"/>
  <c r="CC269" i="89"/>
  <c r="BT67" i="90"/>
  <c r="CC460" i="89"/>
  <c r="BT49" i="90" s="1"/>
  <c r="BR66" i="90"/>
  <c r="CE460" i="89"/>
  <c r="BP66" i="90"/>
  <c r="BT41" i="89"/>
  <c r="BJ41" i="89"/>
  <c r="BJ81" i="89"/>
  <c r="BJ178" i="89"/>
  <c r="BJ456" i="89"/>
  <c r="BI457" i="89" s="1"/>
  <c r="BQ269" i="89"/>
  <c r="BH67" i="90"/>
  <c r="BQ460" i="89"/>
  <c r="BH49" i="90" s="1"/>
  <c r="BN66" i="90"/>
  <c r="BS457" i="89"/>
  <c r="BX460" i="89"/>
  <c r="BW457" i="89"/>
  <c r="BY457" i="89"/>
  <c r="BZ460" i="89"/>
  <c r="BR460" i="89"/>
  <c r="BQ457" i="89"/>
  <c r="CA457" i="89"/>
  <c r="CB460" i="89"/>
  <c r="CC457" i="89"/>
  <c r="CD460" i="89"/>
  <c r="CF460" i="89"/>
  <c r="CE457" i="89"/>
  <c r="BM460" i="89"/>
  <c r="BD49" i="90" s="1"/>
  <c r="BJ129" i="89"/>
  <c r="BH456" i="89"/>
  <c r="BG457" i="89" s="1"/>
  <c r="BL41" i="89"/>
  <c r="BL81" i="89"/>
  <c r="BL129" i="89"/>
  <c r="BL178" i="89"/>
  <c r="BL268" i="89"/>
  <c r="BL318" i="89"/>
  <c r="BL375" i="89"/>
  <c r="BL456" i="89"/>
  <c r="BK457" i="89" s="1"/>
  <c r="BH226" i="89"/>
  <c r="BH416" i="89"/>
  <c r="BP456" i="89"/>
  <c r="BO457" i="89" s="1"/>
  <c r="BF41" i="89"/>
  <c r="BF81" i="89"/>
  <c r="BF268" i="89"/>
  <c r="BF318" i="89"/>
  <c r="AV68" i="90" s="1"/>
  <c r="BF375" i="89"/>
  <c r="BE376" i="89" s="1"/>
  <c r="BJ226" i="89"/>
  <c r="BJ416" i="89"/>
  <c r="BI460" i="89"/>
  <c r="AZ49" i="90" s="1"/>
  <c r="BK460" i="89"/>
  <c r="BB49" i="90" s="1"/>
  <c r="BN226" i="89"/>
  <c r="BN416" i="89"/>
  <c r="BP226" i="89"/>
  <c r="BO460" i="89"/>
  <c r="BF49" i="90" s="1"/>
  <c r="BH41" i="89"/>
  <c r="BH81" i="89"/>
  <c r="BH178" i="89"/>
  <c r="BH268" i="89"/>
  <c r="BH318" i="89"/>
  <c r="BH375" i="89"/>
  <c r="BD81" i="89"/>
  <c r="BD268" i="89"/>
  <c r="BC269" i="89" s="1"/>
  <c r="BG460" i="89"/>
  <c r="AX49" i="90" s="1"/>
  <c r="BF178" i="89"/>
  <c r="BE460" i="89"/>
  <c r="AV49" i="90" s="1"/>
  <c r="BF129" i="89"/>
  <c r="BF456" i="89"/>
  <c r="BH129" i="89"/>
  <c r="BF226" i="89"/>
  <c r="BF416" i="89"/>
  <c r="BD375" i="89"/>
  <c r="BD416" i="89"/>
  <c r="BD41" i="89"/>
  <c r="BD178" i="89"/>
  <c r="BD318" i="89"/>
  <c r="AT68" i="90" s="1"/>
  <c r="BC460" i="89"/>
  <c r="AT49" i="90" s="1"/>
  <c r="BD456" i="89"/>
  <c r="BC457" i="89" s="1"/>
  <c r="BD129" i="89"/>
  <c r="BD226" i="89"/>
  <c r="BD66" i="90" l="1"/>
  <c r="BL75" i="90"/>
  <c r="BL74" i="90" s="1"/>
  <c r="BV460" i="89"/>
  <c r="BU269" i="89"/>
  <c r="BL82" i="90"/>
  <c r="BL81" i="90" s="1"/>
  <c r="BR65" i="90"/>
  <c r="BR81" i="90"/>
  <c r="BF65" i="90"/>
  <c r="BH74" i="90"/>
  <c r="BN74" i="90"/>
  <c r="BD67" i="90"/>
  <c r="AZ67" i="90"/>
  <c r="BL65" i="90"/>
  <c r="BH81" i="90"/>
  <c r="BG319" i="89"/>
  <c r="AX68" i="90"/>
  <c r="BI42" i="89"/>
  <c r="AZ75" i="90"/>
  <c r="BE42" i="89"/>
  <c r="AV75" i="90"/>
  <c r="BK179" i="89"/>
  <c r="BB82" i="90"/>
  <c r="BS42" i="89"/>
  <c r="BJ75" i="90"/>
  <c r="BS179" i="89"/>
  <c r="BJ82" i="90"/>
  <c r="BK227" i="89"/>
  <c r="BB83" i="90"/>
  <c r="BC179" i="89"/>
  <c r="AT82" i="90"/>
  <c r="BK130" i="89"/>
  <c r="BB76" i="90"/>
  <c r="BS130" i="89"/>
  <c r="BJ76" i="90"/>
  <c r="BI319" i="89"/>
  <c r="AZ68" i="90"/>
  <c r="BM319" i="89"/>
  <c r="BD68" i="90"/>
  <c r="BT74" i="90"/>
  <c r="BP81" i="90"/>
  <c r="BG179" i="89"/>
  <c r="AX82" i="90"/>
  <c r="BG227" i="89"/>
  <c r="AX83" i="90"/>
  <c r="BK42" i="89"/>
  <c r="BB75" i="90"/>
  <c r="BO42" i="89"/>
  <c r="BF75" i="90"/>
  <c r="BF74" i="90" s="1"/>
  <c r="BM179" i="89"/>
  <c r="BD82" i="90"/>
  <c r="BR74" i="90"/>
  <c r="BN81" i="90"/>
  <c r="BC130" i="89"/>
  <c r="AT76" i="90"/>
  <c r="BM130" i="89"/>
  <c r="BD76" i="90"/>
  <c r="BE130" i="89"/>
  <c r="AV76" i="90"/>
  <c r="BE179" i="89"/>
  <c r="AV82" i="90"/>
  <c r="BG42" i="89"/>
  <c r="AX75" i="90"/>
  <c r="BE227" i="89"/>
  <c r="AV83" i="90"/>
  <c r="BO227" i="89"/>
  <c r="BF83" i="90"/>
  <c r="BF81" i="90" s="1"/>
  <c r="BI130" i="89"/>
  <c r="AZ76" i="90"/>
  <c r="BI179" i="89"/>
  <c r="AZ82" i="90"/>
  <c r="BS319" i="89"/>
  <c r="BJ68" i="90"/>
  <c r="BT81" i="90"/>
  <c r="BP74" i="90"/>
  <c r="BM227" i="89"/>
  <c r="BD83" i="90"/>
  <c r="BC42" i="89"/>
  <c r="AT75" i="90"/>
  <c r="BC227" i="89"/>
  <c r="AT83" i="90"/>
  <c r="BI227" i="89"/>
  <c r="AZ83" i="90"/>
  <c r="BG130" i="89"/>
  <c r="AX76" i="90"/>
  <c r="BK319" i="89"/>
  <c r="BB68" i="90"/>
  <c r="BS227" i="89"/>
  <c r="BJ83" i="90"/>
  <c r="BM42" i="89"/>
  <c r="BD75" i="90"/>
  <c r="BT65" i="90"/>
  <c r="BP65" i="90"/>
  <c r="BH65" i="90"/>
  <c r="BN65" i="90"/>
  <c r="BK417" i="89"/>
  <c r="BB89" i="90"/>
  <c r="BB88" i="90" s="1"/>
  <c r="BC417" i="89"/>
  <c r="AT89" i="90"/>
  <c r="AT88" i="90" s="1"/>
  <c r="BO417" i="89"/>
  <c r="BF89" i="90"/>
  <c r="BF88" i="90" s="1"/>
  <c r="BI417" i="89"/>
  <c r="AZ89" i="90"/>
  <c r="AZ88" i="90" s="1"/>
  <c r="BG417" i="89"/>
  <c r="AX89" i="90"/>
  <c r="AX88" i="90" s="1"/>
  <c r="BE417" i="89"/>
  <c r="AV89" i="90"/>
  <c r="AV88" i="90" s="1"/>
  <c r="BS417" i="89"/>
  <c r="BJ89" i="90"/>
  <c r="BJ88" i="90" s="1"/>
  <c r="BM417" i="89"/>
  <c r="BD89" i="90"/>
  <c r="BD88" i="90" s="1"/>
  <c r="BG376" i="89"/>
  <c r="AX69" i="90"/>
  <c r="BS376" i="89"/>
  <c r="BJ69" i="90"/>
  <c r="BF460" i="89"/>
  <c r="AV53" i="90" s="1"/>
  <c r="BK376" i="89"/>
  <c r="BB69" i="90"/>
  <c r="BI376" i="89"/>
  <c r="AZ69" i="90"/>
  <c r="BM376" i="89"/>
  <c r="BD69" i="90"/>
  <c r="BC376" i="89"/>
  <c r="AT69" i="90"/>
  <c r="BE461" i="89"/>
  <c r="BK82" i="89"/>
  <c r="BB66" i="90"/>
  <c r="BW461" i="89"/>
  <c r="BN53" i="90"/>
  <c r="BC319" i="89"/>
  <c r="CC461" i="89"/>
  <c r="BT53" i="90"/>
  <c r="BS269" i="89"/>
  <c r="BJ67" i="90"/>
  <c r="BG269" i="89"/>
  <c r="AX67" i="90"/>
  <c r="BJ460" i="89"/>
  <c r="AZ53" i="90" s="1"/>
  <c r="CA461" i="89"/>
  <c r="BR53" i="90"/>
  <c r="BU461" i="89"/>
  <c r="BL53" i="90"/>
  <c r="BG82" i="89"/>
  <c r="AX66" i="90"/>
  <c r="BE319" i="89"/>
  <c r="BE269" i="89"/>
  <c r="AV67" i="90"/>
  <c r="BQ461" i="89"/>
  <c r="BH53" i="90"/>
  <c r="BT460" i="89"/>
  <c r="BE82" i="89"/>
  <c r="AV66" i="90"/>
  <c r="BK269" i="89"/>
  <c r="BB67" i="90"/>
  <c r="BY461" i="89"/>
  <c r="BP53" i="90"/>
  <c r="BC82" i="89"/>
  <c r="AT66" i="90"/>
  <c r="BP460" i="89"/>
  <c r="CE461" i="89"/>
  <c r="BI82" i="89"/>
  <c r="AZ66" i="90"/>
  <c r="BL460" i="89"/>
  <c r="BN460" i="89"/>
  <c r="BD460" i="89"/>
  <c r="BH460" i="89"/>
  <c r="BE457" i="89"/>
  <c r="AT74" i="90" l="1"/>
  <c r="BB74" i="90"/>
  <c r="AX81" i="90"/>
  <c r="AV81" i="90"/>
  <c r="AT81" i="90"/>
  <c r="BB81" i="90"/>
  <c r="BD74" i="90"/>
  <c r="AZ81" i="90"/>
  <c r="AV74" i="90"/>
  <c r="BD65" i="90"/>
  <c r="BJ81" i="90"/>
  <c r="AZ74" i="90"/>
  <c r="BD81" i="90"/>
  <c r="AV65" i="90"/>
  <c r="BB65" i="90"/>
  <c r="AX74" i="90"/>
  <c r="BJ74" i="90"/>
  <c r="BJ65" i="90"/>
  <c r="AT65" i="90"/>
  <c r="AX65" i="90"/>
  <c r="AZ65" i="90"/>
  <c r="BG461" i="89"/>
  <c r="AX53" i="90"/>
  <c r="BC461" i="89"/>
  <c r="AT53" i="90"/>
  <c r="BS461" i="89"/>
  <c r="BJ53" i="90"/>
  <c r="BM461" i="89"/>
  <c r="BD53" i="90"/>
  <c r="BO461" i="89"/>
  <c r="BF53" i="90"/>
  <c r="BI461" i="89"/>
  <c r="BK461" i="89"/>
  <c r="BB53" i="90"/>
  <c r="H48" i="90"/>
  <c r="FT383" i="89"/>
  <c r="FU383" i="89" s="1"/>
  <c r="FT384" i="89"/>
  <c r="FU384" i="89" s="1"/>
  <c r="FT385" i="89"/>
  <c r="FU385" i="89" s="1"/>
  <c r="FT386" i="89"/>
  <c r="FU386" i="89" s="1"/>
  <c r="FT387" i="89"/>
  <c r="FU387" i="89" s="1"/>
  <c r="FT388" i="89"/>
  <c r="FU388" i="89" s="1"/>
  <c r="FT389" i="89"/>
  <c r="FU389" i="89" s="1"/>
  <c r="FT390" i="89"/>
  <c r="FU390" i="89" s="1"/>
  <c r="FT391" i="89"/>
  <c r="FU391" i="89" s="1"/>
  <c r="FT392" i="89"/>
  <c r="FU392" i="89" s="1"/>
  <c r="FT393" i="89"/>
  <c r="FU393" i="89" s="1"/>
  <c r="FT394" i="89"/>
  <c r="FU394" i="89" s="1"/>
  <c r="FT395" i="89"/>
  <c r="FU395" i="89" s="1"/>
  <c r="FT396" i="89"/>
  <c r="FU396" i="89" s="1"/>
  <c r="FT397" i="89"/>
  <c r="FU397" i="89" s="1"/>
  <c r="FT398" i="89"/>
  <c r="FU398" i="89" s="1"/>
  <c r="FT399" i="89"/>
  <c r="FU399" i="89" s="1"/>
  <c r="FT400" i="89"/>
  <c r="FU400" i="89" s="1"/>
  <c r="FT401" i="89"/>
  <c r="FU401" i="89" s="1"/>
  <c r="FT402" i="89"/>
  <c r="FU402" i="89" s="1"/>
  <c r="FT403" i="89"/>
  <c r="FU403" i="89" s="1"/>
  <c r="FT404" i="89"/>
  <c r="FU404" i="89" s="1"/>
  <c r="FT405" i="89"/>
  <c r="FU405" i="89" s="1"/>
  <c r="FT406" i="89"/>
  <c r="FU406" i="89" s="1"/>
  <c r="FT407" i="89"/>
  <c r="FU407" i="89" s="1"/>
  <c r="FT408" i="89"/>
  <c r="FU408" i="89" s="1"/>
  <c r="FT409" i="89"/>
  <c r="FU409" i="89" s="1"/>
  <c r="FT410" i="89"/>
  <c r="FU410" i="89" s="1"/>
  <c r="FT411" i="89"/>
  <c r="FU411" i="89" s="1"/>
  <c r="FT412" i="89"/>
  <c r="FU412" i="89" s="1"/>
  <c r="FT413" i="89"/>
  <c r="FU413" i="89" s="1"/>
  <c r="FT382" i="89"/>
  <c r="FU382" i="89" s="1"/>
  <c r="FT186" i="89"/>
  <c r="FU186" i="89" s="1"/>
  <c r="FT187" i="89"/>
  <c r="FU187" i="89" s="1"/>
  <c r="FT188" i="89"/>
  <c r="FU188" i="89" s="1"/>
  <c r="FT189" i="89"/>
  <c r="FU189" i="89" s="1"/>
  <c r="FT190" i="89"/>
  <c r="FU190" i="89" s="1"/>
  <c r="FT191" i="89"/>
  <c r="FU191" i="89" s="1"/>
  <c r="FT192" i="89"/>
  <c r="FU192" i="89" s="1"/>
  <c r="FT193" i="89"/>
  <c r="FU193" i="89" s="1"/>
  <c r="FT194" i="89"/>
  <c r="FU194" i="89" s="1"/>
  <c r="FT195" i="89"/>
  <c r="FU195" i="89" s="1"/>
  <c r="FT196" i="89"/>
  <c r="FU196" i="89" s="1"/>
  <c r="FT197" i="89"/>
  <c r="FU197" i="89" s="1"/>
  <c r="FT198" i="89"/>
  <c r="FU198" i="89" s="1"/>
  <c r="FT199" i="89"/>
  <c r="FU199" i="89" s="1"/>
  <c r="FT200" i="89"/>
  <c r="FU200" i="89" s="1"/>
  <c r="FT201" i="89"/>
  <c r="FU201" i="89" s="1"/>
  <c r="FT202" i="89"/>
  <c r="FU202" i="89" s="1"/>
  <c r="FT203" i="89"/>
  <c r="FU203" i="89" s="1"/>
  <c r="FT204" i="89"/>
  <c r="FU204" i="89" s="1"/>
  <c r="FT205" i="89"/>
  <c r="FU205" i="89" s="1"/>
  <c r="FT206" i="89"/>
  <c r="FU206" i="89" s="1"/>
  <c r="FT207" i="89"/>
  <c r="FU207" i="89" s="1"/>
  <c r="FT208" i="89"/>
  <c r="FU208" i="89" s="1"/>
  <c r="FT209" i="89"/>
  <c r="FU209" i="89" s="1"/>
  <c r="FT210" i="89"/>
  <c r="FU210" i="89" s="1"/>
  <c r="FT211" i="89"/>
  <c r="FU211" i="89" s="1"/>
  <c r="FT212" i="89"/>
  <c r="FU212" i="89" s="1"/>
  <c r="FT213" i="89"/>
  <c r="FU213" i="89" s="1"/>
  <c r="FT214" i="89"/>
  <c r="FU214" i="89" s="1"/>
  <c r="FT215" i="89"/>
  <c r="FU215" i="89" s="1"/>
  <c r="FT216" i="89"/>
  <c r="FU216" i="89" s="1"/>
  <c r="FT217" i="89"/>
  <c r="FU217" i="89" s="1"/>
  <c r="FT218" i="89"/>
  <c r="FU218" i="89" s="1"/>
  <c r="FT219" i="89"/>
  <c r="FU219" i="89" s="1"/>
  <c r="FT220" i="89"/>
  <c r="FU220" i="89" s="1"/>
  <c r="FT221" i="89"/>
  <c r="FU221" i="89" s="1"/>
  <c r="FT222" i="89"/>
  <c r="FU222" i="89" s="1"/>
  <c r="FT223" i="89"/>
  <c r="FU223" i="89" s="1"/>
  <c r="FT185" i="89"/>
  <c r="FU185" i="89" s="1"/>
  <c r="FS186" i="89"/>
  <c r="FS187" i="89"/>
  <c r="FS188" i="89"/>
  <c r="FS189" i="89"/>
  <c r="FS190" i="89"/>
  <c r="FS191" i="89"/>
  <c r="FS192" i="89"/>
  <c r="FS193" i="89"/>
  <c r="FS194" i="89"/>
  <c r="FS195" i="89"/>
  <c r="FS196" i="89"/>
  <c r="FS197" i="89"/>
  <c r="FS198" i="89"/>
  <c r="FS199" i="89"/>
  <c r="FS200" i="89"/>
  <c r="FS201" i="89"/>
  <c r="FS202" i="89"/>
  <c r="FS203" i="89"/>
  <c r="FS204" i="89"/>
  <c r="FS205" i="89"/>
  <c r="FS206" i="89"/>
  <c r="FS207" i="89"/>
  <c r="FS208" i="89"/>
  <c r="FS209" i="89"/>
  <c r="FS210" i="89"/>
  <c r="FS211" i="89"/>
  <c r="FS212" i="89"/>
  <c r="FS213" i="89"/>
  <c r="FS214" i="89"/>
  <c r="FS215" i="89"/>
  <c r="FS216" i="89"/>
  <c r="FS217" i="89"/>
  <c r="FS218" i="89"/>
  <c r="FS219" i="89"/>
  <c r="FS220" i="89"/>
  <c r="FS221" i="89"/>
  <c r="FS222" i="89"/>
  <c r="FS223" i="89"/>
  <c r="FS224" i="89"/>
  <c r="FS225" i="89"/>
  <c r="FS185" i="89"/>
  <c r="FT326" i="89"/>
  <c r="FU326" i="89" s="1"/>
  <c r="FT327" i="89"/>
  <c r="FU327" i="89" s="1"/>
  <c r="FT328" i="89"/>
  <c r="FU328" i="89" s="1"/>
  <c r="FT329" i="89"/>
  <c r="FU329" i="89" s="1"/>
  <c r="FT330" i="89"/>
  <c r="FU330" i="89" s="1"/>
  <c r="FT331" i="89"/>
  <c r="FU331" i="89" s="1"/>
  <c r="FT332" i="89"/>
  <c r="FU332" i="89" s="1"/>
  <c r="FT333" i="89"/>
  <c r="FU333" i="89" s="1"/>
  <c r="FT334" i="89"/>
  <c r="FU334" i="89" s="1"/>
  <c r="FT335" i="89"/>
  <c r="FU335" i="89" s="1"/>
  <c r="FT336" i="89"/>
  <c r="FU336" i="89" s="1"/>
  <c r="FT337" i="89"/>
  <c r="FU337" i="89" s="1"/>
  <c r="FT338" i="89"/>
  <c r="FU338" i="89" s="1"/>
  <c r="FT339" i="89"/>
  <c r="FU339" i="89" s="1"/>
  <c r="FT340" i="89"/>
  <c r="FU340" i="89" s="1"/>
  <c r="FT341" i="89"/>
  <c r="FU341" i="89" s="1"/>
  <c r="FT342" i="89"/>
  <c r="FU342" i="89" s="1"/>
  <c r="FT343" i="89"/>
  <c r="FU343" i="89" s="1"/>
  <c r="FT344" i="89"/>
  <c r="FU344" i="89" s="1"/>
  <c r="FT345" i="89"/>
  <c r="FU345" i="89" s="1"/>
  <c r="FT346" i="89"/>
  <c r="FU346" i="89" s="1"/>
  <c r="FT347" i="89"/>
  <c r="FU347" i="89" s="1"/>
  <c r="FT348" i="89"/>
  <c r="FU348" i="89" s="1"/>
  <c r="FT349" i="89"/>
  <c r="FU349" i="89" s="1"/>
  <c r="FT350" i="89"/>
  <c r="FU350" i="89" s="1"/>
  <c r="FT351" i="89"/>
  <c r="FU351" i="89" s="1"/>
  <c r="FT352" i="89"/>
  <c r="FU352" i="89" s="1"/>
  <c r="FT353" i="89"/>
  <c r="FU353" i="89" s="1"/>
  <c r="FT354" i="89"/>
  <c r="FU354" i="89" s="1"/>
  <c r="FT355" i="89"/>
  <c r="FU355" i="89" s="1"/>
  <c r="FT356" i="89"/>
  <c r="FU356" i="89" s="1"/>
  <c r="FT357" i="89"/>
  <c r="FU357" i="89" s="1"/>
  <c r="FT358" i="89"/>
  <c r="FU358" i="89" s="1"/>
  <c r="FT359" i="89"/>
  <c r="FU359" i="89" s="1"/>
  <c r="FT360" i="89"/>
  <c r="FU360" i="89" s="1"/>
  <c r="FT361" i="89"/>
  <c r="FU361" i="89" s="1"/>
  <c r="FT362" i="89"/>
  <c r="FU362" i="89" s="1"/>
  <c r="FT363" i="89"/>
  <c r="FU363" i="89" s="1"/>
  <c r="FT364" i="89"/>
  <c r="FU364" i="89" s="1"/>
  <c r="FT365" i="89"/>
  <c r="FU365" i="89" s="1"/>
  <c r="FT366" i="89"/>
  <c r="FU366" i="89" s="1"/>
  <c r="FT367" i="89"/>
  <c r="FU367" i="89" s="1"/>
  <c r="FT368" i="89"/>
  <c r="FU368" i="89" s="1"/>
  <c r="FT369" i="89"/>
  <c r="FU369" i="89" s="1"/>
  <c r="FT370" i="89"/>
  <c r="FU370" i="89" s="1"/>
  <c r="FT371" i="89"/>
  <c r="FU371" i="89" s="1"/>
  <c r="FT372" i="89"/>
  <c r="FU372" i="89" s="1"/>
  <c r="FT325" i="89"/>
  <c r="FU325" i="89" s="1"/>
  <c r="FS326" i="89"/>
  <c r="FS327" i="89"/>
  <c r="FS328" i="89"/>
  <c r="FS329" i="89"/>
  <c r="FS330" i="89"/>
  <c r="FS331" i="89"/>
  <c r="FS332" i="89"/>
  <c r="FS333" i="89"/>
  <c r="FS334" i="89"/>
  <c r="FS335" i="89"/>
  <c r="FS336" i="89"/>
  <c r="FS337" i="89"/>
  <c r="FS338" i="89"/>
  <c r="FS339" i="89"/>
  <c r="FS340" i="89"/>
  <c r="FS341" i="89"/>
  <c r="FS342" i="89"/>
  <c r="FS343" i="89"/>
  <c r="FS344" i="89"/>
  <c r="FS345" i="89"/>
  <c r="FS346" i="89"/>
  <c r="FS347" i="89"/>
  <c r="FS348" i="89"/>
  <c r="FS349" i="89"/>
  <c r="FS350" i="89"/>
  <c r="FS351" i="89"/>
  <c r="FS352" i="89"/>
  <c r="FS353" i="89"/>
  <c r="FS354" i="89"/>
  <c r="FS355" i="89"/>
  <c r="FS356" i="89"/>
  <c r="FS357" i="89"/>
  <c r="FS358" i="89"/>
  <c r="FS359" i="89"/>
  <c r="FS360" i="89"/>
  <c r="FS361" i="89"/>
  <c r="FS362" i="89"/>
  <c r="FS363" i="89"/>
  <c r="FS364" i="89"/>
  <c r="FS365" i="89"/>
  <c r="FS366" i="89"/>
  <c r="FS367" i="89"/>
  <c r="FS368" i="89"/>
  <c r="FS369" i="89"/>
  <c r="FS370" i="89"/>
  <c r="FS371" i="89"/>
  <c r="FS372" i="89"/>
  <c r="FS325" i="89"/>
  <c r="FP333" i="89"/>
  <c r="FQ333" i="89" s="1"/>
  <c r="FO333" i="89"/>
  <c r="FL333" i="89"/>
  <c r="FM333" i="89" s="1"/>
  <c r="FK333" i="89"/>
  <c r="FH333" i="89"/>
  <c r="FI333" i="89" s="1"/>
  <c r="FG333" i="89"/>
  <c r="FD333" i="89"/>
  <c r="FE333" i="89" s="1"/>
  <c r="FC333" i="89"/>
  <c r="EZ333" i="89"/>
  <c r="FA333" i="89" s="1"/>
  <c r="EV333" i="89"/>
  <c r="EW333" i="89" s="1"/>
  <c r="EU333" i="89"/>
  <c r="ER333" i="89"/>
  <c r="ES333" i="89" s="1"/>
  <c r="EN333" i="89"/>
  <c r="EO333" i="89" s="1"/>
  <c r="EJ333" i="89"/>
  <c r="EK333" i="89" s="1"/>
  <c r="EI333" i="89"/>
  <c r="EF333" i="89"/>
  <c r="EG333" i="89" s="1"/>
  <c r="EE333" i="89"/>
  <c r="EB333" i="89"/>
  <c r="EC333" i="89" s="1"/>
  <c r="EA333" i="89"/>
  <c r="DT333" i="89"/>
  <c r="DU333" i="89" s="1"/>
  <c r="DS333" i="89"/>
  <c r="DP333" i="89"/>
  <c r="DQ333" i="89" s="1"/>
  <c r="DO333" i="89"/>
  <c r="DK333" i="89"/>
  <c r="DH333" i="89"/>
  <c r="DI333" i="89" s="1"/>
  <c r="DG333" i="89"/>
  <c r="DD333" i="89"/>
  <c r="DE333" i="89" s="1"/>
  <c r="DC333" i="89"/>
  <c r="CY333" i="89"/>
  <c r="CV333" i="89"/>
  <c r="CW333" i="89" s="1"/>
  <c r="CU333" i="89"/>
  <c r="CR333" i="89"/>
  <c r="CS333" i="89" s="1"/>
  <c r="CQ333" i="89"/>
  <c r="CN333" i="89"/>
  <c r="CO333" i="89" s="1"/>
  <c r="CM333" i="89"/>
  <c r="FW333" i="89"/>
  <c r="BB333" i="89"/>
  <c r="AZ333" i="89"/>
  <c r="AX333" i="89"/>
  <c r="AV333" i="89"/>
  <c r="AT333" i="89"/>
  <c r="AR333" i="89"/>
  <c r="AP333" i="89"/>
  <c r="AN333" i="89"/>
  <c r="AL333" i="89"/>
  <c r="AJ333" i="89"/>
  <c r="AH333" i="89"/>
  <c r="AF333" i="89"/>
  <c r="EY333" i="89" s="1"/>
  <c r="AD333" i="89"/>
  <c r="AB333" i="89"/>
  <c r="Z333" i="89"/>
  <c r="X333" i="89"/>
  <c r="EQ333" i="89" s="1"/>
  <c r="V333" i="89"/>
  <c r="DL333" i="89" s="1"/>
  <c r="DM333" i="89" s="1"/>
  <c r="T333" i="89"/>
  <c r="EM333" i="89" s="1"/>
  <c r="R333" i="89"/>
  <c r="P333" i="89"/>
  <c r="N333" i="89"/>
  <c r="L333" i="89"/>
  <c r="J333" i="89"/>
  <c r="H333" i="89"/>
  <c r="F333" i="89"/>
  <c r="FT137" i="89"/>
  <c r="FU137" i="89" s="1"/>
  <c r="FT138" i="89"/>
  <c r="FU138" i="89" s="1"/>
  <c r="FT139" i="89"/>
  <c r="FU139" i="89" s="1"/>
  <c r="FT140" i="89"/>
  <c r="FU140" i="89" s="1"/>
  <c r="FT141" i="89"/>
  <c r="FU141" i="89" s="1"/>
  <c r="FT142" i="89"/>
  <c r="FU142" i="89" s="1"/>
  <c r="FT143" i="89"/>
  <c r="FU143" i="89" s="1"/>
  <c r="FT144" i="89"/>
  <c r="FU144" i="89" s="1"/>
  <c r="FT145" i="89"/>
  <c r="FT146" i="89"/>
  <c r="FU146" i="89" s="1"/>
  <c r="FT147" i="89"/>
  <c r="FU147" i="89" s="1"/>
  <c r="FT148" i="89"/>
  <c r="FU148" i="89" s="1"/>
  <c r="FT149" i="89"/>
  <c r="FU149" i="89" s="1"/>
  <c r="FT150" i="89"/>
  <c r="FU150" i="89" s="1"/>
  <c r="FT151" i="89"/>
  <c r="FU151" i="89" s="1"/>
  <c r="FT152" i="89"/>
  <c r="FU152" i="89" s="1"/>
  <c r="FT153" i="89"/>
  <c r="FU153" i="89" s="1"/>
  <c r="FT154" i="89"/>
  <c r="FU154" i="89" s="1"/>
  <c r="FT155" i="89"/>
  <c r="FU155" i="89" s="1"/>
  <c r="FT156" i="89"/>
  <c r="FU156" i="89" s="1"/>
  <c r="FT157" i="89"/>
  <c r="FU157" i="89" s="1"/>
  <c r="FT158" i="89"/>
  <c r="FU158" i="89" s="1"/>
  <c r="FT159" i="89"/>
  <c r="FU159" i="89" s="1"/>
  <c r="FT160" i="89"/>
  <c r="FU160" i="89" s="1"/>
  <c r="FT161" i="89"/>
  <c r="FU161" i="89" s="1"/>
  <c r="FT162" i="89"/>
  <c r="FU162" i="89" s="1"/>
  <c r="FT163" i="89"/>
  <c r="FU163" i="89" s="1"/>
  <c r="FT164" i="89"/>
  <c r="FU164" i="89" s="1"/>
  <c r="FT165" i="89"/>
  <c r="FU165" i="89" s="1"/>
  <c r="FT166" i="89"/>
  <c r="FU166" i="89" s="1"/>
  <c r="FT167" i="89"/>
  <c r="FU167" i="89" s="1"/>
  <c r="FT168" i="89"/>
  <c r="FU168" i="89" s="1"/>
  <c r="FT169" i="89"/>
  <c r="FU169" i="89" s="1"/>
  <c r="FT170" i="89"/>
  <c r="FT171" i="89"/>
  <c r="FU171" i="89" s="1"/>
  <c r="FT172" i="89"/>
  <c r="FU172" i="89" s="1"/>
  <c r="FT173" i="89"/>
  <c r="FU173" i="89" s="1"/>
  <c r="FT174" i="89"/>
  <c r="FU174" i="89" s="1"/>
  <c r="FT175" i="89"/>
  <c r="FU175" i="89" s="1"/>
  <c r="FT136" i="89"/>
  <c r="FU136" i="89" s="1"/>
  <c r="FU145" i="89"/>
  <c r="FU170" i="89"/>
  <c r="FS137" i="89"/>
  <c r="FS138" i="89"/>
  <c r="FS139" i="89"/>
  <c r="FS140" i="89"/>
  <c r="FS141" i="89"/>
  <c r="FS142" i="89"/>
  <c r="FS143" i="89"/>
  <c r="FS144" i="89"/>
  <c r="FS145" i="89"/>
  <c r="FS146" i="89"/>
  <c r="FS147" i="89"/>
  <c r="FS148" i="89"/>
  <c r="FS149" i="89"/>
  <c r="FS150" i="89"/>
  <c r="FS151" i="89"/>
  <c r="FS152" i="89"/>
  <c r="FS153" i="89"/>
  <c r="FS154" i="89"/>
  <c r="FS155" i="89"/>
  <c r="FS156" i="89"/>
  <c r="FS157" i="89"/>
  <c r="FS158" i="89"/>
  <c r="FS159" i="89"/>
  <c r="FS160" i="89"/>
  <c r="FS161" i="89"/>
  <c r="FS162" i="89"/>
  <c r="FS163" i="89"/>
  <c r="FS164" i="89"/>
  <c r="FS165" i="89"/>
  <c r="FS166" i="89"/>
  <c r="FS167" i="89"/>
  <c r="FS168" i="89"/>
  <c r="FS169" i="89"/>
  <c r="FS170" i="89"/>
  <c r="FS171" i="89"/>
  <c r="FS172" i="89"/>
  <c r="FS173" i="89"/>
  <c r="FS174" i="89"/>
  <c r="FS175" i="89"/>
  <c r="FS136" i="89"/>
  <c r="FT276" i="89"/>
  <c r="FU276" i="89" s="1"/>
  <c r="FT277" i="89"/>
  <c r="FU277" i="89" s="1"/>
  <c r="FT278" i="89"/>
  <c r="FU278" i="89" s="1"/>
  <c r="FT279" i="89"/>
  <c r="FU279" i="89" s="1"/>
  <c r="FT280" i="89"/>
  <c r="FU280" i="89" s="1"/>
  <c r="FT281" i="89"/>
  <c r="FU281" i="89" s="1"/>
  <c r="FT282" i="89"/>
  <c r="FU282" i="89" s="1"/>
  <c r="FT283" i="89"/>
  <c r="FU283" i="89" s="1"/>
  <c r="FT284" i="89"/>
  <c r="FU284" i="89" s="1"/>
  <c r="FT285" i="89"/>
  <c r="FU285" i="89" s="1"/>
  <c r="FT286" i="89"/>
  <c r="FU286" i="89" s="1"/>
  <c r="FT287" i="89"/>
  <c r="FU287" i="89" s="1"/>
  <c r="FT288" i="89"/>
  <c r="FU288" i="89" s="1"/>
  <c r="FT289" i="89"/>
  <c r="FU289" i="89" s="1"/>
  <c r="FT290" i="89"/>
  <c r="FU290" i="89" s="1"/>
  <c r="FT291" i="89"/>
  <c r="FU291" i="89" s="1"/>
  <c r="FT292" i="89"/>
  <c r="FU292" i="89" s="1"/>
  <c r="FT293" i="89"/>
  <c r="FU293" i="89" s="1"/>
  <c r="FT294" i="89"/>
  <c r="FU294" i="89" s="1"/>
  <c r="FT295" i="89"/>
  <c r="FU295" i="89" s="1"/>
  <c r="FT296" i="89"/>
  <c r="FU296" i="89" s="1"/>
  <c r="FT297" i="89"/>
  <c r="FU297" i="89" s="1"/>
  <c r="FT298" i="89"/>
  <c r="FU298" i="89" s="1"/>
  <c r="FT299" i="89"/>
  <c r="FU299" i="89" s="1"/>
  <c r="FT300" i="89"/>
  <c r="FU300" i="89" s="1"/>
  <c r="FT301" i="89"/>
  <c r="FU301" i="89" s="1"/>
  <c r="FT302" i="89"/>
  <c r="FU302" i="89" s="1"/>
  <c r="FT303" i="89"/>
  <c r="FU303" i="89" s="1"/>
  <c r="FT304" i="89"/>
  <c r="FU304" i="89" s="1"/>
  <c r="FT305" i="89"/>
  <c r="FU305" i="89" s="1"/>
  <c r="FT306" i="89"/>
  <c r="FU306" i="89" s="1"/>
  <c r="FT307" i="89"/>
  <c r="FU307" i="89" s="1"/>
  <c r="FT308" i="89"/>
  <c r="FU308" i="89" s="1"/>
  <c r="FT309" i="89"/>
  <c r="FU309" i="89" s="1"/>
  <c r="FT310" i="89"/>
  <c r="FU310" i="89" s="1"/>
  <c r="FT311" i="89"/>
  <c r="FU311" i="89" s="1"/>
  <c r="FT312" i="89"/>
  <c r="FU312" i="89" s="1"/>
  <c r="FT313" i="89"/>
  <c r="FU313" i="89" s="1"/>
  <c r="FT314" i="89"/>
  <c r="FU314" i="89" s="1"/>
  <c r="FT315" i="89"/>
  <c r="FU315" i="89" s="1"/>
  <c r="FT275" i="89"/>
  <c r="FU275" i="89" s="1"/>
  <c r="FS276" i="89"/>
  <c r="FS277" i="89"/>
  <c r="FS278" i="89"/>
  <c r="FS279" i="89"/>
  <c r="FS280" i="89"/>
  <c r="FS281" i="89"/>
  <c r="FS282" i="89"/>
  <c r="FS283" i="89"/>
  <c r="FS284" i="89"/>
  <c r="FS285" i="89"/>
  <c r="FS286" i="89"/>
  <c r="FS287" i="89"/>
  <c r="FS288" i="89"/>
  <c r="FS289" i="89"/>
  <c r="FS290" i="89"/>
  <c r="FS291" i="89"/>
  <c r="FS292" i="89"/>
  <c r="FS293" i="89"/>
  <c r="FS294" i="89"/>
  <c r="FS295" i="89"/>
  <c r="FS296" i="89"/>
  <c r="FS297" i="89"/>
  <c r="FS298" i="89"/>
  <c r="FS299" i="89"/>
  <c r="FS300" i="89"/>
  <c r="FS301" i="89"/>
  <c r="FS302" i="89"/>
  <c r="FS303" i="89"/>
  <c r="FS304" i="89"/>
  <c r="FS305" i="89"/>
  <c r="FS306" i="89"/>
  <c r="FS307" i="89"/>
  <c r="FS308" i="89"/>
  <c r="FS309" i="89"/>
  <c r="FS310" i="89"/>
  <c r="FS311" i="89"/>
  <c r="FS312" i="89"/>
  <c r="FS313" i="89"/>
  <c r="FS314" i="89"/>
  <c r="FS315" i="89"/>
  <c r="FS275" i="89"/>
  <c r="FT234" i="89"/>
  <c r="FU234" i="89" s="1"/>
  <c r="FT235" i="89"/>
  <c r="FU235" i="89" s="1"/>
  <c r="FT236" i="89"/>
  <c r="FU236" i="89" s="1"/>
  <c r="FT237" i="89"/>
  <c r="FU237" i="89" s="1"/>
  <c r="FT238" i="89"/>
  <c r="FU238" i="89" s="1"/>
  <c r="FT239" i="89"/>
  <c r="FU239" i="89" s="1"/>
  <c r="FT240" i="89"/>
  <c r="FU240" i="89" s="1"/>
  <c r="FT241" i="89"/>
  <c r="FU241" i="89" s="1"/>
  <c r="FT242" i="89"/>
  <c r="FU242" i="89" s="1"/>
  <c r="FT243" i="89"/>
  <c r="FU243" i="89" s="1"/>
  <c r="FT244" i="89"/>
  <c r="FU244" i="89" s="1"/>
  <c r="FT245" i="89"/>
  <c r="FU245" i="89" s="1"/>
  <c r="FT246" i="89"/>
  <c r="FU246" i="89" s="1"/>
  <c r="FT247" i="89"/>
  <c r="FU247" i="89" s="1"/>
  <c r="FT248" i="89"/>
  <c r="FU248" i="89" s="1"/>
  <c r="FT249" i="89"/>
  <c r="FU249" i="89" s="1"/>
  <c r="FT250" i="89"/>
  <c r="FU250" i="89" s="1"/>
  <c r="FT251" i="89"/>
  <c r="FU251" i="89" s="1"/>
  <c r="FT252" i="89"/>
  <c r="FU252" i="89" s="1"/>
  <c r="FT253" i="89"/>
  <c r="FU253" i="89" s="1"/>
  <c r="FT254" i="89"/>
  <c r="FU254" i="89" s="1"/>
  <c r="FT255" i="89"/>
  <c r="FU255" i="89" s="1"/>
  <c r="FT256" i="89"/>
  <c r="FU256" i="89" s="1"/>
  <c r="FT257" i="89"/>
  <c r="FU257" i="89" s="1"/>
  <c r="FT258" i="89"/>
  <c r="FU258" i="89" s="1"/>
  <c r="FT259" i="89"/>
  <c r="FU259" i="89" s="1"/>
  <c r="FT260" i="89"/>
  <c r="FU260" i="89" s="1"/>
  <c r="FT261" i="89"/>
  <c r="FU261" i="89" s="1"/>
  <c r="FT262" i="89"/>
  <c r="FU262" i="89" s="1"/>
  <c r="FT263" i="89"/>
  <c r="FU263" i="89" s="1"/>
  <c r="FT264" i="89"/>
  <c r="FU264" i="89" s="1"/>
  <c r="FT265" i="89"/>
  <c r="FU265" i="89" s="1"/>
  <c r="FT233" i="89"/>
  <c r="FU233" i="89" s="1"/>
  <c r="FS234" i="89"/>
  <c r="FS235" i="89"/>
  <c r="FS236" i="89"/>
  <c r="FS237" i="89"/>
  <c r="FS238" i="89"/>
  <c r="FS239" i="89"/>
  <c r="FS240" i="89"/>
  <c r="FS241" i="89"/>
  <c r="FS242" i="89"/>
  <c r="FS243" i="89"/>
  <c r="FS244" i="89"/>
  <c r="FS245" i="89"/>
  <c r="FS246" i="89"/>
  <c r="FS247" i="89"/>
  <c r="FS248" i="89"/>
  <c r="FS249" i="89"/>
  <c r="FS250" i="89"/>
  <c r="FS251" i="89"/>
  <c r="FS252" i="89"/>
  <c r="FS253" i="89"/>
  <c r="FS254" i="89"/>
  <c r="FS255" i="89"/>
  <c r="FS256" i="89"/>
  <c r="FS257" i="89"/>
  <c r="FS258" i="89"/>
  <c r="FS259" i="89"/>
  <c r="FS260" i="89"/>
  <c r="FS261" i="89"/>
  <c r="FS262" i="89"/>
  <c r="FS263" i="89"/>
  <c r="FS264" i="89"/>
  <c r="FS265" i="89"/>
  <c r="FS233" i="89"/>
  <c r="FT89" i="89"/>
  <c r="FU89" i="89" s="1"/>
  <c r="FT90" i="89"/>
  <c r="FU90" i="89" s="1"/>
  <c r="FT91" i="89"/>
  <c r="FU91" i="89" s="1"/>
  <c r="FT92" i="89"/>
  <c r="FU92" i="89" s="1"/>
  <c r="FT93" i="89"/>
  <c r="FU93" i="89" s="1"/>
  <c r="FT94" i="89"/>
  <c r="FU94" i="89" s="1"/>
  <c r="FT95" i="89"/>
  <c r="FU95" i="89" s="1"/>
  <c r="FT96" i="89"/>
  <c r="FU96" i="89" s="1"/>
  <c r="FT97" i="89"/>
  <c r="FU97" i="89" s="1"/>
  <c r="FT98" i="89"/>
  <c r="FU98" i="89" s="1"/>
  <c r="FT99" i="89"/>
  <c r="FU99" i="89" s="1"/>
  <c r="FT100" i="89"/>
  <c r="FU100" i="89" s="1"/>
  <c r="FT101" i="89"/>
  <c r="FU101" i="89" s="1"/>
  <c r="FT102" i="89"/>
  <c r="FU102" i="89" s="1"/>
  <c r="FT103" i="89"/>
  <c r="FU103" i="89" s="1"/>
  <c r="FT104" i="89"/>
  <c r="FU104" i="89" s="1"/>
  <c r="FT105" i="89"/>
  <c r="FU105" i="89" s="1"/>
  <c r="FT106" i="89"/>
  <c r="FU106" i="89" s="1"/>
  <c r="FT107" i="89"/>
  <c r="FU107" i="89" s="1"/>
  <c r="FT108" i="89"/>
  <c r="FU108" i="89" s="1"/>
  <c r="FT109" i="89"/>
  <c r="FU109" i="89" s="1"/>
  <c r="FT110" i="89"/>
  <c r="FU110" i="89" s="1"/>
  <c r="FT111" i="89"/>
  <c r="FU111" i="89" s="1"/>
  <c r="FT112" i="89"/>
  <c r="FU112" i="89" s="1"/>
  <c r="FT113" i="89"/>
  <c r="FU113" i="89" s="1"/>
  <c r="FT114" i="89"/>
  <c r="FU114" i="89" s="1"/>
  <c r="FT115" i="89"/>
  <c r="FU115" i="89" s="1"/>
  <c r="FT116" i="89"/>
  <c r="FU116" i="89" s="1"/>
  <c r="FT117" i="89"/>
  <c r="FU117" i="89" s="1"/>
  <c r="FT118" i="89"/>
  <c r="FU118" i="89" s="1"/>
  <c r="FT119" i="89"/>
  <c r="FU119" i="89" s="1"/>
  <c r="FT120" i="89"/>
  <c r="FU120" i="89" s="1"/>
  <c r="FT121" i="89"/>
  <c r="FU121" i="89" s="1"/>
  <c r="FT122" i="89"/>
  <c r="FU122" i="89" s="1"/>
  <c r="FT123" i="89"/>
  <c r="FU123" i="89" s="1"/>
  <c r="FT124" i="89"/>
  <c r="FU124" i="89" s="1"/>
  <c r="FT125" i="89"/>
  <c r="FU125" i="89" s="1"/>
  <c r="FT126" i="89"/>
  <c r="FU126" i="89" s="1"/>
  <c r="FT127" i="89"/>
  <c r="FU127" i="89" s="1"/>
  <c r="FT128" i="89"/>
  <c r="FU128" i="89" s="1"/>
  <c r="FS89" i="89"/>
  <c r="FS90" i="89"/>
  <c r="FS91" i="89"/>
  <c r="FS92" i="89"/>
  <c r="FS93" i="89"/>
  <c r="FS94" i="89"/>
  <c r="FS95" i="89"/>
  <c r="FS96" i="89"/>
  <c r="FS97" i="89"/>
  <c r="FS98" i="89"/>
  <c r="FS99" i="89"/>
  <c r="FS100" i="89"/>
  <c r="FS101" i="89"/>
  <c r="FS102" i="89"/>
  <c r="FS103" i="89"/>
  <c r="FS104" i="89"/>
  <c r="FS105" i="89"/>
  <c r="FS106" i="89"/>
  <c r="FS107" i="89"/>
  <c r="FS108" i="89"/>
  <c r="FS109" i="89"/>
  <c r="FS110" i="89"/>
  <c r="FS111" i="89"/>
  <c r="FS112" i="89"/>
  <c r="FS113" i="89"/>
  <c r="FS114" i="89"/>
  <c r="FS115" i="89"/>
  <c r="FS116" i="89"/>
  <c r="FS117" i="89"/>
  <c r="FS118" i="89"/>
  <c r="FS119" i="89"/>
  <c r="FS120" i="89"/>
  <c r="FS121" i="89"/>
  <c r="FS122" i="89"/>
  <c r="FS123" i="89"/>
  <c r="FS124" i="89"/>
  <c r="FS125" i="89"/>
  <c r="FS126" i="89"/>
  <c r="FS127" i="89"/>
  <c r="FS128" i="89"/>
  <c r="FT88" i="89"/>
  <c r="FU88" i="89" s="1"/>
  <c r="FS88" i="89"/>
  <c r="FY416" i="89"/>
  <c r="FX416" i="89"/>
  <c r="FV416" i="89"/>
  <c r="FV375" i="89"/>
  <c r="FX372" i="89"/>
  <c r="FW372" i="89"/>
  <c r="FW329" i="89"/>
  <c r="FV318" i="89"/>
  <c r="FV268" i="89"/>
  <c r="FX265" i="89"/>
  <c r="FW265" i="89"/>
  <c r="FX237" i="89"/>
  <c r="FX236" i="89"/>
  <c r="FX235" i="89"/>
  <c r="FV226" i="89"/>
  <c r="FW224" i="89"/>
  <c r="FW223" i="89"/>
  <c r="FV178" i="89"/>
  <c r="FW174" i="89"/>
  <c r="FV134" i="89"/>
  <c r="FV183" i="89" s="1"/>
  <c r="FV231" i="89" s="1"/>
  <c r="FV273" i="89" s="1"/>
  <c r="FV323" i="89" s="1"/>
  <c r="FV380" i="89" s="1"/>
  <c r="FV129" i="89"/>
  <c r="FV41" i="89" s="1"/>
  <c r="FW128" i="89"/>
  <c r="FW127" i="89"/>
  <c r="FW112" i="89"/>
  <c r="CI333" i="89" l="1"/>
  <c r="FO328" i="89"/>
  <c r="FO276" i="89"/>
  <c r="FO277" i="89"/>
  <c r="FO278" i="89"/>
  <c r="FO279" i="89"/>
  <c r="FO280" i="89"/>
  <c r="FO281" i="89"/>
  <c r="FO282" i="89"/>
  <c r="FO283" i="89"/>
  <c r="FO284" i="89"/>
  <c r="FO285" i="89"/>
  <c r="FO286" i="89"/>
  <c r="FO287" i="89"/>
  <c r="FO288" i="89"/>
  <c r="FO289" i="89"/>
  <c r="FO290" i="89"/>
  <c r="FO291" i="89"/>
  <c r="FO292" i="89"/>
  <c r="FO293" i="89"/>
  <c r="FO294" i="89"/>
  <c r="FO295" i="89"/>
  <c r="FO296" i="89"/>
  <c r="FO297" i="89"/>
  <c r="FO298" i="89"/>
  <c r="FO299" i="89"/>
  <c r="FO300" i="89"/>
  <c r="FO301" i="89"/>
  <c r="FO302" i="89"/>
  <c r="FO303" i="89"/>
  <c r="FO304" i="89"/>
  <c r="FO305" i="89"/>
  <c r="FO306" i="89"/>
  <c r="FO307" i="89"/>
  <c r="FO308" i="89"/>
  <c r="FO309" i="89"/>
  <c r="FO310" i="89"/>
  <c r="FO311" i="89"/>
  <c r="FO312" i="89"/>
  <c r="FO313" i="89"/>
  <c r="FO314" i="89"/>
  <c r="FO315" i="89"/>
  <c r="FO316" i="89"/>
  <c r="FO275" i="89"/>
  <c r="FO89" i="89"/>
  <c r="FO90" i="89"/>
  <c r="FO91" i="89"/>
  <c r="FO92" i="89"/>
  <c r="FO93" i="89"/>
  <c r="FO94" i="89"/>
  <c r="FO95" i="89"/>
  <c r="FO96" i="89"/>
  <c r="FO97" i="89"/>
  <c r="FO98" i="89"/>
  <c r="FO99" i="89"/>
  <c r="FO100" i="89"/>
  <c r="FO101" i="89"/>
  <c r="FO102" i="89"/>
  <c r="FO103" i="89"/>
  <c r="FO104" i="89"/>
  <c r="FO105" i="89"/>
  <c r="FO106" i="89"/>
  <c r="FO107" i="89"/>
  <c r="FO108" i="89"/>
  <c r="FO109" i="89"/>
  <c r="FO110" i="89"/>
  <c r="FO111" i="89"/>
  <c r="FO112" i="89"/>
  <c r="FO113" i="89"/>
  <c r="FO114" i="89"/>
  <c r="FO115" i="89"/>
  <c r="FO116" i="89"/>
  <c r="FO117" i="89"/>
  <c r="FO118" i="89"/>
  <c r="FO119" i="89"/>
  <c r="FO120" i="89"/>
  <c r="FO121" i="89"/>
  <c r="FO122" i="89"/>
  <c r="FO123" i="89"/>
  <c r="FO124" i="89"/>
  <c r="FO125" i="89"/>
  <c r="FO126" i="89"/>
  <c r="FO127" i="89"/>
  <c r="FO128" i="89"/>
  <c r="FO88" i="89"/>
  <c r="FP326" i="89" l="1"/>
  <c r="FQ326" i="89" s="1"/>
  <c r="FP327" i="89"/>
  <c r="FQ327" i="89" s="1"/>
  <c r="FP328" i="89"/>
  <c r="FQ328" i="89" s="1"/>
  <c r="FP329" i="89"/>
  <c r="FQ329" i="89" s="1"/>
  <c r="FP330" i="89"/>
  <c r="FQ330" i="89" s="1"/>
  <c r="FP331" i="89"/>
  <c r="FQ331" i="89" s="1"/>
  <c r="FP332" i="89"/>
  <c r="FQ332" i="89" s="1"/>
  <c r="FP334" i="89"/>
  <c r="FQ334" i="89" s="1"/>
  <c r="FP335" i="89"/>
  <c r="FQ335" i="89" s="1"/>
  <c r="FP336" i="89"/>
  <c r="FQ336" i="89" s="1"/>
  <c r="FP337" i="89"/>
  <c r="FQ337" i="89" s="1"/>
  <c r="FP338" i="89"/>
  <c r="FQ338" i="89" s="1"/>
  <c r="FP339" i="89"/>
  <c r="FQ339" i="89" s="1"/>
  <c r="FP340" i="89"/>
  <c r="FQ340" i="89" s="1"/>
  <c r="FP341" i="89"/>
  <c r="FQ341" i="89" s="1"/>
  <c r="FP342" i="89"/>
  <c r="FQ342" i="89" s="1"/>
  <c r="FP343" i="89"/>
  <c r="FQ343" i="89" s="1"/>
  <c r="FP344" i="89"/>
  <c r="FQ344" i="89" s="1"/>
  <c r="FP345" i="89"/>
  <c r="FQ345" i="89" s="1"/>
  <c r="FP346" i="89"/>
  <c r="FQ346" i="89" s="1"/>
  <c r="FP347" i="89"/>
  <c r="FQ347" i="89" s="1"/>
  <c r="FP348" i="89"/>
  <c r="FQ348" i="89" s="1"/>
  <c r="FP349" i="89"/>
  <c r="FQ349" i="89" s="1"/>
  <c r="FP350" i="89"/>
  <c r="FQ350" i="89" s="1"/>
  <c r="FP351" i="89"/>
  <c r="FQ351" i="89" s="1"/>
  <c r="FP352" i="89"/>
  <c r="FQ352" i="89" s="1"/>
  <c r="FP353" i="89"/>
  <c r="FQ353" i="89" s="1"/>
  <c r="FP354" i="89"/>
  <c r="FQ354" i="89" s="1"/>
  <c r="FP355" i="89"/>
  <c r="FQ355" i="89" s="1"/>
  <c r="FP356" i="89"/>
  <c r="FQ356" i="89" s="1"/>
  <c r="FP357" i="89"/>
  <c r="FQ357" i="89" s="1"/>
  <c r="FP358" i="89"/>
  <c r="FQ358" i="89" s="1"/>
  <c r="FP359" i="89"/>
  <c r="FQ359" i="89" s="1"/>
  <c r="FP360" i="89"/>
  <c r="FQ360" i="89" s="1"/>
  <c r="FP361" i="89"/>
  <c r="FQ361" i="89" s="1"/>
  <c r="FP362" i="89"/>
  <c r="FQ362" i="89" s="1"/>
  <c r="FP363" i="89"/>
  <c r="FQ363" i="89" s="1"/>
  <c r="FP364" i="89"/>
  <c r="FQ364" i="89" s="1"/>
  <c r="FP365" i="89"/>
  <c r="FQ365" i="89" s="1"/>
  <c r="FP366" i="89"/>
  <c r="FQ366" i="89" s="1"/>
  <c r="FP367" i="89"/>
  <c r="FQ367" i="89" s="1"/>
  <c r="FP368" i="89"/>
  <c r="FQ368" i="89" s="1"/>
  <c r="FP369" i="89"/>
  <c r="FQ369" i="89" s="1"/>
  <c r="FP370" i="89"/>
  <c r="FQ370" i="89" s="1"/>
  <c r="FP371" i="89"/>
  <c r="FQ371" i="89" s="1"/>
  <c r="FP372" i="89"/>
  <c r="FQ372" i="89" s="1"/>
  <c r="FP325" i="89"/>
  <c r="FQ325" i="89" s="1"/>
  <c r="FO326" i="89"/>
  <c r="FO327" i="89"/>
  <c r="FO329" i="89"/>
  <c r="FO330" i="89"/>
  <c r="FO331" i="89"/>
  <c r="FO332" i="89"/>
  <c r="FO334" i="89"/>
  <c r="FO335" i="89"/>
  <c r="FO336" i="89"/>
  <c r="FO337" i="89"/>
  <c r="FO338" i="89"/>
  <c r="FO339" i="89"/>
  <c r="FO340" i="89"/>
  <c r="FO341" i="89"/>
  <c r="FO342" i="89"/>
  <c r="FO343" i="89"/>
  <c r="FO344" i="89"/>
  <c r="FO345" i="89"/>
  <c r="FO346" i="89"/>
  <c r="FO347" i="89"/>
  <c r="FO348" i="89"/>
  <c r="FO349" i="89"/>
  <c r="FO350" i="89"/>
  <c r="FO351" i="89"/>
  <c r="FO352" i="89"/>
  <c r="FO353" i="89"/>
  <c r="FO354" i="89"/>
  <c r="FO355" i="89"/>
  <c r="FO356" i="89"/>
  <c r="FO357" i="89"/>
  <c r="FO358" i="89"/>
  <c r="FO359" i="89"/>
  <c r="FO360" i="89"/>
  <c r="FO361" i="89"/>
  <c r="FO362" i="89"/>
  <c r="FO363" i="89"/>
  <c r="FO364" i="89"/>
  <c r="FO365" i="89"/>
  <c r="FO366" i="89"/>
  <c r="FO367" i="89"/>
  <c r="FO368" i="89"/>
  <c r="FO369" i="89"/>
  <c r="FO370" i="89"/>
  <c r="FO371" i="89"/>
  <c r="FO372" i="89"/>
  <c r="FO325" i="89"/>
  <c r="FO186" i="89"/>
  <c r="FO187" i="89"/>
  <c r="FO188" i="89"/>
  <c r="FO189" i="89"/>
  <c r="FO190" i="89"/>
  <c r="FO191" i="89"/>
  <c r="FO192" i="89"/>
  <c r="FO193" i="89"/>
  <c r="FO194" i="89"/>
  <c r="FO195" i="89"/>
  <c r="FO196" i="89"/>
  <c r="FO197" i="89"/>
  <c r="FO198" i="89"/>
  <c r="FO199" i="89"/>
  <c r="FO200" i="89"/>
  <c r="FO201" i="89"/>
  <c r="FO202" i="89"/>
  <c r="FO203" i="89"/>
  <c r="FO204" i="89"/>
  <c r="FO205" i="89"/>
  <c r="FO206" i="89"/>
  <c r="FO207" i="89"/>
  <c r="FO208" i="89"/>
  <c r="FO209" i="89"/>
  <c r="FO210" i="89"/>
  <c r="FO211" i="89"/>
  <c r="FO212" i="89"/>
  <c r="FO213" i="89"/>
  <c r="FO214" i="89"/>
  <c r="FO215" i="89"/>
  <c r="FO216" i="89"/>
  <c r="FO217" i="89"/>
  <c r="FO218" i="89"/>
  <c r="FO219" i="89"/>
  <c r="FO220" i="89"/>
  <c r="FO221" i="89"/>
  <c r="FO222" i="89"/>
  <c r="FO223" i="89"/>
  <c r="FO224" i="89"/>
  <c r="FO225" i="89"/>
  <c r="FO185" i="89"/>
  <c r="FP186" i="89"/>
  <c r="FQ186" i="89" s="1"/>
  <c r="FP187" i="89"/>
  <c r="FQ187" i="89" s="1"/>
  <c r="FP188" i="89"/>
  <c r="FQ188" i="89" s="1"/>
  <c r="FP189" i="89"/>
  <c r="FQ189" i="89" s="1"/>
  <c r="FP190" i="89"/>
  <c r="FQ190" i="89" s="1"/>
  <c r="FP191" i="89"/>
  <c r="FQ191" i="89" s="1"/>
  <c r="FP192" i="89"/>
  <c r="FQ192" i="89" s="1"/>
  <c r="FP193" i="89"/>
  <c r="FQ193" i="89" s="1"/>
  <c r="FP194" i="89"/>
  <c r="FQ194" i="89" s="1"/>
  <c r="FP195" i="89"/>
  <c r="FQ195" i="89" s="1"/>
  <c r="FP196" i="89"/>
  <c r="FQ196" i="89" s="1"/>
  <c r="FP197" i="89"/>
  <c r="FQ197" i="89" s="1"/>
  <c r="FP198" i="89"/>
  <c r="FQ198" i="89" s="1"/>
  <c r="FP199" i="89"/>
  <c r="FQ199" i="89" s="1"/>
  <c r="FP200" i="89"/>
  <c r="FQ200" i="89" s="1"/>
  <c r="FP201" i="89"/>
  <c r="FQ201" i="89" s="1"/>
  <c r="FP202" i="89"/>
  <c r="FQ202" i="89" s="1"/>
  <c r="FP203" i="89"/>
  <c r="FQ203" i="89" s="1"/>
  <c r="FP204" i="89"/>
  <c r="FQ204" i="89" s="1"/>
  <c r="FP205" i="89"/>
  <c r="FQ205" i="89" s="1"/>
  <c r="FP206" i="89"/>
  <c r="FQ206" i="89" s="1"/>
  <c r="FP207" i="89"/>
  <c r="FQ207" i="89" s="1"/>
  <c r="FP208" i="89"/>
  <c r="FQ208" i="89" s="1"/>
  <c r="FP209" i="89"/>
  <c r="FQ209" i="89" s="1"/>
  <c r="FP210" i="89"/>
  <c r="FQ210" i="89" s="1"/>
  <c r="FP211" i="89"/>
  <c r="FQ211" i="89" s="1"/>
  <c r="FP212" i="89"/>
  <c r="FQ212" i="89" s="1"/>
  <c r="FP213" i="89"/>
  <c r="FQ213" i="89" s="1"/>
  <c r="FP214" i="89"/>
  <c r="FQ214" i="89" s="1"/>
  <c r="FP215" i="89"/>
  <c r="FQ215" i="89" s="1"/>
  <c r="FP216" i="89"/>
  <c r="FQ216" i="89" s="1"/>
  <c r="FP217" i="89"/>
  <c r="FQ217" i="89" s="1"/>
  <c r="FP218" i="89"/>
  <c r="FQ218" i="89" s="1"/>
  <c r="FP219" i="89"/>
  <c r="FQ219" i="89" s="1"/>
  <c r="FP220" i="89"/>
  <c r="FQ220" i="89" s="1"/>
  <c r="FP221" i="89"/>
  <c r="FQ221" i="89" s="1"/>
  <c r="FP222" i="89"/>
  <c r="FQ222" i="89" s="1"/>
  <c r="FP223" i="89"/>
  <c r="FQ223" i="89" s="1"/>
  <c r="FP224" i="89"/>
  <c r="FQ224" i="89" s="1"/>
  <c r="FP225" i="89"/>
  <c r="FQ225" i="89" s="1"/>
  <c r="FP185" i="89"/>
  <c r="FQ185" i="89" s="1"/>
  <c r="FP383" i="89"/>
  <c r="FQ383" i="89" s="1"/>
  <c r="FP384" i="89"/>
  <c r="FQ384" i="89" s="1"/>
  <c r="FP385" i="89"/>
  <c r="FQ385" i="89" s="1"/>
  <c r="FP386" i="89"/>
  <c r="FQ386" i="89" s="1"/>
  <c r="FP387" i="89"/>
  <c r="FQ387" i="89" s="1"/>
  <c r="FP388" i="89"/>
  <c r="FQ388" i="89" s="1"/>
  <c r="FP389" i="89"/>
  <c r="FQ389" i="89" s="1"/>
  <c r="FP390" i="89"/>
  <c r="FQ390" i="89" s="1"/>
  <c r="FP391" i="89"/>
  <c r="FQ391" i="89" s="1"/>
  <c r="FP392" i="89"/>
  <c r="FQ392" i="89" s="1"/>
  <c r="FP393" i="89"/>
  <c r="FQ393" i="89" s="1"/>
  <c r="FP394" i="89"/>
  <c r="FQ394" i="89" s="1"/>
  <c r="FP395" i="89"/>
  <c r="FQ395" i="89" s="1"/>
  <c r="FP396" i="89"/>
  <c r="FQ396" i="89" s="1"/>
  <c r="FP397" i="89"/>
  <c r="FQ397" i="89" s="1"/>
  <c r="FP398" i="89"/>
  <c r="FQ398" i="89" s="1"/>
  <c r="FP399" i="89"/>
  <c r="FQ399" i="89" s="1"/>
  <c r="FP400" i="89"/>
  <c r="FQ400" i="89" s="1"/>
  <c r="FP401" i="89"/>
  <c r="FQ401" i="89" s="1"/>
  <c r="FP402" i="89"/>
  <c r="FQ402" i="89" s="1"/>
  <c r="FP403" i="89"/>
  <c r="FQ403" i="89" s="1"/>
  <c r="FP404" i="89"/>
  <c r="FQ404" i="89" s="1"/>
  <c r="FP405" i="89"/>
  <c r="FQ405" i="89" s="1"/>
  <c r="FP406" i="89"/>
  <c r="FQ406" i="89" s="1"/>
  <c r="FP407" i="89"/>
  <c r="FQ407" i="89" s="1"/>
  <c r="FP408" i="89"/>
  <c r="FQ408" i="89" s="1"/>
  <c r="FP409" i="89"/>
  <c r="FQ409" i="89" s="1"/>
  <c r="FP410" i="89"/>
  <c r="FQ410" i="89" s="1"/>
  <c r="FP411" i="89"/>
  <c r="FQ411" i="89" s="1"/>
  <c r="FP412" i="89"/>
  <c r="FQ412" i="89" s="1"/>
  <c r="FP413" i="89"/>
  <c r="FQ413" i="89" s="1"/>
  <c r="FP382" i="89"/>
  <c r="FQ382" i="89" s="1"/>
  <c r="FP137" i="89"/>
  <c r="FQ137" i="89" s="1"/>
  <c r="FP138" i="89"/>
  <c r="FQ138" i="89" s="1"/>
  <c r="FP139" i="89"/>
  <c r="FQ139" i="89" s="1"/>
  <c r="FP140" i="89"/>
  <c r="FQ140" i="89" s="1"/>
  <c r="FP141" i="89"/>
  <c r="FQ141" i="89" s="1"/>
  <c r="FP142" i="89"/>
  <c r="FQ142" i="89" s="1"/>
  <c r="FP143" i="89"/>
  <c r="FQ143" i="89" s="1"/>
  <c r="FP144" i="89"/>
  <c r="FQ144" i="89" s="1"/>
  <c r="FP145" i="89"/>
  <c r="FQ145" i="89" s="1"/>
  <c r="FP146" i="89"/>
  <c r="FQ146" i="89" s="1"/>
  <c r="FP147" i="89"/>
  <c r="FQ147" i="89" s="1"/>
  <c r="FP148" i="89"/>
  <c r="FQ148" i="89" s="1"/>
  <c r="FP149" i="89"/>
  <c r="FQ149" i="89" s="1"/>
  <c r="FP150" i="89"/>
  <c r="FQ150" i="89" s="1"/>
  <c r="FP151" i="89"/>
  <c r="FQ151" i="89" s="1"/>
  <c r="FP152" i="89"/>
  <c r="FQ152" i="89" s="1"/>
  <c r="FP153" i="89"/>
  <c r="FQ153" i="89" s="1"/>
  <c r="FP154" i="89"/>
  <c r="FQ154" i="89" s="1"/>
  <c r="FP155" i="89"/>
  <c r="FQ155" i="89" s="1"/>
  <c r="FP156" i="89"/>
  <c r="FQ156" i="89" s="1"/>
  <c r="FP157" i="89"/>
  <c r="FQ157" i="89" s="1"/>
  <c r="FP158" i="89"/>
  <c r="FQ158" i="89" s="1"/>
  <c r="FP159" i="89"/>
  <c r="FQ159" i="89" s="1"/>
  <c r="FP160" i="89"/>
  <c r="FQ160" i="89" s="1"/>
  <c r="FP161" i="89"/>
  <c r="FQ161" i="89" s="1"/>
  <c r="FP162" i="89"/>
  <c r="FQ162" i="89" s="1"/>
  <c r="FP163" i="89"/>
  <c r="FQ163" i="89" s="1"/>
  <c r="FP164" i="89"/>
  <c r="FQ164" i="89" s="1"/>
  <c r="FP165" i="89"/>
  <c r="FQ165" i="89" s="1"/>
  <c r="FP166" i="89"/>
  <c r="FQ166" i="89" s="1"/>
  <c r="FP167" i="89"/>
  <c r="FQ167" i="89" s="1"/>
  <c r="FP168" i="89"/>
  <c r="FQ168" i="89" s="1"/>
  <c r="FP169" i="89"/>
  <c r="FQ169" i="89" s="1"/>
  <c r="FP170" i="89"/>
  <c r="FQ170" i="89" s="1"/>
  <c r="FP171" i="89"/>
  <c r="FQ171" i="89" s="1"/>
  <c r="FP172" i="89"/>
  <c r="FQ172" i="89" s="1"/>
  <c r="FP173" i="89"/>
  <c r="FQ173" i="89" s="1"/>
  <c r="FP174" i="89"/>
  <c r="FQ174" i="89" s="1"/>
  <c r="FP175" i="89"/>
  <c r="FQ175" i="89" s="1"/>
  <c r="FP136" i="89"/>
  <c r="FQ136" i="89" s="1"/>
  <c r="FO137" i="89"/>
  <c r="FO138" i="89"/>
  <c r="FO139" i="89"/>
  <c r="FO140" i="89"/>
  <c r="FO141" i="89"/>
  <c r="FO142" i="89"/>
  <c r="FO143" i="89"/>
  <c r="FO144" i="89"/>
  <c r="FO145" i="89"/>
  <c r="FO146" i="89"/>
  <c r="FO147" i="89"/>
  <c r="FO148" i="89"/>
  <c r="FO149" i="89"/>
  <c r="FO150" i="89"/>
  <c r="FO151" i="89"/>
  <c r="FO152" i="89"/>
  <c r="FO153" i="89"/>
  <c r="FO154" i="89"/>
  <c r="FO155" i="89"/>
  <c r="FO156" i="89"/>
  <c r="FO157" i="89"/>
  <c r="FO158" i="89"/>
  <c r="FO159" i="89"/>
  <c r="FO160" i="89"/>
  <c r="FO161" i="89"/>
  <c r="FO162" i="89"/>
  <c r="FO163" i="89"/>
  <c r="FO164" i="89"/>
  <c r="FO165" i="89"/>
  <c r="FO166" i="89"/>
  <c r="FO167" i="89"/>
  <c r="FO168" i="89"/>
  <c r="FO169" i="89"/>
  <c r="FO170" i="89"/>
  <c r="FO171" i="89"/>
  <c r="FO172" i="89"/>
  <c r="FO173" i="89"/>
  <c r="FO174" i="89"/>
  <c r="FO175" i="89"/>
  <c r="FO136" i="89"/>
  <c r="FP276" i="89"/>
  <c r="FQ276" i="89" s="1"/>
  <c r="FP277" i="89"/>
  <c r="FQ277" i="89" s="1"/>
  <c r="FP278" i="89"/>
  <c r="FQ278" i="89" s="1"/>
  <c r="FP279" i="89"/>
  <c r="FQ279" i="89" s="1"/>
  <c r="FP280" i="89"/>
  <c r="FQ280" i="89" s="1"/>
  <c r="FP281" i="89"/>
  <c r="FQ281" i="89" s="1"/>
  <c r="FP282" i="89"/>
  <c r="FQ282" i="89" s="1"/>
  <c r="FP283" i="89"/>
  <c r="FQ283" i="89" s="1"/>
  <c r="FP284" i="89"/>
  <c r="FQ284" i="89" s="1"/>
  <c r="FP285" i="89"/>
  <c r="FQ285" i="89" s="1"/>
  <c r="FP286" i="89"/>
  <c r="FQ286" i="89" s="1"/>
  <c r="FP287" i="89"/>
  <c r="FQ287" i="89" s="1"/>
  <c r="FP288" i="89"/>
  <c r="FQ288" i="89" s="1"/>
  <c r="FP289" i="89"/>
  <c r="FQ289" i="89" s="1"/>
  <c r="FP290" i="89"/>
  <c r="FQ290" i="89" s="1"/>
  <c r="FP291" i="89"/>
  <c r="FQ291" i="89" s="1"/>
  <c r="FP292" i="89"/>
  <c r="FQ292" i="89" s="1"/>
  <c r="FP293" i="89"/>
  <c r="FQ293" i="89" s="1"/>
  <c r="FP294" i="89"/>
  <c r="FQ294" i="89" s="1"/>
  <c r="FP295" i="89"/>
  <c r="FQ295" i="89" s="1"/>
  <c r="FP296" i="89"/>
  <c r="FQ296" i="89" s="1"/>
  <c r="FP297" i="89"/>
  <c r="FQ297" i="89" s="1"/>
  <c r="FP298" i="89"/>
  <c r="FQ298" i="89" s="1"/>
  <c r="FP299" i="89"/>
  <c r="FQ299" i="89" s="1"/>
  <c r="FP300" i="89"/>
  <c r="FQ300" i="89" s="1"/>
  <c r="FP301" i="89"/>
  <c r="FQ301" i="89" s="1"/>
  <c r="FP302" i="89"/>
  <c r="FQ302" i="89" s="1"/>
  <c r="FP303" i="89"/>
  <c r="FQ303" i="89" s="1"/>
  <c r="FP304" i="89"/>
  <c r="FQ304" i="89" s="1"/>
  <c r="FP305" i="89"/>
  <c r="FQ305" i="89" s="1"/>
  <c r="FP306" i="89"/>
  <c r="FQ306" i="89" s="1"/>
  <c r="FP307" i="89"/>
  <c r="FQ307" i="89" s="1"/>
  <c r="FP308" i="89"/>
  <c r="FQ308" i="89" s="1"/>
  <c r="FP309" i="89"/>
  <c r="FQ309" i="89" s="1"/>
  <c r="FP310" i="89"/>
  <c r="FQ310" i="89" s="1"/>
  <c r="FP311" i="89"/>
  <c r="FQ311" i="89" s="1"/>
  <c r="FP312" i="89"/>
  <c r="FQ312" i="89" s="1"/>
  <c r="FP313" i="89"/>
  <c r="FQ313" i="89" s="1"/>
  <c r="FP314" i="89"/>
  <c r="FQ314" i="89" s="1"/>
  <c r="FP315" i="89"/>
  <c r="FQ315" i="89" s="1"/>
  <c r="FP275" i="89"/>
  <c r="FQ275" i="89" s="1"/>
  <c r="FP234" i="89"/>
  <c r="FQ234" i="89" s="1"/>
  <c r="FP235" i="89"/>
  <c r="FQ235" i="89" s="1"/>
  <c r="FP236" i="89"/>
  <c r="FQ236" i="89" s="1"/>
  <c r="FP237" i="89"/>
  <c r="FQ237" i="89" s="1"/>
  <c r="FP238" i="89"/>
  <c r="FQ238" i="89" s="1"/>
  <c r="FP239" i="89"/>
  <c r="FQ239" i="89" s="1"/>
  <c r="FP240" i="89"/>
  <c r="FQ240" i="89" s="1"/>
  <c r="FP241" i="89"/>
  <c r="FQ241" i="89" s="1"/>
  <c r="FP242" i="89"/>
  <c r="FQ242" i="89" s="1"/>
  <c r="FP243" i="89"/>
  <c r="FQ243" i="89" s="1"/>
  <c r="FP244" i="89"/>
  <c r="FQ244" i="89" s="1"/>
  <c r="FP245" i="89"/>
  <c r="FQ245" i="89" s="1"/>
  <c r="FP246" i="89"/>
  <c r="FQ246" i="89" s="1"/>
  <c r="FP247" i="89"/>
  <c r="FQ247" i="89" s="1"/>
  <c r="FP248" i="89"/>
  <c r="FQ248" i="89" s="1"/>
  <c r="FP249" i="89"/>
  <c r="FQ249" i="89" s="1"/>
  <c r="FP250" i="89"/>
  <c r="FQ250" i="89" s="1"/>
  <c r="FP251" i="89"/>
  <c r="FQ251" i="89" s="1"/>
  <c r="FP252" i="89"/>
  <c r="FQ252" i="89" s="1"/>
  <c r="FP253" i="89"/>
  <c r="FQ253" i="89" s="1"/>
  <c r="FP254" i="89"/>
  <c r="FQ254" i="89" s="1"/>
  <c r="FP255" i="89"/>
  <c r="FQ255" i="89" s="1"/>
  <c r="FP256" i="89"/>
  <c r="FQ256" i="89" s="1"/>
  <c r="FP257" i="89"/>
  <c r="FQ257" i="89" s="1"/>
  <c r="FP258" i="89"/>
  <c r="FQ258" i="89" s="1"/>
  <c r="FP259" i="89"/>
  <c r="FQ259" i="89" s="1"/>
  <c r="FP260" i="89"/>
  <c r="FQ260" i="89" s="1"/>
  <c r="FP261" i="89"/>
  <c r="FQ261" i="89" s="1"/>
  <c r="FP262" i="89"/>
  <c r="FQ262" i="89" s="1"/>
  <c r="FP263" i="89"/>
  <c r="FQ263" i="89" s="1"/>
  <c r="FP264" i="89"/>
  <c r="FQ264" i="89" s="1"/>
  <c r="FP265" i="89"/>
  <c r="FQ265" i="89" s="1"/>
  <c r="FP233" i="89"/>
  <c r="FQ233" i="89" s="1"/>
  <c r="FP89" i="89"/>
  <c r="FQ89" i="89" s="1"/>
  <c r="FP90" i="89"/>
  <c r="FQ90" i="89" s="1"/>
  <c r="FP91" i="89"/>
  <c r="FQ91" i="89" s="1"/>
  <c r="FP92" i="89"/>
  <c r="FQ92" i="89" s="1"/>
  <c r="FP93" i="89"/>
  <c r="FQ93" i="89" s="1"/>
  <c r="FP94" i="89"/>
  <c r="FQ94" i="89" s="1"/>
  <c r="FP95" i="89"/>
  <c r="FQ95" i="89" s="1"/>
  <c r="FP96" i="89"/>
  <c r="FQ96" i="89" s="1"/>
  <c r="FP97" i="89"/>
  <c r="FQ97" i="89" s="1"/>
  <c r="FP98" i="89"/>
  <c r="FQ98" i="89" s="1"/>
  <c r="FP99" i="89"/>
  <c r="FQ99" i="89" s="1"/>
  <c r="FP100" i="89"/>
  <c r="FQ100" i="89" s="1"/>
  <c r="FP101" i="89"/>
  <c r="FQ101" i="89" s="1"/>
  <c r="FP102" i="89"/>
  <c r="FQ102" i="89" s="1"/>
  <c r="FP103" i="89"/>
  <c r="FQ103" i="89" s="1"/>
  <c r="FP104" i="89"/>
  <c r="FQ104" i="89" s="1"/>
  <c r="FP105" i="89"/>
  <c r="FQ105" i="89" s="1"/>
  <c r="FP106" i="89"/>
  <c r="FQ106" i="89" s="1"/>
  <c r="FP107" i="89"/>
  <c r="FQ107" i="89" s="1"/>
  <c r="FP108" i="89"/>
  <c r="FQ108" i="89" s="1"/>
  <c r="FP109" i="89"/>
  <c r="FQ109" i="89" s="1"/>
  <c r="FP110" i="89"/>
  <c r="FQ110" i="89" s="1"/>
  <c r="FP111" i="89"/>
  <c r="FQ111" i="89" s="1"/>
  <c r="FP112" i="89"/>
  <c r="FQ112" i="89" s="1"/>
  <c r="FP113" i="89"/>
  <c r="FQ113" i="89" s="1"/>
  <c r="FP114" i="89"/>
  <c r="FQ114" i="89" s="1"/>
  <c r="FP115" i="89"/>
  <c r="FQ115" i="89" s="1"/>
  <c r="FP116" i="89"/>
  <c r="FQ116" i="89" s="1"/>
  <c r="FP117" i="89"/>
  <c r="FQ117" i="89" s="1"/>
  <c r="FP118" i="89"/>
  <c r="FQ118" i="89" s="1"/>
  <c r="FP119" i="89"/>
  <c r="FQ119" i="89" s="1"/>
  <c r="FP120" i="89"/>
  <c r="FQ120" i="89" s="1"/>
  <c r="FP121" i="89"/>
  <c r="FQ121" i="89" s="1"/>
  <c r="FP122" i="89"/>
  <c r="FQ122" i="89" s="1"/>
  <c r="FP123" i="89"/>
  <c r="FQ123" i="89" s="1"/>
  <c r="FP124" i="89"/>
  <c r="FQ124" i="89" s="1"/>
  <c r="FP125" i="89"/>
  <c r="FQ125" i="89" s="1"/>
  <c r="FP126" i="89"/>
  <c r="FQ126" i="89" s="1"/>
  <c r="FP127" i="89"/>
  <c r="FQ127" i="89" s="1"/>
  <c r="FP128" i="89"/>
  <c r="FQ128" i="89" s="1"/>
  <c r="FP88" i="89"/>
  <c r="FQ88" i="89" s="1"/>
  <c r="FU416" i="89" l="1"/>
  <c r="FT416" i="89"/>
  <c r="FR416" i="89"/>
  <c r="FR375" i="89"/>
  <c r="FR318" i="89"/>
  <c r="FR268" i="89"/>
  <c r="FR226" i="89"/>
  <c r="FR178" i="89"/>
  <c r="FR134" i="89"/>
  <c r="FR183" i="89" s="1"/>
  <c r="FR231" i="89" s="1"/>
  <c r="FR273" i="89" s="1"/>
  <c r="FR323" i="89" s="1"/>
  <c r="FR380" i="89" s="1"/>
  <c r="FR129" i="89"/>
  <c r="FK137" i="89"/>
  <c r="FK138" i="89"/>
  <c r="FK139" i="89"/>
  <c r="FK140" i="89"/>
  <c r="FK141" i="89"/>
  <c r="FK142" i="89"/>
  <c r="FK143" i="89"/>
  <c r="FK144" i="89"/>
  <c r="FK145" i="89"/>
  <c r="FK146" i="89"/>
  <c r="FK147" i="89"/>
  <c r="FK148" i="89"/>
  <c r="FK149" i="89"/>
  <c r="FK150" i="89"/>
  <c r="FK151" i="89"/>
  <c r="FK152" i="89"/>
  <c r="FK153" i="89"/>
  <c r="FK154" i="89"/>
  <c r="FK155" i="89"/>
  <c r="FK156" i="89"/>
  <c r="FK157" i="89"/>
  <c r="FK158" i="89"/>
  <c r="FK159" i="89"/>
  <c r="FK160" i="89"/>
  <c r="FK161" i="89"/>
  <c r="FK162" i="89"/>
  <c r="FK163" i="89"/>
  <c r="FK164" i="89"/>
  <c r="FK165" i="89"/>
  <c r="FK166" i="89"/>
  <c r="FK167" i="89"/>
  <c r="FK168" i="89"/>
  <c r="FK169" i="89"/>
  <c r="FK170" i="89"/>
  <c r="FK171" i="89"/>
  <c r="FK172" i="89"/>
  <c r="FK173" i="89"/>
  <c r="FK174" i="89"/>
  <c r="FK175" i="89"/>
  <c r="FK136" i="89"/>
  <c r="FR41" i="89" l="1"/>
  <c r="FK276" i="89"/>
  <c r="FK277" i="89"/>
  <c r="FK278" i="89"/>
  <c r="FK279" i="89"/>
  <c r="FK280" i="89"/>
  <c r="FK281" i="89"/>
  <c r="FK282" i="89"/>
  <c r="FK283" i="89"/>
  <c r="FK284" i="89"/>
  <c r="FK285" i="89"/>
  <c r="FK286" i="89"/>
  <c r="FK287" i="89"/>
  <c r="FK288" i="89"/>
  <c r="FK289" i="89"/>
  <c r="FK290" i="89"/>
  <c r="FK291" i="89"/>
  <c r="FK292" i="89"/>
  <c r="FK293" i="89"/>
  <c r="FK294" i="89"/>
  <c r="FK295" i="89"/>
  <c r="FK296" i="89"/>
  <c r="FK297" i="89"/>
  <c r="FK298" i="89"/>
  <c r="FK299" i="89"/>
  <c r="FK300" i="89"/>
  <c r="FK301" i="89"/>
  <c r="FK302" i="89"/>
  <c r="FK303" i="89"/>
  <c r="FK304" i="89"/>
  <c r="FK305" i="89"/>
  <c r="FK306" i="89"/>
  <c r="FK307" i="89"/>
  <c r="FK308" i="89"/>
  <c r="FK309" i="89"/>
  <c r="FK310" i="89"/>
  <c r="FK311" i="89"/>
  <c r="FK312" i="89"/>
  <c r="FK313" i="89"/>
  <c r="FK314" i="89"/>
  <c r="FK315" i="89"/>
  <c r="FK275" i="89"/>
  <c r="FL326" i="89"/>
  <c r="FM326" i="89" s="1"/>
  <c r="FL327" i="89"/>
  <c r="FM327" i="89" s="1"/>
  <c r="FL328" i="89"/>
  <c r="FM328" i="89" s="1"/>
  <c r="FL329" i="89"/>
  <c r="FM329" i="89" s="1"/>
  <c r="FL330" i="89"/>
  <c r="FM330" i="89" s="1"/>
  <c r="FL331" i="89"/>
  <c r="FM331" i="89" s="1"/>
  <c r="FL332" i="89"/>
  <c r="FM332" i="89" s="1"/>
  <c r="FL334" i="89"/>
  <c r="FM334" i="89" s="1"/>
  <c r="FL335" i="89"/>
  <c r="FM335" i="89" s="1"/>
  <c r="FL336" i="89"/>
  <c r="FM336" i="89" s="1"/>
  <c r="FL337" i="89"/>
  <c r="FM337" i="89" s="1"/>
  <c r="FL338" i="89"/>
  <c r="FM338" i="89" s="1"/>
  <c r="FL339" i="89"/>
  <c r="FM339" i="89" s="1"/>
  <c r="FL340" i="89"/>
  <c r="FM340" i="89" s="1"/>
  <c r="FL341" i="89"/>
  <c r="FM341" i="89" s="1"/>
  <c r="FL342" i="89"/>
  <c r="FM342" i="89" s="1"/>
  <c r="FL343" i="89"/>
  <c r="FM343" i="89" s="1"/>
  <c r="FL344" i="89"/>
  <c r="FM344" i="89" s="1"/>
  <c r="FL345" i="89"/>
  <c r="FM345" i="89" s="1"/>
  <c r="FL346" i="89"/>
  <c r="FM346" i="89" s="1"/>
  <c r="FL347" i="89"/>
  <c r="FM347" i="89" s="1"/>
  <c r="FL348" i="89"/>
  <c r="FM348" i="89" s="1"/>
  <c r="FL349" i="89"/>
  <c r="FM349" i="89" s="1"/>
  <c r="FL350" i="89"/>
  <c r="FM350" i="89" s="1"/>
  <c r="FL351" i="89"/>
  <c r="FM351" i="89" s="1"/>
  <c r="FL352" i="89"/>
  <c r="FM352" i="89" s="1"/>
  <c r="FL353" i="89"/>
  <c r="FM353" i="89" s="1"/>
  <c r="FL354" i="89"/>
  <c r="FM354" i="89" s="1"/>
  <c r="FL355" i="89"/>
  <c r="FM355" i="89" s="1"/>
  <c r="FL356" i="89"/>
  <c r="FM356" i="89" s="1"/>
  <c r="FL357" i="89"/>
  <c r="FM357" i="89" s="1"/>
  <c r="FL363" i="89"/>
  <c r="FM363" i="89" s="1"/>
  <c r="FL358" i="89"/>
  <c r="FM358" i="89" s="1"/>
  <c r="FL359" i="89"/>
  <c r="FM359" i="89" s="1"/>
  <c r="FL360" i="89"/>
  <c r="FM360" i="89" s="1"/>
  <c r="FL361" i="89"/>
  <c r="FM361" i="89" s="1"/>
  <c r="FL362" i="89"/>
  <c r="FM362" i="89" s="1"/>
  <c r="FL364" i="89"/>
  <c r="FM364" i="89" s="1"/>
  <c r="FL365" i="89"/>
  <c r="FM365" i="89" s="1"/>
  <c r="FL366" i="89"/>
  <c r="FM366" i="89" s="1"/>
  <c r="FL367" i="89"/>
  <c r="FM367" i="89" s="1"/>
  <c r="FL368" i="89"/>
  <c r="FM368" i="89" s="1"/>
  <c r="FL369" i="89"/>
  <c r="FM369" i="89" s="1"/>
  <c r="FL370" i="89"/>
  <c r="FM370" i="89" s="1"/>
  <c r="FL371" i="89"/>
  <c r="FM371" i="89" s="1"/>
  <c r="FL372" i="89"/>
  <c r="FM372" i="89" s="1"/>
  <c r="FL325" i="89"/>
  <c r="FM325" i="89" s="1"/>
  <c r="FK326" i="89"/>
  <c r="FK327" i="89"/>
  <c r="FK328" i="89"/>
  <c r="FK329" i="89"/>
  <c r="FK330" i="89"/>
  <c r="FK331" i="89"/>
  <c r="FK332" i="89"/>
  <c r="FK334" i="89"/>
  <c r="FK335" i="89"/>
  <c r="FK336" i="89"/>
  <c r="FK337" i="89"/>
  <c r="FK338" i="89"/>
  <c r="FK339" i="89"/>
  <c r="FK340" i="89"/>
  <c r="FK341" i="89"/>
  <c r="FK342" i="89"/>
  <c r="FK343" i="89"/>
  <c r="FK344" i="89"/>
  <c r="FK345" i="89"/>
  <c r="FK346" i="89"/>
  <c r="FK347" i="89"/>
  <c r="FK348" i="89"/>
  <c r="FK349" i="89"/>
  <c r="FK350" i="89"/>
  <c r="FK351" i="89"/>
  <c r="FK352" i="89"/>
  <c r="FK353" i="89"/>
  <c r="FK354" i="89"/>
  <c r="FK355" i="89"/>
  <c r="FK356" i="89"/>
  <c r="FK357" i="89"/>
  <c r="FK363" i="89"/>
  <c r="FK358" i="89"/>
  <c r="FK359" i="89"/>
  <c r="FK360" i="89"/>
  <c r="FK361" i="89"/>
  <c r="FK362" i="89"/>
  <c r="FK364" i="89"/>
  <c r="FK365" i="89"/>
  <c r="FK366" i="89"/>
  <c r="FK367" i="89"/>
  <c r="FK368" i="89"/>
  <c r="FK369" i="89"/>
  <c r="FK370" i="89"/>
  <c r="FK371" i="89"/>
  <c r="FK372" i="89"/>
  <c r="FK325" i="89"/>
  <c r="FL185" i="89"/>
  <c r="FM185" i="89" s="1"/>
  <c r="FH370" i="89"/>
  <c r="FI370" i="89" s="1"/>
  <c r="FG370" i="89"/>
  <c r="FD370" i="89"/>
  <c r="FE370" i="89" s="1"/>
  <c r="FC370" i="89"/>
  <c r="EZ370" i="89"/>
  <c r="FA370" i="89" s="1"/>
  <c r="EV370" i="89"/>
  <c r="EW370" i="89" s="1"/>
  <c r="EU370" i="89"/>
  <c r="EN370" i="89"/>
  <c r="EO370" i="89" s="1"/>
  <c r="EJ370" i="89"/>
  <c r="EK370" i="89" s="1"/>
  <c r="EI370" i="89"/>
  <c r="EF370" i="89"/>
  <c r="EG370" i="89" s="1"/>
  <c r="EB370" i="89"/>
  <c r="EC370" i="89" s="1"/>
  <c r="EA370" i="89"/>
  <c r="DT370" i="89"/>
  <c r="DU370" i="89" s="1"/>
  <c r="DS370" i="89"/>
  <c r="DP370" i="89"/>
  <c r="DQ370" i="89" s="1"/>
  <c r="DO370" i="89"/>
  <c r="DK370" i="89"/>
  <c r="DH370" i="89"/>
  <c r="DI370" i="89" s="1"/>
  <c r="DG370" i="89"/>
  <c r="DD370" i="89"/>
  <c r="DE370" i="89" s="1"/>
  <c r="DC370" i="89"/>
  <c r="CY370" i="89"/>
  <c r="CV370" i="89"/>
  <c r="CW370" i="89" s="1"/>
  <c r="CU370" i="89"/>
  <c r="CR370" i="89"/>
  <c r="CS370" i="89" s="1"/>
  <c r="CQ370" i="89"/>
  <c r="CN370" i="89"/>
  <c r="CO370" i="89" s="1"/>
  <c r="CM370" i="89"/>
  <c r="CI370" i="89"/>
  <c r="BB370" i="89"/>
  <c r="AZ370" i="89"/>
  <c r="AX370" i="89"/>
  <c r="AV370" i="89"/>
  <c r="AT370" i="89"/>
  <c r="AR370" i="89"/>
  <c r="AP370" i="89"/>
  <c r="AN370" i="89"/>
  <c r="AL370" i="89"/>
  <c r="AJ370" i="89"/>
  <c r="AH370" i="89"/>
  <c r="AF370" i="89"/>
  <c r="AD370" i="89"/>
  <c r="AB370" i="89"/>
  <c r="Z370" i="89"/>
  <c r="X370" i="89"/>
  <c r="V370" i="89"/>
  <c r="DL370" i="89" s="1"/>
  <c r="DM370" i="89" s="1"/>
  <c r="T370" i="89"/>
  <c r="R370" i="89"/>
  <c r="P370" i="89"/>
  <c r="N370" i="89"/>
  <c r="L370" i="89"/>
  <c r="J370" i="89"/>
  <c r="H370" i="89"/>
  <c r="F370" i="89"/>
  <c r="FL383" i="89"/>
  <c r="FM383" i="89" s="1"/>
  <c r="FL384" i="89"/>
  <c r="FM384" i="89" s="1"/>
  <c r="FL385" i="89"/>
  <c r="FM385" i="89" s="1"/>
  <c r="FL386" i="89"/>
  <c r="FM386" i="89" s="1"/>
  <c r="FL387" i="89"/>
  <c r="FM387" i="89" s="1"/>
  <c r="FL388" i="89"/>
  <c r="FM388" i="89" s="1"/>
  <c r="FL389" i="89"/>
  <c r="FM389" i="89" s="1"/>
  <c r="FL390" i="89"/>
  <c r="FM390" i="89" s="1"/>
  <c r="FL391" i="89"/>
  <c r="FM391" i="89" s="1"/>
  <c r="FL392" i="89"/>
  <c r="FM392" i="89" s="1"/>
  <c r="FL393" i="89"/>
  <c r="FM393" i="89" s="1"/>
  <c r="FL394" i="89"/>
  <c r="FM394" i="89" s="1"/>
  <c r="FL395" i="89"/>
  <c r="FM395" i="89" s="1"/>
  <c r="FL396" i="89"/>
  <c r="FM396" i="89" s="1"/>
  <c r="FL397" i="89"/>
  <c r="FM397" i="89" s="1"/>
  <c r="FL398" i="89"/>
  <c r="FM398" i="89" s="1"/>
  <c r="FL399" i="89"/>
  <c r="FM399" i="89" s="1"/>
  <c r="FL400" i="89"/>
  <c r="FM400" i="89" s="1"/>
  <c r="FL401" i="89"/>
  <c r="FM401" i="89" s="1"/>
  <c r="FL402" i="89"/>
  <c r="FM402" i="89" s="1"/>
  <c r="FL403" i="89"/>
  <c r="FM403" i="89" s="1"/>
  <c r="FL404" i="89"/>
  <c r="FM404" i="89" s="1"/>
  <c r="FL405" i="89"/>
  <c r="FM405" i="89" s="1"/>
  <c r="FL406" i="89"/>
  <c r="FM406" i="89" s="1"/>
  <c r="FL407" i="89"/>
  <c r="FM407" i="89" s="1"/>
  <c r="FL408" i="89"/>
  <c r="FM408" i="89" s="1"/>
  <c r="FL409" i="89"/>
  <c r="FM409" i="89" s="1"/>
  <c r="FL410" i="89"/>
  <c r="FM410" i="89" s="1"/>
  <c r="FL411" i="89"/>
  <c r="FM411" i="89" s="1"/>
  <c r="FL412" i="89"/>
  <c r="FM412" i="89" s="1"/>
  <c r="FL413" i="89"/>
  <c r="FM413" i="89" s="1"/>
  <c r="FL382" i="89"/>
  <c r="FM382" i="89" s="1"/>
  <c r="FL186" i="89"/>
  <c r="FM186" i="89" s="1"/>
  <c r="FL187" i="89"/>
  <c r="FM187" i="89" s="1"/>
  <c r="FL188" i="89"/>
  <c r="FM188" i="89" s="1"/>
  <c r="FL189" i="89"/>
  <c r="FM189" i="89" s="1"/>
  <c r="FL190" i="89"/>
  <c r="FM190" i="89" s="1"/>
  <c r="FL191" i="89"/>
  <c r="FM191" i="89" s="1"/>
  <c r="FL192" i="89"/>
  <c r="FM192" i="89" s="1"/>
  <c r="FL193" i="89"/>
  <c r="FM193" i="89" s="1"/>
  <c r="FL194" i="89"/>
  <c r="FM194" i="89" s="1"/>
  <c r="FL195" i="89"/>
  <c r="FM195" i="89" s="1"/>
  <c r="FL196" i="89"/>
  <c r="FM196" i="89" s="1"/>
  <c r="FL197" i="89"/>
  <c r="FM197" i="89" s="1"/>
  <c r="FL198" i="89"/>
  <c r="FM198" i="89" s="1"/>
  <c r="FL199" i="89"/>
  <c r="FM199" i="89" s="1"/>
  <c r="FL200" i="89"/>
  <c r="FM200" i="89" s="1"/>
  <c r="FL201" i="89"/>
  <c r="FM201" i="89" s="1"/>
  <c r="FL202" i="89"/>
  <c r="FM202" i="89" s="1"/>
  <c r="FL203" i="89"/>
  <c r="FM203" i="89" s="1"/>
  <c r="FL204" i="89"/>
  <c r="FM204" i="89" s="1"/>
  <c r="FL205" i="89"/>
  <c r="FM205" i="89" s="1"/>
  <c r="FL206" i="89"/>
  <c r="FM206" i="89" s="1"/>
  <c r="FL207" i="89"/>
  <c r="FM207" i="89" s="1"/>
  <c r="FL208" i="89"/>
  <c r="FM208" i="89" s="1"/>
  <c r="FL209" i="89"/>
  <c r="FM209" i="89" s="1"/>
  <c r="FL210" i="89"/>
  <c r="FM210" i="89" s="1"/>
  <c r="FL211" i="89"/>
  <c r="FM211" i="89" s="1"/>
  <c r="FL212" i="89"/>
  <c r="FM212" i="89" s="1"/>
  <c r="FL213" i="89"/>
  <c r="FM213" i="89" s="1"/>
  <c r="FL214" i="89"/>
  <c r="FM214" i="89" s="1"/>
  <c r="FL215" i="89"/>
  <c r="FM215" i="89" s="1"/>
  <c r="FL216" i="89"/>
  <c r="FM216" i="89" s="1"/>
  <c r="FL217" i="89"/>
  <c r="FM217" i="89" s="1"/>
  <c r="FL218" i="89"/>
  <c r="FM218" i="89" s="1"/>
  <c r="FL219" i="89"/>
  <c r="FM219" i="89" s="1"/>
  <c r="FL220" i="89"/>
  <c r="FM220" i="89" s="1"/>
  <c r="FL221" i="89"/>
  <c r="FM221" i="89" s="1"/>
  <c r="FL222" i="89"/>
  <c r="FM222" i="89" s="1"/>
  <c r="FL223" i="89"/>
  <c r="FM223" i="89" s="1"/>
  <c r="FL224" i="89"/>
  <c r="FM224" i="89" s="1"/>
  <c r="FL225" i="89"/>
  <c r="FM225" i="89" s="1"/>
  <c r="FK186" i="89"/>
  <c r="FK187" i="89"/>
  <c r="FK188" i="89"/>
  <c r="FK189" i="89"/>
  <c r="FK190" i="89"/>
  <c r="FK191" i="89"/>
  <c r="FK192" i="89"/>
  <c r="FK193" i="89"/>
  <c r="FK194" i="89"/>
  <c r="FK195" i="89"/>
  <c r="FK196" i="89"/>
  <c r="FK197" i="89"/>
  <c r="FK198" i="89"/>
  <c r="FK199" i="89"/>
  <c r="FK200" i="89"/>
  <c r="FK201" i="89"/>
  <c r="FK202" i="89"/>
  <c r="FK203" i="89"/>
  <c r="FK204" i="89"/>
  <c r="FK205" i="89"/>
  <c r="FK206" i="89"/>
  <c r="FK207" i="89"/>
  <c r="FK208" i="89"/>
  <c r="FK209" i="89"/>
  <c r="FK210" i="89"/>
  <c r="FK211" i="89"/>
  <c r="FK212" i="89"/>
  <c r="FK213" i="89"/>
  <c r="FK214" i="89"/>
  <c r="FK215" i="89"/>
  <c r="FK216" i="89"/>
  <c r="FK217" i="89"/>
  <c r="FK218" i="89"/>
  <c r="FK219" i="89"/>
  <c r="FK220" i="89"/>
  <c r="FK221" i="89"/>
  <c r="FK222" i="89"/>
  <c r="FK223" i="89"/>
  <c r="FK224" i="89"/>
  <c r="FK225" i="89"/>
  <c r="FK185" i="89"/>
  <c r="FH199" i="89"/>
  <c r="FI199" i="89" s="1"/>
  <c r="FG199" i="89"/>
  <c r="FD199" i="89"/>
  <c r="FE199" i="89" s="1"/>
  <c r="FC199" i="89"/>
  <c r="EZ199" i="89"/>
  <c r="FA199" i="89" s="1"/>
  <c r="EY199" i="89"/>
  <c r="EV199" i="89"/>
  <c r="EW199" i="89" s="1"/>
  <c r="EU199" i="89"/>
  <c r="ER199" i="89"/>
  <c r="ES199" i="89" s="1"/>
  <c r="EQ199" i="89"/>
  <c r="EN199" i="89"/>
  <c r="EO199" i="89" s="1"/>
  <c r="EM199" i="89"/>
  <c r="EJ199" i="89"/>
  <c r="EK199" i="89" s="1"/>
  <c r="EI199" i="89"/>
  <c r="EF199" i="89"/>
  <c r="EG199" i="89" s="1"/>
  <c r="EE199" i="89"/>
  <c r="EB199" i="89"/>
  <c r="EC199" i="89" s="1"/>
  <c r="EA199" i="89"/>
  <c r="DT199" i="89"/>
  <c r="DU199" i="89" s="1"/>
  <c r="DS199" i="89"/>
  <c r="DP199" i="89"/>
  <c r="DQ199" i="89" s="1"/>
  <c r="DO199" i="89"/>
  <c r="DL199" i="89"/>
  <c r="DM199" i="89" s="1"/>
  <c r="DK199" i="89"/>
  <c r="DH199" i="89"/>
  <c r="DI199" i="89" s="1"/>
  <c r="DG199" i="89"/>
  <c r="DD199" i="89"/>
  <c r="DE199" i="89" s="1"/>
  <c r="DC199" i="89"/>
  <c r="CZ199" i="89"/>
  <c r="DA199" i="89" s="1"/>
  <c r="CY199" i="89"/>
  <c r="CV199" i="89"/>
  <c r="CW199" i="89" s="1"/>
  <c r="CU199" i="89"/>
  <c r="CR199" i="89"/>
  <c r="CS199" i="89" s="1"/>
  <c r="CQ199" i="89"/>
  <c r="BB199" i="89"/>
  <c r="AZ199" i="89"/>
  <c r="AX199" i="89"/>
  <c r="AV199" i="89"/>
  <c r="AT199" i="89"/>
  <c r="AR199" i="89"/>
  <c r="AP199" i="89"/>
  <c r="AN199" i="89"/>
  <c r="AL199" i="89"/>
  <c r="AJ199" i="89"/>
  <c r="AH199" i="89"/>
  <c r="AF199" i="89"/>
  <c r="AD199" i="89"/>
  <c r="AB199" i="89"/>
  <c r="Z199" i="89"/>
  <c r="X199" i="89"/>
  <c r="T199" i="89"/>
  <c r="R199" i="89"/>
  <c r="P199" i="89"/>
  <c r="N199" i="89"/>
  <c r="L199" i="89"/>
  <c r="J199" i="89"/>
  <c r="H199" i="89"/>
  <c r="F199" i="89"/>
  <c r="FK234" i="89"/>
  <c r="FK235" i="89"/>
  <c r="FK236" i="89"/>
  <c r="FK237" i="89"/>
  <c r="FK238" i="89"/>
  <c r="FK239" i="89"/>
  <c r="FK240" i="89"/>
  <c r="FK241" i="89"/>
  <c r="FK242" i="89"/>
  <c r="FK243" i="89"/>
  <c r="FK244" i="89"/>
  <c r="FK245" i="89"/>
  <c r="FK246" i="89"/>
  <c r="FK247" i="89"/>
  <c r="FK248" i="89"/>
  <c r="FK249" i="89"/>
  <c r="FK250" i="89"/>
  <c r="FK251" i="89"/>
  <c r="FK252" i="89"/>
  <c r="FK253" i="89"/>
  <c r="FK254" i="89"/>
  <c r="FK255" i="89"/>
  <c r="FK256" i="89"/>
  <c r="FK257" i="89"/>
  <c r="FK258" i="89"/>
  <c r="FK259" i="89"/>
  <c r="FK260" i="89"/>
  <c r="FK261" i="89"/>
  <c r="FK262" i="89"/>
  <c r="FK263" i="89"/>
  <c r="FK264" i="89"/>
  <c r="FK265" i="89"/>
  <c r="FK233" i="89"/>
  <c r="FL234" i="89"/>
  <c r="FM234" i="89" s="1"/>
  <c r="FL235" i="89"/>
  <c r="FM235" i="89" s="1"/>
  <c r="FL236" i="89"/>
  <c r="FM236" i="89" s="1"/>
  <c r="FL237" i="89"/>
  <c r="FM237" i="89" s="1"/>
  <c r="FL238" i="89"/>
  <c r="FM238" i="89" s="1"/>
  <c r="FL239" i="89"/>
  <c r="FM239" i="89" s="1"/>
  <c r="FL240" i="89"/>
  <c r="FM240" i="89" s="1"/>
  <c r="FL241" i="89"/>
  <c r="FM241" i="89" s="1"/>
  <c r="FL242" i="89"/>
  <c r="FM242" i="89" s="1"/>
  <c r="FL243" i="89"/>
  <c r="FM243" i="89" s="1"/>
  <c r="FL244" i="89"/>
  <c r="FM244" i="89" s="1"/>
  <c r="FL245" i="89"/>
  <c r="FM245" i="89" s="1"/>
  <c r="FL246" i="89"/>
  <c r="FM246" i="89" s="1"/>
  <c r="FL247" i="89"/>
  <c r="FM247" i="89" s="1"/>
  <c r="FL248" i="89"/>
  <c r="FM248" i="89" s="1"/>
  <c r="FL249" i="89"/>
  <c r="FM249" i="89" s="1"/>
  <c r="FL250" i="89"/>
  <c r="FM250" i="89" s="1"/>
  <c r="FL251" i="89"/>
  <c r="FM251" i="89" s="1"/>
  <c r="FL252" i="89"/>
  <c r="FM252" i="89" s="1"/>
  <c r="FL253" i="89"/>
  <c r="FM253" i="89" s="1"/>
  <c r="FL254" i="89"/>
  <c r="FM254" i="89" s="1"/>
  <c r="FL255" i="89"/>
  <c r="FM255" i="89" s="1"/>
  <c r="FL256" i="89"/>
  <c r="FM256" i="89" s="1"/>
  <c r="FL257" i="89"/>
  <c r="FM257" i="89" s="1"/>
  <c r="FL258" i="89"/>
  <c r="FM258" i="89" s="1"/>
  <c r="FL259" i="89"/>
  <c r="FM259" i="89" s="1"/>
  <c r="FL260" i="89"/>
  <c r="FM260" i="89" s="1"/>
  <c r="FL261" i="89"/>
  <c r="FM261" i="89" s="1"/>
  <c r="FL262" i="89"/>
  <c r="FM262" i="89" s="1"/>
  <c r="FL263" i="89"/>
  <c r="FM263" i="89" s="1"/>
  <c r="FL264" i="89"/>
  <c r="FM264" i="89" s="1"/>
  <c r="FL265" i="89"/>
  <c r="FM265" i="89" s="1"/>
  <c r="FL233" i="89"/>
  <c r="FM233" i="89" s="1"/>
  <c r="FH239" i="89"/>
  <c r="FI239" i="89" s="1"/>
  <c r="FG239" i="89"/>
  <c r="FD239" i="89"/>
  <c r="FE239" i="89" s="1"/>
  <c r="FC239" i="89"/>
  <c r="EV239" i="89"/>
  <c r="EW239" i="89" s="1"/>
  <c r="EU239" i="89"/>
  <c r="ER239" i="89"/>
  <c r="EN239" i="89"/>
  <c r="EJ239" i="89"/>
  <c r="EK239" i="89" s="1"/>
  <c r="EF239" i="89"/>
  <c r="EG239" i="89" s="1"/>
  <c r="EE239" i="89"/>
  <c r="EB239" i="89"/>
  <c r="EC239" i="89" s="1"/>
  <c r="EA239" i="89"/>
  <c r="DT239" i="89"/>
  <c r="DU239" i="89" s="1"/>
  <c r="DP239" i="89"/>
  <c r="DQ239" i="89" s="1"/>
  <c r="DO239" i="89"/>
  <c r="DL239" i="89"/>
  <c r="DM239" i="89" s="1"/>
  <c r="DK239" i="89"/>
  <c r="DG239" i="89"/>
  <c r="DD239" i="89"/>
  <c r="DE239" i="89" s="1"/>
  <c r="DC239" i="89"/>
  <c r="CZ239" i="89"/>
  <c r="DA239" i="89" s="1"/>
  <c r="CY239" i="89"/>
  <c r="CV239" i="89"/>
  <c r="CW239" i="89" s="1"/>
  <c r="CU239" i="89"/>
  <c r="CQ239" i="89"/>
  <c r="CM239" i="89"/>
  <c r="BB239" i="89"/>
  <c r="AZ239" i="89"/>
  <c r="AX239" i="89"/>
  <c r="AV239" i="89"/>
  <c r="FO239" i="89" s="1"/>
  <c r="AT239" i="89"/>
  <c r="AR239" i="89"/>
  <c r="AP239" i="89"/>
  <c r="AN239" i="89"/>
  <c r="AL239" i="89"/>
  <c r="AJ239" i="89"/>
  <c r="AH239" i="89"/>
  <c r="AF239" i="89"/>
  <c r="EY239" i="89" s="1"/>
  <c r="AD239" i="89"/>
  <c r="AB239" i="89"/>
  <c r="Z239" i="89"/>
  <c r="X239" i="89"/>
  <c r="EQ239" i="89" s="1"/>
  <c r="V239" i="89"/>
  <c r="T239" i="89"/>
  <c r="R239" i="89"/>
  <c r="P239" i="89"/>
  <c r="EI239" i="89" s="1"/>
  <c r="N239" i="89"/>
  <c r="L239" i="89"/>
  <c r="J239" i="89"/>
  <c r="H239" i="89"/>
  <c r="F239" i="89"/>
  <c r="FL89" i="89"/>
  <c r="FM89" i="89" s="1"/>
  <c r="FL90" i="89"/>
  <c r="FM90" i="89" s="1"/>
  <c r="FL91" i="89"/>
  <c r="FM91" i="89" s="1"/>
  <c r="FL92" i="89"/>
  <c r="FM92" i="89" s="1"/>
  <c r="FL93" i="89"/>
  <c r="FM93" i="89" s="1"/>
  <c r="FL94" i="89"/>
  <c r="FM94" i="89" s="1"/>
  <c r="FL95" i="89"/>
  <c r="FM95" i="89" s="1"/>
  <c r="FL96" i="89"/>
  <c r="FM96" i="89" s="1"/>
  <c r="FL97" i="89"/>
  <c r="FM97" i="89" s="1"/>
  <c r="FL98" i="89"/>
  <c r="FM98" i="89" s="1"/>
  <c r="FL99" i="89"/>
  <c r="FM99" i="89" s="1"/>
  <c r="FL100" i="89"/>
  <c r="FM100" i="89" s="1"/>
  <c r="FL101" i="89"/>
  <c r="FM101" i="89" s="1"/>
  <c r="FL102" i="89"/>
  <c r="FM102" i="89" s="1"/>
  <c r="FL103" i="89"/>
  <c r="FM103" i="89" s="1"/>
  <c r="FL104" i="89"/>
  <c r="FM104" i="89" s="1"/>
  <c r="FL105" i="89"/>
  <c r="FM105" i="89" s="1"/>
  <c r="FL106" i="89"/>
  <c r="FM106" i="89" s="1"/>
  <c r="FL107" i="89"/>
  <c r="FM107" i="89" s="1"/>
  <c r="FL108" i="89"/>
  <c r="FM108" i="89" s="1"/>
  <c r="FL109" i="89"/>
  <c r="FM109" i="89" s="1"/>
  <c r="FL110" i="89"/>
  <c r="FM110" i="89" s="1"/>
  <c r="FL111" i="89"/>
  <c r="FM111" i="89" s="1"/>
  <c r="FL112" i="89"/>
  <c r="FM112" i="89" s="1"/>
  <c r="FL113" i="89"/>
  <c r="FM113" i="89" s="1"/>
  <c r="FL114" i="89"/>
  <c r="FM114" i="89" s="1"/>
  <c r="FL115" i="89"/>
  <c r="FM115" i="89" s="1"/>
  <c r="FL116" i="89"/>
  <c r="FM116" i="89" s="1"/>
  <c r="FL117" i="89"/>
  <c r="FM117" i="89" s="1"/>
  <c r="FL118" i="89"/>
  <c r="FM118" i="89" s="1"/>
  <c r="FL119" i="89"/>
  <c r="FM119" i="89" s="1"/>
  <c r="FL120" i="89"/>
  <c r="FM120" i="89" s="1"/>
  <c r="FL121" i="89"/>
  <c r="FM121" i="89" s="1"/>
  <c r="FL122" i="89"/>
  <c r="FM122" i="89" s="1"/>
  <c r="FL123" i="89"/>
  <c r="FM123" i="89" s="1"/>
  <c r="FL124" i="89"/>
  <c r="FM124" i="89" s="1"/>
  <c r="FL125" i="89"/>
  <c r="FM125" i="89" s="1"/>
  <c r="FL126" i="89"/>
  <c r="FM126" i="89" s="1"/>
  <c r="FL127" i="89"/>
  <c r="FM127" i="89" s="1"/>
  <c r="FL128" i="89"/>
  <c r="FM128" i="89" s="1"/>
  <c r="FL88" i="89"/>
  <c r="FM88" i="89" s="1"/>
  <c r="FK89" i="89"/>
  <c r="FK90" i="89"/>
  <c r="FK91" i="89"/>
  <c r="FK92" i="89"/>
  <c r="FK93" i="89"/>
  <c r="FK94" i="89"/>
  <c r="FK95" i="89"/>
  <c r="FK96" i="89"/>
  <c r="FK97" i="89"/>
  <c r="FK98" i="89"/>
  <c r="FK99" i="89"/>
  <c r="FK100" i="89"/>
  <c r="FK101" i="89"/>
  <c r="FK102" i="89"/>
  <c r="FK103" i="89"/>
  <c r="FK104" i="89"/>
  <c r="FK105" i="89"/>
  <c r="FK106" i="89"/>
  <c r="FK107" i="89"/>
  <c r="FK108" i="89"/>
  <c r="FK109" i="89"/>
  <c r="FK110" i="89"/>
  <c r="FK111" i="89"/>
  <c r="FK112" i="89"/>
  <c r="FK113" i="89"/>
  <c r="FK114" i="89"/>
  <c r="FK115" i="89"/>
  <c r="FK116" i="89"/>
  <c r="FK117" i="89"/>
  <c r="FK118" i="89"/>
  <c r="FK119" i="89"/>
  <c r="FK120" i="89"/>
  <c r="FK121" i="89"/>
  <c r="FK122" i="89"/>
  <c r="FK123" i="89"/>
  <c r="FK124" i="89"/>
  <c r="FK125" i="89"/>
  <c r="FK126" i="89"/>
  <c r="FK127" i="89"/>
  <c r="FK128" i="89"/>
  <c r="FK88" i="89"/>
  <c r="FH107" i="89"/>
  <c r="FI107" i="89" s="1"/>
  <c r="FG107" i="89"/>
  <c r="FD107" i="89"/>
  <c r="FE107" i="89" s="1"/>
  <c r="FC107" i="89"/>
  <c r="EZ107" i="89"/>
  <c r="FA107" i="89" s="1"/>
  <c r="EV107" i="89"/>
  <c r="EW107" i="89" s="1"/>
  <c r="EU107" i="89"/>
  <c r="ER107" i="89"/>
  <c r="ES107" i="89" s="1"/>
  <c r="EQ107" i="89"/>
  <c r="EN107" i="89"/>
  <c r="EO107" i="89" s="1"/>
  <c r="EM107" i="89"/>
  <c r="EJ107" i="89"/>
  <c r="EK107" i="89" s="1"/>
  <c r="EI107" i="89"/>
  <c r="EF107" i="89"/>
  <c r="EG107" i="89" s="1"/>
  <c r="EE107" i="89"/>
  <c r="EB107" i="89"/>
  <c r="EC107" i="89" s="1"/>
  <c r="EA107" i="89"/>
  <c r="DT107" i="89"/>
  <c r="DU107" i="89" s="1"/>
  <c r="DS107" i="89"/>
  <c r="DP107" i="89"/>
  <c r="DQ107" i="89" s="1"/>
  <c r="DO107" i="89"/>
  <c r="DL107" i="89"/>
  <c r="DM107" i="89" s="1"/>
  <c r="DK107" i="89"/>
  <c r="DH107" i="89"/>
  <c r="DI107" i="89" s="1"/>
  <c r="DG107" i="89"/>
  <c r="DD107" i="89"/>
  <c r="DE107" i="89" s="1"/>
  <c r="DC107" i="89"/>
  <c r="CZ107" i="89"/>
  <c r="DA107" i="89" s="1"/>
  <c r="CY107" i="89"/>
  <c r="CV107" i="89"/>
  <c r="CW107" i="89" s="1"/>
  <c r="CU107" i="89"/>
  <c r="CQ107" i="89"/>
  <c r="CM107" i="89"/>
  <c r="BB107" i="89"/>
  <c r="AZ107" i="89"/>
  <c r="AX107" i="89"/>
  <c r="AV107" i="89"/>
  <c r="AT107" i="89"/>
  <c r="AR107" i="89"/>
  <c r="AP107" i="89"/>
  <c r="AN107" i="89"/>
  <c r="AL107" i="89"/>
  <c r="AJ107" i="89"/>
  <c r="AH107" i="89"/>
  <c r="AF107" i="89"/>
  <c r="EY107" i="89" s="1"/>
  <c r="AD107" i="89"/>
  <c r="AB107" i="89"/>
  <c r="Z107" i="89"/>
  <c r="X107" i="89"/>
  <c r="V107" i="89"/>
  <c r="T107" i="89"/>
  <c r="R107" i="89"/>
  <c r="P107" i="89"/>
  <c r="N107" i="89"/>
  <c r="L107" i="89"/>
  <c r="J107" i="89"/>
  <c r="H107" i="89"/>
  <c r="F107" i="89"/>
  <c r="FH247" i="89"/>
  <c r="FI247" i="89" s="1"/>
  <c r="FG247" i="89"/>
  <c r="FD247" i="89"/>
  <c r="FE247" i="89" s="1"/>
  <c r="FC247" i="89"/>
  <c r="EV247" i="89"/>
  <c r="EW247" i="89" s="1"/>
  <c r="EU247" i="89"/>
  <c r="ER247" i="89"/>
  <c r="EN247" i="89"/>
  <c r="EJ247" i="89"/>
  <c r="EK247" i="89" s="1"/>
  <c r="EF247" i="89"/>
  <c r="EG247" i="89" s="1"/>
  <c r="EE247" i="89"/>
  <c r="EB247" i="89"/>
  <c r="EC247" i="89" s="1"/>
  <c r="EA247" i="89"/>
  <c r="DT247" i="89"/>
  <c r="DU247" i="89" s="1"/>
  <c r="DP247" i="89"/>
  <c r="DQ247" i="89" s="1"/>
  <c r="DO247" i="89"/>
  <c r="DL247" i="89"/>
  <c r="DM247" i="89" s="1"/>
  <c r="DK247" i="89"/>
  <c r="DG247" i="89"/>
  <c r="DD247" i="89"/>
  <c r="DE247" i="89" s="1"/>
  <c r="DC247" i="89"/>
  <c r="CZ247" i="89"/>
  <c r="DA247" i="89" s="1"/>
  <c r="CY247" i="89"/>
  <c r="CV247" i="89"/>
  <c r="CW247" i="89" s="1"/>
  <c r="CU247" i="89"/>
  <c r="CQ247" i="89"/>
  <c r="CM247" i="89"/>
  <c r="BB247" i="89"/>
  <c r="AZ247" i="89"/>
  <c r="AX247" i="89"/>
  <c r="AV247" i="89"/>
  <c r="AT247" i="89"/>
  <c r="AR247" i="89"/>
  <c r="AP247" i="89"/>
  <c r="AN247" i="89"/>
  <c r="AL247" i="89"/>
  <c r="AJ247" i="89"/>
  <c r="AH247" i="89"/>
  <c r="AF247" i="89"/>
  <c r="FA247" i="89" s="1"/>
  <c r="AD247" i="89"/>
  <c r="AB247" i="89"/>
  <c r="Z247" i="89"/>
  <c r="X247" i="89"/>
  <c r="EQ247" i="89" s="1"/>
  <c r="V247" i="89"/>
  <c r="T247" i="89"/>
  <c r="EM247" i="89" s="1"/>
  <c r="R247" i="89"/>
  <c r="P247" i="89"/>
  <c r="EI247" i="89" s="1"/>
  <c r="N247" i="89"/>
  <c r="L247" i="89"/>
  <c r="J247" i="89"/>
  <c r="H247" i="89"/>
  <c r="F247" i="89"/>
  <c r="FL276" i="89"/>
  <c r="FM276" i="89" s="1"/>
  <c r="FL277" i="89"/>
  <c r="FM277" i="89" s="1"/>
  <c r="FL278" i="89"/>
  <c r="FM278" i="89" s="1"/>
  <c r="FL279" i="89"/>
  <c r="FM279" i="89" s="1"/>
  <c r="FL280" i="89"/>
  <c r="FM280" i="89" s="1"/>
  <c r="FL281" i="89"/>
  <c r="FM281" i="89" s="1"/>
  <c r="FL282" i="89"/>
  <c r="FM282" i="89" s="1"/>
  <c r="FL283" i="89"/>
  <c r="FM283" i="89" s="1"/>
  <c r="FL284" i="89"/>
  <c r="FM284" i="89" s="1"/>
  <c r="FL285" i="89"/>
  <c r="FM285" i="89" s="1"/>
  <c r="FL286" i="89"/>
  <c r="FM286" i="89" s="1"/>
  <c r="FL287" i="89"/>
  <c r="FM287" i="89" s="1"/>
  <c r="FL288" i="89"/>
  <c r="FM288" i="89" s="1"/>
  <c r="FL289" i="89"/>
  <c r="FM289" i="89" s="1"/>
  <c r="FL290" i="89"/>
  <c r="FM290" i="89" s="1"/>
  <c r="FL291" i="89"/>
  <c r="FM291" i="89" s="1"/>
  <c r="FL292" i="89"/>
  <c r="FM292" i="89" s="1"/>
  <c r="FL293" i="89"/>
  <c r="FM293" i="89" s="1"/>
  <c r="FL294" i="89"/>
  <c r="FM294" i="89" s="1"/>
  <c r="FL295" i="89"/>
  <c r="FM295" i="89" s="1"/>
  <c r="FL296" i="89"/>
  <c r="FM296" i="89" s="1"/>
  <c r="FL297" i="89"/>
  <c r="FM297" i="89" s="1"/>
  <c r="FL298" i="89"/>
  <c r="FM298" i="89" s="1"/>
  <c r="FL299" i="89"/>
  <c r="FM299" i="89" s="1"/>
  <c r="FL300" i="89"/>
  <c r="FM300" i="89" s="1"/>
  <c r="FL301" i="89"/>
  <c r="FM301" i="89" s="1"/>
  <c r="FL302" i="89"/>
  <c r="FM302" i="89" s="1"/>
  <c r="FL303" i="89"/>
  <c r="FM303" i="89" s="1"/>
  <c r="FL304" i="89"/>
  <c r="FM304" i="89" s="1"/>
  <c r="FL305" i="89"/>
  <c r="FM305" i="89" s="1"/>
  <c r="FL306" i="89"/>
  <c r="FM306" i="89" s="1"/>
  <c r="FL307" i="89"/>
  <c r="FM307" i="89" s="1"/>
  <c r="FL308" i="89"/>
  <c r="FM308" i="89" s="1"/>
  <c r="FL309" i="89"/>
  <c r="FM309" i="89" s="1"/>
  <c r="FL310" i="89"/>
  <c r="FM310" i="89" s="1"/>
  <c r="FL311" i="89"/>
  <c r="FM311" i="89" s="1"/>
  <c r="FL312" i="89"/>
  <c r="FM312" i="89" s="1"/>
  <c r="FL313" i="89"/>
  <c r="FM313" i="89" s="1"/>
  <c r="FL314" i="89"/>
  <c r="FM314" i="89" s="1"/>
  <c r="FL315" i="89"/>
  <c r="FM315" i="89" s="1"/>
  <c r="FL275" i="89"/>
  <c r="FM275" i="89" s="1"/>
  <c r="FH291" i="89"/>
  <c r="FI291" i="89" s="1"/>
  <c r="FG291" i="89"/>
  <c r="FD291" i="89"/>
  <c r="FE291" i="89" s="1"/>
  <c r="FC291" i="89"/>
  <c r="EV291" i="89"/>
  <c r="EW291" i="89" s="1"/>
  <c r="EN291" i="89"/>
  <c r="EJ291" i="89"/>
  <c r="EK291" i="89" s="1"/>
  <c r="EF291" i="89"/>
  <c r="EG291" i="89" s="1"/>
  <c r="EE291" i="89"/>
  <c r="EB291" i="89"/>
  <c r="EC291" i="89" s="1"/>
  <c r="EA291" i="89"/>
  <c r="DP291" i="89"/>
  <c r="DQ291" i="89" s="1"/>
  <c r="DO291" i="89"/>
  <c r="DL291" i="89"/>
  <c r="DM291" i="89" s="1"/>
  <c r="DK291" i="89"/>
  <c r="DH291" i="89"/>
  <c r="DG291" i="89"/>
  <c r="DD291" i="89"/>
  <c r="DC291" i="89"/>
  <c r="CZ291" i="89"/>
  <c r="CY291" i="89"/>
  <c r="CV291" i="89"/>
  <c r="CU291" i="89"/>
  <c r="CR291" i="89"/>
  <c r="CS291" i="89" s="1"/>
  <c r="CQ291" i="89"/>
  <c r="CN291" i="89"/>
  <c r="CO291" i="89" s="1"/>
  <c r="CM291" i="89"/>
  <c r="BB291" i="89"/>
  <c r="AZ291" i="89"/>
  <c r="AX291" i="89"/>
  <c r="AV291" i="89"/>
  <c r="AT291" i="89"/>
  <c r="AR291" i="89"/>
  <c r="AP291" i="89"/>
  <c r="AN291" i="89"/>
  <c r="AL291" i="89"/>
  <c r="AJ291" i="89"/>
  <c r="AH291" i="89"/>
  <c r="AF291" i="89"/>
  <c r="EY291" i="89" s="1"/>
  <c r="AD291" i="89"/>
  <c r="AB291" i="89"/>
  <c r="EU291" i="89" s="1"/>
  <c r="Z291" i="89"/>
  <c r="X291" i="89"/>
  <c r="EQ291" i="89" s="1"/>
  <c r="V291" i="89"/>
  <c r="T291" i="89"/>
  <c r="EM291" i="89" s="1"/>
  <c r="R291" i="89"/>
  <c r="P291" i="89"/>
  <c r="EI291" i="89" s="1"/>
  <c r="N291" i="89"/>
  <c r="L291" i="89"/>
  <c r="J291" i="89"/>
  <c r="H291" i="89"/>
  <c r="F291" i="89"/>
  <c r="FL137" i="89"/>
  <c r="FM137" i="89" s="1"/>
  <c r="FL138" i="89"/>
  <c r="FM138" i="89" s="1"/>
  <c r="FL139" i="89"/>
  <c r="FM139" i="89" s="1"/>
  <c r="FL140" i="89"/>
  <c r="FM140" i="89" s="1"/>
  <c r="FL141" i="89"/>
  <c r="FM141" i="89" s="1"/>
  <c r="FL142" i="89"/>
  <c r="FM142" i="89" s="1"/>
  <c r="FL143" i="89"/>
  <c r="FM143" i="89" s="1"/>
  <c r="FL144" i="89"/>
  <c r="FM144" i="89" s="1"/>
  <c r="FL145" i="89"/>
  <c r="FM145" i="89" s="1"/>
  <c r="FL146" i="89"/>
  <c r="FM146" i="89" s="1"/>
  <c r="FL147" i="89"/>
  <c r="FM147" i="89" s="1"/>
  <c r="FL148" i="89"/>
  <c r="FM148" i="89" s="1"/>
  <c r="FL149" i="89"/>
  <c r="FM149" i="89" s="1"/>
  <c r="FL150" i="89"/>
  <c r="FM150" i="89" s="1"/>
  <c r="FL151" i="89"/>
  <c r="FM151" i="89" s="1"/>
  <c r="FL152" i="89"/>
  <c r="FM152" i="89" s="1"/>
  <c r="FL153" i="89"/>
  <c r="FM153" i="89" s="1"/>
  <c r="FL154" i="89"/>
  <c r="FM154" i="89" s="1"/>
  <c r="FL155" i="89"/>
  <c r="FM155" i="89" s="1"/>
  <c r="FL156" i="89"/>
  <c r="FM156" i="89" s="1"/>
  <c r="FL157" i="89"/>
  <c r="FM157" i="89" s="1"/>
  <c r="FL158" i="89"/>
  <c r="FM158" i="89" s="1"/>
  <c r="FL159" i="89"/>
  <c r="FM159" i="89" s="1"/>
  <c r="FL160" i="89"/>
  <c r="FM160" i="89" s="1"/>
  <c r="FL161" i="89"/>
  <c r="FM161" i="89" s="1"/>
  <c r="FL162" i="89"/>
  <c r="FM162" i="89" s="1"/>
  <c r="FL163" i="89"/>
  <c r="FM163" i="89" s="1"/>
  <c r="FL164" i="89"/>
  <c r="FM164" i="89" s="1"/>
  <c r="FL165" i="89"/>
  <c r="FM165" i="89" s="1"/>
  <c r="FL166" i="89"/>
  <c r="FM166" i="89" s="1"/>
  <c r="FL167" i="89"/>
  <c r="FM167" i="89" s="1"/>
  <c r="FL168" i="89"/>
  <c r="FM168" i="89" s="1"/>
  <c r="FL169" i="89"/>
  <c r="FM169" i="89" s="1"/>
  <c r="FL170" i="89"/>
  <c r="FM170" i="89" s="1"/>
  <c r="FL171" i="89"/>
  <c r="FM171" i="89" s="1"/>
  <c r="FL172" i="89"/>
  <c r="FM172" i="89" s="1"/>
  <c r="FL173" i="89"/>
  <c r="FM173" i="89" s="1"/>
  <c r="FL174" i="89"/>
  <c r="FM174" i="89" s="1"/>
  <c r="FL175" i="89"/>
  <c r="FM175" i="89" s="1"/>
  <c r="FL136" i="89"/>
  <c r="FM136" i="89" s="1"/>
  <c r="FH155" i="89"/>
  <c r="FI155" i="89" s="1"/>
  <c r="FG155" i="89"/>
  <c r="FD155" i="89"/>
  <c r="FE155" i="89" s="1"/>
  <c r="FC155" i="89"/>
  <c r="EZ155" i="89"/>
  <c r="FA155" i="89" s="1"/>
  <c r="EV155" i="89"/>
  <c r="EW155" i="89" s="1"/>
  <c r="EU155" i="89"/>
  <c r="ER155" i="89"/>
  <c r="ES155" i="89" s="1"/>
  <c r="EQ155" i="89"/>
  <c r="EN155" i="89"/>
  <c r="EO155" i="89" s="1"/>
  <c r="EM155" i="89"/>
  <c r="EJ155" i="89"/>
  <c r="EK155" i="89" s="1"/>
  <c r="EI155" i="89"/>
  <c r="EF155" i="89"/>
  <c r="EG155" i="89" s="1"/>
  <c r="EE155" i="89"/>
  <c r="EB155" i="89"/>
  <c r="EC155" i="89" s="1"/>
  <c r="EA155" i="89"/>
  <c r="DT155" i="89"/>
  <c r="DU155" i="89" s="1"/>
  <c r="DS155" i="89"/>
  <c r="DP155" i="89"/>
  <c r="DQ155" i="89" s="1"/>
  <c r="DO155" i="89"/>
  <c r="DL155" i="89"/>
  <c r="DM155" i="89" s="1"/>
  <c r="DK155" i="89"/>
  <c r="DH155" i="89"/>
  <c r="DG155" i="89"/>
  <c r="DD155" i="89"/>
  <c r="DC155" i="89"/>
  <c r="CZ155" i="89"/>
  <c r="CY155" i="89"/>
  <c r="CV155" i="89"/>
  <c r="CU155" i="89"/>
  <c r="CR155" i="89"/>
  <c r="CS155" i="89" s="1"/>
  <c r="CQ155" i="89"/>
  <c r="CM155" i="89"/>
  <c r="BB155" i="89"/>
  <c r="AZ155" i="89"/>
  <c r="AX155" i="89"/>
  <c r="AV155" i="89"/>
  <c r="AT155" i="89"/>
  <c r="AR155" i="89"/>
  <c r="AP155" i="89"/>
  <c r="AN155" i="89"/>
  <c r="AL155" i="89"/>
  <c r="AJ155" i="89"/>
  <c r="AH155" i="89"/>
  <c r="AF155" i="89"/>
  <c r="EY155" i="89" s="1"/>
  <c r="AD155" i="89"/>
  <c r="AB155" i="89"/>
  <c r="Z155" i="89"/>
  <c r="X155" i="89"/>
  <c r="V155" i="89"/>
  <c r="T155" i="89"/>
  <c r="R155" i="89"/>
  <c r="P155" i="89"/>
  <c r="N155" i="89"/>
  <c r="L155" i="89"/>
  <c r="J155" i="89"/>
  <c r="H155" i="89"/>
  <c r="F155" i="89"/>
  <c r="FQ416" i="89"/>
  <c r="FP416" i="89"/>
  <c r="FN416" i="89"/>
  <c r="FN375" i="89"/>
  <c r="FN318" i="89"/>
  <c r="FN268" i="89"/>
  <c r="FO265" i="89"/>
  <c r="FN226" i="89"/>
  <c r="FN178" i="89"/>
  <c r="FN134" i="89"/>
  <c r="FN183" i="89" s="1"/>
  <c r="FN231" i="89" s="1"/>
  <c r="FN273" i="89" s="1"/>
  <c r="FN323" i="89" s="1"/>
  <c r="FN380" i="89" s="1"/>
  <c r="FN129" i="89"/>
  <c r="CI19" i="89"/>
  <c r="BB19" i="89"/>
  <c r="AZ19" i="89"/>
  <c r="AX19" i="89"/>
  <c r="AV19" i="89"/>
  <c r="AT19" i="89"/>
  <c r="AR19" i="89"/>
  <c r="AP19" i="89"/>
  <c r="AN19" i="89"/>
  <c r="AL19" i="89"/>
  <c r="AJ19" i="89"/>
  <c r="AH19" i="89"/>
  <c r="AF19" i="89"/>
  <c r="AD19" i="89"/>
  <c r="AB19" i="89"/>
  <c r="Z19" i="89"/>
  <c r="X19" i="89"/>
  <c r="V19" i="89"/>
  <c r="T19" i="89"/>
  <c r="R19" i="89"/>
  <c r="P19" i="89"/>
  <c r="N19" i="89"/>
  <c r="L19" i="89"/>
  <c r="J19" i="89"/>
  <c r="H19" i="89"/>
  <c r="F19" i="89"/>
  <c r="FN41" i="89" l="1"/>
  <c r="DI291" i="89"/>
  <c r="FX291" i="89"/>
  <c r="CI199" i="89"/>
  <c r="FW199" i="89"/>
  <c r="CI107" i="89"/>
  <c r="FW107" i="89"/>
  <c r="CI247" i="89"/>
  <c r="FY247" i="89"/>
  <c r="FW247" i="89"/>
  <c r="CI239" i="89"/>
  <c r="FY239" i="89"/>
  <c r="FW239" i="89"/>
  <c r="CI291" i="89"/>
  <c r="EZ291" i="89" s="1"/>
  <c r="FA291" i="89" s="1"/>
  <c r="FW291" i="89"/>
  <c r="CI155" i="89"/>
  <c r="FW155" i="89"/>
  <c r="DI155" i="89"/>
  <c r="FX155" i="89"/>
  <c r="FY155" i="89" s="1"/>
  <c r="DE291" i="89"/>
  <c r="EO239" i="89"/>
  <c r="DE155" i="89"/>
  <c r="ES239" i="89"/>
  <c r="FA239" i="89"/>
  <c r="EM239" i="89"/>
  <c r="ES291" i="89"/>
  <c r="ES247" i="89"/>
  <c r="EO247" i="89"/>
  <c r="DA291" i="89"/>
  <c r="EY247" i="89"/>
  <c r="FO247" i="89"/>
  <c r="EO291" i="89"/>
  <c r="CW291" i="89"/>
  <c r="CW155" i="89"/>
  <c r="DA155" i="89"/>
  <c r="FY291" i="89" l="1"/>
  <c r="FC137" i="89"/>
  <c r="FC138" i="89"/>
  <c r="FC139" i="89"/>
  <c r="FC140" i="89"/>
  <c r="FC141" i="89"/>
  <c r="FC142" i="89"/>
  <c r="FC143" i="89"/>
  <c r="FC144" i="89"/>
  <c r="FC145" i="89"/>
  <c r="FC146" i="89"/>
  <c r="FC147" i="89"/>
  <c r="FC148" i="89"/>
  <c r="FC149" i="89"/>
  <c r="FC150" i="89"/>
  <c r="FC151" i="89"/>
  <c r="FC152" i="89"/>
  <c r="FC153" i="89"/>
  <c r="FC154" i="89"/>
  <c r="FC156" i="89"/>
  <c r="FC157" i="89"/>
  <c r="FC158" i="89"/>
  <c r="FC159" i="89"/>
  <c r="FC160" i="89"/>
  <c r="FC161" i="89"/>
  <c r="FC162" i="89"/>
  <c r="FC163" i="89"/>
  <c r="FC164" i="89"/>
  <c r="FC165" i="89"/>
  <c r="FC166" i="89"/>
  <c r="FC167" i="89"/>
  <c r="FC168" i="89"/>
  <c r="FC169" i="89"/>
  <c r="FC170" i="89"/>
  <c r="FC171" i="89"/>
  <c r="FC172" i="89"/>
  <c r="FC173" i="89"/>
  <c r="FC174" i="89"/>
  <c r="FC175" i="89"/>
  <c r="FC136" i="89"/>
  <c r="FD137" i="89"/>
  <c r="FE137" i="89" s="1"/>
  <c r="FD138" i="89"/>
  <c r="FE138" i="89" s="1"/>
  <c r="FD139" i="89"/>
  <c r="FE139" i="89" s="1"/>
  <c r="FD140" i="89"/>
  <c r="FE140" i="89" s="1"/>
  <c r="FD141" i="89"/>
  <c r="FE141" i="89" s="1"/>
  <c r="FD142" i="89"/>
  <c r="FE142" i="89" s="1"/>
  <c r="FD143" i="89"/>
  <c r="FE143" i="89" s="1"/>
  <c r="FD144" i="89"/>
  <c r="FE144" i="89" s="1"/>
  <c r="FD145" i="89"/>
  <c r="FE145" i="89" s="1"/>
  <c r="FD146" i="89"/>
  <c r="FE146" i="89" s="1"/>
  <c r="FD147" i="89"/>
  <c r="FE147" i="89" s="1"/>
  <c r="FD148" i="89"/>
  <c r="FE148" i="89" s="1"/>
  <c r="FD149" i="89"/>
  <c r="FE149" i="89" s="1"/>
  <c r="FD150" i="89"/>
  <c r="FE150" i="89" s="1"/>
  <c r="FD151" i="89"/>
  <c r="FE151" i="89" s="1"/>
  <c r="FD152" i="89"/>
  <c r="FE152" i="89" s="1"/>
  <c r="FD153" i="89"/>
  <c r="FE153" i="89" s="1"/>
  <c r="FD154" i="89"/>
  <c r="FE154" i="89" s="1"/>
  <c r="FD156" i="89"/>
  <c r="FE156" i="89" s="1"/>
  <c r="FD157" i="89"/>
  <c r="FE157" i="89" s="1"/>
  <c r="FD158" i="89"/>
  <c r="FE158" i="89" s="1"/>
  <c r="FD159" i="89"/>
  <c r="FE159" i="89" s="1"/>
  <c r="FD160" i="89"/>
  <c r="FE160" i="89" s="1"/>
  <c r="FD161" i="89"/>
  <c r="FE161" i="89" s="1"/>
  <c r="FD162" i="89"/>
  <c r="FE162" i="89" s="1"/>
  <c r="FD163" i="89"/>
  <c r="FE163" i="89" s="1"/>
  <c r="FD164" i="89"/>
  <c r="FE164" i="89" s="1"/>
  <c r="FD165" i="89"/>
  <c r="FE165" i="89" s="1"/>
  <c r="FD166" i="89"/>
  <c r="FE166" i="89" s="1"/>
  <c r="FD167" i="89"/>
  <c r="FE167" i="89" s="1"/>
  <c r="FD168" i="89"/>
  <c r="FE168" i="89" s="1"/>
  <c r="FD169" i="89"/>
  <c r="FE169" i="89" s="1"/>
  <c r="FD170" i="89"/>
  <c r="FE170" i="89" s="1"/>
  <c r="FD171" i="89"/>
  <c r="FE171" i="89" s="1"/>
  <c r="FD172" i="89"/>
  <c r="FE172" i="89" s="1"/>
  <c r="FD173" i="89"/>
  <c r="FE173" i="89" s="1"/>
  <c r="FD174" i="89"/>
  <c r="FE174" i="89" s="1"/>
  <c r="FD175" i="89"/>
  <c r="FE175" i="89" s="1"/>
  <c r="FD136" i="89"/>
  <c r="FE136" i="89" s="1"/>
  <c r="FD276" i="89"/>
  <c r="FE276" i="89" s="1"/>
  <c r="FD277" i="89"/>
  <c r="FE277" i="89" s="1"/>
  <c r="FD278" i="89"/>
  <c r="FE278" i="89" s="1"/>
  <c r="FD279" i="89"/>
  <c r="FE279" i="89" s="1"/>
  <c r="FD280" i="89"/>
  <c r="FE280" i="89" s="1"/>
  <c r="FD281" i="89"/>
  <c r="FE281" i="89" s="1"/>
  <c r="FD282" i="89"/>
  <c r="FE282" i="89" s="1"/>
  <c r="FD283" i="89"/>
  <c r="FE283" i="89" s="1"/>
  <c r="FD284" i="89"/>
  <c r="FE284" i="89" s="1"/>
  <c r="FD285" i="89"/>
  <c r="FE285" i="89" s="1"/>
  <c r="FD286" i="89"/>
  <c r="FE286" i="89" s="1"/>
  <c r="FD287" i="89"/>
  <c r="FE287" i="89" s="1"/>
  <c r="FD288" i="89"/>
  <c r="FE288" i="89" s="1"/>
  <c r="FD289" i="89"/>
  <c r="FE289" i="89" s="1"/>
  <c r="FD290" i="89"/>
  <c r="FE290" i="89" s="1"/>
  <c r="FD292" i="89"/>
  <c r="FE292" i="89" s="1"/>
  <c r="FD293" i="89"/>
  <c r="FE293" i="89" s="1"/>
  <c r="FD294" i="89"/>
  <c r="FE294" i="89" s="1"/>
  <c r="FD295" i="89"/>
  <c r="FE295" i="89" s="1"/>
  <c r="FD296" i="89"/>
  <c r="FE296" i="89" s="1"/>
  <c r="FD297" i="89"/>
  <c r="FE297" i="89" s="1"/>
  <c r="FD298" i="89"/>
  <c r="FE298" i="89" s="1"/>
  <c r="FD299" i="89"/>
  <c r="FE299" i="89" s="1"/>
  <c r="FD300" i="89"/>
  <c r="FE300" i="89" s="1"/>
  <c r="FD301" i="89"/>
  <c r="FE301" i="89" s="1"/>
  <c r="FD302" i="89"/>
  <c r="FE302" i="89" s="1"/>
  <c r="FD303" i="89"/>
  <c r="FE303" i="89" s="1"/>
  <c r="FD304" i="89"/>
  <c r="FE304" i="89" s="1"/>
  <c r="FD305" i="89"/>
  <c r="FE305" i="89" s="1"/>
  <c r="FD306" i="89"/>
  <c r="FE306" i="89" s="1"/>
  <c r="FD307" i="89"/>
  <c r="FE307" i="89" s="1"/>
  <c r="FD308" i="89"/>
  <c r="FE308" i="89" s="1"/>
  <c r="FD309" i="89"/>
  <c r="FE309" i="89" s="1"/>
  <c r="FD310" i="89"/>
  <c r="FE310" i="89" s="1"/>
  <c r="FD311" i="89"/>
  <c r="FE311" i="89" s="1"/>
  <c r="FD312" i="89"/>
  <c r="FE312" i="89" s="1"/>
  <c r="FD313" i="89"/>
  <c r="FE313" i="89" s="1"/>
  <c r="FD314" i="89"/>
  <c r="FE314" i="89" s="1"/>
  <c r="FD315" i="89"/>
  <c r="FE315" i="89" s="1"/>
  <c r="FD275" i="89"/>
  <c r="FE275" i="89" s="1"/>
  <c r="EY186" i="89" l="1"/>
  <c r="EY187" i="89"/>
  <c r="EY188" i="89"/>
  <c r="EY189" i="89"/>
  <c r="EY190" i="89"/>
  <c r="EY191" i="89"/>
  <c r="EY192" i="89"/>
  <c r="EY193" i="89"/>
  <c r="EY194" i="89"/>
  <c r="EY195" i="89"/>
  <c r="EY196" i="89"/>
  <c r="EY197" i="89"/>
  <c r="EY198" i="89"/>
  <c r="EY200" i="89"/>
  <c r="EY201" i="89"/>
  <c r="EY202" i="89"/>
  <c r="EY203" i="89"/>
  <c r="EY204" i="89"/>
  <c r="EY205" i="89"/>
  <c r="EY206" i="89"/>
  <c r="EY207" i="89"/>
  <c r="EY208" i="89"/>
  <c r="EY209" i="89"/>
  <c r="EY210" i="89"/>
  <c r="EY211" i="89"/>
  <c r="EY212" i="89"/>
  <c r="EY213" i="89"/>
  <c r="EY214" i="89"/>
  <c r="EY215" i="89"/>
  <c r="EY216" i="89"/>
  <c r="EY217" i="89"/>
  <c r="EY218" i="89"/>
  <c r="EY219" i="89"/>
  <c r="EY220" i="89"/>
  <c r="EY221" i="89"/>
  <c r="EY222" i="89"/>
  <c r="EY223" i="89"/>
  <c r="EY224" i="89"/>
  <c r="EY225" i="89"/>
  <c r="EY185" i="89"/>
  <c r="EZ186" i="89"/>
  <c r="FA186" i="89" s="1"/>
  <c r="EZ187" i="89"/>
  <c r="FA187" i="89" s="1"/>
  <c r="EZ188" i="89"/>
  <c r="FA188" i="89" s="1"/>
  <c r="EZ189" i="89"/>
  <c r="FA189" i="89" s="1"/>
  <c r="EZ190" i="89"/>
  <c r="FA190" i="89" s="1"/>
  <c r="EZ191" i="89"/>
  <c r="FA191" i="89" s="1"/>
  <c r="EZ192" i="89"/>
  <c r="FA192" i="89" s="1"/>
  <c r="EZ193" i="89"/>
  <c r="FA193" i="89" s="1"/>
  <c r="EZ194" i="89"/>
  <c r="FA194" i="89" s="1"/>
  <c r="EZ195" i="89"/>
  <c r="FA195" i="89" s="1"/>
  <c r="EZ196" i="89"/>
  <c r="FA196" i="89" s="1"/>
  <c r="EZ197" i="89"/>
  <c r="FA197" i="89" s="1"/>
  <c r="EZ198" i="89"/>
  <c r="FA198" i="89" s="1"/>
  <c r="EZ200" i="89"/>
  <c r="FA200" i="89" s="1"/>
  <c r="EZ201" i="89"/>
  <c r="FA201" i="89" s="1"/>
  <c r="EZ202" i="89"/>
  <c r="FA202" i="89" s="1"/>
  <c r="EZ203" i="89"/>
  <c r="FA203" i="89" s="1"/>
  <c r="EZ204" i="89"/>
  <c r="FA204" i="89" s="1"/>
  <c r="EZ205" i="89"/>
  <c r="FA205" i="89" s="1"/>
  <c r="EZ206" i="89"/>
  <c r="FA206" i="89" s="1"/>
  <c r="EZ207" i="89"/>
  <c r="FA207" i="89" s="1"/>
  <c r="EZ208" i="89"/>
  <c r="FA208" i="89" s="1"/>
  <c r="EZ209" i="89"/>
  <c r="FA209" i="89" s="1"/>
  <c r="EZ210" i="89"/>
  <c r="FA210" i="89" s="1"/>
  <c r="EZ211" i="89"/>
  <c r="FA211" i="89" s="1"/>
  <c r="EZ212" i="89"/>
  <c r="FA212" i="89" s="1"/>
  <c r="EZ213" i="89"/>
  <c r="FA213" i="89" s="1"/>
  <c r="EZ214" i="89"/>
  <c r="FA214" i="89" s="1"/>
  <c r="EZ215" i="89"/>
  <c r="FA215" i="89" s="1"/>
  <c r="EZ216" i="89"/>
  <c r="FA216" i="89" s="1"/>
  <c r="EZ217" i="89"/>
  <c r="FA217" i="89" s="1"/>
  <c r="EZ218" i="89"/>
  <c r="FA218" i="89" s="1"/>
  <c r="EZ219" i="89"/>
  <c r="FA219" i="89" s="1"/>
  <c r="EZ220" i="89"/>
  <c r="FA220" i="89" s="1"/>
  <c r="EZ221" i="89"/>
  <c r="FA221" i="89" s="1"/>
  <c r="EZ222" i="89"/>
  <c r="FA222" i="89" s="1"/>
  <c r="EZ223" i="89"/>
  <c r="FA223" i="89" s="1"/>
  <c r="EZ224" i="89"/>
  <c r="FA224" i="89" s="1"/>
  <c r="EZ225" i="89"/>
  <c r="FA225" i="89" s="1"/>
  <c r="EZ185" i="89"/>
  <c r="FA185" i="89" s="1"/>
  <c r="FH369" i="89" l="1"/>
  <c r="FI369" i="89" s="1"/>
  <c r="FG369" i="89"/>
  <c r="FD369" i="89"/>
  <c r="FE369" i="89" s="1"/>
  <c r="FC369" i="89"/>
  <c r="EZ369" i="89"/>
  <c r="FA369" i="89" s="1"/>
  <c r="EV369" i="89"/>
  <c r="EW369" i="89" s="1"/>
  <c r="EU369" i="89"/>
  <c r="EN369" i="89"/>
  <c r="EO369" i="89" s="1"/>
  <c r="EJ369" i="89"/>
  <c r="EK369" i="89" s="1"/>
  <c r="EI369" i="89"/>
  <c r="EF369" i="89"/>
  <c r="EG369" i="89" s="1"/>
  <c r="EE369" i="89"/>
  <c r="EB369" i="89"/>
  <c r="EC369" i="89" s="1"/>
  <c r="EA369" i="89"/>
  <c r="DT369" i="89"/>
  <c r="DU369" i="89" s="1"/>
  <c r="DS369" i="89"/>
  <c r="DP369" i="89"/>
  <c r="DQ369" i="89" s="1"/>
  <c r="DO369" i="89"/>
  <c r="DK369" i="89"/>
  <c r="DH369" i="89"/>
  <c r="DI369" i="89" s="1"/>
  <c r="DG369" i="89"/>
  <c r="DD369" i="89"/>
  <c r="DE369" i="89" s="1"/>
  <c r="DC369" i="89"/>
  <c r="CY369" i="89"/>
  <c r="CV369" i="89"/>
  <c r="CW369" i="89" s="1"/>
  <c r="CU369" i="89"/>
  <c r="CR369" i="89"/>
  <c r="CS369" i="89" s="1"/>
  <c r="CQ369" i="89"/>
  <c r="CN369" i="89"/>
  <c r="CO369" i="89" s="1"/>
  <c r="CM369" i="89"/>
  <c r="BB369" i="89"/>
  <c r="AZ369" i="89"/>
  <c r="AX369" i="89"/>
  <c r="AV369" i="89"/>
  <c r="AT369" i="89"/>
  <c r="AR369" i="89"/>
  <c r="AP369" i="89"/>
  <c r="AN369" i="89"/>
  <c r="AL369" i="89"/>
  <c r="AJ369" i="89"/>
  <c r="AH369" i="89"/>
  <c r="AF369" i="89"/>
  <c r="EY369" i="89" s="1"/>
  <c r="AD369" i="89"/>
  <c r="AB369" i="89"/>
  <c r="Z369" i="89"/>
  <c r="X369" i="89"/>
  <c r="EQ369" i="89" s="1"/>
  <c r="V369" i="89"/>
  <c r="DL369" i="89" s="1"/>
  <c r="DM369" i="89" s="1"/>
  <c r="T369" i="89"/>
  <c r="EM369" i="89" s="1"/>
  <c r="R369" i="89"/>
  <c r="P369" i="89"/>
  <c r="N369" i="89"/>
  <c r="L369" i="89"/>
  <c r="J369" i="89"/>
  <c r="H369" i="89"/>
  <c r="F369" i="89"/>
  <c r="FF178" i="89"/>
  <c r="FH137" i="89"/>
  <c r="FI137" i="89" s="1"/>
  <c r="FH138" i="89"/>
  <c r="FI138" i="89" s="1"/>
  <c r="FH139" i="89"/>
  <c r="FI139" i="89" s="1"/>
  <c r="FH140" i="89"/>
  <c r="FI140" i="89" s="1"/>
  <c r="FH141" i="89"/>
  <c r="FH142" i="89"/>
  <c r="FI142" i="89" s="1"/>
  <c r="FH143" i="89"/>
  <c r="FI143" i="89" s="1"/>
  <c r="FH144" i="89"/>
  <c r="FI144" i="89" s="1"/>
  <c r="FH145" i="89"/>
  <c r="FI145" i="89" s="1"/>
  <c r="FH146" i="89"/>
  <c r="FI146" i="89" s="1"/>
  <c r="FH147" i="89"/>
  <c r="FI147" i="89" s="1"/>
  <c r="FH148" i="89"/>
  <c r="FI148" i="89" s="1"/>
  <c r="FH149" i="89"/>
  <c r="FI149" i="89" s="1"/>
  <c r="FH150" i="89"/>
  <c r="FI150" i="89" s="1"/>
  <c r="FH151" i="89"/>
  <c r="FI151" i="89" s="1"/>
  <c r="FH152" i="89"/>
  <c r="FI152" i="89" s="1"/>
  <c r="FH153" i="89"/>
  <c r="FI153" i="89" s="1"/>
  <c r="FH154" i="89"/>
  <c r="FI154" i="89" s="1"/>
  <c r="FH156" i="89"/>
  <c r="FI156" i="89" s="1"/>
  <c r="FH157" i="89"/>
  <c r="FI157" i="89" s="1"/>
  <c r="FH158" i="89"/>
  <c r="FI158" i="89" s="1"/>
  <c r="FH159" i="89"/>
  <c r="FI159" i="89" s="1"/>
  <c r="FH160" i="89"/>
  <c r="FI160" i="89" s="1"/>
  <c r="FH161" i="89"/>
  <c r="FI161" i="89" s="1"/>
  <c r="FH162" i="89"/>
  <c r="FI162" i="89" s="1"/>
  <c r="FH163" i="89"/>
  <c r="FI163" i="89" s="1"/>
  <c r="FH164" i="89"/>
  <c r="FI164" i="89" s="1"/>
  <c r="FH165" i="89"/>
  <c r="FI165" i="89" s="1"/>
  <c r="FH166" i="89"/>
  <c r="FI166" i="89" s="1"/>
  <c r="FH167" i="89"/>
  <c r="FI167" i="89" s="1"/>
  <c r="FH168" i="89"/>
  <c r="FI168" i="89" s="1"/>
  <c r="FH169" i="89"/>
  <c r="FI169" i="89" s="1"/>
  <c r="FH170" i="89"/>
  <c r="FI170" i="89" s="1"/>
  <c r="FH171" i="89"/>
  <c r="FI171" i="89" s="1"/>
  <c r="FH172" i="89"/>
  <c r="FI172" i="89" s="1"/>
  <c r="FH173" i="89"/>
  <c r="FI173" i="89" s="1"/>
  <c r="FH174" i="89"/>
  <c r="FI174" i="89" s="1"/>
  <c r="FH175" i="89"/>
  <c r="FI175" i="89" s="1"/>
  <c r="FH136" i="89"/>
  <c r="FI136" i="89" s="1"/>
  <c r="FG137" i="89"/>
  <c r="FG138" i="89"/>
  <c r="FG139" i="89"/>
  <c r="FG140" i="89"/>
  <c r="FG141" i="89"/>
  <c r="FG142" i="89"/>
  <c r="FG143" i="89"/>
  <c r="FG144" i="89"/>
  <c r="FG145" i="89"/>
  <c r="FG146" i="89"/>
  <c r="FG147" i="89"/>
  <c r="FG148" i="89"/>
  <c r="FG149" i="89"/>
  <c r="FG150" i="89"/>
  <c r="FG151" i="89"/>
  <c r="FG152" i="89"/>
  <c r="FG153" i="89"/>
  <c r="FG154" i="89"/>
  <c r="FG156" i="89"/>
  <c r="FG157" i="89"/>
  <c r="FG158" i="89"/>
  <c r="FG159" i="89"/>
  <c r="FG160" i="89"/>
  <c r="FG161" i="89"/>
  <c r="FG162" i="89"/>
  <c r="FG163" i="89"/>
  <c r="FG164" i="89"/>
  <c r="FG165" i="89"/>
  <c r="FG166" i="89"/>
  <c r="FG167" i="89"/>
  <c r="FG168" i="89"/>
  <c r="FG169" i="89"/>
  <c r="FG170" i="89"/>
  <c r="FG171" i="89"/>
  <c r="FG172" i="89"/>
  <c r="FG173" i="89"/>
  <c r="FG174" i="89"/>
  <c r="FG175" i="89"/>
  <c r="FG136" i="89"/>
  <c r="EZ161" i="89"/>
  <c r="FA161" i="89" s="1"/>
  <c r="EV161" i="89"/>
  <c r="EW161" i="89" s="1"/>
  <c r="EU161" i="89"/>
  <c r="ER161" i="89"/>
  <c r="ES161" i="89" s="1"/>
  <c r="EQ161" i="89"/>
  <c r="EN161" i="89"/>
  <c r="EO161" i="89" s="1"/>
  <c r="EM161" i="89"/>
  <c r="EJ161" i="89"/>
  <c r="EK161" i="89" s="1"/>
  <c r="EI161" i="89"/>
  <c r="EF161" i="89"/>
  <c r="EG161" i="89" s="1"/>
  <c r="EE161" i="89"/>
  <c r="EB161" i="89"/>
  <c r="EC161" i="89" s="1"/>
  <c r="EA161" i="89"/>
  <c r="DT161" i="89"/>
  <c r="DU161" i="89" s="1"/>
  <c r="DS161" i="89"/>
  <c r="DP161" i="89"/>
  <c r="DQ161" i="89" s="1"/>
  <c r="DO161" i="89"/>
  <c r="DL161" i="89"/>
  <c r="DM161" i="89" s="1"/>
  <c r="DK161" i="89"/>
  <c r="DH161" i="89"/>
  <c r="DG161" i="89"/>
  <c r="DD161" i="89"/>
  <c r="DC161" i="89"/>
  <c r="CZ161" i="89"/>
  <c r="CY161" i="89"/>
  <c r="CV161" i="89"/>
  <c r="CU161" i="89"/>
  <c r="CR161" i="89"/>
  <c r="CS161" i="89" s="1"/>
  <c r="CQ161" i="89"/>
  <c r="CM161" i="89"/>
  <c r="BB161" i="89"/>
  <c r="AZ161" i="89"/>
  <c r="AX161" i="89"/>
  <c r="AV161" i="89"/>
  <c r="AT161" i="89"/>
  <c r="AR161" i="89"/>
  <c r="AP161" i="89"/>
  <c r="AN161" i="89"/>
  <c r="AL161" i="89"/>
  <c r="AJ161" i="89"/>
  <c r="AH161" i="89"/>
  <c r="AF161" i="89"/>
  <c r="EY161" i="89" s="1"/>
  <c r="AD161" i="89"/>
  <c r="AB161" i="89"/>
  <c r="Z161" i="89"/>
  <c r="X161" i="89"/>
  <c r="V161" i="89"/>
  <c r="T161" i="89"/>
  <c r="R161" i="89"/>
  <c r="P161" i="89"/>
  <c r="N161" i="89"/>
  <c r="L161" i="89"/>
  <c r="J161" i="89"/>
  <c r="H161" i="89"/>
  <c r="F161" i="89"/>
  <c r="FG383" i="89"/>
  <c r="FG384" i="89"/>
  <c r="FG385" i="89"/>
  <c r="FG386" i="89"/>
  <c r="FG387" i="89"/>
  <c r="FG388" i="89"/>
  <c r="FG389" i="89"/>
  <c r="FG390" i="89"/>
  <c r="FG391" i="89"/>
  <c r="FG392" i="89"/>
  <c r="FG393" i="89"/>
  <c r="FG394" i="89"/>
  <c r="FG395" i="89"/>
  <c r="FG396" i="89"/>
  <c r="FG397" i="89"/>
  <c r="FG398" i="89"/>
  <c r="FG399" i="89"/>
  <c r="FG400" i="89"/>
  <c r="FG401" i="89"/>
  <c r="FG402" i="89"/>
  <c r="FG403" i="89"/>
  <c r="FG404" i="89"/>
  <c r="FG405" i="89"/>
  <c r="FG406" i="89"/>
  <c r="FG407" i="89"/>
  <c r="FG408" i="89"/>
  <c r="FG409" i="89"/>
  <c r="FG410" i="89"/>
  <c r="FG411" i="89"/>
  <c r="FG412" i="89"/>
  <c r="FG413" i="89"/>
  <c r="FG382" i="89"/>
  <c r="FG326" i="89"/>
  <c r="FG327" i="89"/>
  <c r="FG328" i="89"/>
  <c r="FG329" i="89"/>
  <c r="FG330" i="89"/>
  <c r="FG331" i="89"/>
  <c r="FG332" i="89"/>
  <c r="FG334" i="89"/>
  <c r="FG335" i="89"/>
  <c r="FG336" i="89"/>
  <c r="FG337" i="89"/>
  <c r="FG338" i="89"/>
  <c r="FG339" i="89"/>
  <c r="FG340" i="89"/>
  <c r="FG341" i="89"/>
  <c r="FG342" i="89"/>
  <c r="FG343" i="89"/>
  <c r="FG344" i="89"/>
  <c r="FG345" i="89"/>
  <c r="FG346" i="89"/>
  <c r="FG347" i="89"/>
  <c r="FG348" i="89"/>
  <c r="FG349" i="89"/>
  <c r="FG350" i="89"/>
  <c r="FG351" i="89"/>
  <c r="FG352" i="89"/>
  <c r="FG353" i="89"/>
  <c r="FG354" i="89"/>
  <c r="FG355" i="89"/>
  <c r="FG356" i="89"/>
  <c r="FG357" i="89"/>
  <c r="FG358" i="89"/>
  <c r="FG359" i="89"/>
  <c r="FG363" i="89"/>
  <c r="FG360" i="89"/>
  <c r="FG361" i="89"/>
  <c r="FG362" i="89"/>
  <c r="FG364" i="89"/>
  <c r="FG365" i="89"/>
  <c r="FG366" i="89"/>
  <c r="FG367" i="89"/>
  <c r="FG368" i="89"/>
  <c r="FG371" i="89"/>
  <c r="FG372" i="89"/>
  <c r="FG325" i="89"/>
  <c r="FG276" i="89"/>
  <c r="FG277" i="89"/>
  <c r="FG278" i="89"/>
  <c r="FG279" i="89"/>
  <c r="FG280" i="89"/>
  <c r="FG281" i="89"/>
  <c r="FG282" i="89"/>
  <c r="FG283" i="89"/>
  <c r="FG284" i="89"/>
  <c r="FG285" i="89"/>
  <c r="FG286" i="89"/>
  <c r="FG287" i="89"/>
  <c r="FG288" i="89"/>
  <c r="FG289" i="89"/>
  <c r="FG290" i="89"/>
  <c r="FG292" i="89"/>
  <c r="FG293" i="89"/>
  <c r="FG294" i="89"/>
  <c r="FG295" i="89"/>
  <c r="FG296" i="89"/>
  <c r="FG297" i="89"/>
  <c r="FG298" i="89"/>
  <c r="FG299" i="89"/>
  <c r="FG300" i="89"/>
  <c r="FG301" i="89"/>
  <c r="FG302" i="89"/>
  <c r="FG303" i="89"/>
  <c r="FG304" i="89"/>
  <c r="FG305" i="89"/>
  <c r="FG306" i="89"/>
  <c r="FG307" i="89"/>
  <c r="FG308" i="89"/>
  <c r="FG309" i="89"/>
  <c r="FG310" i="89"/>
  <c r="FG311" i="89"/>
  <c r="FG312" i="89"/>
  <c r="FG313" i="89"/>
  <c r="FG314" i="89"/>
  <c r="FG315" i="89"/>
  <c r="FG275" i="89"/>
  <c r="FG234" i="89"/>
  <c r="FG235" i="89"/>
  <c r="FG236" i="89"/>
  <c r="FG237" i="89"/>
  <c r="FG238" i="89"/>
  <c r="FG240" i="89"/>
  <c r="FG241" i="89"/>
  <c r="FG242" i="89"/>
  <c r="FG243" i="89"/>
  <c r="FG244" i="89"/>
  <c r="FG245" i="89"/>
  <c r="FG246" i="89"/>
  <c r="FG248" i="89"/>
  <c r="FG249" i="89"/>
  <c r="FG250" i="89"/>
  <c r="FG251" i="89"/>
  <c r="FG252" i="89"/>
  <c r="FG253" i="89"/>
  <c r="FG254" i="89"/>
  <c r="FG255" i="89"/>
  <c r="FG256" i="89"/>
  <c r="FG257" i="89"/>
  <c r="FG258" i="89"/>
  <c r="FG259" i="89"/>
  <c r="FG260" i="89"/>
  <c r="FG261" i="89"/>
  <c r="FG262" i="89"/>
  <c r="FG263" i="89"/>
  <c r="FG264" i="89"/>
  <c r="FG265" i="89"/>
  <c r="FG233" i="89"/>
  <c r="FG186" i="89"/>
  <c r="FG187" i="89"/>
  <c r="FG188" i="89"/>
  <c r="FG189" i="89"/>
  <c r="FG190" i="89"/>
  <c r="FG191" i="89"/>
  <c r="FG192" i="89"/>
  <c r="FG193" i="89"/>
  <c r="FG194" i="89"/>
  <c r="FG195" i="89"/>
  <c r="FG196" i="89"/>
  <c r="FG197" i="89"/>
  <c r="FG198" i="89"/>
  <c r="FG200" i="89"/>
  <c r="FG201" i="89"/>
  <c r="FG202" i="89"/>
  <c r="FG203" i="89"/>
  <c r="FG204" i="89"/>
  <c r="FG205" i="89"/>
  <c r="FG206" i="89"/>
  <c r="FG207" i="89"/>
  <c r="FG208" i="89"/>
  <c r="FG209" i="89"/>
  <c r="FG210" i="89"/>
  <c r="FG211" i="89"/>
  <c r="FG212" i="89"/>
  <c r="FG213" i="89"/>
  <c r="FG214" i="89"/>
  <c r="FG215" i="89"/>
  <c r="FG216" i="89"/>
  <c r="FG217" i="89"/>
  <c r="FG218" i="89"/>
  <c r="FG219" i="89"/>
  <c r="FG220" i="89"/>
  <c r="FG221" i="89"/>
  <c r="FG222" i="89"/>
  <c r="FG223" i="89"/>
  <c r="FG224" i="89"/>
  <c r="FG225" i="89"/>
  <c r="FG185" i="89"/>
  <c r="FG89" i="89"/>
  <c r="FG90" i="89"/>
  <c r="FG91" i="89"/>
  <c r="FG92" i="89"/>
  <c r="FG93" i="89"/>
  <c r="FG94" i="89"/>
  <c r="FG95" i="89"/>
  <c r="FG96" i="89"/>
  <c r="FG97" i="89"/>
  <c r="FG98" i="89"/>
  <c r="FG99" i="89"/>
  <c r="FG100" i="89"/>
  <c r="FG101" i="89"/>
  <c r="FG102" i="89"/>
  <c r="FG103" i="89"/>
  <c r="FG104" i="89"/>
  <c r="FG105" i="89"/>
  <c r="FG106" i="89"/>
  <c r="FG108" i="89"/>
  <c r="FG109" i="89"/>
  <c r="FG110" i="89"/>
  <c r="FG111" i="89"/>
  <c r="FG112" i="89"/>
  <c r="FG113" i="89"/>
  <c r="FG114" i="89"/>
  <c r="FG115" i="89"/>
  <c r="FG116" i="89"/>
  <c r="FG117" i="89"/>
  <c r="FG118" i="89"/>
  <c r="FG119" i="89"/>
  <c r="FG120" i="89"/>
  <c r="FG121" i="89"/>
  <c r="FG122" i="89"/>
  <c r="FG123" i="89"/>
  <c r="FG124" i="89"/>
  <c r="FG125" i="89"/>
  <c r="FG126" i="89"/>
  <c r="FG127" i="89"/>
  <c r="FG128" i="89"/>
  <c r="FG88" i="89"/>
  <c r="FH89" i="89"/>
  <c r="FI89" i="89" s="1"/>
  <c r="FH90" i="89"/>
  <c r="FI90" i="89" s="1"/>
  <c r="FH91" i="89"/>
  <c r="FI91" i="89" s="1"/>
  <c r="FH92" i="89"/>
  <c r="FI92" i="89" s="1"/>
  <c r="FH93" i="89"/>
  <c r="FI93" i="89" s="1"/>
  <c r="FH94" i="89"/>
  <c r="FI94" i="89" s="1"/>
  <c r="FH95" i="89"/>
  <c r="FI95" i="89" s="1"/>
  <c r="FH96" i="89"/>
  <c r="FI96" i="89" s="1"/>
  <c r="FH97" i="89"/>
  <c r="FI97" i="89" s="1"/>
  <c r="FH98" i="89"/>
  <c r="FI98" i="89" s="1"/>
  <c r="FH99" i="89"/>
  <c r="FI99" i="89" s="1"/>
  <c r="FH100" i="89"/>
  <c r="FI100" i="89" s="1"/>
  <c r="FH101" i="89"/>
  <c r="FI101" i="89" s="1"/>
  <c r="FH102" i="89"/>
  <c r="FI102" i="89" s="1"/>
  <c r="FH103" i="89"/>
  <c r="FI103" i="89" s="1"/>
  <c r="FH104" i="89"/>
  <c r="FI104" i="89" s="1"/>
  <c r="FH105" i="89"/>
  <c r="FI105" i="89" s="1"/>
  <c r="FH106" i="89"/>
  <c r="FI106" i="89" s="1"/>
  <c r="FH108" i="89"/>
  <c r="FI108" i="89" s="1"/>
  <c r="FH109" i="89"/>
  <c r="FI109" i="89" s="1"/>
  <c r="FH110" i="89"/>
  <c r="FI110" i="89" s="1"/>
  <c r="FH111" i="89"/>
  <c r="FI111" i="89" s="1"/>
  <c r="FH112" i="89"/>
  <c r="FI112" i="89" s="1"/>
  <c r="FH113" i="89"/>
  <c r="FI113" i="89" s="1"/>
  <c r="FH114" i="89"/>
  <c r="FI114" i="89" s="1"/>
  <c r="FH115" i="89"/>
  <c r="FI115" i="89" s="1"/>
  <c r="FH116" i="89"/>
  <c r="FI116" i="89" s="1"/>
  <c r="FH117" i="89"/>
  <c r="FI117" i="89" s="1"/>
  <c r="FH118" i="89"/>
  <c r="FI118" i="89" s="1"/>
  <c r="FH119" i="89"/>
  <c r="FI119" i="89" s="1"/>
  <c r="FH120" i="89"/>
  <c r="FI120" i="89" s="1"/>
  <c r="FH121" i="89"/>
  <c r="FI121" i="89" s="1"/>
  <c r="FH122" i="89"/>
  <c r="FI122" i="89" s="1"/>
  <c r="FH123" i="89"/>
  <c r="FI123" i="89" s="1"/>
  <c r="FH124" i="89"/>
  <c r="FI124" i="89" s="1"/>
  <c r="FH125" i="89"/>
  <c r="FI125" i="89" s="1"/>
  <c r="FH126" i="89"/>
  <c r="FI126" i="89" s="1"/>
  <c r="FH127" i="89"/>
  <c r="FI127" i="89" s="1"/>
  <c r="FH128" i="89"/>
  <c r="FI128" i="89" s="1"/>
  <c r="FH88" i="89"/>
  <c r="FI88" i="89" s="1"/>
  <c r="FH186" i="89"/>
  <c r="FI186" i="89" s="1"/>
  <c r="FH187" i="89"/>
  <c r="FI187" i="89" s="1"/>
  <c r="FH188" i="89"/>
  <c r="FI188" i="89" s="1"/>
  <c r="FH189" i="89"/>
  <c r="FI189" i="89" s="1"/>
  <c r="FH190" i="89"/>
  <c r="FI190" i="89" s="1"/>
  <c r="FH191" i="89"/>
  <c r="FI191" i="89" s="1"/>
  <c r="FH192" i="89"/>
  <c r="FI192" i="89" s="1"/>
  <c r="FH193" i="89"/>
  <c r="FI193" i="89" s="1"/>
  <c r="FH194" i="89"/>
  <c r="FI194" i="89" s="1"/>
  <c r="FH195" i="89"/>
  <c r="FI195" i="89" s="1"/>
  <c r="FH196" i="89"/>
  <c r="FI196" i="89" s="1"/>
  <c r="FH197" i="89"/>
  <c r="FI197" i="89" s="1"/>
  <c r="FH198" i="89"/>
  <c r="FI198" i="89" s="1"/>
  <c r="FH200" i="89"/>
  <c r="FI200" i="89" s="1"/>
  <c r="FH201" i="89"/>
  <c r="FI201" i="89" s="1"/>
  <c r="FH202" i="89"/>
  <c r="FI202" i="89" s="1"/>
  <c r="FH203" i="89"/>
  <c r="FI203" i="89" s="1"/>
  <c r="FH204" i="89"/>
  <c r="FI204" i="89" s="1"/>
  <c r="FH205" i="89"/>
  <c r="FI205" i="89" s="1"/>
  <c r="FH206" i="89"/>
  <c r="FI206" i="89" s="1"/>
  <c r="FH207" i="89"/>
  <c r="FI207" i="89" s="1"/>
  <c r="FH208" i="89"/>
  <c r="FI208" i="89" s="1"/>
  <c r="FH209" i="89"/>
  <c r="FI209" i="89" s="1"/>
  <c r="FH210" i="89"/>
  <c r="FI210" i="89" s="1"/>
  <c r="FH211" i="89"/>
  <c r="FI211" i="89" s="1"/>
  <c r="FH212" i="89"/>
  <c r="FI212" i="89" s="1"/>
  <c r="FH213" i="89"/>
  <c r="FI213" i="89" s="1"/>
  <c r="FH214" i="89"/>
  <c r="FI214" i="89" s="1"/>
  <c r="FH215" i="89"/>
  <c r="FI215" i="89" s="1"/>
  <c r="FH216" i="89"/>
  <c r="FI216" i="89" s="1"/>
  <c r="FH217" i="89"/>
  <c r="FI217" i="89" s="1"/>
  <c r="FH218" i="89"/>
  <c r="FI218" i="89" s="1"/>
  <c r="FH219" i="89"/>
  <c r="FI219" i="89" s="1"/>
  <c r="FH220" i="89"/>
  <c r="FI220" i="89" s="1"/>
  <c r="FH221" i="89"/>
  <c r="FI221" i="89" s="1"/>
  <c r="FH222" i="89"/>
  <c r="FI222" i="89" s="1"/>
  <c r="FH223" i="89"/>
  <c r="FI223" i="89" s="1"/>
  <c r="FH224" i="89"/>
  <c r="FI224" i="89" s="1"/>
  <c r="FH225" i="89"/>
  <c r="FH185" i="89"/>
  <c r="FI185" i="89" s="1"/>
  <c r="FH234" i="89"/>
  <c r="FI234" i="89" s="1"/>
  <c r="FH235" i="89"/>
  <c r="FI235" i="89" s="1"/>
  <c r="FH236" i="89"/>
  <c r="FI236" i="89" s="1"/>
  <c r="FH237" i="89"/>
  <c r="FI237" i="89" s="1"/>
  <c r="FH238" i="89"/>
  <c r="FI238" i="89" s="1"/>
  <c r="FH240" i="89"/>
  <c r="FI240" i="89" s="1"/>
  <c r="FH241" i="89"/>
  <c r="FI241" i="89" s="1"/>
  <c r="FH242" i="89"/>
  <c r="FI242" i="89" s="1"/>
  <c r="FH243" i="89"/>
  <c r="FI243" i="89" s="1"/>
  <c r="FH244" i="89"/>
  <c r="FI244" i="89" s="1"/>
  <c r="FH245" i="89"/>
  <c r="FI245" i="89" s="1"/>
  <c r="FH246" i="89"/>
  <c r="FI246" i="89" s="1"/>
  <c r="FH248" i="89"/>
  <c r="FI248" i="89" s="1"/>
  <c r="FH249" i="89"/>
  <c r="FI249" i="89" s="1"/>
  <c r="FH250" i="89"/>
  <c r="FI250" i="89" s="1"/>
  <c r="FH251" i="89"/>
  <c r="FI251" i="89" s="1"/>
  <c r="FH252" i="89"/>
  <c r="FI252" i="89" s="1"/>
  <c r="FH253" i="89"/>
  <c r="FI253" i="89" s="1"/>
  <c r="FH254" i="89"/>
  <c r="FI254" i="89" s="1"/>
  <c r="FH255" i="89"/>
  <c r="FI255" i="89" s="1"/>
  <c r="FH256" i="89"/>
  <c r="FI256" i="89" s="1"/>
  <c r="FH257" i="89"/>
  <c r="FI257" i="89" s="1"/>
  <c r="FH258" i="89"/>
  <c r="FI258" i="89" s="1"/>
  <c r="FH259" i="89"/>
  <c r="FI259" i="89" s="1"/>
  <c r="FH260" i="89"/>
  <c r="FI260" i="89" s="1"/>
  <c r="FH261" i="89"/>
  <c r="FI261" i="89" s="1"/>
  <c r="FH262" i="89"/>
  <c r="FI262" i="89" s="1"/>
  <c r="FH263" i="89"/>
  <c r="FI263" i="89" s="1"/>
  <c r="FH264" i="89"/>
  <c r="FI264" i="89" s="1"/>
  <c r="FH265" i="89"/>
  <c r="FI265" i="89" s="1"/>
  <c r="FH233" i="89"/>
  <c r="FI233" i="89" s="1"/>
  <c r="FH276" i="89"/>
  <c r="FI276" i="89" s="1"/>
  <c r="FH277" i="89"/>
  <c r="FI277" i="89" s="1"/>
  <c r="FH278" i="89"/>
  <c r="FI278" i="89" s="1"/>
  <c r="FH279" i="89"/>
  <c r="FI279" i="89" s="1"/>
  <c r="FH280" i="89"/>
  <c r="FI280" i="89" s="1"/>
  <c r="FH281" i="89"/>
  <c r="FI281" i="89" s="1"/>
  <c r="FH282" i="89"/>
  <c r="FI282" i="89" s="1"/>
  <c r="FH283" i="89"/>
  <c r="FI283" i="89" s="1"/>
  <c r="FH284" i="89"/>
  <c r="FI284" i="89" s="1"/>
  <c r="FH285" i="89"/>
  <c r="FI285" i="89" s="1"/>
  <c r="FH286" i="89"/>
  <c r="FI286" i="89" s="1"/>
  <c r="FH287" i="89"/>
  <c r="FI287" i="89" s="1"/>
  <c r="FH288" i="89"/>
  <c r="FI288" i="89" s="1"/>
  <c r="FH289" i="89"/>
  <c r="FI289" i="89" s="1"/>
  <c r="FH290" i="89"/>
  <c r="FI290" i="89" s="1"/>
  <c r="FH292" i="89"/>
  <c r="FI292" i="89" s="1"/>
  <c r="FH293" i="89"/>
  <c r="FI293" i="89" s="1"/>
  <c r="FH294" i="89"/>
  <c r="FI294" i="89" s="1"/>
  <c r="FH295" i="89"/>
  <c r="FI295" i="89" s="1"/>
  <c r="FH296" i="89"/>
  <c r="FI296" i="89" s="1"/>
  <c r="FH297" i="89"/>
  <c r="FI297" i="89" s="1"/>
  <c r="FH298" i="89"/>
  <c r="FI298" i="89" s="1"/>
  <c r="FH299" i="89"/>
  <c r="FI299" i="89" s="1"/>
  <c r="FH300" i="89"/>
  <c r="FI300" i="89" s="1"/>
  <c r="FH301" i="89"/>
  <c r="FI301" i="89" s="1"/>
  <c r="FH302" i="89"/>
  <c r="FI302" i="89" s="1"/>
  <c r="FH303" i="89"/>
  <c r="FI303" i="89" s="1"/>
  <c r="FH304" i="89"/>
  <c r="FI304" i="89" s="1"/>
  <c r="FH305" i="89"/>
  <c r="FI305" i="89" s="1"/>
  <c r="FH306" i="89"/>
  <c r="FI306" i="89" s="1"/>
  <c r="FH307" i="89"/>
  <c r="FI307" i="89" s="1"/>
  <c r="FH308" i="89"/>
  <c r="FI308" i="89" s="1"/>
  <c r="FH309" i="89"/>
  <c r="FI309" i="89" s="1"/>
  <c r="FH310" i="89"/>
  <c r="FI310" i="89" s="1"/>
  <c r="FH311" i="89"/>
  <c r="FI311" i="89" s="1"/>
  <c r="FH312" i="89"/>
  <c r="FI312" i="89" s="1"/>
  <c r="FH313" i="89"/>
  <c r="FI313" i="89" s="1"/>
  <c r="FH314" i="89"/>
  <c r="FI314" i="89" s="1"/>
  <c r="FH315" i="89"/>
  <c r="FI315" i="89" s="1"/>
  <c r="FH275" i="89"/>
  <c r="FI275" i="89" s="1"/>
  <c r="FH326" i="89"/>
  <c r="FI326" i="89" s="1"/>
  <c r="FH327" i="89"/>
  <c r="FI327" i="89" s="1"/>
  <c r="FH328" i="89"/>
  <c r="FI328" i="89" s="1"/>
  <c r="FH329" i="89"/>
  <c r="FI329" i="89" s="1"/>
  <c r="FH330" i="89"/>
  <c r="FI330" i="89" s="1"/>
  <c r="FH331" i="89"/>
  <c r="FI331" i="89" s="1"/>
  <c r="FH332" i="89"/>
  <c r="FI332" i="89" s="1"/>
  <c r="FH334" i="89"/>
  <c r="FI334" i="89" s="1"/>
  <c r="FH335" i="89"/>
  <c r="FI335" i="89" s="1"/>
  <c r="FH336" i="89"/>
  <c r="FI336" i="89" s="1"/>
  <c r="FH337" i="89"/>
  <c r="FI337" i="89" s="1"/>
  <c r="FH338" i="89"/>
  <c r="FI338" i="89" s="1"/>
  <c r="FH339" i="89"/>
  <c r="FI339" i="89" s="1"/>
  <c r="FH340" i="89"/>
  <c r="FI340" i="89" s="1"/>
  <c r="FH341" i="89"/>
  <c r="FI341" i="89" s="1"/>
  <c r="FH342" i="89"/>
  <c r="FI342" i="89" s="1"/>
  <c r="FH343" i="89"/>
  <c r="FI343" i="89" s="1"/>
  <c r="FH344" i="89"/>
  <c r="FI344" i="89" s="1"/>
  <c r="FH345" i="89"/>
  <c r="FI345" i="89" s="1"/>
  <c r="FH346" i="89"/>
  <c r="FI346" i="89" s="1"/>
  <c r="FH347" i="89"/>
  <c r="FI347" i="89" s="1"/>
  <c r="FH348" i="89"/>
  <c r="FI348" i="89" s="1"/>
  <c r="FH349" i="89"/>
  <c r="FI349" i="89" s="1"/>
  <c r="FH350" i="89"/>
  <c r="FI350" i="89" s="1"/>
  <c r="FH351" i="89"/>
  <c r="FI351" i="89" s="1"/>
  <c r="FH352" i="89"/>
  <c r="FI352" i="89" s="1"/>
  <c r="FH353" i="89"/>
  <c r="FI353" i="89" s="1"/>
  <c r="FH354" i="89"/>
  <c r="FI354" i="89" s="1"/>
  <c r="FH355" i="89"/>
  <c r="FI355" i="89" s="1"/>
  <c r="FH356" i="89"/>
  <c r="FI356" i="89" s="1"/>
  <c r="FH357" i="89"/>
  <c r="FI357" i="89" s="1"/>
  <c r="FH358" i="89"/>
  <c r="FI358" i="89" s="1"/>
  <c r="FH359" i="89"/>
  <c r="FI359" i="89" s="1"/>
  <c r="FH363" i="89"/>
  <c r="FI363" i="89" s="1"/>
  <c r="FH360" i="89"/>
  <c r="FI360" i="89" s="1"/>
  <c r="FH361" i="89"/>
  <c r="FI361" i="89" s="1"/>
  <c r="FH362" i="89"/>
  <c r="FI362" i="89" s="1"/>
  <c r="FH364" i="89"/>
  <c r="FI364" i="89" s="1"/>
  <c r="FH365" i="89"/>
  <c r="FI365" i="89" s="1"/>
  <c r="FH366" i="89"/>
  <c r="FI366" i="89" s="1"/>
  <c r="FH367" i="89"/>
  <c r="FI367" i="89" s="1"/>
  <c r="FH368" i="89"/>
  <c r="FI368" i="89" s="1"/>
  <c r="FH371" i="89"/>
  <c r="FI371" i="89" s="1"/>
  <c r="FH372" i="89"/>
  <c r="FI372" i="89" s="1"/>
  <c r="FH325" i="89"/>
  <c r="FI325" i="89" s="1"/>
  <c r="FH387" i="89"/>
  <c r="FI387" i="89" s="1"/>
  <c r="FH383" i="89"/>
  <c r="FI383" i="89" s="1"/>
  <c r="FH384" i="89"/>
  <c r="FI384" i="89" s="1"/>
  <c r="FH385" i="89"/>
  <c r="FI385" i="89" s="1"/>
  <c r="FH386" i="89"/>
  <c r="FI386" i="89" s="1"/>
  <c r="FH388" i="89"/>
  <c r="FI388" i="89" s="1"/>
  <c r="FH389" i="89"/>
  <c r="FI389" i="89" s="1"/>
  <c r="FH390" i="89"/>
  <c r="FI390" i="89" s="1"/>
  <c r="FH391" i="89"/>
  <c r="FI391" i="89" s="1"/>
  <c r="FH392" i="89"/>
  <c r="FI392" i="89" s="1"/>
  <c r="FH393" i="89"/>
  <c r="FI393" i="89" s="1"/>
  <c r="FH394" i="89"/>
  <c r="FI394" i="89" s="1"/>
  <c r="FH395" i="89"/>
  <c r="FI395" i="89" s="1"/>
  <c r="FH396" i="89"/>
  <c r="FI396" i="89" s="1"/>
  <c r="FH397" i="89"/>
  <c r="FI397" i="89" s="1"/>
  <c r="FH398" i="89"/>
  <c r="FI398" i="89" s="1"/>
  <c r="FH399" i="89"/>
  <c r="FI399" i="89" s="1"/>
  <c r="FH400" i="89"/>
  <c r="FI400" i="89" s="1"/>
  <c r="FH401" i="89"/>
  <c r="FI401" i="89" s="1"/>
  <c r="FH402" i="89"/>
  <c r="FI402" i="89" s="1"/>
  <c r="FH403" i="89"/>
  <c r="FI403" i="89" s="1"/>
  <c r="FH404" i="89"/>
  <c r="FI404" i="89" s="1"/>
  <c r="FH405" i="89"/>
  <c r="FI405" i="89" s="1"/>
  <c r="FH406" i="89"/>
  <c r="FI406" i="89" s="1"/>
  <c r="FH407" i="89"/>
  <c r="FI407" i="89" s="1"/>
  <c r="FH408" i="89"/>
  <c r="FI408" i="89" s="1"/>
  <c r="FH409" i="89"/>
  <c r="FI409" i="89" s="1"/>
  <c r="FH410" i="89"/>
  <c r="FI410" i="89" s="1"/>
  <c r="FH411" i="89"/>
  <c r="FI411" i="89" s="1"/>
  <c r="FH412" i="89"/>
  <c r="FI412" i="89" s="1"/>
  <c r="FH413" i="89"/>
  <c r="FI413" i="89" s="1"/>
  <c r="FH382" i="89"/>
  <c r="FI382" i="89" s="1"/>
  <c r="FM416" i="89"/>
  <c r="FL416" i="89"/>
  <c r="FJ416" i="89"/>
  <c r="FJ375" i="89"/>
  <c r="FJ318" i="89"/>
  <c r="FJ268" i="89"/>
  <c r="FJ226" i="89"/>
  <c r="FJ178" i="89"/>
  <c r="FJ134" i="89"/>
  <c r="FJ183" i="89" s="1"/>
  <c r="FJ231" i="89" s="1"/>
  <c r="FJ273" i="89" s="1"/>
  <c r="FJ323" i="89" s="1"/>
  <c r="FJ380" i="89" s="1"/>
  <c r="FJ129" i="89"/>
  <c r="EZ154" i="89"/>
  <c r="FA154" i="89" s="1"/>
  <c r="EV154" i="89"/>
  <c r="EW154" i="89" s="1"/>
  <c r="EU154" i="89"/>
  <c r="ER154" i="89"/>
  <c r="ES154" i="89" s="1"/>
  <c r="EQ154" i="89"/>
  <c r="EN154" i="89"/>
  <c r="EO154" i="89" s="1"/>
  <c r="EM154" i="89"/>
  <c r="EJ154" i="89"/>
  <c r="EK154" i="89" s="1"/>
  <c r="EI154" i="89"/>
  <c r="EF154" i="89"/>
  <c r="EG154" i="89" s="1"/>
  <c r="EE154" i="89"/>
  <c r="EB154" i="89"/>
  <c r="EC154" i="89" s="1"/>
  <c r="EA154" i="89"/>
  <c r="DT154" i="89"/>
  <c r="DU154" i="89" s="1"/>
  <c r="DS154" i="89"/>
  <c r="DP154" i="89"/>
  <c r="DQ154" i="89" s="1"/>
  <c r="DO154" i="89"/>
  <c r="DL154" i="89"/>
  <c r="DM154" i="89" s="1"/>
  <c r="DK154" i="89"/>
  <c r="DH154" i="89"/>
  <c r="DG154" i="89"/>
  <c r="DD154" i="89"/>
  <c r="DC154" i="89"/>
  <c r="CZ154" i="89"/>
  <c r="CY154" i="89"/>
  <c r="CV154" i="89"/>
  <c r="CW154" i="89" s="1"/>
  <c r="CU154" i="89"/>
  <c r="CR154" i="89"/>
  <c r="CQ154" i="89"/>
  <c r="CM154" i="89"/>
  <c r="BB154" i="89"/>
  <c r="AZ154" i="89"/>
  <c r="AX154" i="89"/>
  <c r="AV154" i="89"/>
  <c r="AT154" i="89"/>
  <c r="AR154" i="89"/>
  <c r="AP154" i="89"/>
  <c r="AN154" i="89"/>
  <c r="AL154" i="89"/>
  <c r="AJ154" i="89"/>
  <c r="AH154" i="89"/>
  <c r="AF154" i="89"/>
  <c r="EY154" i="89" s="1"/>
  <c r="AD154" i="89"/>
  <c r="AB154" i="89"/>
  <c r="Z154" i="89"/>
  <c r="X154" i="89"/>
  <c r="V154" i="89"/>
  <c r="T154" i="89"/>
  <c r="R154" i="89"/>
  <c r="P154" i="89"/>
  <c r="N154" i="89"/>
  <c r="L154" i="89"/>
  <c r="J154" i="89"/>
  <c r="H154" i="89"/>
  <c r="F154" i="89"/>
  <c r="FC276" i="89"/>
  <c r="FC277" i="89"/>
  <c r="FC278" i="89"/>
  <c r="FC279" i="89"/>
  <c r="FC280" i="89"/>
  <c r="FC281" i="89"/>
  <c r="FC282" i="89"/>
  <c r="FC283" i="89"/>
  <c r="FC284" i="89"/>
  <c r="FC285" i="89"/>
  <c r="FC286" i="89"/>
  <c r="FC287" i="89"/>
  <c r="FC288" i="89"/>
  <c r="FC289" i="89"/>
  <c r="FC290" i="89"/>
  <c r="FC292" i="89"/>
  <c r="FC293" i="89"/>
  <c r="FC294" i="89"/>
  <c r="FC295" i="89"/>
  <c r="FC296" i="89"/>
  <c r="FC297" i="89"/>
  <c r="FC298" i="89"/>
  <c r="FC299" i="89"/>
  <c r="FC300" i="89"/>
  <c r="FC301" i="89"/>
  <c r="FC302" i="89"/>
  <c r="FC303" i="89"/>
  <c r="FC304" i="89"/>
  <c r="FC305" i="89"/>
  <c r="FC306" i="89"/>
  <c r="FC307" i="89"/>
  <c r="FC308" i="89"/>
  <c r="FC309" i="89"/>
  <c r="FC310" i="89"/>
  <c r="FC311" i="89"/>
  <c r="FC312" i="89"/>
  <c r="FC313" i="89"/>
  <c r="FC314" i="89"/>
  <c r="FC315" i="89"/>
  <c r="FC275" i="89"/>
  <c r="FC89" i="89"/>
  <c r="FC90" i="89"/>
  <c r="FC91" i="89"/>
  <c r="FC92" i="89"/>
  <c r="FC93" i="89"/>
  <c r="FC94" i="89"/>
  <c r="FC95" i="89"/>
  <c r="FC96" i="89"/>
  <c r="FC97" i="89"/>
  <c r="FC98" i="89"/>
  <c r="FC99" i="89"/>
  <c r="FC100" i="89"/>
  <c r="FC101" i="89"/>
  <c r="FC102" i="89"/>
  <c r="FC103" i="89"/>
  <c r="FC104" i="89"/>
  <c r="FC105" i="89"/>
  <c r="FC106" i="89"/>
  <c r="FC108" i="89"/>
  <c r="FC109" i="89"/>
  <c r="FC110" i="89"/>
  <c r="FC111" i="89"/>
  <c r="FC112" i="89"/>
  <c r="FC113" i="89"/>
  <c r="FC114" i="89"/>
  <c r="FC115" i="89"/>
  <c r="FC116" i="89"/>
  <c r="FC117" i="89"/>
  <c r="FC118" i="89"/>
  <c r="FC119" i="89"/>
  <c r="FC120" i="89"/>
  <c r="FC121" i="89"/>
  <c r="FC122" i="89"/>
  <c r="FC123" i="89"/>
  <c r="FC124" i="89"/>
  <c r="FC125" i="89"/>
  <c r="FC126" i="89"/>
  <c r="FC127" i="89"/>
  <c r="FC128" i="89"/>
  <c r="FC88" i="89"/>
  <c r="FD89" i="89"/>
  <c r="FE89" i="89" s="1"/>
  <c r="FD90" i="89"/>
  <c r="FE90" i="89" s="1"/>
  <c r="FD91" i="89"/>
  <c r="FE91" i="89" s="1"/>
  <c r="FD92" i="89"/>
  <c r="FE92" i="89" s="1"/>
  <c r="FD93" i="89"/>
  <c r="FE93" i="89" s="1"/>
  <c r="FD94" i="89"/>
  <c r="FE94" i="89" s="1"/>
  <c r="FD95" i="89"/>
  <c r="FE95" i="89" s="1"/>
  <c r="FD96" i="89"/>
  <c r="FE96" i="89" s="1"/>
  <c r="FD97" i="89"/>
  <c r="FE97" i="89" s="1"/>
  <c r="FD98" i="89"/>
  <c r="FE98" i="89" s="1"/>
  <c r="FD99" i="89"/>
  <c r="FE99" i="89" s="1"/>
  <c r="FD100" i="89"/>
  <c r="FE100" i="89" s="1"/>
  <c r="FD101" i="89"/>
  <c r="FE101" i="89" s="1"/>
  <c r="FD102" i="89"/>
  <c r="FE102" i="89" s="1"/>
  <c r="FD103" i="89"/>
  <c r="FE103" i="89" s="1"/>
  <c r="FD104" i="89"/>
  <c r="FE104" i="89" s="1"/>
  <c r="FD105" i="89"/>
  <c r="FE105" i="89" s="1"/>
  <c r="FD106" i="89"/>
  <c r="FE106" i="89" s="1"/>
  <c r="FD108" i="89"/>
  <c r="FE108" i="89" s="1"/>
  <c r="FD109" i="89"/>
  <c r="FE109" i="89" s="1"/>
  <c r="FD110" i="89"/>
  <c r="FE110" i="89" s="1"/>
  <c r="FD111" i="89"/>
  <c r="FE111" i="89" s="1"/>
  <c r="FD112" i="89"/>
  <c r="FE112" i="89" s="1"/>
  <c r="FD113" i="89"/>
  <c r="FE113" i="89" s="1"/>
  <c r="FD114" i="89"/>
  <c r="FE114" i="89" s="1"/>
  <c r="FD115" i="89"/>
  <c r="FE115" i="89" s="1"/>
  <c r="FD116" i="89"/>
  <c r="FE116" i="89" s="1"/>
  <c r="FD117" i="89"/>
  <c r="FE117" i="89" s="1"/>
  <c r="FD118" i="89"/>
  <c r="FE118" i="89" s="1"/>
  <c r="FD119" i="89"/>
  <c r="FE119" i="89" s="1"/>
  <c r="FD120" i="89"/>
  <c r="FE120" i="89" s="1"/>
  <c r="FD121" i="89"/>
  <c r="FE121" i="89" s="1"/>
  <c r="FD122" i="89"/>
  <c r="FE122" i="89" s="1"/>
  <c r="FD123" i="89"/>
  <c r="FE123" i="89" s="1"/>
  <c r="FD124" i="89"/>
  <c r="FE124" i="89" s="1"/>
  <c r="FD125" i="89"/>
  <c r="FE125" i="89" s="1"/>
  <c r="FD126" i="89"/>
  <c r="FE126" i="89" s="1"/>
  <c r="FD127" i="89"/>
  <c r="FE127" i="89" s="1"/>
  <c r="FD128" i="89"/>
  <c r="FE128" i="89" s="1"/>
  <c r="FD88" i="89"/>
  <c r="FE88" i="89" s="1"/>
  <c r="FD234" i="89"/>
  <c r="FE234" i="89" s="1"/>
  <c r="FD235" i="89"/>
  <c r="FE235" i="89" s="1"/>
  <c r="FD236" i="89"/>
  <c r="FE236" i="89" s="1"/>
  <c r="FD237" i="89"/>
  <c r="FE237" i="89" s="1"/>
  <c r="FD238" i="89"/>
  <c r="FE238" i="89" s="1"/>
  <c r="FD240" i="89"/>
  <c r="FE240" i="89" s="1"/>
  <c r="FD241" i="89"/>
  <c r="FE241" i="89" s="1"/>
  <c r="FD242" i="89"/>
  <c r="FE242" i="89" s="1"/>
  <c r="FD243" i="89"/>
  <c r="FE243" i="89" s="1"/>
  <c r="FD244" i="89"/>
  <c r="FE244" i="89" s="1"/>
  <c r="FD245" i="89"/>
  <c r="FE245" i="89" s="1"/>
  <c r="FD246" i="89"/>
  <c r="FE246" i="89" s="1"/>
  <c r="FD248" i="89"/>
  <c r="FE248" i="89" s="1"/>
  <c r="FD249" i="89"/>
  <c r="FE249" i="89" s="1"/>
  <c r="FD250" i="89"/>
  <c r="FE250" i="89" s="1"/>
  <c r="FD251" i="89"/>
  <c r="FE251" i="89" s="1"/>
  <c r="FD252" i="89"/>
  <c r="FE252" i="89" s="1"/>
  <c r="FD253" i="89"/>
  <c r="FE253" i="89" s="1"/>
  <c r="FD254" i="89"/>
  <c r="FE254" i="89" s="1"/>
  <c r="FD255" i="89"/>
  <c r="FE255" i="89" s="1"/>
  <c r="FD256" i="89"/>
  <c r="FE256" i="89" s="1"/>
  <c r="FD257" i="89"/>
  <c r="FE257" i="89" s="1"/>
  <c r="FD258" i="89"/>
  <c r="FE258" i="89" s="1"/>
  <c r="FD259" i="89"/>
  <c r="FE259" i="89" s="1"/>
  <c r="FD260" i="89"/>
  <c r="FE260" i="89" s="1"/>
  <c r="FD261" i="89"/>
  <c r="FE261" i="89" s="1"/>
  <c r="FD262" i="89"/>
  <c r="FE262" i="89" s="1"/>
  <c r="FD263" i="89"/>
  <c r="FE263" i="89" s="1"/>
  <c r="FD264" i="89"/>
  <c r="FE264" i="89" s="1"/>
  <c r="FD265" i="89"/>
  <c r="FE265" i="89" s="1"/>
  <c r="FD233" i="89"/>
  <c r="FE233" i="89" s="1"/>
  <c r="FC234" i="89"/>
  <c r="FC235" i="89"/>
  <c r="FC236" i="89"/>
  <c r="FC237" i="89"/>
  <c r="FC238" i="89"/>
  <c r="FC240" i="89"/>
  <c r="FC241" i="89"/>
  <c r="FC242" i="89"/>
  <c r="FC243" i="89"/>
  <c r="FC244" i="89"/>
  <c r="FC245" i="89"/>
  <c r="FC246" i="89"/>
  <c r="FC248" i="89"/>
  <c r="FC249" i="89"/>
  <c r="FC250" i="89"/>
  <c r="FC251" i="89"/>
  <c r="FC252" i="89"/>
  <c r="FC253" i="89"/>
  <c r="FC254" i="89"/>
  <c r="FC255" i="89"/>
  <c r="FC256" i="89"/>
  <c r="FC257" i="89"/>
  <c r="FC258" i="89"/>
  <c r="FC259" i="89"/>
  <c r="FC260" i="89"/>
  <c r="FC261" i="89"/>
  <c r="FC262" i="89"/>
  <c r="FC263" i="89"/>
  <c r="FC264" i="89"/>
  <c r="FC265" i="89"/>
  <c r="FC233" i="89"/>
  <c r="FD383" i="89"/>
  <c r="FE383" i="89" s="1"/>
  <c r="FD384" i="89"/>
  <c r="FE384" i="89" s="1"/>
  <c r="FD385" i="89"/>
  <c r="FE385" i="89" s="1"/>
  <c r="FD386" i="89"/>
  <c r="FE386" i="89" s="1"/>
  <c r="FD387" i="89"/>
  <c r="FE387" i="89" s="1"/>
  <c r="FD388" i="89"/>
  <c r="FE388" i="89" s="1"/>
  <c r="FD389" i="89"/>
  <c r="FE389" i="89" s="1"/>
  <c r="FD390" i="89"/>
  <c r="FE390" i="89" s="1"/>
  <c r="FD391" i="89"/>
  <c r="FE391" i="89" s="1"/>
  <c r="FD392" i="89"/>
  <c r="FE392" i="89" s="1"/>
  <c r="FD393" i="89"/>
  <c r="FE393" i="89" s="1"/>
  <c r="FD394" i="89"/>
  <c r="FE394" i="89" s="1"/>
  <c r="FD395" i="89"/>
  <c r="FE395" i="89" s="1"/>
  <c r="FD396" i="89"/>
  <c r="FE396" i="89" s="1"/>
  <c r="FD397" i="89"/>
  <c r="FE397" i="89" s="1"/>
  <c r="FD398" i="89"/>
  <c r="FE398" i="89" s="1"/>
  <c r="FD399" i="89"/>
  <c r="FE399" i="89" s="1"/>
  <c r="FD400" i="89"/>
  <c r="FE400" i="89" s="1"/>
  <c r="FD401" i="89"/>
  <c r="FE401" i="89" s="1"/>
  <c r="FD402" i="89"/>
  <c r="FE402" i="89" s="1"/>
  <c r="FD403" i="89"/>
  <c r="FE403" i="89" s="1"/>
  <c r="FD404" i="89"/>
  <c r="FE404" i="89" s="1"/>
  <c r="FD405" i="89"/>
  <c r="FE405" i="89" s="1"/>
  <c r="FD406" i="89"/>
  <c r="FE406" i="89" s="1"/>
  <c r="FD407" i="89"/>
  <c r="FE407" i="89" s="1"/>
  <c r="FD408" i="89"/>
  <c r="FE408" i="89" s="1"/>
  <c r="FD409" i="89"/>
  <c r="FE409" i="89" s="1"/>
  <c r="FD410" i="89"/>
  <c r="FE410" i="89" s="1"/>
  <c r="FD411" i="89"/>
  <c r="FE411" i="89" s="1"/>
  <c r="FD412" i="89"/>
  <c r="FE412" i="89" s="1"/>
  <c r="FD413" i="89"/>
  <c r="FE413" i="89" s="1"/>
  <c r="FD382" i="89"/>
  <c r="FE382" i="89" s="1"/>
  <c r="FD326" i="89"/>
  <c r="FE326" i="89" s="1"/>
  <c r="FD327" i="89"/>
  <c r="FE327" i="89" s="1"/>
  <c r="FD328" i="89"/>
  <c r="FE328" i="89" s="1"/>
  <c r="FD329" i="89"/>
  <c r="FE329" i="89" s="1"/>
  <c r="FD330" i="89"/>
  <c r="FE330" i="89" s="1"/>
  <c r="FD331" i="89"/>
  <c r="FE331" i="89" s="1"/>
  <c r="FD332" i="89"/>
  <c r="FE332" i="89" s="1"/>
  <c r="FD334" i="89"/>
  <c r="FE334" i="89" s="1"/>
  <c r="FD335" i="89"/>
  <c r="FE335" i="89" s="1"/>
  <c r="FD336" i="89"/>
  <c r="FE336" i="89" s="1"/>
  <c r="FD337" i="89"/>
  <c r="FE337" i="89" s="1"/>
  <c r="FD338" i="89"/>
  <c r="FE338" i="89" s="1"/>
  <c r="FD339" i="89"/>
  <c r="FE339" i="89" s="1"/>
  <c r="FD340" i="89"/>
  <c r="FE340" i="89" s="1"/>
  <c r="FD341" i="89"/>
  <c r="FE341" i="89" s="1"/>
  <c r="FD342" i="89"/>
  <c r="FE342" i="89" s="1"/>
  <c r="FD343" i="89"/>
  <c r="FE343" i="89" s="1"/>
  <c r="FD344" i="89"/>
  <c r="FE344" i="89" s="1"/>
  <c r="FD345" i="89"/>
  <c r="FE345" i="89" s="1"/>
  <c r="FD346" i="89"/>
  <c r="FE346" i="89" s="1"/>
  <c r="FD347" i="89"/>
  <c r="FE347" i="89" s="1"/>
  <c r="FD348" i="89"/>
  <c r="FE348" i="89" s="1"/>
  <c r="FD349" i="89"/>
  <c r="FE349" i="89" s="1"/>
  <c r="FD350" i="89"/>
  <c r="FE350" i="89" s="1"/>
  <c r="FD351" i="89"/>
  <c r="FE351" i="89" s="1"/>
  <c r="FD352" i="89"/>
  <c r="FE352" i="89" s="1"/>
  <c r="FD353" i="89"/>
  <c r="FE353" i="89" s="1"/>
  <c r="FD354" i="89"/>
  <c r="FE354" i="89" s="1"/>
  <c r="FD355" i="89"/>
  <c r="FE355" i="89" s="1"/>
  <c r="FD356" i="89"/>
  <c r="FE356" i="89" s="1"/>
  <c r="FD357" i="89"/>
  <c r="FE357" i="89" s="1"/>
  <c r="FD358" i="89"/>
  <c r="FE358" i="89" s="1"/>
  <c r="FD359" i="89"/>
  <c r="FE359" i="89" s="1"/>
  <c r="FD363" i="89"/>
  <c r="FE363" i="89" s="1"/>
  <c r="FD360" i="89"/>
  <c r="FE360" i="89" s="1"/>
  <c r="FD361" i="89"/>
  <c r="FE361" i="89" s="1"/>
  <c r="FD362" i="89"/>
  <c r="FE362" i="89" s="1"/>
  <c r="FD364" i="89"/>
  <c r="FE364" i="89" s="1"/>
  <c r="FD365" i="89"/>
  <c r="FE365" i="89" s="1"/>
  <c r="FD366" i="89"/>
  <c r="FE366" i="89" s="1"/>
  <c r="FD367" i="89"/>
  <c r="FE367" i="89" s="1"/>
  <c r="FD368" i="89"/>
  <c r="FE368" i="89" s="1"/>
  <c r="FD371" i="89"/>
  <c r="FE371" i="89" s="1"/>
  <c r="FD372" i="89"/>
  <c r="FE372" i="89" s="1"/>
  <c r="FC326" i="89"/>
  <c r="FC327" i="89"/>
  <c r="FC328" i="89"/>
  <c r="FC329" i="89"/>
  <c r="FC330" i="89"/>
  <c r="FC331" i="89"/>
  <c r="FC332" i="89"/>
  <c r="FC334" i="89"/>
  <c r="FC335" i="89"/>
  <c r="FC336" i="89"/>
  <c r="FC337" i="89"/>
  <c r="FC338" i="89"/>
  <c r="FC339" i="89"/>
  <c r="FC340" i="89"/>
  <c r="FC341" i="89"/>
  <c r="FC342" i="89"/>
  <c r="FC343" i="89"/>
  <c r="FC344" i="89"/>
  <c r="FC345" i="89"/>
  <c r="FC346" i="89"/>
  <c r="FC347" i="89"/>
  <c r="FC348" i="89"/>
  <c r="FC349" i="89"/>
  <c r="FC350" i="89"/>
  <c r="FC351" i="89"/>
  <c r="FC352" i="89"/>
  <c r="FC353" i="89"/>
  <c r="FC354" i="89"/>
  <c r="FC355" i="89"/>
  <c r="FC356" i="89"/>
  <c r="FC357" i="89"/>
  <c r="FC358" i="89"/>
  <c r="FC359" i="89"/>
  <c r="FC363" i="89"/>
  <c r="FC360" i="89"/>
  <c r="FC361" i="89"/>
  <c r="FC362" i="89"/>
  <c r="FC364" i="89"/>
  <c r="FC365" i="89"/>
  <c r="FC366" i="89"/>
  <c r="FC367" i="89"/>
  <c r="FC368" i="89"/>
  <c r="FC371" i="89"/>
  <c r="FC372" i="89"/>
  <c r="FD325" i="89"/>
  <c r="FE325" i="89" s="1"/>
  <c r="FC325" i="89"/>
  <c r="FD186" i="89"/>
  <c r="FE186" i="89" s="1"/>
  <c r="FD187" i="89"/>
  <c r="FE187" i="89" s="1"/>
  <c r="FD188" i="89"/>
  <c r="FE188" i="89" s="1"/>
  <c r="FD189" i="89"/>
  <c r="FE189" i="89" s="1"/>
  <c r="FD190" i="89"/>
  <c r="FE190" i="89" s="1"/>
  <c r="FD191" i="89"/>
  <c r="FE191" i="89" s="1"/>
  <c r="FD192" i="89"/>
  <c r="FE192" i="89" s="1"/>
  <c r="FD193" i="89"/>
  <c r="FE193" i="89" s="1"/>
  <c r="FD194" i="89"/>
  <c r="FE194" i="89" s="1"/>
  <c r="FD195" i="89"/>
  <c r="FE195" i="89" s="1"/>
  <c r="FD196" i="89"/>
  <c r="FE196" i="89" s="1"/>
  <c r="FD197" i="89"/>
  <c r="FE197" i="89" s="1"/>
  <c r="FD198" i="89"/>
  <c r="FE198" i="89" s="1"/>
  <c r="FD200" i="89"/>
  <c r="FE200" i="89" s="1"/>
  <c r="FD201" i="89"/>
  <c r="FE201" i="89" s="1"/>
  <c r="FD202" i="89"/>
  <c r="FE202" i="89" s="1"/>
  <c r="FD203" i="89"/>
  <c r="FE203" i="89" s="1"/>
  <c r="FD204" i="89"/>
  <c r="FE204" i="89" s="1"/>
  <c r="FD205" i="89"/>
  <c r="FE205" i="89" s="1"/>
  <c r="FD206" i="89"/>
  <c r="FE206" i="89" s="1"/>
  <c r="FD207" i="89"/>
  <c r="FE207" i="89" s="1"/>
  <c r="FD208" i="89"/>
  <c r="FE208" i="89" s="1"/>
  <c r="FD209" i="89"/>
  <c r="FE209" i="89" s="1"/>
  <c r="FD210" i="89"/>
  <c r="FE210" i="89" s="1"/>
  <c r="FD211" i="89"/>
  <c r="FE211" i="89" s="1"/>
  <c r="FD212" i="89"/>
  <c r="FE212" i="89" s="1"/>
  <c r="FD213" i="89"/>
  <c r="FE213" i="89" s="1"/>
  <c r="FD214" i="89"/>
  <c r="FE214" i="89" s="1"/>
  <c r="FD215" i="89"/>
  <c r="FE215" i="89" s="1"/>
  <c r="FD216" i="89"/>
  <c r="FE216" i="89" s="1"/>
  <c r="FD217" i="89"/>
  <c r="FE217" i="89" s="1"/>
  <c r="FD218" i="89"/>
  <c r="FE218" i="89" s="1"/>
  <c r="FD219" i="89"/>
  <c r="FE219" i="89" s="1"/>
  <c r="FD220" i="89"/>
  <c r="FE220" i="89" s="1"/>
  <c r="FD221" i="89"/>
  <c r="FE221" i="89" s="1"/>
  <c r="FD222" i="89"/>
  <c r="FE222" i="89" s="1"/>
  <c r="FD223" i="89"/>
  <c r="FE223" i="89" s="1"/>
  <c r="FD224" i="89"/>
  <c r="FE224" i="89" s="1"/>
  <c r="FD225" i="89"/>
  <c r="FE225" i="89" s="1"/>
  <c r="FD185" i="89"/>
  <c r="FE185" i="89" s="1"/>
  <c r="FC186" i="89"/>
  <c r="FC187" i="89"/>
  <c r="FC188" i="89"/>
  <c r="FC189" i="89"/>
  <c r="FC190" i="89"/>
  <c r="FC191" i="89"/>
  <c r="FC192" i="89"/>
  <c r="FC193" i="89"/>
  <c r="FC194" i="89"/>
  <c r="FC195" i="89"/>
  <c r="FC196" i="89"/>
  <c r="FC197" i="89"/>
  <c r="FC198" i="89"/>
  <c r="FC200" i="89"/>
  <c r="FC201" i="89"/>
  <c r="FC202" i="89"/>
  <c r="FC203" i="89"/>
  <c r="FC204" i="89"/>
  <c r="FC205" i="89"/>
  <c r="FC206" i="89"/>
  <c r="FC207" i="89"/>
  <c r="FC208" i="89"/>
  <c r="FC209" i="89"/>
  <c r="FC210" i="89"/>
  <c r="FC211" i="89"/>
  <c r="FC212" i="89"/>
  <c r="FC213" i="89"/>
  <c r="FC214" i="89"/>
  <c r="FC215" i="89"/>
  <c r="FC216" i="89"/>
  <c r="FC217" i="89"/>
  <c r="FC218" i="89"/>
  <c r="FC219" i="89"/>
  <c r="FC220" i="89"/>
  <c r="FC221" i="89"/>
  <c r="FC222" i="89"/>
  <c r="FC223" i="89"/>
  <c r="FC224" i="89"/>
  <c r="FC225" i="89"/>
  <c r="FC185" i="89"/>
  <c r="FF416" i="89"/>
  <c r="FF375" i="89"/>
  <c r="FF318" i="89"/>
  <c r="FF268" i="89"/>
  <c r="FF226" i="89"/>
  <c r="FF134" i="89"/>
  <c r="FF183" i="89" s="1"/>
  <c r="FF231" i="89" s="1"/>
  <c r="FF273" i="89" s="1"/>
  <c r="FF323" i="89" s="1"/>
  <c r="FF380" i="89" s="1"/>
  <c r="FF129" i="89"/>
  <c r="FJ41" i="89" l="1"/>
  <c r="FF41" i="89"/>
  <c r="DI154" i="89"/>
  <c r="FX154" i="89"/>
  <c r="FY154" i="89" s="1"/>
  <c r="DI161" i="89"/>
  <c r="FX161" i="89"/>
  <c r="FY161" i="89" s="1"/>
  <c r="CI369" i="89"/>
  <c r="FW369" i="89"/>
  <c r="CI154" i="89"/>
  <c r="FW154" i="89"/>
  <c r="CI161" i="89"/>
  <c r="FW161" i="89"/>
  <c r="DE154" i="89"/>
  <c r="DE161" i="89"/>
  <c r="DA154" i="89"/>
  <c r="DA161" i="89"/>
  <c r="FH178" i="89"/>
  <c r="CW161" i="89"/>
  <c r="FI141" i="89"/>
  <c r="FI416" i="89"/>
  <c r="FH416" i="89"/>
  <c r="CS154" i="89"/>
  <c r="EZ383" i="89" l="1"/>
  <c r="FA383" i="89" s="1"/>
  <c r="EZ384" i="89"/>
  <c r="FA384" i="89" s="1"/>
  <c r="EZ385" i="89"/>
  <c r="FA385" i="89" s="1"/>
  <c r="EZ386" i="89"/>
  <c r="FA386" i="89" s="1"/>
  <c r="EZ387" i="89"/>
  <c r="FA387" i="89" s="1"/>
  <c r="EZ388" i="89"/>
  <c r="FA388" i="89" s="1"/>
  <c r="EZ389" i="89"/>
  <c r="FA389" i="89" s="1"/>
  <c r="EZ390" i="89"/>
  <c r="FA390" i="89" s="1"/>
  <c r="EZ391" i="89"/>
  <c r="FA391" i="89" s="1"/>
  <c r="EZ392" i="89"/>
  <c r="FA392" i="89" s="1"/>
  <c r="EZ393" i="89"/>
  <c r="FA393" i="89" s="1"/>
  <c r="EZ394" i="89"/>
  <c r="FA394" i="89" s="1"/>
  <c r="EZ395" i="89"/>
  <c r="FA395" i="89" s="1"/>
  <c r="EZ396" i="89"/>
  <c r="FA396" i="89" s="1"/>
  <c r="EZ397" i="89"/>
  <c r="FA397" i="89" s="1"/>
  <c r="EZ398" i="89"/>
  <c r="FA398" i="89" s="1"/>
  <c r="EZ399" i="89"/>
  <c r="FA399" i="89" s="1"/>
  <c r="EZ400" i="89"/>
  <c r="FA400" i="89" s="1"/>
  <c r="EZ401" i="89"/>
  <c r="FA401" i="89" s="1"/>
  <c r="EZ402" i="89"/>
  <c r="FA402" i="89" s="1"/>
  <c r="EZ403" i="89"/>
  <c r="FA403" i="89" s="1"/>
  <c r="EZ404" i="89"/>
  <c r="FA404" i="89" s="1"/>
  <c r="EZ405" i="89"/>
  <c r="FA405" i="89" s="1"/>
  <c r="EZ406" i="89"/>
  <c r="FA406" i="89" s="1"/>
  <c r="EZ407" i="89"/>
  <c r="FA407" i="89" s="1"/>
  <c r="EZ408" i="89"/>
  <c r="FA408" i="89" s="1"/>
  <c r="EZ409" i="89"/>
  <c r="FA409" i="89" s="1"/>
  <c r="EZ410" i="89"/>
  <c r="FA410" i="89" s="1"/>
  <c r="EZ411" i="89"/>
  <c r="FA411" i="89" s="1"/>
  <c r="EZ412" i="89"/>
  <c r="FA412" i="89" s="1"/>
  <c r="EZ413" i="89"/>
  <c r="FA413" i="89" s="1"/>
  <c r="FA382" i="89"/>
  <c r="EZ326" i="89"/>
  <c r="FA326" i="89" s="1"/>
  <c r="EZ327" i="89"/>
  <c r="FA327" i="89" s="1"/>
  <c r="EZ328" i="89"/>
  <c r="FA328" i="89" s="1"/>
  <c r="EZ329" i="89"/>
  <c r="FA329" i="89" s="1"/>
  <c r="EZ330" i="89"/>
  <c r="FA330" i="89" s="1"/>
  <c r="EZ331" i="89"/>
  <c r="FA331" i="89" s="1"/>
  <c r="EZ332" i="89"/>
  <c r="FA332" i="89" s="1"/>
  <c r="EZ334" i="89"/>
  <c r="FA334" i="89" s="1"/>
  <c r="EZ335" i="89"/>
  <c r="FA335" i="89" s="1"/>
  <c r="EZ336" i="89"/>
  <c r="FA336" i="89" s="1"/>
  <c r="EZ337" i="89"/>
  <c r="FA337" i="89" s="1"/>
  <c r="EZ338" i="89"/>
  <c r="FA338" i="89" s="1"/>
  <c r="EZ339" i="89"/>
  <c r="FA339" i="89" s="1"/>
  <c r="EZ340" i="89"/>
  <c r="FA340" i="89" s="1"/>
  <c r="EZ341" i="89"/>
  <c r="FA341" i="89" s="1"/>
  <c r="EZ342" i="89"/>
  <c r="FA342" i="89" s="1"/>
  <c r="EZ343" i="89"/>
  <c r="FA343" i="89" s="1"/>
  <c r="EZ344" i="89"/>
  <c r="FA344" i="89" s="1"/>
  <c r="EZ345" i="89"/>
  <c r="FA345" i="89" s="1"/>
  <c r="EZ346" i="89"/>
  <c r="FA346" i="89" s="1"/>
  <c r="EZ347" i="89"/>
  <c r="FA347" i="89" s="1"/>
  <c r="EZ348" i="89"/>
  <c r="FA348" i="89" s="1"/>
  <c r="EZ349" i="89"/>
  <c r="FA349" i="89" s="1"/>
  <c r="EZ350" i="89"/>
  <c r="FA350" i="89" s="1"/>
  <c r="EZ351" i="89"/>
  <c r="FA351" i="89" s="1"/>
  <c r="EZ352" i="89"/>
  <c r="FA352" i="89" s="1"/>
  <c r="EZ353" i="89"/>
  <c r="FA353" i="89" s="1"/>
  <c r="EZ354" i="89"/>
  <c r="FA354" i="89" s="1"/>
  <c r="EZ355" i="89"/>
  <c r="FA355" i="89" s="1"/>
  <c r="EZ356" i="89"/>
  <c r="FA356" i="89" s="1"/>
  <c r="EZ357" i="89"/>
  <c r="FA357" i="89" s="1"/>
  <c r="EZ358" i="89"/>
  <c r="FA358" i="89" s="1"/>
  <c r="EZ359" i="89"/>
  <c r="FA359" i="89" s="1"/>
  <c r="EZ363" i="89"/>
  <c r="FA363" i="89" s="1"/>
  <c r="EZ360" i="89"/>
  <c r="FA360" i="89" s="1"/>
  <c r="EZ361" i="89"/>
  <c r="FA361" i="89" s="1"/>
  <c r="EZ362" i="89"/>
  <c r="FA362" i="89" s="1"/>
  <c r="EZ364" i="89"/>
  <c r="FA364" i="89" s="1"/>
  <c r="EZ365" i="89"/>
  <c r="FA365" i="89" s="1"/>
  <c r="EZ366" i="89"/>
  <c r="FA366" i="89" s="1"/>
  <c r="EZ367" i="89"/>
  <c r="FA367" i="89" s="1"/>
  <c r="EZ368" i="89"/>
  <c r="FA368" i="89" s="1"/>
  <c r="EZ371" i="89"/>
  <c r="FA371" i="89" s="1"/>
  <c r="EZ372" i="89"/>
  <c r="FA372" i="89" s="1"/>
  <c r="EZ325" i="89"/>
  <c r="FA325" i="89" s="1"/>
  <c r="EZ89" i="89"/>
  <c r="FA89" i="89" s="1"/>
  <c r="EZ90" i="89"/>
  <c r="FA90" i="89" s="1"/>
  <c r="EZ91" i="89"/>
  <c r="FA91" i="89" s="1"/>
  <c r="EZ92" i="89"/>
  <c r="FA92" i="89" s="1"/>
  <c r="EZ93" i="89"/>
  <c r="FA93" i="89" s="1"/>
  <c r="EZ94" i="89"/>
  <c r="FA94" i="89" s="1"/>
  <c r="EZ95" i="89"/>
  <c r="FA95" i="89" s="1"/>
  <c r="EZ96" i="89"/>
  <c r="FA96" i="89" s="1"/>
  <c r="EZ97" i="89"/>
  <c r="FA97" i="89" s="1"/>
  <c r="EZ98" i="89"/>
  <c r="FA98" i="89" s="1"/>
  <c r="EZ99" i="89"/>
  <c r="FA99" i="89" s="1"/>
  <c r="EZ100" i="89"/>
  <c r="FA100" i="89" s="1"/>
  <c r="EZ101" i="89"/>
  <c r="FA101" i="89" s="1"/>
  <c r="EZ102" i="89"/>
  <c r="FA102" i="89" s="1"/>
  <c r="EZ103" i="89"/>
  <c r="FA103" i="89" s="1"/>
  <c r="EZ104" i="89"/>
  <c r="FA104" i="89" s="1"/>
  <c r="EZ105" i="89"/>
  <c r="FA105" i="89" s="1"/>
  <c r="EZ106" i="89"/>
  <c r="FA106" i="89" s="1"/>
  <c r="EZ108" i="89"/>
  <c r="FA108" i="89" s="1"/>
  <c r="EZ109" i="89"/>
  <c r="FA109" i="89" s="1"/>
  <c r="EZ110" i="89"/>
  <c r="FA110" i="89" s="1"/>
  <c r="EZ111" i="89"/>
  <c r="FA111" i="89" s="1"/>
  <c r="EZ112" i="89"/>
  <c r="FA112" i="89" s="1"/>
  <c r="EZ113" i="89"/>
  <c r="FA113" i="89" s="1"/>
  <c r="EZ114" i="89"/>
  <c r="FA114" i="89" s="1"/>
  <c r="EZ115" i="89"/>
  <c r="FA115" i="89" s="1"/>
  <c r="EZ116" i="89"/>
  <c r="FA116" i="89" s="1"/>
  <c r="EZ117" i="89"/>
  <c r="FA117" i="89" s="1"/>
  <c r="EZ118" i="89"/>
  <c r="FA118" i="89" s="1"/>
  <c r="EZ119" i="89"/>
  <c r="FA119" i="89" s="1"/>
  <c r="EZ120" i="89"/>
  <c r="FA120" i="89" s="1"/>
  <c r="EZ121" i="89"/>
  <c r="FA121" i="89" s="1"/>
  <c r="EZ122" i="89"/>
  <c r="FA122" i="89" s="1"/>
  <c r="EZ123" i="89"/>
  <c r="FA123" i="89" s="1"/>
  <c r="EZ124" i="89"/>
  <c r="FA124" i="89" s="1"/>
  <c r="EZ125" i="89"/>
  <c r="FA125" i="89" s="1"/>
  <c r="EZ126" i="89"/>
  <c r="FA126" i="89" s="1"/>
  <c r="EZ127" i="89"/>
  <c r="FA127" i="89" s="1"/>
  <c r="EZ128" i="89"/>
  <c r="FA128" i="89" s="1"/>
  <c r="EZ88" i="89"/>
  <c r="FA88" i="89" s="1"/>
  <c r="FA175" i="89"/>
  <c r="EZ137" i="89"/>
  <c r="FA137" i="89" s="1"/>
  <c r="EZ138" i="89"/>
  <c r="FA138" i="89" s="1"/>
  <c r="EZ139" i="89"/>
  <c r="FA139" i="89" s="1"/>
  <c r="EZ140" i="89"/>
  <c r="FA140" i="89" s="1"/>
  <c r="EZ141" i="89"/>
  <c r="FA141" i="89" s="1"/>
  <c r="EZ142" i="89"/>
  <c r="FA142" i="89" s="1"/>
  <c r="EZ143" i="89"/>
  <c r="FA143" i="89" s="1"/>
  <c r="EZ144" i="89"/>
  <c r="FA144" i="89" s="1"/>
  <c r="EZ145" i="89"/>
  <c r="FA145" i="89" s="1"/>
  <c r="EZ146" i="89"/>
  <c r="FA146" i="89" s="1"/>
  <c r="EZ147" i="89"/>
  <c r="FA147" i="89" s="1"/>
  <c r="EZ148" i="89"/>
  <c r="FA148" i="89" s="1"/>
  <c r="EZ149" i="89"/>
  <c r="FA149" i="89" s="1"/>
  <c r="EZ150" i="89"/>
  <c r="FA150" i="89" s="1"/>
  <c r="EZ151" i="89"/>
  <c r="FA151" i="89" s="1"/>
  <c r="EZ152" i="89"/>
  <c r="FA152" i="89" s="1"/>
  <c r="EZ153" i="89"/>
  <c r="FA153" i="89" s="1"/>
  <c r="EZ156" i="89"/>
  <c r="FA156" i="89" s="1"/>
  <c r="EZ157" i="89"/>
  <c r="FA157" i="89" s="1"/>
  <c r="EZ158" i="89"/>
  <c r="FA158" i="89" s="1"/>
  <c r="EZ159" i="89"/>
  <c r="FA159" i="89" s="1"/>
  <c r="EZ160" i="89"/>
  <c r="FA160" i="89" s="1"/>
  <c r="EZ162" i="89"/>
  <c r="FA162" i="89" s="1"/>
  <c r="EZ163" i="89"/>
  <c r="FA163" i="89" s="1"/>
  <c r="EZ164" i="89"/>
  <c r="FA164" i="89" s="1"/>
  <c r="EZ165" i="89"/>
  <c r="FA165" i="89" s="1"/>
  <c r="EZ166" i="89"/>
  <c r="FA166" i="89" s="1"/>
  <c r="EZ167" i="89"/>
  <c r="FA167" i="89" s="1"/>
  <c r="EZ168" i="89"/>
  <c r="FA168" i="89" s="1"/>
  <c r="EZ169" i="89"/>
  <c r="FA169" i="89" s="1"/>
  <c r="EZ170" i="89"/>
  <c r="FA170" i="89" s="1"/>
  <c r="EZ171" i="89"/>
  <c r="FA171" i="89" s="1"/>
  <c r="EZ172" i="89"/>
  <c r="FA172" i="89" s="1"/>
  <c r="EZ173" i="89"/>
  <c r="FA173" i="89" s="1"/>
  <c r="EZ174" i="89"/>
  <c r="FA174" i="89" s="1"/>
  <c r="EZ136" i="89"/>
  <c r="FA136" i="89" s="1"/>
  <c r="FE416" i="89"/>
  <c r="FD416" i="89"/>
  <c r="FB416" i="89"/>
  <c r="FB375" i="89"/>
  <c r="FB318" i="89"/>
  <c r="FB268" i="89"/>
  <c r="FB226" i="89"/>
  <c r="FB178" i="89"/>
  <c r="FB134" i="89"/>
  <c r="FB183" i="89" s="1"/>
  <c r="FB231" i="89" s="1"/>
  <c r="FB273" i="89" s="1"/>
  <c r="FB323" i="89" s="1"/>
  <c r="FB380" i="89" s="1"/>
  <c r="FB129" i="89"/>
  <c r="EV383" i="89"/>
  <c r="EW383" i="89" s="1"/>
  <c r="EV384" i="89"/>
  <c r="EW384" i="89" s="1"/>
  <c r="EV385" i="89"/>
  <c r="EW385" i="89" s="1"/>
  <c r="EV386" i="89"/>
  <c r="EW386" i="89" s="1"/>
  <c r="EV387" i="89"/>
  <c r="EW387" i="89" s="1"/>
  <c r="EV388" i="89"/>
  <c r="EW388" i="89" s="1"/>
  <c r="EV389" i="89"/>
  <c r="EW389" i="89" s="1"/>
  <c r="EV390" i="89"/>
  <c r="EW390" i="89" s="1"/>
  <c r="EV391" i="89"/>
  <c r="EW391" i="89" s="1"/>
  <c r="EV392" i="89"/>
  <c r="EW392" i="89" s="1"/>
  <c r="EV393" i="89"/>
  <c r="EW393" i="89" s="1"/>
  <c r="EV394" i="89"/>
  <c r="EW394" i="89" s="1"/>
  <c r="EV395" i="89"/>
  <c r="EW395" i="89" s="1"/>
  <c r="EV396" i="89"/>
  <c r="EW396" i="89" s="1"/>
  <c r="EV397" i="89"/>
  <c r="EW397" i="89" s="1"/>
  <c r="EV398" i="89"/>
  <c r="EW398" i="89" s="1"/>
  <c r="EV399" i="89"/>
  <c r="EW399" i="89" s="1"/>
  <c r="EV400" i="89"/>
  <c r="EW400" i="89" s="1"/>
  <c r="EV401" i="89"/>
  <c r="EW401" i="89" s="1"/>
  <c r="EV402" i="89"/>
  <c r="EW402" i="89" s="1"/>
  <c r="EV403" i="89"/>
  <c r="EW403" i="89" s="1"/>
  <c r="EV404" i="89"/>
  <c r="EW404" i="89" s="1"/>
  <c r="EV405" i="89"/>
  <c r="EW405" i="89" s="1"/>
  <c r="EV406" i="89"/>
  <c r="EW406" i="89" s="1"/>
  <c r="EV407" i="89"/>
  <c r="EW407" i="89" s="1"/>
  <c r="EV408" i="89"/>
  <c r="EW408" i="89" s="1"/>
  <c r="EV409" i="89"/>
  <c r="EW409" i="89" s="1"/>
  <c r="EV410" i="89"/>
  <c r="EW410" i="89" s="1"/>
  <c r="EV411" i="89"/>
  <c r="EW411" i="89" s="1"/>
  <c r="EV412" i="89"/>
  <c r="EW412" i="89" s="1"/>
  <c r="EV413" i="89"/>
  <c r="EW413" i="89" s="1"/>
  <c r="EV382" i="89"/>
  <c r="EW382" i="89" s="1"/>
  <c r="FB41" i="89" l="1"/>
  <c r="EV326" i="89"/>
  <c r="EW326" i="89" s="1"/>
  <c r="EV327" i="89"/>
  <c r="EW327" i="89" s="1"/>
  <c r="EV328" i="89"/>
  <c r="EW328" i="89" s="1"/>
  <c r="EV329" i="89"/>
  <c r="EW329" i="89" s="1"/>
  <c r="EV330" i="89"/>
  <c r="EW330" i="89" s="1"/>
  <c r="EV331" i="89"/>
  <c r="EW331" i="89" s="1"/>
  <c r="EV332" i="89"/>
  <c r="EW332" i="89" s="1"/>
  <c r="EV334" i="89"/>
  <c r="EW334" i="89" s="1"/>
  <c r="EV335" i="89"/>
  <c r="EW335" i="89" s="1"/>
  <c r="EV336" i="89"/>
  <c r="EW336" i="89" s="1"/>
  <c r="EV337" i="89"/>
  <c r="EW337" i="89" s="1"/>
  <c r="EV338" i="89"/>
  <c r="EW338" i="89" s="1"/>
  <c r="EV339" i="89"/>
  <c r="EW339" i="89" s="1"/>
  <c r="EV340" i="89"/>
  <c r="EW340" i="89" s="1"/>
  <c r="EV341" i="89"/>
  <c r="EW341" i="89" s="1"/>
  <c r="EV342" i="89"/>
  <c r="EW342" i="89" s="1"/>
  <c r="EV343" i="89"/>
  <c r="EW343" i="89" s="1"/>
  <c r="EV344" i="89"/>
  <c r="EW344" i="89" s="1"/>
  <c r="EV345" i="89"/>
  <c r="EW345" i="89" s="1"/>
  <c r="EV346" i="89"/>
  <c r="EW346" i="89" s="1"/>
  <c r="EV347" i="89"/>
  <c r="EW347" i="89" s="1"/>
  <c r="EV348" i="89"/>
  <c r="EW348" i="89" s="1"/>
  <c r="EV349" i="89"/>
  <c r="EW349" i="89" s="1"/>
  <c r="EV350" i="89"/>
  <c r="EW350" i="89" s="1"/>
  <c r="EV351" i="89"/>
  <c r="EW351" i="89" s="1"/>
  <c r="EV352" i="89"/>
  <c r="EW352" i="89" s="1"/>
  <c r="EV353" i="89"/>
  <c r="EW353" i="89" s="1"/>
  <c r="EV354" i="89"/>
  <c r="EW354" i="89" s="1"/>
  <c r="EV355" i="89"/>
  <c r="EW355" i="89" s="1"/>
  <c r="EV356" i="89"/>
  <c r="EW356" i="89" s="1"/>
  <c r="EV357" i="89"/>
  <c r="EW357" i="89" s="1"/>
  <c r="EV358" i="89"/>
  <c r="EW358" i="89" s="1"/>
  <c r="EV359" i="89"/>
  <c r="EW359" i="89" s="1"/>
  <c r="EV363" i="89"/>
  <c r="EW363" i="89" s="1"/>
  <c r="EV360" i="89"/>
  <c r="EW360" i="89" s="1"/>
  <c r="EV361" i="89"/>
  <c r="EW361" i="89" s="1"/>
  <c r="EV362" i="89"/>
  <c r="EW362" i="89" s="1"/>
  <c r="EV364" i="89"/>
  <c r="EW364" i="89" s="1"/>
  <c r="EV365" i="89"/>
  <c r="EW365" i="89" s="1"/>
  <c r="EV366" i="89"/>
  <c r="EW366" i="89" s="1"/>
  <c r="EV367" i="89"/>
  <c r="EW367" i="89" s="1"/>
  <c r="EV368" i="89"/>
  <c r="EW368" i="89" s="1"/>
  <c r="EV371" i="89"/>
  <c r="EW371" i="89" s="1"/>
  <c r="EV372" i="89"/>
  <c r="EW372" i="89" s="1"/>
  <c r="EU326" i="89"/>
  <c r="EU327" i="89"/>
  <c r="EU328" i="89"/>
  <c r="EU329" i="89"/>
  <c r="EU330" i="89"/>
  <c r="EU331" i="89"/>
  <c r="EU332" i="89"/>
  <c r="EU334" i="89"/>
  <c r="EU335" i="89"/>
  <c r="EU336" i="89"/>
  <c r="EU337" i="89"/>
  <c r="EU338" i="89"/>
  <c r="EU339" i="89"/>
  <c r="EU340" i="89"/>
  <c r="EU341" i="89"/>
  <c r="EU342" i="89"/>
  <c r="EU343" i="89"/>
  <c r="EU344" i="89"/>
  <c r="EU345" i="89"/>
  <c r="EU346" i="89"/>
  <c r="EU347" i="89"/>
  <c r="EU348" i="89"/>
  <c r="EU349" i="89"/>
  <c r="EU350" i="89"/>
  <c r="EU351" i="89"/>
  <c r="EU352" i="89"/>
  <c r="EU353" i="89"/>
  <c r="EU354" i="89"/>
  <c r="EU355" i="89"/>
  <c r="EU356" i="89"/>
  <c r="EU357" i="89"/>
  <c r="EU358" i="89"/>
  <c r="EU359" i="89"/>
  <c r="EU363" i="89"/>
  <c r="EU360" i="89"/>
  <c r="EU361" i="89"/>
  <c r="EU362" i="89"/>
  <c r="EU364" i="89"/>
  <c r="EU365" i="89"/>
  <c r="EU366" i="89"/>
  <c r="EU367" i="89"/>
  <c r="EU368" i="89"/>
  <c r="EU371" i="89"/>
  <c r="EU372" i="89"/>
  <c r="EU325" i="89"/>
  <c r="EV325" i="89"/>
  <c r="EW325" i="89" s="1"/>
  <c r="ER348" i="89"/>
  <c r="ES348" i="89" s="1"/>
  <c r="EN348" i="89"/>
  <c r="EO348" i="89" s="1"/>
  <c r="EJ348" i="89"/>
  <c r="EK348" i="89" s="1"/>
  <c r="EI348" i="89"/>
  <c r="EF348" i="89"/>
  <c r="EG348" i="89" s="1"/>
  <c r="EE348" i="89"/>
  <c r="EB348" i="89"/>
  <c r="EC348" i="89" s="1"/>
  <c r="EA348" i="89"/>
  <c r="DT348" i="89"/>
  <c r="DU348" i="89" s="1"/>
  <c r="DS348" i="89"/>
  <c r="DP348" i="89"/>
  <c r="DQ348" i="89" s="1"/>
  <c r="DO348" i="89"/>
  <c r="DK348" i="89"/>
  <c r="DH348" i="89"/>
  <c r="DI348" i="89" s="1"/>
  <c r="DG348" i="89"/>
  <c r="DD348" i="89"/>
  <c r="DE348" i="89" s="1"/>
  <c r="DC348" i="89"/>
  <c r="CY348" i="89"/>
  <c r="CV348" i="89"/>
  <c r="CW348" i="89" s="1"/>
  <c r="CU348" i="89"/>
  <c r="CR348" i="89"/>
  <c r="CS348" i="89" s="1"/>
  <c r="CQ348" i="89"/>
  <c r="CN348" i="89"/>
  <c r="CO348" i="89" s="1"/>
  <c r="CM348" i="89"/>
  <c r="BB348" i="89"/>
  <c r="AZ348" i="89"/>
  <c r="AX348" i="89"/>
  <c r="AV348" i="89"/>
  <c r="AT348" i="89"/>
  <c r="AR348" i="89"/>
  <c r="AP348" i="89"/>
  <c r="AN348" i="89"/>
  <c r="AL348" i="89"/>
  <c r="AJ348" i="89"/>
  <c r="AH348" i="89"/>
  <c r="AF348" i="89"/>
  <c r="EY348" i="89" s="1"/>
  <c r="AD348" i="89"/>
  <c r="AB348" i="89"/>
  <c r="Z348" i="89"/>
  <c r="X348" i="89"/>
  <c r="EQ348" i="89" s="1"/>
  <c r="V348" i="89"/>
  <c r="DL348" i="89" s="1"/>
  <c r="DM348" i="89" s="1"/>
  <c r="T348" i="89"/>
  <c r="EM348" i="89" s="1"/>
  <c r="R348" i="89"/>
  <c r="P348" i="89"/>
  <c r="N348" i="89"/>
  <c r="L348" i="89"/>
  <c r="J348" i="89"/>
  <c r="H348" i="89"/>
  <c r="F348" i="89"/>
  <c r="EU186" i="89"/>
  <c r="EU187" i="89"/>
  <c r="EU188" i="89"/>
  <c r="EU189" i="89"/>
  <c r="EU190" i="89"/>
  <c r="EU191" i="89"/>
  <c r="EU192" i="89"/>
  <c r="EU193" i="89"/>
  <c r="EU194" i="89"/>
  <c r="EU195" i="89"/>
  <c r="EU196" i="89"/>
  <c r="EU197" i="89"/>
  <c r="EU198" i="89"/>
  <c r="EU200" i="89"/>
  <c r="EU201" i="89"/>
  <c r="EU202" i="89"/>
  <c r="EU203" i="89"/>
  <c r="EU204" i="89"/>
  <c r="EU205" i="89"/>
  <c r="EU206" i="89"/>
  <c r="EU207" i="89"/>
  <c r="EU208" i="89"/>
  <c r="EU209" i="89"/>
  <c r="EU210" i="89"/>
  <c r="EU211" i="89"/>
  <c r="EU212" i="89"/>
  <c r="EU213" i="89"/>
  <c r="EU214" i="89"/>
  <c r="EU215" i="89"/>
  <c r="EU216" i="89"/>
  <c r="EU217" i="89"/>
  <c r="EU218" i="89"/>
  <c r="EU219" i="89"/>
  <c r="EU220" i="89"/>
  <c r="EU221" i="89"/>
  <c r="EU222" i="89"/>
  <c r="EU223" i="89"/>
  <c r="EU224" i="89"/>
  <c r="EU225" i="89"/>
  <c r="EU185" i="89"/>
  <c r="EV186" i="89"/>
  <c r="EW186" i="89" s="1"/>
  <c r="EV187" i="89"/>
  <c r="EW187" i="89" s="1"/>
  <c r="EV188" i="89"/>
  <c r="EW188" i="89" s="1"/>
  <c r="EV189" i="89"/>
  <c r="EW189" i="89" s="1"/>
  <c r="EV190" i="89"/>
  <c r="EW190" i="89" s="1"/>
  <c r="EV191" i="89"/>
  <c r="EW191" i="89" s="1"/>
  <c r="EV192" i="89"/>
  <c r="EW192" i="89" s="1"/>
  <c r="EV193" i="89"/>
  <c r="EW193" i="89" s="1"/>
  <c r="EV194" i="89"/>
  <c r="EW194" i="89" s="1"/>
  <c r="EV195" i="89"/>
  <c r="EW195" i="89" s="1"/>
  <c r="EV196" i="89"/>
  <c r="EW196" i="89" s="1"/>
  <c r="EV197" i="89"/>
  <c r="EW197" i="89" s="1"/>
  <c r="EV198" i="89"/>
  <c r="EW198" i="89" s="1"/>
  <c r="EV200" i="89"/>
  <c r="EW200" i="89" s="1"/>
  <c r="EV201" i="89"/>
  <c r="EW201" i="89" s="1"/>
  <c r="EV202" i="89"/>
  <c r="EW202" i="89" s="1"/>
  <c r="EV203" i="89"/>
  <c r="EW203" i="89" s="1"/>
  <c r="EV204" i="89"/>
  <c r="EW204" i="89" s="1"/>
  <c r="EV205" i="89"/>
  <c r="EW205" i="89" s="1"/>
  <c r="EV206" i="89"/>
  <c r="EW206" i="89" s="1"/>
  <c r="EV207" i="89"/>
  <c r="EW207" i="89" s="1"/>
  <c r="EV208" i="89"/>
  <c r="EW208" i="89" s="1"/>
  <c r="EV209" i="89"/>
  <c r="EW209" i="89" s="1"/>
  <c r="EV210" i="89"/>
  <c r="EW210" i="89" s="1"/>
  <c r="EV211" i="89"/>
  <c r="EW211" i="89" s="1"/>
  <c r="EV212" i="89"/>
  <c r="EW212" i="89" s="1"/>
  <c r="EV213" i="89"/>
  <c r="EW213" i="89" s="1"/>
  <c r="EV214" i="89"/>
  <c r="EW214" i="89" s="1"/>
  <c r="EV215" i="89"/>
  <c r="EW215" i="89" s="1"/>
  <c r="EV216" i="89"/>
  <c r="EW216" i="89" s="1"/>
  <c r="EV217" i="89"/>
  <c r="EW217" i="89" s="1"/>
  <c r="EV218" i="89"/>
  <c r="EW218" i="89" s="1"/>
  <c r="EV219" i="89"/>
  <c r="EW219" i="89" s="1"/>
  <c r="EV220" i="89"/>
  <c r="EW220" i="89" s="1"/>
  <c r="EV221" i="89"/>
  <c r="EW221" i="89" s="1"/>
  <c r="EV222" i="89"/>
  <c r="EW222" i="89" s="1"/>
  <c r="EV223" i="89"/>
  <c r="EW223" i="89" s="1"/>
  <c r="EV224" i="89"/>
  <c r="EW224" i="89" s="1"/>
  <c r="EV225" i="89"/>
  <c r="EW225" i="89" s="1"/>
  <c r="EV185" i="89"/>
  <c r="EW185" i="89" s="1"/>
  <c r="EV89" i="89"/>
  <c r="EW89" i="89" s="1"/>
  <c r="EV90" i="89"/>
  <c r="EW90" i="89" s="1"/>
  <c r="EV91" i="89"/>
  <c r="EW91" i="89" s="1"/>
  <c r="EV92" i="89"/>
  <c r="EW92" i="89" s="1"/>
  <c r="EV93" i="89"/>
  <c r="EW93" i="89" s="1"/>
  <c r="EV94" i="89"/>
  <c r="EW94" i="89" s="1"/>
  <c r="EV95" i="89"/>
  <c r="EW95" i="89" s="1"/>
  <c r="EV96" i="89"/>
  <c r="EW96" i="89" s="1"/>
  <c r="EV97" i="89"/>
  <c r="EW97" i="89" s="1"/>
  <c r="EV98" i="89"/>
  <c r="EW98" i="89" s="1"/>
  <c r="EV99" i="89"/>
  <c r="EW99" i="89" s="1"/>
  <c r="EV100" i="89"/>
  <c r="EW100" i="89" s="1"/>
  <c r="EV101" i="89"/>
  <c r="EW101" i="89" s="1"/>
  <c r="EV102" i="89"/>
  <c r="EW102" i="89" s="1"/>
  <c r="EV103" i="89"/>
  <c r="EW103" i="89" s="1"/>
  <c r="EV104" i="89"/>
  <c r="EW104" i="89" s="1"/>
  <c r="EV105" i="89"/>
  <c r="EW105" i="89" s="1"/>
  <c r="EV106" i="89"/>
  <c r="EW106" i="89" s="1"/>
  <c r="EV108" i="89"/>
  <c r="EW108" i="89" s="1"/>
  <c r="EV109" i="89"/>
  <c r="EW109" i="89" s="1"/>
  <c r="EV110" i="89"/>
  <c r="EW110" i="89" s="1"/>
  <c r="EV111" i="89"/>
  <c r="EW111" i="89" s="1"/>
  <c r="EV112" i="89"/>
  <c r="EW112" i="89" s="1"/>
  <c r="EV113" i="89"/>
  <c r="EW113" i="89" s="1"/>
  <c r="EV114" i="89"/>
  <c r="EW114" i="89" s="1"/>
  <c r="EV115" i="89"/>
  <c r="EW115" i="89" s="1"/>
  <c r="EV116" i="89"/>
  <c r="EW116" i="89" s="1"/>
  <c r="EV117" i="89"/>
  <c r="EW117" i="89" s="1"/>
  <c r="EV118" i="89"/>
  <c r="EW118" i="89" s="1"/>
  <c r="EV119" i="89"/>
  <c r="EW119" i="89" s="1"/>
  <c r="EV120" i="89"/>
  <c r="EW120" i="89" s="1"/>
  <c r="EV121" i="89"/>
  <c r="EW121" i="89" s="1"/>
  <c r="EV122" i="89"/>
  <c r="EW122" i="89" s="1"/>
  <c r="EV123" i="89"/>
  <c r="EW123" i="89" s="1"/>
  <c r="EV124" i="89"/>
  <c r="EW124" i="89" s="1"/>
  <c r="EV125" i="89"/>
  <c r="EW125" i="89" s="1"/>
  <c r="EV126" i="89"/>
  <c r="EW126" i="89" s="1"/>
  <c r="EV127" i="89"/>
  <c r="EW127" i="89" s="1"/>
  <c r="EV128" i="89"/>
  <c r="EW128" i="89" s="1"/>
  <c r="EV88" i="89"/>
  <c r="EW88" i="89" s="1"/>
  <c r="EV234" i="89"/>
  <c r="EW234" i="89" s="1"/>
  <c r="EV235" i="89"/>
  <c r="EW235" i="89" s="1"/>
  <c r="EV236" i="89"/>
  <c r="EW236" i="89" s="1"/>
  <c r="EV237" i="89"/>
  <c r="EW237" i="89" s="1"/>
  <c r="EV238" i="89"/>
  <c r="EW238" i="89" s="1"/>
  <c r="EV240" i="89"/>
  <c r="EW240" i="89" s="1"/>
  <c r="EV241" i="89"/>
  <c r="EW241" i="89" s="1"/>
  <c r="EV242" i="89"/>
  <c r="EW242" i="89" s="1"/>
  <c r="EV243" i="89"/>
  <c r="EW243" i="89" s="1"/>
  <c r="EV244" i="89"/>
  <c r="EW244" i="89" s="1"/>
  <c r="EV245" i="89"/>
  <c r="EW245" i="89" s="1"/>
  <c r="EV246" i="89"/>
  <c r="EW246" i="89" s="1"/>
  <c r="EV248" i="89"/>
  <c r="EW248" i="89" s="1"/>
  <c r="EV249" i="89"/>
  <c r="EW249" i="89" s="1"/>
  <c r="EV250" i="89"/>
  <c r="EW250" i="89" s="1"/>
  <c r="EV251" i="89"/>
  <c r="EW251" i="89" s="1"/>
  <c r="EV252" i="89"/>
  <c r="EW252" i="89" s="1"/>
  <c r="EV253" i="89"/>
  <c r="EW253" i="89" s="1"/>
  <c r="EV254" i="89"/>
  <c r="EW254" i="89" s="1"/>
  <c r="EV255" i="89"/>
  <c r="EW255" i="89" s="1"/>
  <c r="EV256" i="89"/>
  <c r="EW256" i="89" s="1"/>
  <c r="EV257" i="89"/>
  <c r="EW257" i="89" s="1"/>
  <c r="EV258" i="89"/>
  <c r="EW258" i="89" s="1"/>
  <c r="EV259" i="89"/>
  <c r="EW259" i="89" s="1"/>
  <c r="EV260" i="89"/>
  <c r="EW260" i="89" s="1"/>
  <c r="EV261" i="89"/>
  <c r="EW261" i="89" s="1"/>
  <c r="EV262" i="89"/>
  <c r="EW262" i="89" s="1"/>
  <c r="EV263" i="89"/>
  <c r="EW263" i="89" s="1"/>
  <c r="EV264" i="89"/>
  <c r="EW264" i="89" s="1"/>
  <c r="EV265" i="89"/>
  <c r="EW265" i="89" s="1"/>
  <c r="EV233" i="89"/>
  <c r="EW233" i="89" s="1"/>
  <c r="EU234" i="89"/>
  <c r="EU235" i="89"/>
  <c r="EU236" i="89"/>
  <c r="EU237" i="89"/>
  <c r="EU238" i="89"/>
  <c r="EU240" i="89"/>
  <c r="EU241" i="89"/>
  <c r="EU242" i="89"/>
  <c r="EU243" i="89"/>
  <c r="EU244" i="89"/>
  <c r="EU245" i="89"/>
  <c r="EU246" i="89"/>
  <c r="EU248" i="89"/>
  <c r="EU249" i="89"/>
  <c r="EU250" i="89"/>
  <c r="EU251" i="89"/>
  <c r="EU252" i="89"/>
  <c r="EU253" i="89"/>
  <c r="EU254" i="89"/>
  <c r="EU255" i="89"/>
  <c r="EU256" i="89"/>
  <c r="EU257" i="89"/>
  <c r="EU258" i="89"/>
  <c r="EU259" i="89"/>
  <c r="EU260" i="89"/>
  <c r="EU261" i="89"/>
  <c r="EU262" i="89"/>
  <c r="EU263" i="89"/>
  <c r="EU264" i="89"/>
  <c r="EU265" i="89"/>
  <c r="EU233" i="89"/>
  <c r="EU89" i="89"/>
  <c r="EU90" i="89"/>
  <c r="EU91" i="89"/>
  <c r="EU92" i="89"/>
  <c r="EU93" i="89"/>
  <c r="EU94" i="89"/>
  <c r="EU95" i="89"/>
  <c r="EU96" i="89"/>
  <c r="EU97" i="89"/>
  <c r="EU98" i="89"/>
  <c r="EU99" i="89"/>
  <c r="EU100" i="89"/>
  <c r="EU101" i="89"/>
  <c r="EU102" i="89"/>
  <c r="EU103" i="89"/>
  <c r="EU104" i="89"/>
  <c r="EU105" i="89"/>
  <c r="EU106" i="89"/>
  <c r="EU108" i="89"/>
  <c r="EU109" i="89"/>
  <c r="EU110" i="89"/>
  <c r="EU111" i="89"/>
  <c r="EU112" i="89"/>
  <c r="EU113" i="89"/>
  <c r="EU114" i="89"/>
  <c r="EU115" i="89"/>
  <c r="EU116" i="89"/>
  <c r="EU117" i="89"/>
  <c r="EU118" i="89"/>
  <c r="EU119" i="89"/>
  <c r="EU120" i="89"/>
  <c r="EU121" i="89"/>
  <c r="EU122" i="89"/>
  <c r="EU123" i="89"/>
  <c r="EU124" i="89"/>
  <c r="EU125" i="89"/>
  <c r="EU126" i="89"/>
  <c r="EU127" i="89"/>
  <c r="EU128" i="89"/>
  <c r="EU88" i="89"/>
  <c r="EU137" i="89"/>
  <c r="EU138" i="89"/>
  <c r="EU139" i="89"/>
  <c r="EU140" i="89"/>
  <c r="EU141" i="89"/>
  <c r="EU142" i="89"/>
  <c r="EU143" i="89"/>
  <c r="EU144" i="89"/>
  <c r="EU145" i="89"/>
  <c r="EU146" i="89"/>
  <c r="EU147" i="89"/>
  <c r="EU148" i="89"/>
  <c r="EU149" i="89"/>
  <c r="EU150" i="89"/>
  <c r="EU151" i="89"/>
  <c r="EU152" i="89"/>
  <c r="EU153" i="89"/>
  <c r="EU156" i="89"/>
  <c r="EU157" i="89"/>
  <c r="EU158" i="89"/>
  <c r="EU159" i="89"/>
  <c r="EU160" i="89"/>
  <c r="EU162" i="89"/>
  <c r="EU163" i="89"/>
  <c r="EU164" i="89"/>
  <c r="EU165" i="89"/>
  <c r="EU166" i="89"/>
  <c r="EU167" i="89"/>
  <c r="EU168" i="89"/>
  <c r="EU169" i="89"/>
  <c r="EU170" i="89"/>
  <c r="EU171" i="89"/>
  <c r="EU172" i="89"/>
  <c r="EU173" i="89"/>
  <c r="EU174" i="89"/>
  <c r="EU175" i="89"/>
  <c r="EU136" i="89"/>
  <c r="EV137" i="89"/>
  <c r="EW137" i="89" s="1"/>
  <c r="EV138" i="89"/>
  <c r="EW138" i="89" s="1"/>
  <c r="EV139" i="89"/>
  <c r="EW139" i="89" s="1"/>
  <c r="EV140" i="89"/>
  <c r="EW140" i="89" s="1"/>
  <c r="EV141" i="89"/>
  <c r="EW141" i="89" s="1"/>
  <c r="EV142" i="89"/>
  <c r="EW142" i="89" s="1"/>
  <c r="EV143" i="89"/>
  <c r="EW143" i="89" s="1"/>
  <c r="EV144" i="89"/>
  <c r="EW144" i="89" s="1"/>
  <c r="EV145" i="89"/>
  <c r="EW145" i="89" s="1"/>
  <c r="EV146" i="89"/>
  <c r="EW146" i="89" s="1"/>
  <c r="EV147" i="89"/>
  <c r="EW147" i="89" s="1"/>
  <c r="EV148" i="89"/>
  <c r="EW148" i="89" s="1"/>
  <c r="EV149" i="89"/>
  <c r="EW149" i="89" s="1"/>
  <c r="EV150" i="89"/>
  <c r="EW150" i="89" s="1"/>
  <c r="EV151" i="89"/>
  <c r="EW151" i="89" s="1"/>
  <c r="EV152" i="89"/>
  <c r="EW152" i="89" s="1"/>
  <c r="EV153" i="89"/>
  <c r="EW153" i="89" s="1"/>
  <c r="EV156" i="89"/>
  <c r="EW156" i="89" s="1"/>
  <c r="EV157" i="89"/>
  <c r="EW157" i="89" s="1"/>
  <c r="EV158" i="89"/>
  <c r="EW158" i="89" s="1"/>
  <c r="EV159" i="89"/>
  <c r="EW159" i="89" s="1"/>
  <c r="EV160" i="89"/>
  <c r="EW160" i="89" s="1"/>
  <c r="EV162" i="89"/>
  <c r="EW162" i="89" s="1"/>
  <c r="EV163" i="89"/>
  <c r="EW163" i="89" s="1"/>
  <c r="EV164" i="89"/>
  <c r="EW164" i="89" s="1"/>
  <c r="EV165" i="89"/>
  <c r="EW165" i="89" s="1"/>
  <c r="EV166" i="89"/>
  <c r="EW166" i="89" s="1"/>
  <c r="EV167" i="89"/>
  <c r="EW167" i="89" s="1"/>
  <c r="EV168" i="89"/>
  <c r="EW168" i="89" s="1"/>
  <c r="EV169" i="89"/>
  <c r="EW169" i="89" s="1"/>
  <c r="EV170" i="89"/>
  <c r="EW170" i="89" s="1"/>
  <c r="EV171" i="89"/>
  <c r="EW171" i="89" s="1"/>
  <c r="EV172" i="89"/>
  <c r="EW172" i="89" s="1"/>
  <c r="EV173" i="89"/>
  <c r="EW173" i="89" s="1"/>
  <c r="EV174" i="89"/>
  <c r="EW174" i="89" s="1"/>
  <c r="EV175" i="89"/>
  <c r="EW175" i="89" s="1"/>
  <c r="EV136" i="89"/>
  <c r="EW136" i="89" s="1"/>
  <c r="EU275" i="89"/>
  <c r="EV276" i="89"/>
  <c r="EW276" i="89" s="1"/>
  <c r="EV277" i="89"/>
  <c r="EW277" i="89" s="1"/>
  <c r="EV278" i="89"/>
  <c r="EW278" i="89" s="1"/>
  <c r="EV279" i="89"/>
  <c r="EW279" i="89" s="1"/>
  <c r="EV280" i="89"/>
  <c r="EW280" i="89" s="1"/>
  <c r="EV281" i="89"/>
  <c r="EW281" i="89" s="1"/>
  <c r="EV282" i="89"/>
  <c r="EW282" i="89" s="1"/>
  <c r="EV283" i="89"/>
  <c r="EW283" i="89" s="1"/>
  <c r="EV284" i="89"/>
  <c r="EW284" i="89" s="1"/>
  <c r="EV285" i="89"/>
  <c r="EW285" i="89" s="1"/>
  <c r="EV286" i="89"/>
  <c r="EW286" i="89" s="1"/>
  <c r="EV287" i="89"/>
  <c r="EW287" i="89" s="1"/>
  <c r="EV288" i="89"/>
  <c r="EW288" i="89" s="1"/>
  <c r="EV289" i="89"/>
  <c r="EW289" i="89" s="1"/>
  <c r="EV290" i="89"/>
  <c r="EW290" i="89" s="1"/>
  <c r="EV292" i="89"/>
  <c r="EW292" i="89" s="1"/>
  <c r="EV293" i="89"/>
  <c r="EW293" i="89" s="1"/>
  <c r="EV294" i="89"/>
  <c r="EW294" i="89" s="1"/>
  <c r="EV295" i="89"/>
  <c r="EW295" i="89" s="1"/>
  <c r="EV296" i="89"/>
  <c r="EW296" i="89" s="1"/>
  <c r="EV297" i="89"/>
  <c r="EW297" i="89" s="1"/>
  <c r="EV298" i="89"/>
  <c r="EW298" i="89" s="1"/>
  <c r="EV299" i="89"/>
  <c r="EW299" i="89" s="1"/>
  <c r="EV300" i="89"/>
  <c r="EW300" i="89" s="1"/>
  <c r="EV301" i="89"/>
  <c r="EW301" i="89" s="1"/>
  <c r="EV302" i="89"/>
  <c r="EW302" i="89" s="1"/>
  <c r="EV303" i="89"/>
  <c r="EW303" i="89" s="1"/>
  <c r="EV304" i="89"/>
  <c r="EW304" i="89" s="1"/>
  <c r="EV305" i="89"/>
  <c r="EW305" i="89" s="1"/>
  <c r="EV306" i="89"/>
  <c r="EW306" i="89" s="1"/>
  <c r="EV307" i="89"/>
  <c r="EW307" i="89" s="1"/>
  <c r="EV308" i="89"/>
  <c r="EW308" i="89" s="1"/>
  <c r="EV309" i="89"/>
  <c r="EW309" i="89" s="1"/>
  <c r="EV310" i="89"/>
  <c r="EW310" i="89" s="1"/>
  <c r="EV311" i="89"/>
  <c r="EW311" i="89" s="1"/>
  <c r="EV312" i="89"/>
  <c r="EW312" i="89" s="1"/>
  <c r="EV313" i="89"/>
  <c r="EW313" i="89" s="1"/>
  <c r="EV314" i="89"/>
  <c r="EW314" i="89" s="1"/>
  <c r="EV315" i="89"/>
  <c r="EW315" i="89" s="1"/>
  <c r="EV275" i="89"/>
  <c r="EW275" i="89" s="1"/>
  <c r="EX416" i="89"/>
  <c r="EX375" i="89"/>
  <c r="EY372" i="89"/>
  <c r="EX318" i="89"/>
  <c r="EX268" i="89"/>
  <c r="EZ265" i="89"/>
  <c r="EY265" i="89"/>
  <c r="EX226" i="89"/>
  <c r="EX178" i="89"/>
  <c r="EX134" i="89"/>
  <c r="EX183" i="89" s="1"/>
  <c r="EX231" i="89" s="1"/>
  <c r="EX273" i="89" s="1"/>
  <c r="EX323" i="89" s="1"/>
  <c r="EX380" i="89" s="1"/>
  <c r="EX129" i="89"/>
  <c r="EX41" i="89" s="1"/>
  <c r="EY128" i="89"/>
  <c r="EY127" i="89"/>
  <c r="EQ89" i="89"/>
  <c r="EQ90" i="89"/>
  <c r="EQ91" i="89"/>
  <c r="EQ92" i="89"/>
  <c r="EQ93" i="89"/>
  <c r="EQ95" i="89"/>
  <c r="EQ96" i="89"/>
  <c r="EQ97" i="89"/>
  <c r="EQ98" i="89"/>
  <c r="EQ99" i="89"/>
  <c r="EQ100" i="89"/>
  <c r="EQ101" i="89"/>
  <c r="EQ102" i="89"/>
  <c r="EQ103" i="89"/>
  <c r="EQ105" i="89"/>
  <c r="EQ106" i="89"/>
  <c r="EQ108" i="89"/>
  <c r="EQ109" i="89"/>
  <c r="EQ110" i="89"/>
  <c r="EQ111" i="89"/>
  <c r="EQ112" i="89"/>
  <c r="EQ113" i="89"/>
  <c r="EQ114" i="89"/>
  <c r="EQ115" i="89"/>
  <c r="EQ116" i="89"/>
  <c r="EQ117" i="89"/>
  <c r="EQ118" i="89"/>
  <c r="EQ119" i="89"/>
  <c r="EQ120" i="89"/>
  <c r="EQ121" i="89"/>
  <c r="EQ122" i="89"/>
  <c r="EQ123" i="89"/>
  <c r="EQ124" i="89"/>
  <c r="EQ125" i="89"/>
  <c r="EQ126" i="89"/>
  <c r="EQ127" i="89"/>
  <c r="EQ128" i="89"/>
  <c r="EQ88" i="89"/>
  <c r="ER137" i="89"/>
  <c r="ES137" i="89" s="1"/>
  <c r="ER138" i="89"/>
  <c r="ES138" i="89" s="1"/>
  <c r="ER139" i="89"/>
  <c r="ES139" i="89" s="1"/>
  <c r="ER140" i="89"/>
  <c r="ES140" i="89" s="1"/>
  <c r="ER142" i="89"/>
  <c r="ES142" i="89" s="1"/>
  <c r="ER143" i="89"/>
  <c r="ES143" i="89" s="1"/>
  <c r="ER144" i="89"/>
  <c r="ES144" i="89" s="1"/>
  <c r="ER145" i="89"/>
  <c r="ES145" i="89" s="1"/>
  <c r="ER146" i="89"/>
  <c r="ES146" i="89" s="1"/>
  <c r="ER147" i="89"/>
  <c r="ES147" i="89" s="1"/>
  <c r="ER148" i="89"/>
  <c r="ES148" i="89" s="1"/>
  <c r="ER149" i="89"/>
  <c r="ES149" i="89" s="1"/>
  <c r="ER150" i="89"/>
  <c r="ES150" i="89" s="1"/>
  <c r="ER151" i="89"/>
  <c r="ES151" i="89" s="1"/>
  <c r="ER153" i="89"/>
  <c r="ES153" i="89" s="1"/>
  <c r="ER156" i="89"/>
  <c r="ES156" i="89" s="1"/>
  <c r="ER157" i="89"/>
  <c r="ES157" i="89" s="1"/>
  <c r="ER158" i="89"/>
  <c r="ES158" i="89" s="1"/>
  <c r="ER159" i="89"/>
  <c r="ES159" i="89" s="1"/>
  <c r="ER160" i="89"/>
  <c r="ES160" i="89" s="1"/>
  <c r="ER162" i="89"/>
  <c r="ES162" i="89" s="1"/>
  <c r="ER163" i="89"/>
  <c r="ES163" i="89" s="1"/>
  <c r="ER164" i="89"/>
  <c r="ES164" i="89" s="1"/>
  <c r="ER165" i="89"/>
  <c r="ES165" i="89" s="1"/>
  <c r="ER166" i="89"/>
  <c r="ES166" i="89" s="1"/>
  <c r="ER167" i="89"/>
  <c r="ES167" i="89" s="1"/>
  <c r="ER168" i="89"/>
  <c r="ES168" i="89" s="1"/>
  <c r="ER169" i="89"/>
  <c r="ES169" i="89" s="1"/>
  <c r="ER170" i="89"/>
  <c r="ES170" i="89" s="1"/>
  <c r="ER171" i="89"/>
  <c r="ES171" i="89" s="1"/>
  <c r="ER172" i="89"/>
  <c r="ES172" i="89" s="1"/>
  <c r="ER173" i="89"/>
  <c r="ES173" i="89" s="1"/>
  <c r="ER174" i="89"/>
  <c r="ES174" i="89" s="1"/>
  <c r="ER175" i="89"/>
  <c r="ES175" i="89" s="1"/>
  <c r="ER136" i="89"/>
  <c r="ES136" i="89" s="1"/>
  <c r="EQ186" i="89"/>
  <c r="EQ187" i="89"/>
  <c r="EQ188" i="89"/>
  <c r="EQ189" i="89"/>
  <c r="EQ191" i="89"/>
  <c r="EQ192" i="89"/>
  <c r="EQ193" i="89"/>
  <c r="EQ194" i="89"/>
  <c r="EQ195" i="89"/>
  <c r="EQ196" i="89"/>
  <c r="EQ198" i="89"/>
  <c r="EQ200" i="89"/>
  <c r="EQ201" i="89"/>
  <c r="EQ202" i="89"/>
  <c r="EQ203" i="89"/>
  <c r="EQ204" i="89"/>
  <c r="EQ205" i="89"/>
  <c r="EQ206" i="89"/>
  <c r="EQ207" i="89"/>
  <c r="EQ208" i="89"/>
  <c r="EQ209" i="89"/>
  <c r="EQ210" i="89"/>
  <c r="EQ211" i="89"/>
  <c r="EQ212" i="89"/>
  <c r="EQ213" i="89"/>
  <c r="EQ214" i="89"/>
  <c r="EQ215" i="89"/>
  <c r="EQ216" i="89"/>
  <c r="EQ217" i="89"/>
  <c r="EQ218" i="89"/>
  <c r="EQ219" i="89"/>
  <c r="EQ220" i="89"/>
  <c r="EQ221" i="89"/>
  <c r="EQ222" i="89"/>
  <c r="EQ223" i="89"/>
  <c r="EQ224" i="89"/>
  <c r="EQ225" i="89"/>
  <c r="EQ185" i="89"/>
  <c r="EQ137" i="89"/>
  <c r="EQ138" i="89"/>
  <c r="EQ139" i="89"/>
  <c r="EQ140" i="89"/>
  <c r="EQ142" i="89"/>
  <c r="EQ143" i="89"/>
  <c r="EQ144" i="89"/>
  <c r="EQ145" i="89"/>
  <c r="EQ146" i="89"/>
  <c r="EQ147" i="89"/>
  <c r="EQ148" i="89"/>
  <c r="EQ149" i="89"/>
  <c r="EQ150" i="89"/>
  <c r="EQ151" i="89"/>
  <c r="EQ153" i="89"/>
  <c r="EQ156" i="89"/>
  <c r="EQ157" i="89"/>
  <c r="EQ158" i="89"/>
  <c r="EQ159" i="89"/>
  <c r="EQ160" i="89"/>
  <c r="EQ162" i="89"/>
  <c r="EQ163" i="89"/>
  <c r="EQ164" i="89"/>
  <c r="EQ165" i="89"/>
  <c r="EQ166" i="89"/>
  <c r="EQ167" i="89"/>
  <c r="EQ168" i="89"/>
  <c r="EQ169" i="89"/>
  <c r="EQ170" i="89"/>
  <c r="EQ171" i="89"/>
  <c r="EQ172" i="89"/>
  <c r="EQ173" i="89"/>
  <c r="EQ174" i="89"/>
  <c r="EQ175" i="89"/>
  <c r="EQ136" i="89"/>
  <c r="EN159" i="89"/>
  <c r="EO159" i="89" s="1"/>
  <c r="EM159" i="89"/>
  <c r="EJ159" i="89"/>
  <c r="EK159" i="89" s="1"/>
  <c r="EI159" i="89"/>
  <c r="EF159" i="89"/>
  <c r="EG159" i="89" s="1"/>
  <c r="EE159" i="89"/>
  <c r="EB159" i="89"/>
  <c r="EC159" i="89" s="1"/>
  <c r="EA159" i="89"/>
  <c r="DT159" i="89"/>
  <c r="DU159" i="89" s="1"/>
  <c r="DS159" i="89"/>
  <c r="DP159" i="89"/>
  <c r="DQ159" i="89" s="1"/>
  <c r="DO159" i="89"/>
  <c r="DL159" i="89"/>
  <c r="DM159" i="89" s="1"/>
  <c r="DK159" i="89"/>
  <c r="DH159" i="89"/>
  <c r="DG159" i="89"/>
  <c r="DD159" i="89"/>
  <c r="DC159" i="89"/>
  <c r="CZ159" i="89"/>
  <c r="CY159" i="89"/>
  <c r="CV159" i="89"/>
  <c r="CU159" i="89"/>
  <c r="CR159" i="89"/>
  <c r="CQ159" i="89"/>
  <c r="CM159" i="89"/>
  <c r="BB159" i="89"/>
  <c r="AZ159" i="89"/>
  <c r="AX159" i="89"/>
  <c r="AV159" i="89"/>
  <c r="AT159" i="89"/>
  <c r="AR159" i="89"/>
  <c r="AP159" i="89"/>
  <c r="AN159" i="89"/>
  <c r="AL159" i="89"/>
  <c r="AJ159" i="89"/>
  <c r="AH159" i="89"/>
  <c r="AF159" i="89"/>
  <c r="EY159" i="89" s="1"/>
  <c r="AD159" i="89"/>
  <c r="AB159" i="89"/>
  <c r="Z159" i="89"/>
  <c r="X159" i="89"/>
  <c r="V159" i="89"/>
  <c r="T159" i="89"/>
  <c r="R159" i="89"/>
  <c r="P159" i="89"/>
  <c r="N159" i="89"/>
  <c r="L159" i="89"/>
  <c r="J159" i="89"/>
  <c r="H159" i="89"/>
  <c r="F159" i="89"/>
  <c r="EP152" i="89"/>
  <c r="EQ152" i="89" s="1"/>
  <c r="EP141" i="89"/>
  <c r="ER141" i="89" s="1"/>
  <c r="ES141" i="89" s="1"/>
  <c r="ER88" i="89"/>
  <c r="EP104" i="89"/>
  <c r="EQ104" i="89" s="1"/>
  <c r="EP94" i="89"/>
  <c r="EQ94" i="89" s="1"/>
  <c r="ER185" i="89"/>
  <c r="ES185" i="89" s="1"/>
  <c r="DI159" i="89" l="1"/>
  <c r="FX159" i="89"/>
  <c r="FY159" i="89" s="1"/>
  <c r="CI348" i="89"/>
  <c r="FW348" i="89"/>
  <c r="CI159" i="89"/>
  <c r="FW159" i="89"/>
  <c r="DE159" i="89"/>
  <c r="DA159" i="89"/>
  <c r="CW159" i="89"/>
  <c r="CS159" i="89"/>
  <c r="EQ141" i="89"/>
  <c r="ER152" i="89"/>
  <c r="ES152" i="89" s="1"/>
  <c r="EP197" i="89"/>
  <c r="EQ197" i="89" s="1"/>
  <c r="EP190" i="89"/>
  <c r="EQ190" i="89" s="1"/>
  <c r="AK17" i="89"/>
  <c r="AK10" i="89"/>
  <c r="CI24" i="89"/>
  <c r="BB24" i="89"/>
  <c r="AZ24" i="89"/>
  <c r="AX24" i="89"/>
  <c r="AV24" i="89"/>
  <c r="AT24" i="89"/>
  <c r="AR24" i="89"/>
  <c r="AP24" i="89"/>
  <c r="AN24" i="89"/>
  <c r="AL24" i="89"/>
  <c r="AJ24" i="89"/>
  <c r="AH24" i="89"/>
  <c r="AF24" i="89"/>
  <c r="AD24" i="89"/>
  <c r="AB24" i="89"/>
  <c r="Z24" i="89"/>
  <c r="X24" i="89"/>
  <c r="V24" i="89"/>
  <c r="T24" i="89"/>
  <c r="R24" i="89"/>
  <c r="P24" i="89"/>
  <c r="N24" i="89"/>
  <c r="L24" i="89"/>
  <c r="J24" i="89"/>
  <c r="H24" i="89"/>
  <c r="F24" i="89"/>
  <c r="ER186" i="89" l="1"/>
  <c r="ES186" i="89" s="1"/>
  <c r="ER187" i="89"/>
  <c r="ES187" i="89" s="1"/>
  <c r="ER188" i="89"/>
  <c r="ES188" i="89" s="1"/>
  <c r="ER189" i="89"/>
  <c r="ES189" i="89" s="1"/>
  <c r="ER190" i="89"/>
  <c r="ES190" i="89" s="1"/>
  <c r="ER191" i="89"/>
  <c r="ES191" i="89" s="1"/>
  <c r="ER192" i="89"/>
  <c r="ES192" i="89" s="1"/>
  <c r="ER193" i="89"/>
  <c r="ES193" i="89" s="1"/>
  <c r="ER194" i="89"/>
  <c r="ES194" i="89" s="1"/>
  <c r="ER195" i="89"/>
  <c r="ES195" i="89" s="1"/>
  <c r="ER196" i="89"/>
  <c r="ES196" i="89" s="1"/>
  <c r="ER197" i="89"/>
  <c r="ES197" i="89" s="1"/>
  <c r="ER198" i="89"/>
  <c r="ES198" i="89" s="1"/>
  <c r="ER200" i="89"/>
  <c r="ES200" i="89" s="1"/>
  <c r="ER201" i="89"/>
  <c r="ES201" i="89" s="1"/>
  <c r="ER202" i="89"/>
  <c r="ES202" i="89" s="1"/>
  <c r="ER203" i="89"/>
  <c r="ES203" i="89" s="1"/>
  <c r="ER204" i="89"/>
  <c r="ES204" i="89" s="1"/>
  <c r="ER205" i="89"/>
  <c r="ES205" i="89" s="1"/>
  <c r="ER206" i="89"/>
  <c r="ES206" i="89" s="1"/>
  <c r="ER207" i="89"/>
  <c r="ES207" i="89" s="1"/>
  <c r="ER208" i="89"/>
  <c r="ES208" i="89" s="1"/>
  <c r="ER209" i="89"/>
  <c r="ES209" i="89" s="1"/>
  <c r="ER210" i="89"/>
  <c r="ES210" i="89" s="1"/>
  <c r="ER211" i="89"/>
  <c r="ES211" i="89" s="1"/>
  <c r="ER212" i="89"/>
  <c r="ES212" i="89" s="1"/>
  <c r="ER213" i="89"/>
  <c r="ES213" i="89" s="1"/>
  <c r="ER214" i="89"/>
  <c r="ES214" i="89" s="1"/>
  <c r="ER215" i="89"/>
  <c r="ES215" i="89" s="1"/>
  <c r="ER216" i="89"/>
  <c r="ES216" i="89" s="1"/>
  <c r="ER217" i="89"/>
  <c r="ES217" i="89" s="1"/>
  <c r="ER218" i="89"/>
  <c r="ES218" i="89" s="1"/>
  <c r="ER219" i="89"/>
  <c r="ES219" i="89" s="1"/>
  <c r="ER220" i="89"/>
  <c r="ES220" i="89" s="1"/>
  <c r="ER221" i="89"/>
  <c r="ES221" i="89" s="1"/>
  <c r="ER222" i="89"/>
  <c r="ES222" i="89" s="1"/>
  <c r="ER223" i="89"/>
  <c r="ES223" i="89" s="1"/>
  <c r="ER224" i="89"/>
  <c r="ES224" i="89" s="1"/>
  <c r="ER225" i="89"/>
  <c r="ES225" i="89" s="1"/>
  <c r="ER368" i="89"/>
  <c r="ES368" i="89" s="1"/>
  <c r="EN368" i="89"/>
  <c r="EO368" i="89" s="1"/>
  <c r="EJ368" i="89"/>
  <c r="EK368" i="89" s="1"/>
  <c r="EI368" i="89"/>
  <c r="EF368" i="89"/>
  <c r="EG368" i="89" s="1"/>
  <c r="EE368" i="89"/>
  <c r="EB368" i="89"/>
  <c r="EC368" i="89" s="1"/>
  <c r="EA368" i="89"/>
  <c r="DT368" i="89"/>
  <c r="DU368" i="89" s="1"/>
  <c r="DS368" i="89"/>
  <c r="DP368" i="89"/>
  <c r="DQ368" i="89" s="1"/>
  <c r="DO368" i="89"/>
  <c r="DK368" i="89"/>
  <c r="DH368" i="89"/>
  <c r="DI368" i="89" s="1"/>
  <c r="DG368" i="89"/>
  <c r="DD368" i="89"/>
  <c r="DE368" i="89" s="1"/>
  <c r="DC368" i="89"/>
  <c r="CY368" i="89"/>
  <c r="CV368" i="89"/>
  <c r="CW368" i="89" s="1"/>
  <c r="CU368" i="89"/>
  <c r="CR368" i="89"/>
  <c r="CS368" i="89" s="1"/>
  <c r="CQ368" i="89"/>
  <c r="CN368" i="89"/>
  <c r="CO368" i="89" s="1"/>
  <c r="CM368" i="89"/>
  <c r="BB368" i="89"/>
  <c r="AZ368" i="89"/>
  <c r="AX368" i="89"/>
  <c r="AV368" i="89"/>
  <c r="AT368" i="89"/>
  <c r="AR368" i="89"/>
  <c r="AP368" i="89"/>
  <c r="AN368" i="89"/>
  <c r="AL368" i="89"/>
  <c r="AJ368" i="89"/>
  <c r="AH368" i="89"/>
  <c r="AF368" i="89"/>
  <c r="EY368" i="89" s="1"/>
  <c r="AD368" i="89"/>
  <c r="AB368" i="89"/>
  <c r="Z368" i="89"/>
  <c r="X368" i="89"/>
  <c r="EQ368" i="89" s="1"/>
  <c r="V368" i="89"/>
  <c r="DL368" i="89" s="1"/>
  <c r="DM368" i="89" s="1"/>
  <c r="T368" i="89"/>
  <c r="EM368" i="89" s="1"/>
  <c r="R368" i="89"/>
  <c r="P368" i="89"/>
  <c r="N368" i="89"/>
  <c r="L368" i="89"/>
  <c r="J368" i="89"/>
  <c r="H368" i="89"/>
  <c r="F368" i="89"/>
  <c r="ER383" i="89"/>
  <c r="ES383" i="89" s="1"/>
  <c r="ER384" i="89"/>
  <c r="ES384" i="89" s="1"/>
  <c r="ER385" i="89"/>
  <c r="ES385" i="89" s="1"/>
  <c r="ER386" i="89"/>
  <c r="ES386" i="89" s="1"/>
  <c r="ER387" i="89"/>
  <c r="ES387" i="89" s="1"/>
  <c r="ER388" i="89"/>
  <c r="ES388" i="89" s="1"/>
  <c r="ER389" i="89"/>
  <c r="ES389" i="89" s="1"/>
  <c r="ER390" i="89"/>
  <c r="ES390" i="89" s="1"/>
  <c r="ER391" i="89"/>
  <c r="ES391" i="89" s="1"/>
  <c r="ER392" i="89"/>
  <c r="ES392" i="89" s="1"/>
  <c r="ER393" i="89"/>
  <c r="ES393" i="89" s="1"/>
  <c r="ER394" i="89"/>
  <c r="ES394" i="89" s="1"/>
  <c r="ER395" i="89"/>
  <c r="ES395" i="89" s="1"/>
  <c r="ER396" i="89"/>
  <c r="ES396" i="89" s="1"/>
  <c r="ER397" i="89"/>
  <c r="ES397" i="89" s="1"/>
  <c r="ER398" i="89"/>
  <c r="ES398" i="89" s="1"/>
  <c r="ER399" i="89"/>
  <c r="ES399" i="89" s="1"/>
  <c r="ER400" i="89"/>
  <c r="ES400" i="89" s="1"/>
  <c r="ER401" i="89"/>
  <c r="ES401" i="89" s="1"/>
  <c r="ER402" i="89"/>
  <c r="ES402" i="89" s="1"/>
  <c r="ER403" i="89"/>
  <c r="ES403" i="89" s="1"/>
  <c r="ER404" i="89"/>
  <c r="ES404" i="89" s="1"/>
  <c r="ER405" i="89"/>
  <c r="ES405" i="89" s="1"/>
  <c r="ER406" i="89"/>
  <c r="ES406" i="89" s="1"/>
  <c r="ER407" i="89"/>
  <c r="ES407" i="89" s="1"/>
  <c r="ER408" i="89"/>
  <c r="ES408" i="89" s="1"/>
  <c r="ER409" i="89"/>
  <c r="ES409" i="89" s="1"/>
  <c r="ER410" i="89"/>
  <c r="ES410" i="89" s="1"/>
  <c r="ER411" i="89"/>
  <c r="ES411" i="89" s="1"/>
  <c r="ER412" i="89"/>
  <c r="ES412" i="89" s="1"/>
  <c r="ER413" i="89"/>
  <c r="ES413" i="89" s="1"/>
  <c r="ER382" i="89"/>
  <c r="ES382" i="89" s="1"/>
  <c r="ER326" i="89"/>
  <c r="ES326" i="89" s="1"/>
  <c r="ER327" i="89"/>
  <c r="ES327" i="89" s="1"/>
  <c r="ER328" i="89"/>
  <c r="ES328" i="89" s="1"/>
  <c r="ER329" i="89"/>
  <c r="ES329" i="89" s="1"/>
  <c r="ER330" i="89"/>
  <c r="ES330" i="89" s="1"/>
  <c r="ER331" i="89"/>
  <c r="ES331" i="89" s="1"/>
  <c r="ER332" i="89"/>
  <c r="ES332" i="89" s="1"/>
  <c r="ER334" i="89"/>
  <c r="ES334" i="89" s="1"/>
  <c r="ER335" i="89"/>
  <c r="ES335" i="89" s="1"/>
  <c r="ER336" i="89"/>
  <c r="ES336" i="89" s="1"/>
  <c r="ER337" i="89"/>
  <c r="ES337" i="89" s="1"/>
  <c r="ER338" i="89"/>
  <c r="ES338" i="89" s="1"/>
  <c r="ER339" i="89"/>
  <c r="ES339" i="89" s="1"/>
  <c r="ER340" i="89"/>
  <c r="ES340" i="89" s="1"/>
  <c r="ER341" i="89"/>
  <c r="ES341" i="89" s="1"/>
  <c r="ER342" i="89"/>
  <c r="ES342" i="89" s="1"/>
  <c r="ER343" i="89"/>
  <c r="ES343" i="89" s="1"/>
  <c r="ER344" i="89"/>
  <c r="ES344" i="89" s="1"/>
  <c r="ER345" i="89"/>
  <c r="ES345" i="89" s="1"/>
  <c r="ER346" i="89"/>
  <c r="ES346" i="89" s="1"/>
  <c r="ER347" i="89"/>
  <c r="ES347" i="89" s="1"/>
  <c r="ER349" i="89"/>
  <c r="ES349" i="89" s="1"/>
  <c r="ER350" i="89"/>
  <c r="ES350" i="89" s="1"/>
  <c r="ER351" i="89"/>
  <c r="ES351" i="89" s="1"/>
  <c r="ER352" i="89"/>
  <c r="ES352" i="89" s="1"/>
  <c r="ER353" i="89"/>
  <c r="ES353" i="89" s="1"/>
  <c r="ER354" i="89"/>
  <c r="ES354" i="89" s="1"/>
  <c r="ER355" i="89"/>
  <c r="ES355" i="89" s="1"/>
  <c r="ER356" i="89"/>
  <c r="ES356" i="89" s="1"/>
  <c r="ER357" i="89"/>
  <c r="ES357" i="89" s="1"/>
  <c r="ER358" i="89"/>
  <c r="ES358" i="89" s="1"/>
  <c r="ER359" i="89"/>
  <c r="ES359" i="89" s="1"/>
  <c r="ER363" i="89"/>
  <c r="ES363" i="89" s="1"/>
  <c r="ER360" i="89"/>
  <c r="ES360" i="89" s="1"/>
  <c r="ER361" i="89"/>
  <c r="ES361" i="89" s="1"/>
  <c r="ER362" i="89"/>
  <c r="ES362" i="89" s="1"/>
  <c r="ER364" i="89"/>
  <c r="ES364" i="89" s="1"/>
  <c r="ER365" i="89"/>
  <c r="ES365" i="89" s="1"/>
  <c r="ER366" i="89"/>
  <c r="ES366" i="89" s="1"/>
  <c r="ER367" i="89"/>
  <c r="ES367" i="89" s="1"/>
  <c r="ER325" i="89"/>
  <c r="ES325" i="89" s="1"/>
  <c r="ER89" i="89"/>
  <c r="ES89" i="89" s="1"/>
  <c r="ER90" i="89"/>
  <c r="ES90" i="89" s="1"/>
  <c r="ER91" i="89"/>
  <c r="ES91" i="89" s="1"/>
  <c r="ER92" i="89"/>
  <c r="ES92" i="89" s="1"/>
  <c r="ER93" i="89"/>
  <c r="ES93" i="89" s="1"/>
  <c r="ER94" i="89"/>
  <c r="ES94" i="89" s="1"/>
  <c r="ER95" i="89"/>
  <c r="ES95" i="89" s="1"/>
  <c r="ER96" i="89"/>
  <c r="ES96" i="89" s="1"/>
  <c r="ER97" i="89"/>
  <c r="ES97" i="89" s="1"/>
  <c r="ER98" i="89"/>
  <c r="ES98" i="89" s="1"/>
  <c r="ER99" i="89"/>
  <c r="ES99" i="89" s="1"/>
  <c r="ER100" i="89"/>
  <c r="ES100" i="89" s="1"/>
  <c r="ER101" i="89"/>
  <c r="ES101" i="89" s="1"/>
  <c r="ER102" i="89"/>
  <c r="ES102" i="89" s="1"/>
  <c r="ER103" i="89"/>
  <c r="ES103" i="89" s="1"/>
  <c r="ER104" i="89"/>
  <c r="ES104" i="89" s="1"/>
  <c r="ER105" i="89"/>
  <c r="ES105" i="89" s="1"/>
  <c r="ER106" i="89"/>
  <c r="ES106" i="89" s="1"/>
  <c r="ER108" i="89"/>
  <c r="ES108" i="89" s="1"/>
  <c r="ER109" i="89"/>
  <c r="ES109" i="89" s="1"/>
  <c r="ER110" i="89"/>
  <c r="ES110" i="89" s="1"/>
  <c r="ER111" i="89"/>
  <c r="ES111" i="89" s="1"/>
  <c r="ER112" i="89"/>
  <c r="ES112" i="89" s="1"/>
  <c r="ER113" i="89"/>
  <c r="ES113" i="89" s="1"/>
  <c r="ER114" i="89"/>
  <c r="ES114" i="89" s="1"/>
  <c r="ER115" i="89"/>
  <c r="ES115" i="89" s="1"/>
  <c r="ER116" i="89"/>
  <c r="ES116" i="89" s="1"/>
  <c r="ER117" i="89"/>
  <c r="ES117" i="89" s="1"/>
  <c r="ER118" i="89"/>
  <c r="ES118" i="89" s="1"/>
  <c r="ER119" i="89"/>
  <c r="ES119" i="89" s="1"/>
  <c r="ER120" i="89"/>
  <c r="ES120" i="89" s="1"/>
  <c r="ER121" i="89"/>
  <c r="ES121" i="89" s="1"/>
  <c r="ER122" i="89"/>
  <c r="ES122" i="89" s="1"/>
  <c r="ER123" i="89"/>
  <c r="ES123" i="89" s="1"/>
  <c r="ER124" i="89"/>
  <c r="ES124" i="89" s="1"/>
  <c r="ER125" i="89"/>
  <c r="ES125" i="89" s="1"/>
  <c r="ER126" i="89"/>
  <c r="ES126" i="89" s="1"/>
  <c r="ER127" i="89"/>
  <c r="ES127" i="89" s="1"/>
  <c r="ER128" i="89"/>
  <c r="ES128" i="89" s="1"/>
  <c r="ES88" i="89"/>
  <c r="ET416" i="89"/>
  <c r="ET375" i="89"/>
  <c r="ET318" i="89"/>
  <c r="ET268" i="89"/>
  <c r="ET226" i="89"/>
  <c r="ET178" i="89"/>
  <c r="ET134" i="89"/>
  <c r="ET183" i="89" s="1"/>
  <c r="ET231" i="89" s="1"/>
  <c r="ET273" i="89" s="1"/>
  <c r="ET323" i="89" s="1"/>
  <c r="ET380" i="89" s="1"/>
  <c r="ET129" i="89"/>
  <c r="ET41" i="89" s="1"/>
  <c r="EM186" i="89"/>
  <c r="EM187" i="89"/>
  <c r="EM188" i="89"/>
  <c r="EM189" i="89"/>
  <c r="EM190" i="89"/>
  <c r="EM191" i="89"/>
  <c r="EM192" i="89"/>
  <c r="EM193" i="89"/>
  <c r="EM194" i="89"/>
  <c r="EM195" i="89"/>
  <c r="EM196" i="89"/>
  <c r="EM197" i="89"/>
  <c r="EM198" i="89"/>
  <c r="EM200" i="89"/>
  <c r="EM201" i="89"/>
  <c r="EM202" i="89"/>
  <c r="EM203" i="89"/>
  <c r="EM204" i="89"/>
  <c r="EM205" i="89"/>
  <c r="EM206" i="89"/>
  <c r="EM207" i="89"/>
  <c r="EM208" i="89"/>
  <c r="EM209" i="89"/>
  <c r="EM210" i="89"/>
  <c r="EM211" i="89"/>
  <c r="EM212" i="89"/>
  <c r="EM213" i="89"/>
  <c r="EM214" i="89"/>
  <c r="EM215" i="89"/>
  <c r="EM216" i="89"/>
  <c r="EM217" i="89"/>
  <c r="EM218" i="89"/>
  <c r="EM219" i="89"/>
  <c r="EM220" i="89"/>
  <c r="EM221" i="89"/>
  <c r="EM222" i="89"/>
  <c r="EM223" i="89"/>
  <c r="EM224" i="89"/>
  <c r="EM225" i="89"/>
  <c r="EM185" i="89"/>
  <c r="EM137" i="89"/>
  <c r="EM138" i="89"/>
  <c r="EM139" i="89"/>
  <c r="EM140" i="89"/>
  <c r="EM141" i="89"/>
  <c r="EM142" i="89"/>
  <c r="EM143" i="89"/>
  <c r="EM144" i="89"/>
  <c r="EM145" i="89"/>
  <c r="EM146" i="89"/>
  <c r="EM147" i="89"/>
  <c r="EM148" i="89"/>
  <c r="EM149" i="89"/>
  <c r="EM150" i="89"/>
  <c r="EM151" i="89"/>
  <c r="EM152" i="89"/>
  <c r="EM153" i="89"/>
  <c r="EM156" i="89"/>
  <c r="EM157" i="89"/>
  <c r="EM158" i="89"/>
  <c r="EM160" i="89"/>
  <c r="EM162" i="89"/>
  <c r="EM163" i="89"/>
  <c r="EM164" i="89"/>
  <c r="EM165" i="89"/>
  <c r="EM166" i="89"/>
  <c r="EM167" i="89"/>
  <c r="EM168" i="89"/>
  <c r="EM169" i="89"/>
  <c r="EM170" i="89"/>
  <c r="EM171" i="89"/>
  <c r="EM172" i="89"/>
  <c r="EM173" i="89"/>
  <c r="EM174" i="89"/>
  <c r="EM175" i="89"/>
  <c r="EM136" i="89"/>
  <c r="EM89" i="89"/>
  <c r="EM90" i="89"/>
  <c r="EM91" i="89"/>
  <c r="EM92" i="89"/>
  <c r="EM93" i="89"/>
  <c r="EM94" i="89"/>
  <c r="EM95" i="89"/>
  <c r="EM96" i="89"/>
  <c r="EM97" i="89"/>
  <c r="EM98" i="89"/>
  <c r="EM99" i="89"/>
  <c r="EM100" i="89"/>
  <c r="EM101" i="89"/>
  <c r="EM102" i="89"/>
  <c r="EM103" i="89"/>
  <c r="EM104" i="89"/>
  <c r="EM105" i="89"/>
  <c r="EM106" i="89"/>
  <c r="EM108" i="89"/>
  <c r="EM109" i="89"/>
  <c r="EM110" i="89"/>
  <c r="EM111" i="89"/>
  <c r="EM112" i="89"/>
  <c r="EM113" i="89"/>
  <c r="EM114" i="89"/>
  <c r="EM115" i="89"/>
  <c r="EM116" i="89"/>
  <c r="EM117" i="89"/>
  <c r="EM118" i="89"/>
  <c r="EM119" i="89"/>
  <c r="EM120" i="89"/>
  <c r="EM121" i="89"/>
  <c r="EM122" i="89"/>
  <c r="EM123" i="89"/>
  <c r="EM124" i="89"/>
  <c r="EM125" i="89"/>
  <c r="EM126" i="89"/>
  <c r="EM127" i="89"/>
  <c r="EM128" i="89"/>
  <c r="EM88" i="89"/>
  <c r="EN186" i="89"/>
  <c r="EO186" i="89" s="1"/>
  <c r="EN187" i="89"/>
  <c r="EO187" i="89" s="1"/>
  <c r="EN188" i="89"/>
  <c r="EO188" i="89" s="1"/>
  <c r="EN189" i="89"/>
  <c r="EO189" i="89" s="1"/>
  <c r="EN190" i="89"/>
  <c r="EO190" i="89" s="1"/>
  <c r="EN191" i="89"/>
  <c r="EO191" i="89" s="1"/>
  <c r="EN192" i="89"/>
  <c r="EO192" i="89" s="1"/>
  <c r="EN193" i="89"/>
  <c r="EO193" i="89" s="1"/>
  <c r="EN194" i="89"/>
  <c r="EO194" i="89" s="1"/>
  <c r="EN195" i="89"/>
  <c r="EO195" i="89" s="1"/>
  <c r="EN196" i="89"/>
  <c r="EO196" i="89" s="1"/>
  <c r="EN197" i="89"/>
  <c r="EO197" i="89" s="1"/>
  <c r="EN198" i="89"/>
  <c r="EO198" i="89" s="1"/>
  <c r="EN200" i="89"/>
  <c r="EO200" i="89" s="1"/>
  <c r="EN201" i="89"/>
  <c r="EO201" i="89" s="1"/>
  <c r="EN202" i="89"/>
  <c r="EO202" i="89" s="1"/>
  <c r="EN203" i="89"/>
  <c r="EO203" i="89" s="1"/>
  <c r="EN204" i="89"/>
  <c r="EO204" i="89" s="1"/>
  <c r="EN205" i="89"/>
  <c r="EO205" i="89" s="1"/>
  <c r="EN206" i="89"/>
  <c r="EO206" i="89" s="1"/>
  <c r="EN207" i="89"/>
  <c r="EO207" i="89" s="1"/>
  <c r="EN208" i="89"/>
  <c r="EO208" i="89" s="1"/>
  <c r="EN209" i="89"/>
  <c r="EO209" i="89" s="1"/>
  <c r="EN210" i="89"/>
  <c r="EO210" i="89" s="1"/>
  <c r="EN211" i="89"/>
  <c r="EO211" i="89" s="1"/>
  <c r="EN212" i="89"/>
  <c r="EO212" i="89" s="1"/>
  <c r="EN213" i="89"/>
  <c r="EO213" i="89" s="1"/>
  <c r="EN214" i="89"/>
  <c r="EO214" i="89" s="1"/>
  <c r="EN215" i="89"/>
  <c r="EO215" i="89" s="1"/>
  <c r="EN216" i="89"/>
  <c r="EO216" i="89" s="1"/>
  <c r="EN217" i="89"/>
  <c r="EO217" i="89" s="1"/>
  <c r="EN218" i="89"/>
  <c r="EO218" i="89" s="1"/>
  <c r="EN219" i="89"/>
  <c r="EO219" i="89" s="1"/>
  <c r="EN220" i="89"/>
  <c r="EO220" i="89" s="1"/>
  <c r="EN221" i="89"/>
  <c r="EO221" i="89" s="1"/>
  <c r="EN222" i="89"/>
  <c r="EO222" i="89" s="1"/>
  <c r="EN223" i="89"/>
  <c r="EO223" i="89" s="1"/>
  <c r="EN224" i="89"/>
  <c r="EO224" i="89" s="1"/>
  <c r="EN225" i="89"/>
  <c r="EO225" i="89" s="1"/>
  <c r="EN185" i="89"/>
  <c r="EO185" i="89" s="1"/>
  <c r="EN326" i="89"/>
  <c r="EO326" i="89" s="1"/>
  <c r="EN327" i="89"/>
  <c r="EO327" i="89" s="1"/>
  <c r="EN328" i="89"/>
  <c r="EO328" i="89" s="1"/>
  <c r="EN329" i="89"/>
  <c r="EO329" i="89" s="1"/>
  <c r="EN330" i="89"/>
  <c r="EO330" i="89" s="1"/>
  <c r="EN331" i="89"/>
  <c r="EO331" i="89" s="1"/>
  <c r="EN332" i="89"/>
  <c r="EO332" i="89" s="1"/>
  <c r="EN334" i="89"/>
  <c r="EO334" i="89" s="1"/>
  <c r="EN335" i="89"/>
  <c r="EO335" i="89" s="1"/>
  <c r="EN336" i="89"/>
  <c r="EO336" i="89" s="1"/>
  <c r="EN337" i="89"/>
  <c r="EO337" i="89" s="1"/>
  <c r="EN338" i="89"/>
  <c r="EO338" i="89" s="1"/>
  <c r="EN339" i="89"/>
  <c r="EO339" i="89" s="1"/>
  <c r="EN340" i="89"/>
  <c r="EO340" i="89" s="1"/>
  <c r="EN341" i="89"/>
  <c r="EO341" i="89" s="1"/>
  <c r="EN342" i="89"/>
  <c r="EO342" i="89" s="1"/>
  <c r="EN343" i="89"/>
  <c r="EO343" i="89" s="1"/>
  <c r="EN344" i="89"/>
  <c r="EO344" i="89" s="1"/>
  <c r="EN345" i="89"/>
  <c r="EO345" i="89" s="1"/>
  <c r="EN346" i="89"/>
  <c r="EO346" i="89" s="1"/>
  <c r="EN347" i="89"/>
  <c r="EO347" i="89" s="1"/>
  <c r="EN349" i="89"/>
  <c r="EO349" i="89" s="1"/>
  <c r="EN350" i="89"/>
  <c r="EO350" i="89" s="1"/>
  <c r="EN351" i="89"/>
  <c r="EO351" i="89" s="1"/>
  <c r="EN352" i="89"/>
  <c r="EO352" i="89" s="1"/>
  <c r="EN353" i="89"/>
  <c r="EO353" i="89" s="1"/>
  <c r="EN354" i="89"/>
  <c r="EO354" i="89" s="1"/>
  <c r="EN355" i="89"/>
  <c r="EO355" i="89" s="1"/>
  <c r="EN356" i="89"/>
  <c r="EO356" i="89" s="1"/>
  <c r="EN357" i="89"/>
  <c r="EO357" i="89" s="1"/>
  <c r="EN358" i="89"/>
  <c r="EO358" i="89" s="1"/>
  <c r="EN359" i="89"/>
  <c r="EO359" i="89" s="1"/>
  <c r="EN363" i="89"/>
  <c r="EO363" i="89" s="1"/>
  <c r="EN360" i="89"/>
  <c r="EO360" i="89" s="1"/>
  <c r="EN361" i="89"/>
  <c r="EO361" i="89" s="1"/>
  <c r="EN362" i="89"/>
  <c r="EO362" i="89" s="1"/>
  <c r="EN364" i="89"/>
  <c r="EO364" i="89" s="1"/>
  <c r="EN365" i="89"/>
  <c r="EO365" i="89" s="1"/>
  <c r="EN366" i="89"/>
  <c r="EO366" i="89" s="1"/>
  <c r="EN367" i="89"/>
  <c r="EO367" i="89" s="1"/>
  <c r="EN371" i="89"/>
  <c r="EO371" i="89" s="1"/>
  <c r="EN372" i="89"/>
  <c r="EO372" i="89" s="1"/>
  <c r="EN325" i="89"/>
  <c r="EO325" i="89" s="1"/>
  <c r="EN383" i="89"/>
  <c r="EO383" i="89" s="1"/>
  <c r="EN384" i="89"/>
  <c r="EO384" i="89" s="1"/>
  <c r="EN385" i="89"/>
  <c r="EO385" i="89" s="1"/>
  <c r="EN386" i="89"/>
  <c r="EO386" i="89" s="1"/>
  <c r="EN387" i="89"/>
  <c r="EO387" i="89" s="1"/>
  <c r="EN388" i="89"/>
  <c r="EO388" i="89" s="1"/>
  <c r="EN389" i="89"/>
  <c r="EO389" i="89" s="1"/>
  <c r="EN390" i="89"/>
  <c r="EO390" i="89" s="1"/>
  <c r="EN391" i="89"/>
  <c r="EO391" i="89" s="1"/>
  <c r="EN392" i="89"/>
  <c r="EO392" i="89" s="1"/>
  <c r="EN393" i="89"/>
  <c r="EO393" i="89" s="1"/>
  <c r="EN394" i="89"/>
  <c r="EO394" i="89" s="1"/>
  <c r="EN395" i="89"/>
  <c r="EO395" i="89" s="1"/>
  <c r="EN396" i="89"/>
  <c r="EO396" i="89" s="1"/>
  <c r="EN397" i="89"/>
  <c r="EO397" i="89" s="1"/>
  <c r="EN398" i="89"/>
  <c r="EO398" i="89" s="1"/>
  <c r="EN399" i="89"/>
  <c r="EO399" i="89" s="1"/>
  <c r="EN400" i="89"/>
  <c r="EO400" i="89" s="1"/>
  <c r="EN401" i="89"/>
  <c r="EO401" i="89" s="1"/>
  <c r="EN402" i="89"/>
  <c r="EO402" i="89" s="1"/>
  <c r="EN403" i="89"/>
  <c r="EO403" i="89" s="1"/>
  <c r="EN404" i="89"/>
  <c r="EO404" i="89" s="1"/>
  <c r="EN405" i="89"/>
  <c r="EO405" i="89" s="1"/>
  <c r="EN406" i="89"/>
  <c r="EO406" i="89" s="1"/>
  <c r="EN407" i="89"/>
  <c r="EO407" i="89" s="1"/>
  <c r="EN408" i="89"/>
  <c r="EO408" i="89" s="1"/>
  <c r="EN409" i="89"/>
  <c r="EO409" i="89" s="1"/>
  <c r="EN410" i="89"/>
  <c r="EO410" i="89" s="1"/>
  <c r="EN411" i="89"/>
  <c r="EO411" i="89" s="1"/>
  <c r="EN412" i="89"/>
  <c r="EO412" i="89" s="1"/>
  <c r="EN413" i="89"/>
  <c r="EO413" i="89" s="1"/>
  <c r="EN382" i="89"/>
  <c r="EO382" i="89" s="1"/>
  <c r="EN89" i="89"/>
  <c r="EO89" i="89" s="1"/>
  <c r="EN90" i="89"/>
  <c r="EO90" i="89" s="1"/>
  <c r="EN91" i="89"/>
  <c r="EO91" i="89" s="1"/>
  <c r="EN92" i="89"/>
  <c r="EO92" i="89" s="1"/>
  <c r="EN93" i="89"/>
  <c r="EO93" i="89" s="1"/>
  <c r="EN94" i="89"/>
  <c r="EO94" i="89" s="1"/>
  <c r="EN95" i="89"/>
  <c r="EO95" i="89" s="1"/>
  <c r="EN96" i="89"/>
  <c r="EO96" i="89" s="1"/>
  <c r="EN97" i="89"/>
  <c r="EO97" i="89" s="1"/>
  <c r="EN98" i="89"/>
  <c r="EO98" i="89" s="1"/>
  <c r="EN99" i="89"/>
  <c r="EO99" i="89" s="1"/>
  <c r="EN100" i="89"/>
  <c r="EO100" i="89" s="1"/>
  <c r="EN101" i="89"/>
  <c r="EO101" i="89" s="1"/>
  <c r="EN102" i="89"/>
  <c r="EO102" i="89" s="1"/>
  <c r="EN103" i="89"/>
  <c r="EO103" i="89" s="1"/>
  <c r="EN104" i="89"/>
  <c r="EO104" i="89" s="1"/>
  <c r="EN105" i="89"/>
  <c r="EO105" i="89" s="1"/>
  <c r="EN106" i="89"/>
  <c r="EO106" i="89" s="1"/>
  <c r="EN108" i="89"/>
  <c r="EO108" i="89" s="1"/>
  <c r="EN109" i="89"/>
  <c r="EO109" i="89" s="1"/>
  <c r="EN110" i="89"/>
  <c r="EO110" i="89" s="1"/>
  <c r="EN111" i="89"/>
  <c r="EO111" i="89" s="1"/>
  <c r="EN112" i="89"/>
  <c r="EO112" i="89" s="1"/>
  <c r="EN113" i="89"/>
  <c r="EO113" i="89" s="1"/>
  <c r="EN114" i="89"/>
  <c r="EO114" i="89" s="1"/>
  <c r="EN115" i="89"/>
  <c r="EO115" i="89" s="1"/>
  <c r="EN116" i="89"/>
  <c r="EO116" i="89" s="1"/>
  <c r="EN117" i="89"/>
  <c r="EO117" i="89" s="1"/>
  <c r="EN118" i="89"/>
  <c r="EO118" i="89" s="1"/>
  <c r="EN119" i="89"/>
  <c r="EO119" i="89" s="1"/>
  <c r="EN120" i="89"/>
  <c r="EO120" i="89" s="1"/>
  <c r="EN121" i="89"/>
  <c r="EO121" i="89" s="1"/>
  <c r="EN122" i="89"/>
  <c r="EO122" i="89" s="1"/>
  <c r="EN123" i="89"/>
  <c r="EO123" i="89" s="1"/>
  <c r="EN124" i="89"/>
  <c r="EO124" i="89" s="1"/>
  <c r="EN125" i="89"/>
  <c r="EO125" i="89" s="1"/>
  <c r="EN126" i="89"/>
  <c r="EO126" i="89" s="1"/>
  <c r="EN127" i="89"/>
  <c r="EO127" i="89" s="1"/>
  <c r="EN128" i="89"/>
  <c r="EO128" i="89" s="1"/>
  <c r="EN88" i="89"/>
  <c r="EO88" i="89" s="1"/>
  <c r="EN137" i="89"/>
  <c r="EO137" i="89" s="1"/>
  <c r="EN138" i="89"/>
  <c r="EO138" i="89" s="1"/>
  <c r="EN139" i="89"/>
  <c r="EO139" i="89" s="1"/>
  <c r="EN140" i="89"/>
  <c r="EO140" i="89" s="1"/>
  <c r="EN141" i="89"/>
  <c r="EO141" i="89" s="1"/>
  <c r="EN142" i="89"/>
  <c r="EO142" i="89" s="1"/>
  <c r="EN143" i="89"/>
  <c r="EO143" i="89" s="1"/>
  <c r="EN144" i="89"/>
  <c r="EO144" i="89" s="1"/>
  <c r="EN145" i="89"/>
  <c r="EO145" i="89" s="1"/>
  <c r="EN146" i="89"/>
  <c r="EO146" i="89" s="1"/>
  <c r="EN147" i="89"/>
  <c r="EO147" i="89" s="1"/>
  <c r="EN148" i="89"/>
  <c r="EO148" i="89" s="1"/>
  <c r="EN149" i="89"/>
  <c r="EO149" i="89" s="1"/>
  <c r="EN150" i="89"/>
  <c r="EO150" i="89" s="1"/>
  <c r="EN151" i="89"/>
  <c r="EO151" i="89" s="1"/>
  <c r="EN152" i="89"/>
  <c r="EO152" i="89" s="1"/>
  <c r="EN153" i="89"/>
  <c r="EO153" i="89" s="1"/>
  <c r="EN156" i="89"/>
  <c r="EO156" i="89" s="1"/>
  <c r="EN157" i="89"/>
  <c r="EO157" i="89" s="1"/>
  <c r="EN158" i="89"/>
  <c r="EO158" i="89" s="1"/>
  <c r="EN160" i="89"/>
  <c r="EO160" i="89" s="1"/>
  <c r="EN162" i="89"/>
  <c r="EO162" i="89" s="1"/>
  <c r="EN163" i="89"/>
  <c r="EO163" i="89" s="1"/>
  <c r="EN164" i="89"/>
  <c r="EO164" i="89" s="1"/>
  <c r="EN165" i="89"/>
  <c r="EO165" i="89" s="1"/>
  <c r="EN166" i="89"/>
  <c r="EO166" i="89" s="1"/>
  <c r="EN167" i="89"/>
  <c r="EO167" i="89" s="1"/>
  <c r="EN168" i="89"/>
  <c r="EO168" i="89" s="1"/>
  <c r="EN169" i="89"/>
  <c r="EO169" i="89" s="1"/>
  <c r="EN170" i="89"/>
  <c r="EO170" i="89" s="1"/>
  <c r="EN171" i="89"/>
  <c r="EO171" i="89" s="1"/>
  <c r="EN172" i="89"/>
  <c r="EO172" i="89" s="1"/>
  <c r="EN173" i="89"/>
  <c r="EO173" i="89" s="1"/>
  <c r="EN174" i="89"/>
  <c r="EO174" i="89" s="1"/>
  <c r="EN175" i="89"/>
  <c r="EO175" i="89" s="1"/>
  <c r="EN136" i="89"/>
  <c r="EO136" i="89" s="1"/>
  <c r="EP416" i="89"/>
  <c r="EP375" i="89"/>
  <c r="EQ372" i="89"/>
  <c r="EP318" i="89"/>
  <c r="ER315" i="89"/>
  <c r="ER314" i="89"/>
  <c r="ER313" i="89"/>
  <c r="ER312" i="89"/>
  <c r="ER311" i="89"/>
  <c r="ER310" i="89"/>
  <c r="ER309" i="89"/>
  <c r="ER308" i="89"/>
  <c r="ER307" i="89"/>
  <c r="ER306" i="89"/>
  <c r="ER305" i="89"/>
  <c r="ER304" i="89"/>
  <c r="ER303" i="89"/>
  <c r="ER302" i="89"/>
  <c r="ER301" i="89"/>
  <c r="ER300" i="89"/>
  <c r="ER299" i="89"/>
  <c r="ER298" i="89"/>
  <c r="ER297" i="89"/>
  <c r="ER296" i="89"/>
  <c r="ER295" i="89"/>
  <c r="ER294" i="89"/>
  <c r="EP268" i="89"/>
  <c r="ER265" i="89"/>
  <c r="EQ265" i="89"/>
  <c r="ER264" i="89"/>
  <c r="ER263" i="89"/>
  <c r="ER262" i="89"/>
  <c r="ER261" i="89"/>
  <c r="ER260" i="89"/>
  <c r="ER259" i="89"/>
  <c r="ER258" i="89"/>
  <c r="ER257" i="89"/>
  <c r="ER256" i="89"/>
  <c r="ER255" i="89"/>
  <c r="ER254" i="89"/>
  <c r="ER253" i="89"/>
  <c r="ER252" i="89"/>
  <c r="ER251" i="89"/>
  <c r="ER250" i="89"/>
  <c r="ER249" i="89"/>
  <c r="ER248" i="89"/>
  <c r="ER246" i="89"/>
  <c r="ER245" i="89"/>
  <c r="ER244" i="89"/>
  <c r="ER243" i="89"/>
  <c r="ER242" i="89"/>
  <c r="ER241" i="89"/>
  <c r="ER240" i="89"/>
  <c r="ER238" i="89"/>
  <c r="ER237" i="89"/>
  <c r="ER236" i="89"/>
  <c r="ER235" i="89"/>
  <c r="ER234" i="89"/>
  <c r="ER233" i="89"/>
  <c r="EP226" i="89"/>
  <c r="EP178" i="89"/>
  <c r="EP134" i="89"/>
  <c r="EP183" i="89" s="1"/>
  <c r="EP231" i="89" s="1"/>
  <c r="EP273" i="89" s="1"/>
  <c r="EP323" i="89" s="1"/>
  <c r="EP380" i="89" s="1"/>
  <c r="EP129" i="89"/>
  <c r="EI326" i="89"/>
  <c r="EI327" i="89"/>
  <c r="EI328" i="89"/>
  <c r="EI329" i="89"/>
  <c r="EI330" i="89"/>
  <c r="EI331" i="89"/>
  <c r="EI332" i="89"/>
  <c r="EI334" i="89"/>
  <c r="EI335" i="89"/>
  <c r="EI336" i="89"/>
  <c r="EI337" i="89"/>
  <c r="EI338" i="89"/>
  <c r="EI339" i="89"/>
  <c r="EI340" i="89"/>
  <c r="EI341" i="89"/>
  <c r="EI342" i="89"/>
  <c r="EI343" i="89"/>
  <c r="EI344" i="89"/>
  <c r="EI345" i="89"/>
  <c r="EI346" i="89"/>
  <c r="EI347" i="89"/>
  <c r="EI349" i="89"/>
  <c r="EI350" i="89"/>
  <c r="EI351" i="89"/>
  <c r="EI352" i="89"/>
  <c r="EI353" i="89"/>
  <c r="EI354" i="89"/>
  <c r="EI355" i="89"/>
  <c r="EI356" i="89"/>
  <c r="EI357" i="89"/>
  <c r="EI358" i="89"/>
  <c r="EI359" i="89"/>
  <c r="EI363" i="89"/>
  <c r="EI360" i="89"/>
  <c r="EI361" i="89"/>
  <c r="EI362" i="89"/>
  <c r="EI364" i="89"/>
  <c r="EI365" i="89"/>
  <c r="EI366" i="89"/>
  <c r="EI367" i="89"/>
  <c r="EI371" i="89"/>
  <c r="EI372" i="89"/>
  <c r="EI325" i="89"/>
  <c r="EI275" i="89"/>
  <c r="EI235" i="89"/>
  <c r="EP41" i="89" l="1"/>
  <c r="CI368" i="89"/>
  <c r="FW368" i="89"/>
  <c r="EV268" i="89"/>
  <c r="ER416" i="89"/>
  <c r="EV318" i="89"/>
  <c r="ER268" i="89"/>
  <c r="ER129" i="89"/>
  <c r="ER318" i="89"/>
  <c r="EV226" i="89"/>
  <c r="ER178" i="89"/>
  <c r="EV129" i="89"/>
  <c r="EV416" i="89"/>
  <c r="EV178" i="89"/>
  <c r="EV375" i="89"/>
  <c r="ER226" i="89"/>
  <c r="ER375" i="89"/>
  <c r="EJ89" i="89"/>
  <c r="EK89" i="89" s="1"/>
  <c r="EJ90" i="89"/>
  <c r="EK90" i="89" s="1"/>
  <c r="EJ91" i="89"/>
  <c r="EK91" i="89" s="1"/>
  <c r="EJ92" i="89"/>
  <c r="EK92" i="89" s="1"/>
  <c r="EJ93" i="89"/>
  <c r="EK93" i="89" s="1"/>
  <c r="EJ95" i="89"/>
  <c r="EK95" i="89" s="1"/>
  <c r="EJ96" i="89"/>
  <c r="EK96" i="89" s="1"/>
  <c r="EJ97" i="89"/>
  <c r="EK97" i="89" s="1"/>
  <c r="EJ98" i="89"/>
  <c r="EK98" i="89" s="1"/>
  <c r="EJ99" i="89"/>
  <c r="EK99" i="89" s="1"/>
  <c r="EJ100" i="89"/>
  <c r="EK100" i="89" s="1"/>
  <c r="EJ101" i="89"/>
  <c r="EK101" i="89" s="1"/>
  <c r="EJ102" i="89"/>
  <c r="EK102" i="89" s="1"/>
  <c r="EJ103" i="89"/>
  <c r="EK103" i="89" s="1"/>
  <c r="EJ104" i="89"/>
  <c r="EK104" i="89" s="1"/>
  <c r="EJ105" i="89"/>
  <c r="EK105" i="89" s="1"/>
  <c r="EJ106" i="89"/>
  <c r="EK106" i="89" s="1"/>
  <c r="EJ108" i="89"/>
  <c r="EK108" i="89" s="1"/>
  <c r="EJ109" i="89"/>
  <c r="EK109" i="89" s="1"/>
  <c r="EJ110" i="89"/>
  <c r="EK110" i="89" s="1"/>
  <c r="EJ111" i="89"/>
  <c r="EK111" i="89" s="1"/>
  <c r="EJ112" i="89"/>
  <c r="EK112" i="89" s="1"/>
  <c r="EJ113" i="89"/>
  <c r="EK113" i="89" s="1"/>
  <c r="EJ114" i="89"/>
  <c r="EK114" i="89" s="1"/>
  <c r="EJ115" i="89"/>
  <c r="EK115" i="89" s="1"/>
  <c r="EJ116" i="89"/>
  <c r="EK116" i="89" s="1"/>
  <c r="EJ117" i="89"/>
  <c r="EK117" i="89" s="1"/>
  <c r="EJ118" i="89"/>
  <c r="EK118" i="89" s="1"/>
  <c r="EJ119" i="89"/>
  <c r="EK119" i="89" s="1"/>
  <c r="EJ120" i="89"/>
  <c r="EK120" i="89" s="1"/>
  <c r="EJ121" i="89"/>
  <c r="EK121" i="89" s="1"/>
  <c r="EJ122" i="89"/>
  <c r="EK122" i="89" s="1"/>
  <c r="EJ123" i="89"/>
  <c r="EK123" i="89" s="1"/>
  <c r="EJ124" i="89"/>
  <c r="EK124" i="89" s="1"/>
  <c r="EJ125" i="89"/>
  <c r="EK125" i="89" s="1"/>
  <c r="EJ126" i="89"/>
  <c r="EK126" i="89" s="1"/>
  <c r="EJ127" i="89"/>
  <c r="EK127" i="89" s="1"/>
  <c r="EJ128" i="89"/>
  <c r="EK128" i="89" s="1"/>
  <c r="EJ88" i="89"/>
  <c r="EK88" i="89" s="1"/>
  <c r="EI89" i="89"/>
  <c r="EI90" i="89"/>
  <c r="EI91" i="89"/>
  <c r="EI92" i="89"/>
  <c r="EI93" i="89"/>
  <c r="EI95" i="89"/>
  <c r="EI96" i="89"/>
  <c r="EI97" i="89"/>
  <c r="EI98" i="89"/>
  <c r="EI99" i="89"/>
  <c r="EI100" i="89"/>
  <c r="EI101" i="89"/>
  <c r="EI102" i="89"/>
  <c r="EI103" i="89"/>
  <c r="EI104" i="89"/>
  <c r="EI105" i="89"/>
  <c r="EI106" i="89"/>
  <c r="EI108" i="89"/>
  <c r="EI109" i="89"/>
  <c r="EI110" i="89"/>
  <c r="EI111" i="89"/>
  <c r="EI112" i="89"/>
  <c r="EI113" i="89"/>
  <c r="EI114" i="89"/>
  <c r="EI115" i="89"/>
  <c r="EI116" i="89"/>
  <c r="EI117" i="89"/>
  <c r="EI118" i="89"/>
  <c r="EI119" i="89"/>
  <c r="EI120" i="89"/>
  <c r="EI121" i="89"/>
  <c r="EI122" i="89"/>
  <c r="EI123" i="89"/>
  <c r="EI124" i="89"/>
  <c r="EI125" i="89"/>
  <c r="EI126" i="89"/>
  <c r="EI127" i="89"/>
  <c r="EI128" i="89"/>
  <c r="EI88" i="89"/>
  <c r="EH94" i="89"/>
  <c r="EJ94" i="89" s="1"/>
  <c r="EK94" i="89" s="1"/>
  <c r="EJ234" i="89"/>
  <c r="EK234" i="89" s="1"/>
  <c r="EJ235" i="89"/>
  <c r="EK235" i="89" s="1"/>
  <c r="EJ236" i="89"/>
  <c r="EK236" i="89" s="1"/>
  <c r="EJ237" i="89"/>
  <c r="EK237" i="89" s="1"/>
  <c r="EJ238" i="89"/>
  <c r="EK238" i="89" s="1"/>
  <c r="EJ240" i="89"/>
  <c r="EK240" i="89" s="1"/>
  <c r="EJ241" i="89"/>
  <c r="EK241" i="89" s="1"/>
  <c r="EJ242" i="89"/>
  <c r="EK242" i="89" s="1"/>
  <c r="EJ243" i="89"/>
  <c r="EK243" i="89" s="1"/>
  <c r="EJ244" i="89"/>
  <c r="EK244" i="89" s="1"/>
  <c r="EJ245" i="89"/>
  <c r="EK245" i="89" s="1"/>
  <c r="EJ246" i="89"/>
  <c r="EK246" i="89" s="1"/>
  <c r="EJ248" i="89"/>
  <c r="EK248" i="89" s="1"/>
  <c r="EJ249" i="89"/>
  <c r="EK249" i="89" s="1"/>
  <c r="EJ250" i="89"/>
  <c r="EK250" i="89" s="1"/>
  <c r="EJ251" i="89"/>
  <c r="EK251" i="89" s="1"/>
  <c r="EJ252" i="89"/>
  <c r="EK252" i="89" s="1"/>
  <c r="EJ253" i="89"/>
  <c r="EK253" i="89" s="1"/>
  <c r="EJ254" i="89"/>
  <c r="EK254" i="89" s="1"/>
  <c r="EJ255" i="89"/>
  <c r="EK255" i="89" s="1"/>
  <c r="EJ256" i="89"/>
  <c r="EK256" i="89" s="1"/>
  <c r="EJ257" i="89"/>
  <c r="EK257" i="89" s="1"/>
  <c r="EJ258" i="89"/>
  <c r="EK258" i="89" s="1"/>
  <c r="EJ259" i="89"/>
  <c r="EK259" i="89" s="1"/>
  <c r="EJ260" i="89"/>
  <c r="EK260" i="89" s="1"/>
  <c r="EJ261" i="89"/>
  <c r="EK261" i="89" s="1"/>
  <c r="EJ262" i="89"/>
  <c r="EK262" i="89" s="1"/>
  <c r="EJ263" i="89"/>
  <c r="EK263" i="89" s="1"/>
  <c r="EJ264" i="89"/>
  <c r="EK264" i="89" s="1"/>
  <c r="EJ265" i="89"/>
  <c r="EK265" i="89" s="1"/>
  <c r="EJ233" i="89"/>
  <c r="EK233" i="89" s="1"/>
  <c r="EJ137" i="89"/>
  <c r="EK137" i="89" s="1"/>
  <c r="EJ138" i="89"/>
  <c r="EK138" i="89" s="1"/>
  <c r="EJ139" i="89"/>
  <c r="EK139" i="89" s="1"/>
  <c r="EJ140" i="89"/>
  <c r="EK140" i="89" s="1"/>
  <c r="EJ142" i="89"/>
  <c r="EK142" i="89" s="1"/>
  <c r="EJ143" i="89"/>
  <c r="EK143" i="89" s="1"/>
  <c r="EJ144" i="89"/>
  <c r="EK144" i="89" s="1"/>
  <c r="EJ145" i="89"/>
  <c r="EK145" i="89" s="1"/>
  <c r="EJ146" i="89"/>
  <c r="EK146" i="89" s="1"/>
  <c r="EJ147" i="89"/>
  <c r="EK147" i="89" s="1"/>
  <c r="EJ148" i="89"/>
  <c r="EK148" i="89" s="1"/>
  <c r="EJ149" i="89"/>
  <c r="EK149" i="89" s="1"/>
  <c r="EJ150" i="89"/>
  <c r="EK150" i="89" s="1"/>
  <c r="EJ151" i="89"/>
  <c r="EK151" i="89" s="1"/>
  <c r="EJ152" i="89"/>
  <c r="EK152" i="89" s="1"/>
  <c r="EJ153" i="89"/>
  <c r="EK153" i="89" s="1"/>
  <c r="EJ156" i="89"/>
  <c r="EK156" i="89" s="1"/>
  <c r="EJ166" i="89"/>
  <c r="EK166" i="89" s="1"/>
  <c r="EJ157" i="89"/>
  <c r="EK157" i="89" s="1"/>
  <c r="EJ158" i="89"/>
  <c r="EK158" i="89" s="1"/>
  <c r="EJ160" i="89"/>
  <c r="EK160" i="89" s="1"/>
  <c r="EJ162" i="89"/>
  <c r="EK162" i="89" s="1"/>
  <c r="EJ163" i="89"/>
  <c r="EK163" i="89" s="1"/>
  <c r="EJ164" i="89"/>
  <c r="EK164" i="89" s="1"/>
  <c r="EJ165" i="89"/>
  <c r="EK165" i="89" s="1"/>
  <c r="EJ167" i="89"/>
  <c r="EK167" i="89" s="1"/>
  <c r="EJ168" i="89"/>
  <c r="EK168" i="89" s="1"/>
  <c r="EJ169" i="89"/>
  <c r="EK169" i="89" s="1"/>
  <c r="EJ170" i="89"/>
  <c r="EK170" i="89" s="1"/>
  <c r="EJ171" i="89"/>
  <c r="EK171" i="89" s="1"/>
  <c r="EJ172" i="89"/>
  <c r="EK172" i="89" s="1"/>
  <c r="EJ173" i="89"/>
  <c r="EK173" i="89" s="1"/>
  <c r="EJ174" i="89"/>
  <c r="EK174" i="89" s="1"/>
  <c r="EJ175" i="89"/>
  <c r="EK175" i="89" s="1"/>
  <c r="EJ136" i="89"/>
  <c r="EK136" i="89" s="1"/>
  <c r="EI137" i="89"/>
  <c r="EI138" i="89"/>
  <c r="EI139" i="89"/>
  <c r="EI140" i="89"/>
  <c r="EI142" i="89"/>
  <c r="EI143" i="89"/>
  <c r="EI144" i="89"/>
  <c r="EI145" i="89"/>
  <c r="EI146" i="89"/>
  <c r="EI147" i="89"/>
  <c r="EI148" i="89"/>
  <c r="EI149" i="89"/>
  <c r="EI150" i="89"/>
  <c r="EI151" i="89"/>
  <c r="EI152" i="89"/>
  <c r="EI153" i="89"/>
  <c r="EI156" i="89"/>
  <c r="EI166" i="89"/>
  <c r="EI157" i="89"/>
  <c r="EI158" i="89"/>
  <c r="EI160" i="89"/>
  <c r="EI162" i="89"/>
  <c r="EI163" i="89"/>
  <c r="EI164" i="89"/>
  <c r="EI165" i="89"/>
  <c r="EI167" i="89"/>
  <c r="EI168" i="89"/>
  <c r="EI169" i="89"/>
  <c r="EI170" i="89"/>
  <c r="EI171" i="89"/>
  <c r="EI172" i="89"/>
  <c r="EI173" i="89"/>
  <c r="EI174" i="89"/>
  <c r="EI175" i="89"/>
  <c r="EI136" i="89"/>
  <c r="EF166" i="89"/>
  <c r="EG166" i="89" s="1"/>
  <c r="EE166" i="89"/>
  <c r="EB166" i="89"/>
  <c r="EC166" i="89" s="1"/>
  <c r="EA166" i="89"/>
  <c r="DT166" i="89"/>
  <c r="DU166" i="89" s="1"/>
  <c r="DS166" i="89"/>
  <c r="DP166" i="89"/>
  <c r="DQ166" i="89" s="1"/>
  <c r="DO166" i="89"/>
  <c r="DL166" i="89"/>
  <c r="DM166" i="89" s="1"/>
  <c r="DK166" i="89"/>
  <c r="DH166" i="89"/>
  <c r="DG166" i="89"/>
  <c r="DD166" i="89"/>
  <c r="DC166" i="89"/>
  <c r="CZ166" i="89"/>
  <c r="CY166" i="89"/>
  <c r="CV166" i="89"/>
  <c r="CU166" i="89"/>
  <c r="CR166" i="89"/>
  <c r="CQ166" i="89"/>
  <c r="CM166" i="89"/>
  <c r="BB166" i="89"/>
  <c r="AZ166" i="89"/>
  <c r="AX166" i="89"/>
  <c r="AV166" i="89"/>
  <c r="AT166" i="89"/>
  <c r="AR166" i="89"/>
  <c r="AP166" i="89"/>
  <c r="AN166" i="89"/>
  <c r="AL166" i="89"/>
  <c r="AJ166" i="89"/>
  <c r="AH166" i="89"/>
  <c r="AF166" i="89"/>
  <c r="EY166" i="89" s="1"/>
  <c r="AD166" i="89"/>
  <c r="AB166" i="89"/>
  <c r="Z166" i="89"/>
  <c r="X166" i="89"/>
  <c r="V166" i="89"/>
  <c r="T166" i="89"/>
  <c r="R166" i="89"/>
  <c r="P166" i="89"/>
  <c r="N166" i="89"/>
  <c r="L166" i="89"/>
  <c r="J166" i="89"/>
  <c r="H166" i="89"/>
  <c r="F166" i="89"/>
  <c r="EH141" i="89"/>
  <c r="EJ141" i="89" s="1"/>
  <c r="EK141" i="89" s="1"/>
  <c r="EJ383" i="89"/>
  <c r="EK383" i="89" s="1"/>
  <c r="EJ384" i="89"/>
  <c r="EK384" i="89" s="1"/>
  <c r="EJ385" i="89"/>
  <c r="EK385" i="89" s="1"/>
  <c r="EJ386" i="89"/>
  <c r="EK386" i="89" s="1"/>
  <c r="EJ387" i="89"/>
  <c r="EK387" i="89" s="1"/>
  <c r="EJ388" i="89"/>
  <c r="EK388" i="89" s="1"/>
  <c r="EJ389" i="89"/>
  <c r="EK389" i="89" s="1"/>
  <c r="EJ390" i="89"/>
  <c r="EK390" i="89" s="1"/>
  <c r="EJ391" i="89"/>
  <c r="EK391" i="89" s="1"/>
  <c r="EJ392" i="89"/>
  <c r="EK392" i="89" s="1"/>
  <c r="EJ393" i="89"/>
  <c r="EK393" i="89" s="1"/>
  <c r="EJ394" i="89"/>
  <c r="EK394" i="89" s="1"/>
  <c r="EJ395" i="89"/>
  <c r="EK395" i="89" s="1"/>
  <c r="EJ396" i="89"/>
  <c r="EK396" i="89" s="1"/>
  <c r="EJ397" i="89"/>
  <c r="EK397" i="89" s="1"/>
  <c r="EJ398" i="89"/>
  <c r="EK398" i="89" s="1"/>
  <c r="EJ399" i="89"/>
  <c r="EK399" i="89" s="1"/>
  <c r="EJ400" i="89"/>
  <c r="EK400" i="89" s="1"/>
  <c r="EJ401" i="89"/>
  <c r="EK401" i="89" s="1"/>
  <c r="EJ402" i="89"/>
  <c r="EK402" i="89" s="1"/>
  <c r="EJ403" i="89"/>
  <c r="EK403" i="89" s="1"/>
  <c r="EJ404" i="89"/>
  <c r="EK404" i="89" s="1"/>
  <c r="EJ405" i="89"/>
  <c r="EK405" i="89" s="1"/>
  <c r="EJ406" i="89"/>
  <c r="EK406" i="89" s="1"/>
  <c r="EJ407" i="89"/>
  <c r="EK407" i="89" s="1"/>
  <c r="EJ408" i="89"/>
  <c r="EK408" i="89" s="1"/>
  <c r="EJ409" i="89"/>
  <c r="EK409" i="89" s="1"/>
  <c r="EJ410" i="89"/>
  <c r="EK410" i="89" s="1"/>
  <c r="EJ411" i="89"/>
  <c r="EK411" i="89" s="1"/>
  <c r="EJ412" i="89"/>
  <c r="EK412" i="89" s="1"/>
  <c r="EJ413" i="89"/>
  <c r="EK413" i="89" s="1"/>
  <c r="EJ382" i="89"/>
  <c r="EK382" i="89" s="1"/>
  <c r="EJ326" i="89"/>
  <c r="EK326" i="89" s="1"/>
  <c r="EJ327" i="89"/>
  <c r="EK327" i="89" s="1"/>
  <c r="EJ328" i="89"/>
  <c r="EK328" i="89" s="1"/>
  <c r="EJ329" i="89"/>
  <c r="EK329" i="89" s="1"/>
  <c r="EJ330" i="89"/>
  <c r="EK330" i="89" s="1"/>
  <c r="EJ331" i="89"/>
  <c r="EK331" i="89" s="1"/>
  <c r="EJ332" i="89"/>
  <c r="EK332" i="89" s="1"/>
  <c r="EJ334" i="89"/>
  <c r="EK334" i="89" s="1"/>
  <c r="EJ335" i="89"/>
  <c r="EK335" i="89" s="1"/>
  <c r="EJ336" i="89"/>
  <c r="EK336" i="89" s="1"/>
  <c r="EJ337" i="89"/>
  <c r="EK337" i="89" s="1"/>
  <c r="EJ338" i="89"/>
  <c r="EK338" i="89" s="1"/>
  <c r="EJ339" i="89"/>
  <c r="EK339" i="89" s="1"/>
  <c r="EJ340" i="89"/>
  <c r="EK340" i="89" s="1"/>
  <c r="EJ341" i="89"/>
  <c r="EK341" i="89" s="1"/>
  <c r="EJ342" i="89"/>
  <c r="EK342" i="89" s="1"/>
  <c r="EJ343" i="89"/>
  <c r="EK343" i="89" s="1"/>
  <c r="EJ344" i="89"/>
  <c r="EK344" i="89" s="1"/>
  <c r="EJ345" i="89"/>
  <c r="EK345" i="89" s="1"/>
  <c r="EJ346" i="89"/>
  <c r="EK346" i="89" s="1"/>
  <c r="EJ347" i="89"/>
  <c r="EK347" i="89" s="1"/>
  <c r="EJ349" i="89"/>
  <c r="EK349" i="89" s="1"/>
  <c r="EJ350" i="89"/>
  <c r="EK350" i="89" s="1"/>
  <c r="EJ351" i="89"/>
  <c r="EK351" i="89" s="1"/>
  <c r="EJ352" i="89"/>
  <c r="EK352" i="89" s="1"/>
  <c r="EJ353" i="89"/>
  <c r="EK353" i="89" s="1"/>
  <c r="EJ354" i="89"/>
  <c r="EK354" i="89" s="1"/>
  <c r="EJ355" i="89"/>
  <c r="EK355" i="89" s="1"/>
  <c r="EJ356" i="89"/>
  <c r="EK356" i="89" s="1"/>
  <c r="EJ357" i="89"/>
  <c r="EK357" i="89" s="1"/>
  <c r="EJ358" i="89"/>
  <c r="EK358" i="89" s="1"/>
  <c r="EJ359" i="89"/>
  <c r="EK359" i="89" s="1"/>
  <c r="EJ363" i="89"/>
  <c r="EK363" i="89" s="1"/>
  <c r="EJ360" i="89"/>
  <c r="EK360" i="89" s="1"/>
  <c r="EJ361" i="89"/>
  <c r="EK361" i="89" s="1"/>
  <c r="EJ362" i="89"/>
  <c r="EK362" i="89" s="1"/>
  <c r="EJ364" i="89"/>
  <c r="EK364" i="89" s="1"/>
  <c r="EJ365" i="89"/>
  <c r="EK365" i="89" s="1"/>
  <c r="EJ366" i="89"/>
  <c r="EK366" i="89" s="1"/>
  <c r="EJ367" i="89"/>
  <c r="EK367" i="89" s="1"/>
  <c r="EJ371" i="89"/>
  <c r="EK371" i="89" s="1"/>
  <c r="EJ372" i="89"/>
  <c r="EK372" i="89" s="1"/>
  <c r="EJ325" i="89"/>
  <c r="EK325" i="89" s="1"/>
  <c r="EI186" i="89"/>
  <c r="EI187" i="89"/>
  <c r="EI188" i="89"/>
  <c r="EI189" i="89"/>
  <c r="EI190" i="89"/>
  <c r="EI191" i="89"/>
  <c r="EI192" i="89"/>
  <c r="EI193" i="89"/>
  <c r="EI194" i="89"/>
  <c r="EI195" i="89"/>
  <c r="EI196" i="89"/>
  <c r="EI197" i="89"/>
  <c r="EI198" i="89"/>
  <c r="EI200" i="89"/>
  <c r="EI212" i="89"/>
  <c r="EI201" i="89"/>
  <c r="EI202" i="89"/>
  <c r="EI203" i="89"/>
  <c r="EI204" i="89"/>
  <c r="EI205" i="89"/>
  <c r="EI206" i="89"/>
  <c r="EI207" i="89"/>
  <c r="EI208" i="89"/>
  <c r="EI209" i="89"/>
  <c r="EI210" i="89"/>
  <c r="EI211" i="89"/>
  <c r="EI213" i="89"/>
  <c r="EI214" i="89"/>
  <c r="EI215" i="89"/>
  <c r="EI216" i="89"/>
  <c r="EI217" i="89"/>
  <c r="EI218" i="89"/>
  <c r="EI219" i="89"/>
  <c r="EI220" i="89"/>
  <c r="EI221" i="89"/>
  <c r="EI222" i="89"/>
  <c r="EI223" i="89"/>
  <c r="EI224" i="89"/>
  <c r="EI225" i="89"/>
  <c r="EI185" i="89"/>
  <c r="EJ186" i="89"/>
  <c r="EK186" i="89" s="1"/>
  <c r="EJ187" i="89"/>
  <c r="EK187" i="89" s="1"/>
  <c r="EJ188" i="89"/>
  <c r="EK188" i="89" s="1"/>
  <c r="EJ189" i="89"/>
  <c r="EK189" i="89" s="1"/>
  <c r="EJ190" i="89"/>
  <c r="EK190" i="89" s="1"/>
  <c r="EJ191" i="89"/>
  <c r="EK191" i="89" s="1"/>
  <c r="EJ192" i="89"/>
  <c r="EK192" i="89" s="1"/>
  <c r="EJ193" i="89"/>
  <c r="EK193" i="89" s="1"/>
  <c r="EJ194" i="89"/>
  <c r="EK194" i="89" s="1"/>
  <c r="EJ195" i="89"/>
  <c r="EK195" i="89" s="1"/>
  <c r="EJ196" i="89"/>
  <c r="EK196" i="89" s="1"/>
  <c r="EJ197" i="89"/>
  <c r="EK197" i="89" s="1"/>
  <c r="EJ198" i="89"/>
  <c r="EK198" i="89" s="1"/>
  <c r="EJ200" i="89"/>
  <c r="EK200" i="89" s="1"/>
  <c r="EJ212" i="89"/>
  <c r="EK212" i="89" s="1"/>
  <c r="EJ201" i="89"/>
  <c r="EK201" i="89" s="1"/>
  <c r="EJ202" i="89"/>
  <c r="EK202" i="89" s="1"/>
  <c r="EJ203" i="89"/>
  <c r="EK203" i="89" s="1"/>
  <c r="EJ204" i="89"/>
  <c r="EK204" i="89" s="1"/>
  <c r="EJ205" i="89"/>
  <c r="EK205" i="89" s="1"/>
  <c r="EJ206" i="89"/>
  <c r="EK206" i="89" s="1"/>
  <c r="EJ207" i="89"/>
  <c r="EK207" i="89" s="1"/>
  <c r="EJ208" i="89"/>
  <c r="EK208" i="89" s="1"/>
  <c r="EJ209" i="89"/>
  <c r="EK209" i="89" s="1"/>
  <c r="EJ210" i="89"/>
  <c r="EK210" i="89" s="1"/>
  <c r="EJ211" i="89"/>
  <c r="EK211" i="89" s="1"/>
  <c r="EJ213" i="89"/>
  <c r="EK213" i="89" s="1"/>
  <c r="EJ214" i="89"/>
  <c r="EK214" i="89" s="1"/>
  <c r="EJ215" i="89"/>
  <c r="EK215" i="89" s="1"/>
  <c r="EJ216" i="89"/>
  <c r="EK216" i="89" s="1"/>
  <c r="EJ217" i="89"/>
  <c r="EK217" i="89" s="1"/>
  <c r="EJ218" i="89"/>
  <c r="EK218" i="89" s="1"/>
  <c r="EJ219" i="89"/>
  <c r="EK219" i="89" s="1"/>
  <c r="EJ220" i="89"/>
  <c r="EK220" i="89" s="1"/>
  <c r="EJ221" i="89"/>
  <c r="EK221" i="89" s="1"/>
  <c r="EJ222" i="89"/>
  <c r="EK222" i="89" s="1"/>
  <c r="EJ223" i="89"/>
  <c r="EK223" i="89" s="1"/>
  <c r="EJ224" i="89"/>
  <c r="EK224" i="89" s="1"/>
  <c r="EJ225" i="89"/>
  <c r="EK225" i="89" s="1"/>
  <c r="EJ185" i="89"/>
  <c r="EK185" i="89" s="1"/>
  <c r="EL416" i="89"/>
  <c r="EL375" i="89"/>
  <c r="EM372" i="89"/>
  <c r="EL318" i="89"/>
  <c r="EN315" i="89"/>
  <c r="EN314" i="89"/>
  <c r="EN313" i="89"/>
  <c r="EN312" i="89"/>
  <c r="EN311" i="89"/>
  <c r="EN310" i="89"/>
  <c r="EN309" i="89"/>
  <c r="EN308" i="89"/>
  <c r="EN307" i="89"/>
  <c r="EN306" i="89"/>
  <c r="EN305" i="89"/>
  <c r="EN304" i="89"/>
  <c r="EN303" i="89"/>
  <c r="EN302" i="89"/>
  <c r="EN301" i="89"/>
  <c r="EN300" i="89"/>
  <c r="EN299" i="89"/>
  <c r="EN298" i="89"/>
  <c r="EN297" i="89"/>
  <c r="EN296" i="89"/>
  <c r="EN295" i="89"/>
  <c r="EN294" i="89"/>
  <c r="EN293" i="89"/>
  <c r="EN292" i="89"/>
  <c r="EN290" i="89"/>
  <c r="EN289" i="89"/>
  <c r="EN288" i="89"/>
  <c r="EN287" i="89"/>
  <c r="EN286" i="89"/>
  <c r="EN285" i="89"/>
  <c r="EN284" i="89"/>
  <c r="EN283" i="89"/>
  <c r="EN282" i="89"/>
  <c r="EN281" i="89"/>
  <c r="EN280" i="89"/>
  <c r="EN279" i="89"/>
  <c r="EN278" i="89"/>
  <c r="EN277" i="89"/>
  <c r="EN276" i="89"/>
  <c r="EN275" i="89"/>
  <c r="EL268" i="89"/>
  <c r="EN265" i="89"/>
  <c r="EM265" i="89"/>
  <c r="EN264" i="89"/>
  <c r="EN263" i="89"/>
  <c r="EN262" i="89"/>
  <c r="EN261" i="89"/>
  <c r="EN260" i="89"/>
  <c r="EN259" i="89"/>
  <c r="EN258" i="89"/>
  <c r="EN257" i="89"/>
  <c r="EN256" i="89"/>
  <c r="EN255" i="89"/>
  <c r="EN254" i="89"/>
  <c r="EN253" i="89"/>
  <c r="EN252" i="89"/>
  <c r="EN251" i="89"/>
  <c r="EN250" i="89"/>
  <c r="EN249" i="89"/>
  <c r="EN248" i="89"/>
  <c r="EN246" i="89"/>
  <c r="EN245" i="89"/>
  <c r="EN244" i="89"/>
  <c r="EN243" i="89"/>
  <c r="EN242" i="89"/>
  <c r="EN241" i="89"/>
  <c r="EN240" i="89"/>
  <c r="EN238" i="89"/>
  <c r="EN237" i="89"/>
  <c r="EN236" i="89"/>
  <c r="EN235" i="89"/>
  <c r="EN234" i="89"/>
  <c r="EN233" i="89"/>
  <c r="EL178" i="89"/>
  <c r="EL134" i="89"/>
  <c r="EL183" i="89" s="1"/>
  <c r="EL231" i="89" s="1"/>
  <c r="EL273" i="89" s="1"/>
  <c r="EL323" i="89" s="1"/>
  <c r="EL380" i="89" s="1"/>
  <c r="EL129" i="89"/>
  <c r="CI166" i="89" l="1"/>
  <c r="FW166" i="89"/>
  <c r="DI166" i="89"/>
  <c r="FX166" i="89"/>
  <c r="FY166" i="89" s="1"/>
  <c r="DE166" i="89"/>
  <c r="DA166" i="89"/>
  <c r="CW166" i="89"/>
  <c r="CS166" i="89"/>
  <c r="EV464" i="89"/>
  <c r="EV463" i="89"/>
  <c r="ER464" i="89"/>
  <c r="EV465" i="89"/>
  <c r="ER465" i="89"/>
  <c r="ER463" i="89"/>
  <c r="EI94" i="89"/>
  <c r="EI141" i="89"/>
  <c r="EN178" i="89"/>
  <c r="EN318" i="89"/>
  <c r="EN129" i="89"/>
  <c r="EL226" i="89"/>
  <c r="EL41" i="89" s="1"/>
  <c r="EN226" i="89"/>
  <c r="EN416" i="89"/>
  <c r="EN268" i="89"/>
  <c r="EN375" i="89"/>
  <c r="EV467" i="89" l="1"/>
  <c r="ER467" i="89"/>
  <c r="EN465" i="89"/>
  <c r="EN464" i="89"/>
  <c r="EN463" i="89"/>
  <c r="EN467" i="89" l="1"/>
  <c r="AG10" i="89"/>
  <c r="CH10" i="89" s="1"/>
  <c r="EE234" i="89"/>
  <c r="EE235" i="89"/>
  <c r="EE236" i="89"/>
  <c r="EE237" i="89"/>
  <c r="EE238" i="89"/>
  <c r="EE240" i="89"/>
  <c r="EE241" i="89"/>
  <c r="EE242" i="89"/>
  <c r="EE243" i="89"/>
  <c r="EE244" i="89"/>
  <c r="EE245" i="89"/>
  <c r="EE246" i="89"/>
  <c r="EE248" i="89"/>
  <c r="EE249" i="89"/>
  <c r="EE250" i="89"/>
  <c r="EE251" i="89"/>
  <c r="EE252" i="89"/>
  <c r="EE253" i="89"/>
  <c r="EE254" i="89"/>
  <c r="EE255" i="89"/>
  <c r="EE256" i="89"/>
  <c r="EE257" i="89"/>
  <c r="EE258" i="89"/>
  <c r="EE259" i="89"/>
  <c r="EE260" i="89"/>
  <c r="EE261" i="89"/>
  <c r="EE262" i="89"/>
  <c r="EE263" i="89"/>
  <c r="EE264" i="89"/>
  <c r="EE265" i="89"/>
  <c r="EE233" i="89"/>
  <c r="EE89" i="89"/>
  <c r="EE90" i="89"/>
  <c r="EE91" i="89"/>
  <c r="EE92" i="89"/>
  <c r="EE93" i="89"/>
  <c r="EE95" i="89"/>
  <c r="EE96" i="89"/>
  <c r="EE97" i="89"/>
  <c r="EE98" i="89"/>
  <c r="EE99" i="89"/>
  <c r="EE100" i="89"/>
  <c r="EE101" i="89"/>
  <c r="EE102" i="89"/>
  <c r="EE103" i="89"/>
  <c r="EE104" i="89"/>
  <c r="EE105" i="89"/>
  <c r="EE106" i="89"/>
  <c r="EE108" i="89"/>
  <c r="EE109" i="89"/>
  <c r="EE110" i="89"/>
  <c r="EE111" i="89"/>
  <c r="EE112" i="89"/>
  <c r="EE113" i="89"/>
  <c r="EE114" i="89"/>
  <c r="EE115" i="89"/>
  <c r="EE116" i="89"/>
  <c r="EE117" i="89"/>
  <c r="EE118" i="89"/>
  <c r="EE119" i="89"/>
  <c r="EE120" i="89"/>
  <c r="EE121" i="89"/>
  <c r="EE122" i="89"/>
  <c r="EE124" i="89"/>
  <c r="EE125" i="89"/>
  <c r="EE123" i="89"/>
  <c r="EE126" i="89"/>
  <c r="EE127" i="89"/>
  <c r="EE128" i="89"/>
  <c r="EE88" i="89"/>
  <c r="EF276" i="89"/>
  <c r="EG276" i="89" s="1"/>
  <c r="EF277" i="89"/>
  <c r="EG277" i="89" s="1"/>
  <c r="EF278" i="89"/>
  <c r="EG278" i="89" s="1"/>
  <c r="EF279" i="89"/>
  <c r="EG279" i="89" s="1"/>
  <c r="EF280" i="89"/>
  <c r="EG280" i="89" s="1"/>
  <c r="EF281" i="89"/>
  <c r="EG281" i="89" s="1"/>
  <c r="EF282" i="89"/>
  <c r="EG282" i="89" s="1"/>
  <c r="EF283" i="89"/>
  <c r="EG283" i="89" s="1"/>
  <c r="EF284" i="89"/>
  <c r="EG284" i="89" s="1"/>
  <c r="EF285" i="89"/>
  <c r="EG285" i="89" s="1"/>
  <c r="EF286" i="89"/>
  <c r="EG286" i="89" s="1"/>
  <c r="EF287" i="89"/>
  <c r="EG287" i="89" s="1"/>
  <c r="EF288" i="89"/>
  <c r="EG288" i="89" s="1"/>
  <c r="EF289" i="89"/>
  <c r="EG289" i="89" s="1"/>
  <c r="EF290" i="89"/>
  <c r="EG290" i="89" s="1"/>
  <c r="EF292" i="89"/>
  <c r="EG292" i="89" s="1"/>
  <c r="EF293" i="89"/>
  <c r="EG293" i="89" s="1"/>
  <c r="EF294" i="89"/>
  <c r="EG294" i="89" s="1"/>
  <c r="EF295" i="89"/>
  <c r="EG295" i="89" s="1"/>
  <c r="EF296" i="89"/>
  <c r="EG296" i="89" s="1"/>
  <c r="EF297" i="89"/>
  <c r="EG297" i="89" s="1"/>
  <c r="EF298" i="89"/>
  <c r="EG298" i="89" s="1"/>
  <c r="EF299" i="89"/>
  <c r="EG299" i="89" s="1"/>
  <c r="EF300" i="89"/>
  <c r="EG300" i="89" s="1"/>
  <c r="EF301" i="89"/>
  <c r="EG301" i="89" s="1"/>
  <c r="EF302" i="89"/>
  <c r="EG302" i="89" s="1"/>
  <c r="EF303" i="89"/>
  <c r="EG303" i="89" s="1"/>
  <c r="EF304" i="89"/>
  <c r="EG304" i="89" s="1"/>
  <c r="EF305" i="89"/>
  <c r="EG305" i="89" s="1"/>
  <c r="EF306" i="89"/>
  <c r="EG306" i="89" s="1"/>
  <c r="EF307" i="89"/>
  <c r="EG307" i="89" s="1"/>
  <c r="EF308" i="89"/>
  <c r="EG308" i="89" s="1"/>
  <c r="EF309" i="89"/>
  <c r="EG309" i="89" s="1"/>
  <c r="EF310" i="89"/>
  <c r="EG310" i="89" s="1"/>
  <c r="EF311" i="89"/>
  <c r="EG311" i="89" s="1"/>
  <c r="EF312" i="89"/>
  <c r="EG312" i="89" s="1"/>
  <c r="EF313" i="89"/>
  <c r="EG313" i="89" s="1"/>
  <c r="EF314" i="89"/>
  <c r="EG314" i="89" s="1"/>
  <c r="EF315" i="89"/>
  <c r="EG315" i="89" s="1"/>
  <c r="EF275" i="89"/>
  <c r="EG275" i="89" s="1"/>
  <c r="EF137" i="89"/>
  <c r="EG137" i="89" s="1"/>
  <c r="EF138" i="89"/>
  <c r="EG138" i="89" s="1"/>
  <c r="EF139" i="89"/>
  <c r="EG139" i="89" s="1"/>
  <c r="EF140" i="89"/>
  <c r="EG140" i="89" s="1"/>
  <c r="EF141" i="89"/>
  <c r="EG141" i="89" s="1"/>
  <c r="EF142" i="89"/>
  <c r="EG142" i="89" s="1"/>
  <c r="EF143" i="89"/>
  <c r="EG143" i="89" s="1"/>
  <c r="EF144" i="89"/>
  <c r="EG144" i="89" s="1"/>
  <c r="EF145" i="89"/>
  <c r="EG145" i="89" s="1"/>
  <c r="EF146" i="89"/>
  <c r="EG146" i="89" s="1"/>
  <c r="EF147" i="89"/>
  <c r="EG147" i="89" s="1"/>
  <c r="EF148" i="89"/>
  <c r="EG148" i="89" s="1"/>
  <c r="EF149" i="89"/>
  <c r="EG149" i="89" s="1"/>
  <c r="EF150" i="89"/>
  <c r="EG150" i="89" s="1"/>
  <c r="EF151" i="89"/>
  <c r="EG151" i="89" s="1"/>
  <c r="EF152" i="89"/>
  <c r="EG152" i="89" s="1"/>
  <c r="EF153" i="89"/>
  <c r="EG153" i="89" s="1"/>
  <c r="EF156" i="89"/>
  <c r="EG156" i="89" s="1"/>
  <c r="EF157" i="89"/>
  <c r="EG157" i="89" s="1"/>
  <c r="EF158" i="89"/>
  <c r="EG158" i="89" s="1"/>
  <c r="EF160" i="89"/>
  <c r="EG160" i="89" s="1"/>
  <c r="EF162" i="89"/>
  <c r="EG162" i="89" s="1"/>
  <c r="EF163" i="89"/>
  <c r="EG163" i="89" s="1"/>
  <c r="EF164" i="89"/>
  <c r="EG164" i="89" s="1"/>
  <c r="EF165" i="89"/>
  <c r="EG165" i="89" s="1"/>
  <c r="EF167" i="89"/>
  <c r="EG167" i="89" s="1"/>
  <c r="EF168" i="89"/>
  <c r="EG168" i="89" s="1"/>
  <c r="EF169" i="89"/>
  <c r="EG169" i="89" s="1"/>
  <c r="EF170" i="89"/>
  <c r="EG170" i="89" s="1"/>
  <c r="EF171" i="89"/>
  <c r="EG171" i="89" s="1"/>
  <c r="EF172" i="89"/>
  <c r="EG172" i="89" s="1"/>
  <c r="EF173" i="89"/>
  <c r="EG173" i="89" s="1"/>
  <c r="EF174" i="89"/>
  <c r="EG174" i="89" s="1"/>
  <c r="EF175" i="89"/>
  <c r="EG175" i="89" s="1"/>
  <c r="EF136" i="89"/>
  <c r="EG136" i="89" s="1"/>
  <c r="EE137" i="89"/>
  <c r="EE138" i="89"/>
  <c r="EE139" i="89"/>
  <c r="EE140" i="89"/>
  <c r="EE141" i="89"/>
  <c r="EE142" i="89"/>
  <c r="EE143" i="89"/>
  <c r="EE144" i="89"/>
  <c r="EE145" i="89"/>
  <c r="EE146" i="89"/>
  <c r="EE147" i="89"/>
  <c r="EE148" i="89"/>
  <c r="EE149" i="89"/>
  <c r="EE150" i="89"/>
  <c r="EE151" i="89"/>
  <c r="EE152" i="89"/>
  <c r="EE153" i="89"/>
  <c r="EE156" i="89"/>
  <c r="EE157" i="89"/>
  <c r="EE158" i="89"/>
  <c r="EE160" i="89"/>
  <c r="EE162" i="89"/>
  <c r="EE163" i="89"/>
  <c r="EE164" i="89"/>
  <c r="EE165" i="89"/>
  <c r="EE167" i="89"/>
  <c r="EE168" i="89"/>
  <c r="EE169" i="89"/>
  <c r="EE170" i="89"/>
  <c r="EE171" i="89"/>
  <c r="EE172" i="89"/>
  <c r="EE173" i="89"/>
  <c r="EE174" i="89"/>
  <c r="EE136" i="89"/>
  <c r="EE276" i="89"/>
  <c r="EE277" i="89"/>
  <c r="EE278" i="89"/>
  <c r="EE279" i="89"/>
  <c r="EE280" i="89"/>
  <c r="EE281" i="89"/>
  <c r="EE282" i="89"/>
  <c r="EE283" i="89"/>
  <c r="EE284" i="89"/>
  <c r="EE285" i="89"/>
  <c r="EE286" i="89"/>
  <c r="EE287" i="89"/>
  <c r="EE288" i="89"/>
  <c r="EE289" i="89"/>
  <c r="EE290" i="89"/>
  <c r="EE292" i="89"/>
  <c r="EE293" i="89"/>
  <c r="EE294" i="89"/>
  <c r="EE295" i="89"/>
  <c r="EE296" i="89"/>
  <c r="EE297" i="89"/>
  <c r="EE298" i="89"/>
  <c r="EE299" i="89"/>
  <c r="EE300" i="89"/>
  <c r="EE301" i="89"/>
  <c r="EE302" i="89"/>
  <c r="EE303" i="89"/>
  <c r="EE304" i="89"/>
  <c r="EE305" i="89"/>
  <c r="EE306" i="89"/>
  <c r="EE307" i="89"/>
  <c r="EE308" i="89"/>
  <c r="EE309" i="89"/>
  <c r="EE310" i="89"/>
  <c r="EE311" i="89"/>
  <c r="EE312" i="89"/>
  <c r="EE313" i="89"/>
  <c r="EE314" i="89"/>
  <c r="EE315" i="89"/>
  <c r="EE275" i="89"/>
  <c r="ED94" i="89"/>
  <c r="EF94" i="89" s="1"/>
  <c r="EG94" i="89" s="1"/>
  <c r="EF89" i="89"/>
  <c r="EG89" i="89" s="1"/>
  <c r="EF90" i="89"/>
  <c r="EG90" i="89" s="1"/>
  <c r="EF91" i="89"/>
  <c r="EG91" i="89" s="1"/>
  <c r="EF92" i="89"/>
  <c r="EG92" i="89" s="1"/>
  <c r="EF93" i="89"/>
  <c r="EG93" i="89" s="1"/>
  <c r="EF95" i="89"/>
  <c r="EG95" i="89" s="1"/>
  <c r="EF96" i="89"/>
  <c r="EG96" i="89" s="1"/>
  <c r="EF97" i="89"/>
  <c r="EG97" i="89" s="1"/>
  <c r="EF98" i="89"/>
  <c r="EG98" i="89" s="1"/>
  <c r="EF99" i="89"/>
  <c r="EG99" i="89" s="1"/>
  <c r="EF100" i="89"/>
  <c r="EG100" i="89" s="1"/>
  <c r="EF101" i="89"/>
  <c r="EG101" i="89" s="1"/>
  <c r="EF102" i="89"/>
  <c r="EG102" i="89" s="1"/>
  <c r="EF103" i="89"/>
  <c r="EG103" i="89" s="1"/>
  <c r="EF104" i="89"/>
  <c r="EG104" i="89" s="1"/>
  <c r="EF105" i="89"/>
  <c r="EG105" i="89" s="1"/>
  <c r="EF106" i="89"/>
  <c r="EG106" i="89" s="1"/>
  <c r="EF108" i="89"/>
  <c r="EG108" i="89" s="1"/>
  <c r="EF109" i="89"/>
  <c r="EG109" i="89" s="1"/>
  <c r="EF110" i="89"/>
  <c r="EG110" i="89" s="1"/>
  <c r="EF111" i="89"/>
  <c r="EG111" i="89" s="1"/>
  <c r="EF112" i="89"/>
  <c r="EG112" i="89" s="1"/>
  <c r="EF113" i="89"/>
  <c r="EG113" i="89" s="1"/>
  <c r="EF114" i="89"/>
  <c r="EG114" i="89" s="1"/>
  <c r="EF115" i="89"/>
  <c r="EG115" i="89" s="1"/>
  <c r="EF116" i="89"/>
  <c r="EG116" i="89" s="1"/>
  <c r="EF117" i="89"/>
  <c r="EG117" i="89" s="1"/>
  <c r="EF118" i="89"/>
  <c r="EG118" i="89" s="1"/>
  <c r="EF119" i="89"/>
  <c r="EG119" i="89" s="1"/>
  <c r="EF120" i="89"/>
  <c r="EG120" i="89" s="1"/>
  <c r="EF121" i="89"/>
  <c r="EG121" i="89" s="1"/>
  <c r="EF122" i="89"/>
  <c r="EG122" i="89" s="1"/>
  <c r="EF124" i="89"/>
  <c r="EG124" i="89" s="1"/>
  <c r="EF125" i="89"/>
  <c r="EG125" i="89" s="1"/>
  <c r="EF123" i="89"/>
  <c r="EG123" i="89" s="1"/>
  <c r="EF126" i="89"/>
  <c r="EG126" i="89" s="1"/>
  <c r="EF127" i="89"/>
  <c r="EG127" i="89" s="1"/>
  <c r="EF128" i="89"/>
  <c r="EG128" i="89" s="1"/>
  <c r="EF88" i="89"/>
  <c r="EG88" i="89" s="1"/>
  <c r="ED190" i="89"/>
  <c r="EF383" i="89"/>
  <c r="EG383" i="89" s="1"/>
  <c r="EF384" i="89"/>
  <c r="EG384" i="89" s="1"/>
  <c r="EF385" i="89"/>
  <c r="EG385" i="89" s="1"/>
  <c r="EF386" i="89"/>
  <c r="EG386" i="89" s="1"/>
  <c r="EF387" i="89"/>
  <c r="EG387" i="89" s="1"/>
  <c r="EF388" i="89"/>
  <c r="EG388" i="89" s="1"/>
  <c r="EF389" i="89"/>
  <c r="EG389" i="89" s="1"/>
  <c r="EF390" i="89"/>
  <c r="EG390" i="89" s="1"/>
  <c r="EF391" i="89"/>
  <c r="EG391" i="89" s="1"/>
  <c r="EF392" i="89"/>
  <c r="EG392" i="89" s="1"/>
  <c r="EF393" i="89"/>
  <c r="EG393" i="89" s="1"/>
  <c r="EF394" i="89"/>
  <c r="EG394" i="89" s="1"/>
  <c r="EF395" i="89"/>
  <c r="EG395" i="89" s="1"/>
  <c r="EF396" i="89"/>
  <c r="EG396" i="89" s="1"/>
  <c r="EF397" i="89"/>
  <c r="EG397" i="89" s="1"/>
  <c r="EF398" i="89"/>
  <c r="EG398" i="89" s="1"/>
  <c r="EF399" i="89"/>
  <c r="EG399" i="89" s="1"/>
  <c r="EF400" i="89"/>
  <c r="EG400" i="89" s="1"/>
  <c r="EF401" i="89"/>
  <c r="EG401" i="89" s="1"/>
  <c r="EF402" i="89"/>
  <c r="EG402" i="89" s="1"/>
  <c r="EF403" i="89"/>
  <c r="EG403" i="89" s="1"/>
  <c r="EF404" i="89"/>
  <c r="EG404" i="89" s="1"/>
  <c r="EF405" i="89"/>
  <c r="EG405" i="89" s="1"/>
  <c r="EF406" i="89"/>
  <c r="EG406" i="89" s="1"/>
  <c r="EF407" i="89"/>
  <c r="EG407" i="89" s="1"/>
  <c r="EF408" i="89"/>
  <c r="EG408" i="89" s="1"/>
  <c r="EF409" i="89"/>
  <c r="EG409" i="89" s="1"/>
  <c r="EF410" i="89"/>
  <c r="EG410" i="89" s="1"/>
  <c r="EF411" i="89"/>
  <c r="EG411" i="89" s="1"/>
  <c r="EF412" i="89"/>
  <c r="EG412" i="89" s="1"/>
  <c r="EF413" i="89"/>
  <c r="EG413" i="89" s="1"/>
  <c r="EF382" i="89"/>
  <c r="EG382" i="89" s="1"/>
  <c r="EE94" i="89" l="1"/>
  <c r="EF326" i="89"/>
  <c r="EG326" i="89" s="1"/>
  <c r="EF327" i="89"/>
  <c r="EG327" i="89" s="1"/>
  <c r="EF328" i="89"/>
  <c r="EG328" i="89" s="1"/>
  <c r="EF329" i="89"/>
  <c r="EG329" i="89" s="1"/>
  <c r="EF330" i="89"/>
  <c r="EG330" i="89" s="1"/>
  <c r="EF331" i="89"/>
  <c r="EG331" i="89" s="1"/>
  <c r="EF332" i="89"/>
  <c r="EG332" i="89" s="1"/>
  <c r="EF334" i="89"/>
  <c r="EG334" i="89" s="1"/>
  <c r="EF335" i="89"/>
  <c r="EG335" i="89" s="1"/>
  <c r="EF336" i="89"/>
  <c r="EG336" i="89" s="1"/>
  <c r="EF337" i="89"/>
  <c r="EG337" i="89" s="1"/>
  <c r="EF338" i="89"/>
  <c r="EG338" i="89" s="1"/>
  <c r="EF339" i="89"/>
  <c r="EG339" i="89" s="1"/>
  <c r="EF340" i="89"/>
  <c r="EG340" i="89" s="1"/>
  <c r="EF341" i="89"/>
  <c r="EG341" i="89" s="1"/>
  <c r="EF342" i="89"/>
  <c r="EG342" i="89" s="1"/>
  <c r="EF343" i="89"/>
  <c r="EG343" i="89" s="1"/>
  <c r="EF344" i="89"/>
  <c r="EG344" i="89" s="1"/>
  <c r="EF345" i="89"/>
  <c r="EG345" i="89" s="1"/>
  <c r="EF346" i="89"/>
  <c r="EG346" i="89" s="1"/>
  <c r="EF347" i="89"/>
  <c r="EG347" i="89" s="1"/>
  <c r="EF349" i="89"/>
  <c r="EG349" i="89" s="1"/>
  <c r="EF350" i="89"/>
  <c r="EG350" i="89" s="1"/>
  <c r="EF351" i="89"/>
  <c r="EG351" i="89" s="1"/>
  <c r="EF352" i="89"/>
  <c r="EG352" i="89" s="1"/>
  <c r="EF353" i="89"/>
  <c r="EG353" i="89" s="1"/>
  <c r="EF354" i="89"/>
  <c r="EG354" i="89" s="1"/>
  <c r="EF355" i="89"/>
  <c r="EG355" i="89" s="1"/>
  <c r="EF356" i="89"/>
  <c r="EG356" i="89" s="1"/>
  <c r="EF357" i="89"/>
  <c r="EG357" i="89" s="1"/>
  <c r="EF358" i="89"/>
  <c r="EG358" i="89" s="1"/>
  <c r="EF359" i="89"/>
  <c r="EG359" i="89" s="1"/>
  <c r="EF363" i="89"/>
  <c r="EG363" i="89" s="1"/>
  <c r="EF360" i="89"/>
  <c r="EG360" i="89" s="1"/>
  <c r="EF361" i="89"/>
  <c r="EG361" i="89" s="1"/>
  <c r="EF362" i="89"/>
  <c r="EG362" i="89" s="1"/>
  <c r="EF364" i="89"/>
  <c r="EG364" i="89" s="1"/>
  <c r="EF365" i="89"/>
  <c r="EG365" i="89" s="1"/>
  <c r="EF366" i="89"/>
  <c r="EG366" i="89" s="1"/>
  <c r="EF367" i="89"/>
  <c r="EG367" i="89" s="1"/>
  <c r="EF371" i="89"/>
  <c r="EG371" i="89" s="1"/>
  <c r="EF372" i="89"/>
  <c r="EG372" i="89" s="1"/>
  <c r="EF325" i="89"/>
  <c r="EG325" i="89" s="1"/>
  <c r="EE326" i="89"/>
  <c r="EE327" i="89"/>
  <c r="EE328" i="89"/>
  <c r="EE329" i="89"/>
  <c r="EE330" i="89"/>
  <c r="EE331" i="89"/>
  <c r="EE332" i="89"/>
  <c r="EE334" i="89"/>
  <c r="EE335" i="89"/>
  <c r="EE336" i="89"/>
  <c r="EE337" i="89"/>
  <c r="EE338" i="89"/>
  <c r="EE339" i="89"/>
  <c r="EE340" i="89"/>
  <c r="EE341" i="89"/>
  <c r="EE342" i="89"/>
  <c r="EE343" i="89"/>
  <c r="EE344" i="89"/>
  <c r="EE345" i="89"/>
  <c r="EE346" i="89"/>
  <c r="EE347" i="89"/>
  <c r="EE349" i="89"/>
  <c r="EE350" i="89"/>
  <c r="EE351" i="89"/>
  <c r="EE352" i="89"/>
  <c r="EE353" i="89"/>
  <c r="EE354" i="89"/>
  <c r="EE355" i="89"/>
  <c r="EE356" i="89"/>
  <c r="EE357" i="89"/>
  <c r="EE358" i="89"/>
  <c r="EE359" i="89"/>
  <c r="EE363" i="89"/>
  <c r="EE360" i="89"/>
  <c r="EE361" i="89"/>
  <c r="EE362" i="89"/>
  <c r="EE364" i="89"/>
  <c r="EE365" i="89"/>
  <c r="EE366" i="89"/>
  <c r="EE367" i="89"/>
  <c r="EE371" i="89"/>
  <c r="EE325" i="89"/>
  <c r="EF186" i="89"/>
  <c r="EG186" i="89" s="1"/>
  <c r="EF187" i="89"/>
  <c r="EG187" i="89" s="1"/>
  <c r="EF188" i="89"/>
  <c r="EG188" i="89" s="1"/>
  <c r="EF189" i="89"/>
  <c r="EG189" i="89" s="1"/>
  <c r="EF191" i="89"/>
  <c r="EG191" i="89" s="1"/>
  <c r="EF192" i="89"/>
  <c r="EG192" i="89" s="1"/>
  <c r="EF193" i="89"/>
  <c r="EG193" i="89" s="1"/>
  <c r="EF194" i="89"/>
  <c r="EG194" i="89" s="1"/>
  <c r="EF208" i="89"/>
  <c r="EG208" i="89" s="1"/>
  <c r="EF195" i="89"/>
  <c r="EG195" i="89" s="1"/>
  <c r="EF196" i="89"/>
  <c r="EG196" i="89" s="1"/>
  <c r="EF197" i="89"/>
  <c r="EG197" i="89" s="1"/>
  <c r="EF198" i="89"/>
  <c r="EG198" i="89" s="1"/>
  <c r="EF200" i="89"/>
  <c r="EG200" i="89" s="1"/>
  <c r="EF201" i="89"/>
  <c r="EG201" i="89" s="1"/>
  <c r="EF202" i="89"/>
  <c r="EG202" i="89" s="1"/>
  <c r="EF203" i="89"/>
  <c r="EG203" i="89" s="1"/>
  <c r="EF204" i="89"/>
  <c r="EG204" i="89" s="1"/>
  <c r="EF205" i="89"/>
  <c r="EG205" i="89" s="1"/>
  <c r="EF206" i="89"/>
  <c r="EG206" i="89" s="1"/>
  <c r="EF207" i="89"/>
  <c r="EG207" i="89" s="1"/>
  <c r="EF212" i="89"/>
  <c r="EG212" i="89" s="1"/>
  <c r="EF209" i="89"/>
  <c r="EG209" i="89" s="1"/>
  <c r="EF210" i="89"/>
  <c r="EG210" i="89" s="1"/>
  <c r="EF213" i="89"/>
  <c r="EG213" i="89" s="1"/>
  <c r="EF214" i="89"/>
  <c r="EG214" i="89" s="1"/>
  <c r="EF211" i="89"/>
  <c r="EG211" i="89" s="1"/>
  <c r="EF215" i="89"/>
  <c r="EG215" i="89" s="1"/>
  <c r="EF216" i="89"/>
  <c r="EG216" i="89" s="1"/>
  <c r="EF217" i="89"/>
  <c r="EG217" i="89" s="1"/>
  <c r="EF218" i="89"/>
  <c r="EG218" i="89" s="1"/>
  <c r="EF219" i="89"/>
  <c r="EG219" i="89" s="1"/>
  <c r="EF220" i="89"/>
  <c r="EG220" i="89" s="1"/>
  <c r="EF221" i="89"/>
  <c r="EG221" i="89" s="1"/>
  <c r="EF222" i="89"/>
  <c r="EG222" i="89" s="1"/>
  <c r="EF223" i="89"/>
  <c r="EG223" i="89" s="1"/>
  <c r="EF224" i="89"/>
  <c r="EG224" i="89" s="1"/>
  <c r="EF225" i="89"/>
  <c r="EG225" i="89" s="1"/>
  <c r="EF185" i="89"/>
  <c r="EG185" i="89" s="1"/>
  <c r="EE186" i="89"/>
  <c r="EE187" i="89"/>
  <c r="EE188" i="89"/>
  <c r="EE189" i="89"/>
  <c r="EE191" i="89"/>
  <c r="EE192" i="89"/>
  <c r="EE193" i="89"/>
  <c r="EE194" i="89"/>
  <c r="EE208" i="89"/>
  <c r="EE195" i="89"/>
  <c r="EE196" i="89"/>
  <c r="EE197" i="89"/>
  <c r="EE198" i="89"/>
  <c r="EE200" i="89"/>
  <c r="EE201" i="89"/>
  <c r="EE202" i="89"/>
  <c r="EE203" i="89"/>
  <c r="EE204" i="89"/>
  <c r="EE205" i="89"/>
  <c r="EE206" i="89"/>
  <c r="EE207" i="89"/>
  <c r="EE212" i="89"/>
  <c r="EE209" i="89"/>
  <c r="EE210" i="89"/>
  <c r="EE213" i="89"/>
  <c r="EE214" i="89"/>
  <c r="EE211" i="89"/>
  <c r="EE215" i="89"/>
  <c r="EE216" i="89"/>
  <c r="EE217" i="89"/>
  <c r="EE218" i="89"/>
  <c r="EE219" i="89"/>
  <c r="EE220" i="89"/>
  <c r="EE221" i="89"/>
  <c r="EE222" i="89"/>
  <c r="EE223" i="89"/>
  <c r="EE224" i="89"/>
  <c r="EE225" i="89"/>
  <c r="EE185" i="89"/>
  <c r="EF190" i="89"/>
  <c r="EG190" i="89" s="1"/>
  <c r="EE190" i="89" l="1"/>
  <c r="EB365" i="89" l="1"/>
  <c r="EC365" i="89" s="1"/>
  <c r="EA365" i="89"/>
  <c r="DT365" i="89"/>
  <c r="DU365" i="89" s="1"/>
  <c r="DS365" i="89"/>
  <c r="DP365" i="89"/>
  <c r="DQ365" i="89" s="1"/>
  <c r="DO365" i="89"/>
  <c r="DK365" i="89"/>
  <c r="DH365" i="89"/>
  <c r="DI365" i="89" s="1"/>
  <c r="DG365" i="89"/>
  <c r="DD365" i="89"/>
  <c r="DE365" i="89" s="1"/>
  <c r="DC365" i="89"/>
  <c r="CY365" i="89"/>
  <c r="CV365" i="89"/>
  <c r="CW365" i="89" s="1"/>
  <c r="CU365" i="89"/>
  <c r="CR365" i="89"/>
  <c r="CS365" i="89" s="1"/>
  <c r="CQ365" i="89"/>
  <c r="CN365" i="89"/>
  <c r="CO365" i="89" s="1"/>
  <c r="CM365" i="89"/>
  <c r="BB365" i="89"/>
  <c r="AZ365" i="89"/>
  <c r="AX365" i="89"/>
  <c r="AV365" i="89"/>
  <c r="AT365" i="89"/>
  <c r="AR365" i="89"/>
  <c r="AP365" i="89"/>
  <c r="AN365" i="89"/>
  <c r="AL365" i="89"/>
  <c r="AJ365" i="89"/>
  <c r="AH365" i="89"/>
  <c r="AF365" i="89"/>
  <c r="EY365" i="89" s="1"/>
  <c r="AD365" i="89"/>
  <c r="AB365" i="89"/>
  <c r="Z365" i="89"/>
  <c r="X365" i="89"/>
  <c r="V365" i="89"/>
  <c r="DL365" i="89" s="1"/>
  <c r="DM365" i="89" s="1"/>
  <c r="T365" i="89"/>
  <c r="R365" i="89"/>
  <c r="P365" i="89"/>
  <c r="N365" i="89"/>
  <c r="L365" i="89"/>
  <c r="J365" i="89"/>
  <c r="H365" i="89"/>
  <c r="F365" i="89"/>
  <c r="EB351" i="89"/>
  <c r="EC351" i="89" s="1"/>
  <c r="EA351" i="89"/>
  <c r="DT351" i="89"/>
  <c r="DU351" i="89" s="1"/>
  <c r="DS351" i="89"/>
  <c r="DP351" i="89"/>
  <c r="DQ351" i="89" s="1"/>
  <c r="DO351" i="89"/>
  <c r="DK351" i="89"/>
  <c r="DH351" i="89"/>
  <c r="DI351" i="89" s="1"/>
  <c r="DG351" i="89"/>
  <c r="DD351" i="89"/>
  <c r="DE351" i="89" s="1"/>
  <c r="DC351" i="89"/>
  <c r="CY351" i="89"/>
  <c r="CV351" i="89"/>
  <c r="CW351" i="89" s="1"/>
  <c r="CU351" i="89"/>
  <c r="CR351" i="89"/>
  <c r="CS351" i="89" s="1"/>
  <c r="CQ351" i="89"/>
  <c r="CN351" i="89"/>
  <c r="CO351" i="89" s="1"/>
  <c r="CM351" i="89"/>
  <c r="BB351" i="89"/>
  <c r="AZ351" i="89"/>
  <c r="AX351" i="89"/>
  <c r="AV351" i="89"/>
  <c r="AT351" i="89"/>
  <c r="AR351" i="89"/>
  <c r="AP351" i="89"/>
  <c r="AN351" i="89"/>
  <c r="AL351" i="89"/>
  <c r="AJ351" i="89"/>
  <c r="AH351" i="89"/>
  <c r="AF351" i="89"/>
  <c r="EY351" i="89" s="1"/>
  <c r="AD351" i="89"/>
  <c r="AB351" i="89"/>
  <c r="Z351" i="89"/>
  <c r="X351" i="89"/>
  <c r="V351" i="89"/>
  <c r="DL351" i="89" s="1"/>
  <c r="DM351" i="89" s="1"/>
  <c r="T351" i="89"/>
  <c r="R351" i="89"/>
  <c r="P351" i="89"/>
  <c r="N351" i="89"/>
  <c r="L351" i="89"/>
  <c r="J351" i="89"/>
  <c r="H351" i="89"/>
  <c r="F351" i="89"/>
  <c r="EB349" i="89"/>
  <c r="EC349" i="89" s="1"/>
  <c r="EA349" i="89"/>
  <c r="DT349" i="89"/>
  <c r="DU349" i="89" s="1"/>
  <c r="DS349" i="89"/>
  <c r="DP349" i="89"/>
  <c r="DQ349" i="89" s="1"/>
  <c r="DO349" i="89"/>
  <c r="DK349" i="89"/>
  <c r="DH349" i="89"/>
  <c r="DI349" i="89" s="1"/>
  <c r="DG349" i="89"/>
  <c r="DD349" i="89"/>
  <c r="DE349" i="89" s="1"/>
  <c r="DC349" i="89"/>
  <c r="CY349" i="89"/>
  <c r="CV349" i="89"/>
  <c r="CW349" i="89" s="1"/>
  <c r="CU349" i="89"/>
  <c r="CR349" i="89"/>
  <c r="CS349" i="89" s="1"/>
  <c r="CQ349" i="89"/>
  <c r="CN349" i="89"/>
  <c r="CO349" i="89" s="1"/>
  <c r="CM349" i="89"/>
  <c r="BB349" i="89"/>
  <c r="AZ349" i="89"/>
  <c r="AX349" i="89"/>
  <c r="AV349" i="89"/>
  <c r="AT349" i="89"/>
  <c r="AR349" i="89"/>
  <c r="AP349" i="89"/>
  <c r="AN349" i="89"/>
  <c r="AL349" i="89"/>
  <c r="AJ349" i="89"/>
  <c r="AH349" i="89"/>
  <c r="AF349" i="89"/>
  <c r="EY349" i="89" s="1"/>
  <c r="AD349" i="89"/>
  <c r="AB349" i="89"/>
  <c r="Z349" i="89"/>
  <c r="X349" i="89"/>
  <c r="V349" i="89"/>
  <c r="DL349" i="89" s="1"/>
  <c r="DM349" i="89" s="1"/>
  <c r="T349" i="89"/>
  <c r="R349" i="89"/>
  <c r="P349" i="89"/>
  <c r="N349" i="89"/>
  <c r="L349" i="89"/>
  <c r="J349" i="89"/>
  <c r="H349" i="89"/>
  <c r="F349" i="89"/>
  <c r="EH416" i="89"/>
  <c r="EH375" i="89"/>
  <c r="EH318" i="89"/>
  <c r="EJ315" i="89"/>
  <c r="EK315" i="89" s="1"/>
  <c r="EJ314" i="89"/>
  <c r="EK314" i="89" s="1"/>
  <c r="EJ313" i="89"/>
  <c r="EK313" i="89" s="1"/>
  <c r="EJ312" i="89"/>
  <c r="EK312" i="89" s="1"/>
  <c r="EJ311" i="89"/>
  <c r="EK311" i="89" s="1"/>
  <c r="EJ310" i="89"/>
  <c r="EK310" i="89" s="1"/>
  <c r="EJ309" i="89"/>
  <c r="EK309" i="89" s="1"/>
  <c r="EJ308" i="89"/>
  <c r="EK308" i="89" s="1"/>
  <c r="EJ307" i="89"/>
  <c r="EK307" i="89" s="1"/>
  <c r="EJ306" i="89"/>
  <c r="EK306" i="89" s="1"/>
  <c r="EJ305" i="89"/>
  <c r="EK305" i="89" s="1"/>
  <c r="EJ304" i="89"/>
  <c r="EK304" i="89" s="1"/>
  <c r="EJ303" i="89"/>
  <c r="EK303" i="89" s="1"/>
  <c r="EJ302" i="89"/>
  <c r="EK302" i="89" s="1"/>
  <c r="EJ301" i="89"/>
  <c r="EK301" i="89" s="1"/>
  <c r="EJ300" i="89"/>
  <c r="EK300" i="89" s="1"/>
  <c r="EJ299" i="89"/>
  <c r="EK299" i="89" s="1"/>
  <c r="EJ298" i="89"/>
  <c r="EK298" i="89" s="1"/>
  <c r="EJ297" i="89"/>
  <c r="EK297" i="89" s="1"/>
  <c r="EJ296" i="89"/>
  <c r="EK296" i="89" s="1"/>
  <c r="EJ293" i="89"/>
  <c r="EK293" i="89" s="1"/>
  <c r="EJ295" i="89"/>
  <c r="EK295" i="89" s="1"/>
  <c r="EJ294" i="89"/>
  <c r="EK294" i="89" s="1"/>
  <c r="EJ292" i="89"/>
  <c r="EK292" i="89" s="1"/>
  <c r="EJ290" i="89"/>
  <c r="EK290" i="89" s="1"/>
  <c r="EJ289" i="89"/>
  <c r="EK289" i="89" s="1"/>
  <c r="EJ288" i="89"/>
  <c r="EK288" i="89" s="1"/>
  <c r="EJ287" i="89"/>
  <c r="EK287" i="89" s="1"/>
  <c r="EJ286" i="89"/>
  <c r="EK286" i="89" s="1"/>
  <c r="EJ285" i="89"/>
  <c r="EK285" i="89" s="1"/>
  <c r="EJ284" i="89"/>
  <c r="EK284" i="89" s="1"/>
  <c r="EJ283" i="89"/>
  <c r="EK283" i="89" s="1"/>
  <c r="EJ282" i="89"/>
  <c r="EK282" i="89" s="1"/>
  <c r="EJ281" i="89"/>
  <c r="EK281" i="89" s="1"/>
  <c r="EJ280" i="89"/>
  <c r="EK280" i="89" s="1"/>
  <c r="EJ279" i="89"/>
  <c r="EK279" i="89" s="1"/>
  <c r="EJ278" i="89"/>
  <c r="EK278" i="89" s="1"/>
  <c r="EJ277" i="89"/>
  <c r="EK277" i="89" s="1"/>
  <c r="EJ276" i="89"/>
  <c r="EK276" i="89" s="1"/>
  <c r="EJ275" i="89"/>
  <c r="EK275" i="89" s="1"/>
  <c r="EH268" i="89"/>
  <c r="EI265" i="89"/>
  <c r="EH226" i="89"/>
  <c r="EH178" i="89"/>
  <c r="EH134" i="89"/>
  <c r="EH183" i="89" s="1"/>
  <c r="EH231" i="89" s="1"/>
  <c r="EH273" i="89" s="1"/>
  <c r="EH323" i="89" s="1"/>
  <c r="EH380" i="89" s="1"/>
  <c r="EH129" i="89"/>
  <c r="EH41" i="89" l="1"/>
  <c r="CI351" i="89"/>
  <c r="FW351" i="89"/>
  <c r="CI365" i="89"/>
  <c r="FW365" i="89"/>
  <c r="CI349" i="89"/>
  <c r="FW349" i="89"/>
  <c r="EQ351" i="89"/>
  <c r="EQ365" i="89"/>
  <c r="EQ349" i="89"/>
  <c r="EM365" i="89"/>
  <c r="EM349" i="89"/>
  <c r="EM351" i="89"/>
  <c r="EJ226" i="89"/>
  <c r="EJ318" i="89"/>
  <c r="EJ416" i="89"/>
  <c r="EJ178" i="89"/>
  <c r="EJ129" i="89"/>
  <c r="EJ268" i="89"/>
  <c r="EJ375" i="89"/>
  <c r="EJ465" i="89" l="1"/>
  <c r="EJ463" i="89"/>
  <c r="EJ464" i="89"/>
  <c r="EA276" i="89"/>
  <c r="EA277" i="89"/>
  <c r="EA278" i="89"/>
  <c r="EA279" i="89"/>
  <c r="EA280" i="89"/>
  <c r="EA281" i="89"/>
  <c r="EA282" i="89"/>
  <c r="EA283" i="89"/>
  <c r="EA284" i="89"/>
  <c r="EA285" i="89"/>
  <c r="EA286" i="89"/>
  <c r="EA287" i="89"/>
  <c r="EA288" i="89"/>
  <c r="EA289" i="89"/>
  <c r="EA290" i="89"/>
  <c r="EA292" i="89"/>
  <c r="EA294" i="89"/>
  <c r="EA295" i="89"/>
  <c r="EA293" i="89"/>
  <c r="EA296" i="89"/>
  <c r="EA297" i="89"/>
  <c r="EA298" i="89"/>
  <c r="EA299" i="89"/>
  <c r="EA300" i="89"/>
  <c r="EA301" i="89"/>
  <c r="EA302" i="89"/>
  <c r="EA303" i="89"/>
  <c r="EA304" i="89"/>
  <c r="EA305" i="89"/>
  <c r="EA306" i="89"/>
  <c r="EA307" i="89"/>
  <c r="EA308" i="89"/>
  <c r="EA309" i="89"/>
  <c r="EA310" i="89"/>
  <c r="EA311" i="89"/>
  <c r="EA312" i="89"/>
  <c r="EA313" i="89"/>
  <c r="EA314" i="89"/>
  <c r="EA315" i="89"/>
  <c r="EA275" i="89"/>
  <c r="EJ467" i="89" l="1"/>
  <c r="EB89" i="89"/>
  <c r="EB90" i="89"/>
  <c r="EB91" i="89"/>
  <c r="EB92" i="89"/>
  <c r="EB93" i="89"/>
  <c r="EB94" i="89"/>
  <c r="EB95" i="89"/>
  <c r="EB96" i="89"/>
  <c r="EB97" i="89"/>
  <c r="EB98" i="89"/>
  <c r="EB99" i="89"/>
  <c r="EB100" i="89"/>
  <c r="EB101" i="89"/>
  <c r="EB102" i="89"/>
  <c r="EB103" i="89"/>
  <c r="EB104" i="89"/>
  <c r="EB105" i="89"/>
  <c r="EB106" i="89"/>
  <c r="EB108" i="89"/>
  <c r="EB109" i="89"/>
  <c r="EB110" i="89"/>
  <c r="EB111" i="89"/>
  <c r="EB112" i="89"/>
  <c r="EB113" i="89"/>
  <c r="EB114" i="89"/>
  <c r="EB115" i="89"/>
  <c r="EB116" i="89"/>
  <c r="EB117" i="89"/>
  <c r="EB119" i="89"/>
  <c r="EB120" i="89"/>
  <c r="EB121" i="89"/>
  <c r="EB122" i="89"/>
  <c r="EB118" i="89"/>
  <c r="EB124" i="89"/>
  <c r="EB125" i="89"/>
  <c r="EB123" i="89"/>
  <c r="EB126" i="89"/>
  <c r="EB127" i="89"/>
  <c r="EB128" i="89"/>
  <c r="EB88" i="89"/>
  <c r="EC88" i="89" s="1"/>
  <c r="EA88" i="89"/>
  <c r="EB383" i="89" l="1"/>
  <c r="EC383" i="89" s="1"/>
  <c r="EB384" i="89"/>
  <c r="EC384" i="89" s="1"/>
  <c r="EB385" i="89"/>
  <c r="EC385" i="89" s="1"/>
  <c r="EB386" i="89"/>
  <c r="EC386" i="89" s="1"/>
  <c r="EB387" i="89"/>
  <c r="EC387" i="89" s="1"/>
  <c r="EB388" i="89"/>
  <c r="EC388" i="89" s="1"/>
  <c r="EB389" i="89"/>
  <c r="EC389" i="89" s="1"/>
  <c r="EB390" i="89"/>
  <c r="EC390" i="89" s="1"/>
  <c r="EB391" i="89"/>
  <c r="EC391" i="89" s="1"/>
  <c r="EB392" i="89"/>
  <c r="EC392" i="89" s="1"/>
  <c r="EB393" i="89"/>
  <c r="EC393" i="89" s="1"/>
  <c r="EB394" i="89"/>
  <c r="EC394" i="89" s="1"/>
  <c r="EB395" i="89"/>
  <c r="EC395" i="89" s="1"/>
  <c r="EB396" i="89"/>
  <c r="EC396" i="89" s="1"/>
  <c r="EB397" i="89"/>
  <c r="EC397" i="89" s="1"/>
  <c r="EB398" i="89"/>
  <c r="EC398" i="89" s="1"/>
  <c r="EB399" i="89"/>
  <c r="EC399" i="89" s="1"/>
  <c r="EB400" i="89"/>
  <c r="EC400" i="89" s="1"/>
  <c r="EB401" i="89"/>
  <c r="EC401" i="89" s="1"/>
  <c r="EB404" i="89"/>
  <c r="EC404" i="89" s="1"/>
  <c r="EB403" i="89"/>
  <c r="EC403" i="89" s="1"/>
  <c r="EB402" i="89"/>
  <c r="EC402" i="89" s="1"/>
  <c r="EB405" i="89"/>
  <c r="EC405" i="89" s="1"/>
  <c r="EB406" i="89"/>
  <c r="EC406" i="89" s="1"/>
  <c r="EB407" i="89"/>
  <c r="EC407" i="89" s="1"/>
  <c r="EB408" i="89"/>
  <c r="EC408" i="89" s="1"/>
  <c r="EB409" i="89"/>
  <c r="EC409" i="89" s="1"/>
  <c r="EB410" i="89"/>
  <c r="EC410" i="89" s="1"/>
  <c r="EB411" i="89"/>
  <c r="EC411" i="89" s="1"/>
  <c r="EB412" i="89"/>
  <c r="EC412" i="89" s="1"/>
  <c r="EB413" i="89"/>
  <c r="EC413" i="89" s="1"/>
  <c r="EB382" i="89"/>
  <c r="EC382" i="89" s="1"/>
  <c r="EB326" i="89"/>
  <c r="EC326" i="89" s="1"/>
  <c r="EB327" i="89"/>
  <c r="EC327" i="89" s="1"/>
  <c r="EB328" i="89"/>
  <c r="EC328" i="89" s="1"/>
  <c r="EB329" i="89"/>
  <c r="EC329" i="89" s="1"/>
  <c r="EB330" i="89"/>
  <c r="EC330" i="89" s="1"/>
  <c r="EB331" i="89"/>
  <c r="EC331" i="89" s="1"/>
  <c r="EB332" i="89"/>
  <c r="EC332" i="89" s="1"/>
  <c r="EB334" i="89"/>
  <c r="EC334" i="89" s="1"/>
  <c r="EB335" i="89"/>
  <c r="EC335" i="89" s="1"/>
  <c r="EB336" i="89"/>
  <c r="EC336" i="89" s="1"/>
  <c r="EB337" i="89"/>
  <c r="EC337" i="89" s="1"/>
  <c r="EB338" i="89"/>
  <c r="EC338" i="89" s="1"/>
  <c r="EB339" i="89"/>
  <c r="EC339" i="89" s="1"/>
  <c r="EB341" i="89"/>
  <c r="EC341" i="89" s="1"/>
  <c r="EB342" i="89"/>
  <c r="EC342" i="89" s="1"/>
  <c r="EB343" i="89"/>
  <c r="EC343" i="89" s="1"/>
  <c r="EB344" i="89"/>
  <c r="EC344" i="89" s="1"/>
  <c r="EB345" i="89"/>
  <c r="EC345" i="89" s="1"/>
  <c r="EB350" i="89"/>
  <c r="EC350" i="89" s="1"/>
  <c r="EB346" i="89"/>
  <c r="EC346" i="89" s="1"/>
  <c r="EB355" i="89"/>
  <c r="EC355" i="89" s="1"/>
  <c r="EB352" i="89"/>
  <c r="EC352" i="89" s="1"/>
  <c r="EB353" i="89"/>
  <c r="EC353" i="89" s="1"/>
  <c r="EB354" i="89"/>
  <c r="EC354" i="89" s="1"/>
  <c r="EB340" i="89"/>
  <c r="EC340" i="89" s="1"/>
  <c r="EB347" i="89"/>
  <c r="EC347" i="89" s="1"/>
  <c r="EB357" i="89"/>
  <c r="EC357" i="89" s="1"/>
  <c r="EB356" i="89"/>
  <c r="EC356" i="89" s="1"/>
  <c r="EB359" i="89"/>
  <c r="EC359" i="89" s="1"/>
  <c r="EB358" i="89"/>
  <c r="EC358" i="89" s="1"/>
  <c r="EB363" i="89"/>
  <c r="EC363" i="89" s="1"/>
  <c r="EB360" i="89"/>
  <c r="EC360" i="89" s="1"/>
  <c r="EB364" i="89"/>
  <c r="EC364" i="89" s="1"/>
  <c r="EB361" i="89"/>
  <c r="EC361" i="89" s="1"/>
  <c r="EB362" i="89"/>
  <c r="EC362" i="89" s="1"/>
  <c r="EB371" i="89"/>
  <c r="EC371" i="89" s="1"/>
  <c r="EB367" i="89"/>
  <c r="EC367" i="89" s="1"/>
  <c r="EB366" i="89"/>
  <c r="EC366" i="89" s="1"/>
  <c r="EB372" i="89"/>
  <c r="EC372" i="89" s="1"/>
  <c r="EB325" i="89"/>
  <c r="EC325" i="89" s="1"/>
  <c r="EA326" i="89"/>
  <c r="EA327" i="89"/>
  <c r="EA328" i="89"/>
  <c r="EA329" i="89"/>
  <c r="EA330" i="89"/>
  <c r="EA331" i="89"/>
  <c r="EA332" i="89"/>
  <c r="EA334" i="89"/>
  <c r="EA335" i="89"/>
  <c r="EA336" i="89"/>
  <c r="EA337" i="89"/>
  <c r="EA338" i="89"/>
  <c r="EA339" i="89"/>
  <c r="EA341" i="89"/>
  <c r="EA342" i="89"/>
  <c r="EA343" i="89"/>
  <c r="EA344" i="89"/>
  <c r="EA345" i="89"/>
  <c r="EA350" i="89"/>
  <c r="EA346" i="89"/>
  <c r="EA355" i="89"/>
  <c r="EA352" i="89"/>
  <c r="EA353" i="89"/>
  <c r="EA354" i="89"/>
  <c r="EA340" i="89"/>
  <c r="EA347" i="89"/>
  <c r="EA357" i="89"/>
  <c r="EA356" i="89"/>
  <c r="EA359" i="89"/>
  <c r="EA358" i="89"/>
  <c r="EA363" i="89"/>
  <c r="EA360" i="89"/>
  <c r="EA364" i="89"/>
  <c r="EA361" i="89"/>
  <c r="EA362" i="89"/>
  <c r="EA371" i="89"/>
  <c r="EA367" i="89"/>
  <c r="EA366" i="89"/>
  <c r="EA372" i="89"/>
  <c r="EA325" i="89"/>
  <c r="EB234" i="89"/>
  <c r="EC234" i="89" s="1"/>
  <c r="EB235" i="89"/>
  <c r="EC235" i="89" s="1"/>
  <c r="EB236" i="89"/>
  <c r="EC236" i="89" s="1"/>
  <c r="EB237" i="89"/>
  <c r="EC237" i="89" s="1"/>
  <c r="EB238" i="89"/>
  <c r="EC238" i="89" s="1"/>
  <c r="EB240" i="89"/>
  <c r="EC240" i="89" s="1"/>
  <c r="EB241" i="89"/>
  <c r="EC241" i="89" s="1"/>
  <c r="EB242" i="89"/>
  <c r="EC242" i="89" s="1"/>
  <c r="EB243" i="89"/>
  <c r="EC243" i="89" s="1"/>
  <c r="EB244" i="89"/>
  <c r="EC244" i="89" s="1"/>
  <c r="EB245" i="89"/>
  <c r="EC245" i="89" s="1"/>
  <c r="EB246" i="89"/>
  <c r="EC246" i="89" s="1"/>
  <c r="EB248" i="89"/>
  <c r="EC248" i="89" s="1"/>
  <c r="EB249" i="89"/>
  <c r="EC249" i="89" s="1"/>
  <c r="EB250" i="89"/>
  <c r="EC250" i="89" s="1"/>
  <c r="EB251" i="89"/>
  <c r="EC251" i="89" s="1"/>
  <c r="EB252" i="89"/>
  <c r="EC252" i="89" s="1"/>
  <c r="EB253" i="89"/>
  <c r="EC253" i="89" s="1"/>
  <c r="EB254" i="89"/>
  <c r="EC254" i="89" s="1"/>
  <c r="EB255" i="89"/>
  <c r="EC255" i="89" s="1"/>
  <c r="EB256" i="89"/>
  <c r="EC256" i="89" s="1"/>
  <c r="EB257" i="89"/>
  <c r="EC257" i="89" s="1"/>
  <c r="EB258" i="89"/>
  <c r="EC258" i="89" s="1"/>
  <c r="EB259" i="89"/>
  <c r="EC259" i="89" s="1"/>
  <c r="EB260" i="89"/>
  <c r="EC260" i="89" s="1"/>
  <c r="EB261" i="89"/>
  <c r="EC261" i="89" s="1"/>
  <c r="EB262" i="89"/>
  <c r="EC262" i="89" s="1"/>
  <c r="EB263" i="89"/>
  <c r="EC263" i="89" s="1"/>
  <c r="EB264" i="89"/>
  <c r="EC264" i="89" s="1"/>
  <c r="EB265" i="89"/>
  <c r="EC265" i="89" s="1"/>
  <c r="EB233" i="89"/>
  <c r="EC233" i="89" s="1"/>
  <c r="EA234" i="89"/>
  <c r="EA235" i="89"/>
  <c r="EA236" i="89"/>
  <c r="EA237" i="89"/>
  <c r="EA238" i="89"/>
  <c r="EA240" i="89"/>
  <c r="EA241" i="89"/>
  <c r="EA242" i="89"/>
  <c r="EA243" i="89"/>
  <c r="EA244" i="89"/>
  <c r="EA245" i="89"/>
  <c r="EA246" i="89"/>
  <c r="EA248" i="89"/>
  <c r="EA249" i="89"/>
  <c r="EA250" i="89"/>
  <c r="EA251" i="89"/>
  <c r="EA252" i="89"/>
  <c r="EA253" i="89"/>
  <c r="EA254" i="89"/>
  <c r="EA255" i="89"/>
  <c r="EA256" i="89"/>
  <c r="EA257" i="89"/>
  <c r="EA258" i="89"/>
  <c r="EA259" i="89"/>
  <c r="EA260" i="89"/>
  <c r="EA261" i="89"/>
  <c r="EA262" i="89"/>
  <c r="EA263" i="89"/>
  <c r="EA264" i="89"/>
  <c r="EA265" i="89"/>
  <c r="EA233" i="89"/>
  <c r="EB186" i="89"/>
  <c r="EC186" i="89" s="1"/>
  <c r="EB187" i="89"/>
  <c r="EC187" i="89" s="1"/>
  <c r="EB188" i="89"/>
  <c r="EC188" i="89" s="1"/>
  <c r="EB189" i="89"/>
  <c r="EC189" i="89" s="1"/>
  <c r="EB190" i="89"/>
  <c r="EC190" i="89" s="1"/>
  <c r="EB191" i="89"/>
  <c r="EC191" i="89" s="1"/>
  <c r="EB192" i="89"/>
  <c r="EC192" i="89" s="1"/>
  <c r="EB193" i="89"/>
  <c r="EC193" i="89" s="1"/>
  <c r="EB194" i="89"/>
  <c r="EC194" i="89" s="1"/>
  <c r="EB208" i="89"/>
  <c r="EC208" i="89" s="1"/>
  <c r="EB195" i="89"/>
  <c r="EC195" i="89" s="1"/>
  <c r="EB196" i="89"/>
  <c r="EC196" i="89" s="1"/>
  <c r="EB197" i="89"/>
  <c r="EC197" i="89" s="1"/>
  <c r="EB198" i="89"/>
  <c r="EC198" i="89" s="1"/>
  <c r="EB200" i="89"/>
  <c r="EC200" i="89" s="1"/>
  <c r="EB201" i="89"/>
  <c r="EC201" i="89" s="1"/>
  <c r="EB202" i="89"/>
  <c r="EC202" i="89" s="1"/>
  <c r="EB203" i="89"/>
  <c r="EC203" i="89" s="1"/>
  <c r="EB204" i="89"/>
  <c r="EC204" i="89" s="1"/>
  <c r="EB205" i="89"/>
  <c r="EC205" i="89" s="1"/>
  <c r="EB206" i="89"/>
  <c r="EC206" i="89" s="1"/>
  <c r="EB207" i="89"/>
  <c r="EC207" i="89" s="1"/>
  <c r="EB212" i="89"/>
  <c r="EC212" i="89" s="1"/>
  <c r="EB209" i="89"/>
  <c r="EC209" i="89" s="1"/>
  <c r="EB210" i="89"/>
  <c r="EC210" i="89" s="1"/>
  <c r="EB213" i="89"/>
  <c r="EC213" i="89" s="1"/>
  <c r="EB214" i="89"/>
  <c r="EC214" i="89" s="1"/>
  <c r="EB211" i="89"/>
  <c r="EC211" i="89" s="1"/>
  <c r="EB215" i="89"/>
  <c r="EC215" i="89" s="1"/>
  <c r="EB216" i="89"/>
  <c r="EC216" i="89" s="1"/>
  <c r="EB217" i="89"/>
  <c r="EC217" i="89" s="1"/>
  <c r="EB218" i="89"/>
  <c r="EC218" i="89" s="1"/>
  <c r="EB219" i="89"/>
  <c r="EC219" i="89" s="1"/>
  <c r="EB220" i="89"/>
  <c r="EC220" i="89" s="1"/>
  <c r="EB221" i="89"/>
  <c r="EC221" i="89" s="1"/>
  <c r="EB222" i="89"/>
  <c r="EC222" i="89" s="1"/>
  <c r="EB223" i="89"/>
  <c r="EC223" i="89" s="1"/>
  <c r="EB224" i="89"/>
  <c r="EC224" i="89" s="1"/>
  <c r="EB225" i="89"/>
  <c r="EC225" i="89" s="1"/>
  <c r="EB185" i="89"/>
  <c r="EC185" i="89" s="1"/>
  <c r="EA186" i="89"/>
  <c r="EA187" i="89"/>
  <c r="EA188" i="89"/>
  <c r="EA189" i="89"/>
  <c r="EA190" i="89"/>
  <c r="EA191" i="89"/>
  <c r="EA192" i="89"/>
  <c r="EA193" i="89"/>
  <c r="EA194" i="89"/>
  <c r="EA208" i="89"/>
  <c r="EA195" i="89"/>
  <c r="EA196" i="89"/>
  <c r="EA197" i="89"/>
  <c r="EA198" i="89"/>
  <c r="EA200" i="89"/>
  <c r="EA201" i="89"/>
  <c r="EA202" i="89"/>
  <c r="EA203" i="89"/>
  <c r="EA204" i="89"/>
  <c r="EA205" i="89"/>
  <c r="EA206" i="89"/>
  <c r="EA207" i="89"/>
  <c r="EA212" i="89"/>
  <c r="EA209" i="89"/>
  <c r="EA210" i="89"/>
  <c r="EA213" i="89"/>
  <c r="EA214" i="89"/>
  <c r="EA211" i="89"/>
  <c r="EA215" i="89"/>
  <c r="EA216" i="89"/>
  <c r="EA217" i="89"/>
  <c r="EA218" i="89"/>
  <c r="EA219" i="89"/>
  <c r="EA220" i="89"/>
  <c r="EA221" i="89"/>
  <c r="EA222" i="89"/>
  <c r="EA223" i="89"/>
  <c r="EA224" i="89"/>
  <c r="EA225" i="89"/>
  <c r="EA185" i="89"/>
  <c r="EB137" i="89"/>
  <c r="EC137" i="89" s="1"/>
  <c r="EB138" i="89"/>
  <c r="EC138" i="89" s="1"/>
  <c r="EB139" i="89"/>
  <c r="EC139" i="89" s="1"/>
  <c r="EB140" i="89"/>
  <c r="EC140" i="89" s="1"/>
  <c r="EB141" i="89"/>
  <c r="EC141" i="89" s="1"/>
  <c r="EB142" i="89"/>
  <c r="EC142" i="89" s="1"/>
  <c r="EB143" i="89"/>
  <c r="EC143" i="89" s="1"/>
  <c r="EB144" i="89"/>
  <c r="EC144" i="89" s="1"/>
  <c r="EB145" i="89"/>
  <c r="EC145" i="89" s="1"/>
  <c r="EB146" i="89"/>
  <c r="EC146" i="89" s="1"/>
  <c r="EB147" i="89"/>
  <c r="EC147" i="89" s="1"/>
  <c r="EB148" i="89"/>
  <c r="EC148" i="89" s="1"/>
  <c r="EB149" i="89"/>
  <c r="EC149" i="89" s="1"/>
  <c r="EB150" i="89"/>
  <c r="EC150" i="89" s="1"/>
  <c r="EB151" i="89"/>
  <c r="EC151" i="89" s="1"/>
  <c r="EB152" i="89"/>
  <c r="EC152" i="89" s="1"/>
  <c r="EB153" i="89"/>
  <c r="EC153" i="89" s="1"/>
  <c r="EB156" i="89"/>
  <c r="EC156" i="89" s="1"/>
  <c r="EB157" i="89"/>
  <c r="EC157" i="89" s="1"/>
  <c r="EB158" i="89"/>
  <c r="EC158" i="89" s="1"/>
  <c r="EB160" i="89"/>
  <c r="EC160" i="89" s="1"/>
  <c r="EB162" i="89"/>
  <c r="EC162" i="89" s="1"/>
  <c r="EB163" i="89"/>
  <c r="EC163" i="89" s="1"/>
  <c r="EB164" i="89"/>
  <c r="EC164" i="89" s="1"/>
  <c r="EB165" i="89"/>
  <c r="EC165" i="89" s="1"/>
  <c r="EB167" i="89"/>
  <c r="EC167" i="89" s="1"/>
  <c r="EB168" i="89"/>
  <c r="EC168" i="89" s="1"/>
  <c r="EB169" i="89"/>
  <c r="EC169" i="89" s="1"/>
  <c r="EB170" i="89"/>
  <c r="EC170" i="89" s="1"/>
  <c r="EB171" i="89"/>
  <c r="EC171" i="89" s="1"/>
  <c r="EB172" i="89"/>
  <c r="EC172" i="89" s="1"/>
  <c r="EB173" i="89"/>
  <c r="EC173" i="89" s="1"/>
  <c r="EB174" i="89"/>
  <c r="EC174" i="89" s="1"/>
  <c r="EB175" i="89"/>
  <c r="EC175" i="89" s="1"/>
  <c r="EB136" i="89"/>
  <c r="EC136" i="89" s="1"/>
  <c r="EA137" i="89"/>
  <c r="EA138" i="89"/>
  <c r="EA139" i="89"/>
  <c r="EA140" i="89"/>
  <c r="EA141" i="89"/>
  <c r="EA142" i="89"/>
  <c r="EA143" i="89"/>
  <c r="EA144" i="89"/>
  <c r="EA145" i="89"/>
  <c r="EA146" i="89"/>
  <c r="EA147" i="89"/>
  <c r="EA148" i="89"/>
  <c r="EA149" i="89"/>
  <c r="EA150" i="89"/>
  <c r="EA151" i="89"/>
  <c r="EA152" i="89"/>
  <c r="EA153" i="89"/>
  <c r="EA156" i="89"/>
  <c r="EA157" i="89"/>
  <c r="EA158" i="89"/>
  <c r="EA160" i="89"/>
  <c r="EA162" i="89"/>
  <c r="EA163" i="89"/>
  <c r="EA164" i="89"/>
  <c r="EA165" i="89"/>
  <c r="EA167" i="89"/>
  <c r="EA168" i="89"/>
  <c r="EA169" i="89"/>
  <c r="EA170" i="89"/>
  <c r="EA171" i="89"/>
  <c r="EA172" i="89"/>
  <c r="EA173" i="89"/>
  <c r="EA174" i="89"/>
  <c r="EA175" i="89"/>
  <c r="EA136" i="89"/>
  <c r="EC104" i="89"/>
  <c r="EC105" i="89"/>
  <c r="EC106" i="89"/>
  <c r="EC108" i="89"/>
  <c r="EC109" i="89"/>
  <c r="EC110" i="89"/>
  <c r="EC111" i="89"/>
  <c r="EC112" i="89"/>
  <c r="EC113" i="89"/>
  <c r="EC114" i="89"/>
  <c r="EC115" i="89"/>
  <c r="EC116" i="89"/>
  <c r="EC117" i="89"/>
  <c r="EC119" i="89"/>
  <c r="EC120" i="89"/>
  <c r="EC121" i="89"/>
  <c r="EC122" i="89"/>
  <c r="EC118" i="89"/>
  <c r="EC124" i="89"/>
  <c r="EC125" i="89"/>
  <c r="EA89" i="89"/>
  <c r="EA90" i="89"/>
  <c r="EA91" i="89"/>
  <c r="EA92" i="89"/>
  <c r="EA93" i="89"/>
  <c r="EA94" i="89"/>
  <c r="EA95" i="89"/>
  <c r="EA96" i="89"/>
  <c r="EA97" i="89"/>
  <c r="EA98" i="89"/>
  <c r="EA99" i="89"/>
  <c r="EA100" i="89"/>
  <c r="EA101" i="89"/>
  <c r="EA102" i="89"/>
  <c r="EA103" i="89"/>
  <c r="EA104" i="89"/>
  <c r="EA105" i="89"/>
  <c r="EA106" i="89"/>
  <c r="EA108" i="89"/>
  <c r="EA109" i="89"/>
  <c r="EA110" i="89"/>
  <c r="EA111" i="89"/>
  <c r="EA112" i="89"/>
  <c r="EA113" i="89"/>
  <c r="EA114" i="89"/>
  <c r="EA115" i="89"/>
  <c r="EA116" i="89"/>
  <c r="EA117" i="89"/>
  <c r="EA119" i="89"/>
  <c r="EA120" i="89"/>
  <c r="EA121" i="89"/>
  <c r="EA122" i="89"/>
  <c r="EA118" i="89"/>
  <c r="EA124" i="89"/>
  <c r="EA125" i="89"/>
  <c r="EA123" i="89"/>
  <c r="EA126" i="89"/>
  <c r="EA127" i="89"/>
  <c r="EA128" i="89"/>
  <c r="AD329" i="89"/>
  <c r="AD330" i="89"/>
  <c r="AD331" i="89"/>
  <c r="AD332" i="89"/>
  <c r="AD334" i="89"/>
  <c r="F329" i="89"/>
  <c r="H329" i="89"/>
  <c r="J329" i="89"/>
  <c r="L329" i="89"/>
  <c r="N329" i="89"/>
  <c r="P329" i="89"/>
  <c r="R329" i="89"/>
  <c r="T329" i="89"/>
  <c r="EM329" i="89" s="1"/>
  <c r="V329" i="89"/>
  <c r="X329" i="89"/>
  <c r="EQ329" i="89" s="1"/>
  <c r="AF329" i="89"/>
  <c r="EY329" i="89" s="1"/>
  <c r="AH329" i="89"/>
  <c r="AJ329" i="89"/>
  <c r="AL329" i="89"/>
  <c r="AN329" i="89"/>
  <c r="AP329" i="89"/>
  <c r="AR329" i="89"/>
  <c r="AT329" i="89"/>
  <c r="AV329" i="89"/>
  <c r="AX329" i="89"/>
  <c r="AZ329" i="89"/>
  <c r="BB329" i="89"/>
  <c r="CM329" i="89"/>
  <c r="CU329" i="89"/>
  <c r="F112" i="89"/>
  <c r="H112" i="89"/>
  <c r="J112" i="89"/>
  <c r="L112" i="89"/>
  <c r="N112" i="89"/>
  <c r="P112" i="89"/>
  <c r="R112" i="89"/>
  <c r="T112" i="89"/>
  <c r="V112" i="89"/>
  <c r="X112" i="89"/>
  <c r="Z112" i="89"/>
  <c r="AB112" i="89"/>
  <c r="AD112" i="89"/>
  <c r="AF112" i="89"/>
  <c r="EY112" i="89" s="1"/>
  <c r="AH112" i="89"/>
  <c r="AJ112" i="89"/>
  <c r="AL112" i="89"/>
  <c r="AN112" i="89"/>
  <c r="AP112" i="89"/>
  <c r="AR112" i="89"/>
  <c r="AT112" i="89"/>
  <c r="AV112" i="89"/>
  <c r="AX112" i="89"/>
  <c r="AZ112" i="89"/>
  <c r="BB112" i="89"/>
  <c r="CM112" i="89"/>
  <c r="CQ112" i="89"/>
  <c r="CU112" i="89"/>
  <c r="CY112" i="89"/>
  <c r="DC112" i="89"/>
  <c r="DG112" i="89"/>
  <c r="DK112" i="89"/>
  <c r="DO112" i="89"/>
  <c r="DS112" i="89"/>
  <c r="ED416" i="89"/>
  <c r="ED375" i="89"/>
  <c r="EE372" i="89"/>
  <c r="ED318" i="89"/>
  <c r="ED268" i="89"/>
  <c r="EF265" i="89"/>
  <c r="EG265" i="89" s="1"/>
  <c r="EF264" i="89"/>
  <c r="EG264" i="89" s="1"/>
  <c r="EF263" i="89"/>
  <c r="EG263" i="89" s="1"/>
  <c r="EF262" i="89"/>
  <c r="EG262" i="89" s="1"/>
  <c r="EF261" i="89"/>
  <c r="EG261" i="89" s="1"/>
  <c r="EF260" i="89"/>
  <c r="EG260" i="89" s="1"/>
  <c r="EF259" i="89"/>
  <c r="EG259" i="89" s="1"/>
  <c r="EF258" i="89"/>
  <c r="EG258" i="89" s="1"/>
  <c r="EF257" i="89"/>
  <c r="EG257" i="89" s="1"/>
  <c r="EF256" i="89"/>
  <c r="EG256" i="89" s="1"/>
  <c r="EF255" i="89"/>
  <c r="EG255" i="89" s="1"/>
  <c r="EF254" i="89"/>
  <c r="EG254" i="89" s="1"/>
  <c r="EF253" i="89"/>
  <c r="EG253" i="89" s="1"/>
  <c r="EF252" i="89"/>
  <c r="EG252" i="89" s="1"/>
  <c r="EF251" i="89"/>
  <c r="EG251" i="89" s="1"/>
  <c r="EF250" i="89"/>
  <c r="EG250" i="89" s="1"/>
  <c r="EF249" i="89"/>
  <c r="EG249" i="89" s="1"/>
  <c r="EF248" i="89"/>
  <c r="EG248" i="89" s="1"/>
  <c r="EF246" i="89"/>
  <c r="EG246" i="89" s="1"/>
  <c r="EF245" i="89"/>
  <c r="EG245" i="89" s="1"/>
  <c r="EF244" i="89"/>
  <c r="EG244" i="89" s="1"/>
  <c r="EF243" i="89"/>
  <c r="EG243" i="89" s="1"/>
  <c r="EF242" i="89"/>
  <c r="EG242" i="89" s="1"/>
  <c r="EF241" i="89"/>
  <c r="EG241" i="89" s="1"/>
  <c r="EF240" i="89"/>
  <c r="EG240" i="89" s="1"/>
  <c r="EF238" i="89"/>
  <c r="EG238" i="89" s="1"/>
  <c r="EF237" i="89"/>
  <c r="EG237" i="89" s="1"/>
  <c r="EF236" i="89"/>
  <c r="EG236" i="89" s="1"/>
  <c r="EF235" i="89"/>
  <c r="EG235" i="89" s="1"/>
  <c r="EF234" i="89"/>
  <c r="EG234" i="89" s="1"/>
  <c r="EF233" i="89"/>
  <c r="EG233" i="89" s="1"/>
  <c r="ED226" i="89"/>
  <c r="ED178" i="89"/>
  <c r="ED134" i="89"/>
  <c r="ED183" i="89" s="1"/>
  <c r="ED231" i="89" s="1"/>
  <c r="ED273" i="89" s="1"/>
  <c r="ED323" i="89" s="1"/>
  <c r="ED380" i="89" s="1"/>
  <c r="ED129" i="89"/>
  <c r="ED41" i="89" s="1"/>
  <c r="AC379" i="89"/>
  <c r="AC322" i="89"/>
  <c r="AC272" i="89"/>
  <c r="AC230" i="89"/>
  <c r="AC182" i="89"/>
  <c r="AC133" i="89"/>
  <c r="AC85" i="89"/>
  <c r="AC45" i="89"/>
  <c r="ER88" i="90"/>
  <c r="ER87" i="90"/>
  <c r="ER81" i="90"/>
  <c r="D81" i="90"/>
  <c r="ER80" i="90"/>
  <c r="D80" i="90"/>
  <c r="ER74" i="90"/>
  <c r="D74" i="90"/>
  <c r="ER73" i="90"/>
  <c r="D73" i="90"/>
  <c r="ER65" i="90"/>
  <c r="D65" i="90"/>
  <c r="ER64" i="90"/>
  <c r="D64" i="90"/>
  <c r="ER86" i="90"/>
  <c r="D86" i="90"/>
  <c r="ER85" i="90"/>
  <c r="ER79" i="90"/>
  <c r="D79" i="90"/>
  <c r="ER78" i="90"/>
  <c r="ER72" i="90"/>
  <c r="D72" i="90"/>
  <c r="ER71" i="90"/>
  <c r="ER63" i="90"/>
  <c r="D63" i="90"/>
  <c r="ER62" i="90"/>
  <c r="EF318" i="89" l="1"/>
  <c r="EF226" i="89"/>
  <c r="EF268" i="89"/>
  <c r="EF375" i="89"/>
  <c r="EF129" i="89"/>
  <c r="EF416" i="89"/>
  <c r="EF178" i="89"/>
  <c r="EF465" i="89" l="1"/>
  <c r="EF463" i="89"/>
  <c r="EF464" i="89"/>
  <c r="EF467" i="89" l="1"/>
  <c r="DT336" i="89"/>
  <c r="DU336" i="89" s="1"/>
  <c r="DS336" i="89"/>
  <c r="DP336" i="89"/>
  <c r="DQ336" i="89" s="1"/>
  <c r="DO336" i="89"/>
  <c r="DK336" i="89"/>
  <c r="DH336" i="89"/>
  <c r="DI336" i="89" s="1"/>
  <c r="DG336" i="89"/>
  <c r="DD336" i="89"/>
  <c r="DE336" i="89" s="1"/>
  <c r="DC336" i="89"/>
  <c r="CY336" i="89"/>
  <c r="CV336" i="89"/>
  <c r="CW336" i="89" s="1"/>
  <c r="CU336" i="89"/>
  <c r="CR336" i="89"/>
  <c r="CS336" i="89" s="1"/>
  <c r="CQ336" i="89"/>
  <c r="CN336" i="89"/>
  <c r="CO336" i="89" s="1"/>
  <c r="CM336" i="89"/>
  <c r="BB336" i="89"/>
  <c r="AZ336" i="89"/>
  <c r="AX336" i="89"/>
  <c r="AV336" i="89"/>
  <c r="AT336" i="89"/>
  <c r="AR336" i="89"/>
  <c r="AP336" i="89"/>
  <c r="AN336" i="89"/>
  <c r="AL336" i="89"/>
  <c r="AJ336" i="89"/>
  <c r="AH336" i="89"/>
  <c r="AF336" i="89"/>
  <c r="EY336" i="89" s="1"/>
  <c r="AD336" i="89"/>
  <c r="AB336" i="89"/>
  <c r="Z336" i="89"/>
  <c r="X336" i="89"/>
  <c r="V336" i="89"/>
  <c r="DL336" i="89" s="1"/>
  <c r="DM336" i="89" s="1"/>
  <c r="T336" i="89"/>
  <c r="R336" i="89"/>
  <c r="P336" i="89"/>
  <c r="N336" i="89"/>
  <c r="L336" i="89"/>
  <c r="J336" i="89"/>
  <c r="H336" i="89"/>
  <c r="F336" i="89"/>
  <c r="AA18" i="89"/>
  <c r="AA17" i="89"/>
  <c r="DZ416" i="89"/>
  <c r="DZ375" i="89"/>
  <c r="DZ318" i="89"/>
  <c r="EB315" i="89"/>
  <c r="EC315" i="89" s="1"/>
  <c r="EB314" i="89"/>
  <c r="EC314" i="89" s="1"/>
  <c r="EB313" i="89"/>
  <c r="EC313" i="89" s="1"/>
  <c r="EB312" i="89"/>
  <c r="EC312" i="89" s="1"/>
  <c r="EB311" i="89"/>
  <c r="EC311" i="89" s="1"/>
  <c r="EB310" i="89"/>
  <c r="EC310" i="89" s="1"/>
  <c r="EB309" i="89"/>
  <c r="EC309" i="89" s="1"/>
  <c r="EB308" i="89"/>
  <c r="EC308" i="89" s="1"/>
  <c r="EB307" i="89"/>
  <c r="EC307" i="89" s="1"/>
  <c r="EB306" i="89"/>
  <c r="EC306" i="89" s="1"/>
  <c r="EB305" i="89"/>
  <c r="EC305" i="89" s="1"/>
  <c r="EB304" i="89"/>
  <c r="EC304" i="89" s="1"/>
  <c r="EB303" i="89"/>
  <c r="EC303" i="89" s="1"/>
  <c r="EB302" i="89"/>
  <c r="EC302" i="89" s="1"/>
  <c r="EB301" i="89"/>
  <c r="EC301" i="89" s="1"/>
  <c r="EB300" i="89"/>
  <c r="EC300" i="89" s="1"/>
  <c r="EB299" i="89"/>
  <c r="EC299" i="89" s="1"/>
  <c r="EB298" i="89"/>
  <c r="EC298" i="89" s="1"/>
  <c r="EB297" i="89"/>
  <c r="EC297" i="89" s="1"/>
  <c r="EB296" i="89"/>
  <c r="EC296" i="89" s="1"/>
  <c r="EB293" i="89"/>
  <c r="EC293" i="89" s="1"/>
  <c r="EB295" i="89"/>
  <c r="EC295" i="89" s="1"/>
  <c r="EB294" i="89"/>
  <c r="EC294" i="89" s="1"/>
  <c r="EB292" i="89"/>
  <c r="EC292" i="89" s="1"/>
  <c r="EB290" i="89"/>
  <c r="EC290" i="89" s="1"/>
  <c r="EB289" i="89"/>
  <c r="EC289" i="89" s="1"/>
  <c r="EB288" i="89"/>
  <c r="EC288" i="89" s="1"/>
  <c r="EB287" i="89"/>
  <c r="EC287" i="89" s="1"/>
  <c r="EB286" i="89"/>
  <c r="EC286" i="89" s="1"/>
  <c r="EB285" i="89"/>
  <c r="EC285" i="89" s="1"/>
  <c r="EB284" i="89"/>
  <c r="EC284" i="89" s="1"/>
  <c r="EB283" i="89"/>
  <c r="EC283" i="89" s="1"/>
  <c r="EB282" i="89"/>
  <c r="EC282" i="89" s="1"/>
  <c r="EB281" i="89"/>
  <c r="EC281" i="89" s="1"/>
  <c r="EB280" i="89"/>
  <c r="EC280" i="89" s="1"/>
  <c r="EB279" i="89"/>
  <c r="EC279" i="89" s="1"/>
  <c r="EB278" i="89"/>
  <c r="EC278" i="89" s="1"/>
  <c r="EB277" i="89"/>
  <c r="EC277" i="89" s="1"/>
  <c r="EB276" i="89"/>
  <c r="EC276" i="89" s="1"/>
  <c r="EB275" i="89"/>
  <c r="EC275" i="89" s="1"/>
  <c r="DZ268" i="89"/>
  <c r="DZ226" i="89"/>
  <c r="DZ178" i="89"/>
  <c r="DZ134" i="89"/>
  <c r="DZ183" i="89" s="1"/>
  <c r="DZ231" i="89" s="1"/>
  <c r="DZ273" i="89" s="1"/>
  <c r="DZ323" i="89" s="1"/>
  <c r="DZ380" i="89" s="1"/>
  <c r="DZ129" i="89"/>
  <c r="DZ41" i="89" s="1"/>
  <c r="EC128" i="89"/>
  <c r="EC127" i="89"/>
  <c r="EC126" i="89"/>
  <c r="EC123" i="89"/>
  <c r="EC103" i="89"/>
  <c r="EC102" i="89"/>
  <c r="EC101" i="89"/>
  <c r="EC100" i="89"/>
  <c r="EC99" i="89"/>
  <c r="EC98" i="89"/>
  <c r="EC97" i="89"/>
  <c r="EC96" i="89"/>
  <c r="EC95" i="89"/>
  <c r="EC94" i="89"/>
  <c r="EC93" i="89"/>
  <c r="EC92" i="89"/>
  <c r="EC91" i="89"/>
  <c r="EC90" i="89"/>
  <c r="EC89" i="89"/>
  <c r="DR198" i="89"/>
  <c r="DS198" i="89" s="1"/>
  <c r="DR197" i="89"/>
  <c r="DS197" i="89" s="1"/>
  <c r="DR153" i="89"/>
  <c r="DS153" i="89" s="1"/>
  <c r="DR152" i="89"/>
  <c r="DT152" i="89" s="1"/>
  <c r="DU152" i="89" s="1"/>
  <c r="DR104" i="89"/>
  <c r="DS104" i="89" s="1"/>
  <c r="Y18" i="89"/>
  <c r="Y17" i="89"/>
  <c r="CH17" i="89" s="1"/>
  <c r="DT137" i="89"/>
  <c r="DU137" i="89" s="1"/>
  <c r="DT138" i="89"/>
  <c r="DU138" i="89" s="1"/>
  <c r="DT139" i="89"/>
  <c r="DU139" i="89" s="1"/>
  <c r="DT140" i="89"/>
  <c r="DU140" i="89" s="1"/>
  <c r="DT141" i="89"/>
  <c r="DU141" i="89" s="1"/>
  <c r="DT142" i="89"/>
  <c r="DU142" i="89" s="1"/>
  <c r="DT143" i="89"/>
  <c r="DU143" i="89" s="1"/>
  <c r="DT144" i="89"/>
  <c r="DU144" i="89" s="1"/>
  <c r="DT145" i="89"/>
  <c r="DU145" i="89" s="1"/>
  <c r="DT146" i="89"/>
  <c r="DU146" i="89" s="1"/>
  <c r="DT147" i="89"/>
  <c r="DU147" i="89" s="1"/>
  <c r="DT148" i="89"/>
  <c r="DU148" i="89" s="1"/>
  <c r="DT149" i="89"/>
  <c r="DU149" i="89" s="1"/>
  <c r="DT150" i="89"/>
  <c r="DU150" i="89" s="1"/>
  <c r="DT151" i="89"/>
  <c r="DU151" i="89" s="1"/>
  <c r="DT156" i="89"/>
  <c r="DU156" i="89" s="1"/>
  <c r="DT157" i="89"/>
  <c r="DU157" i="89" s="1"/>
  <c r="DT158" i="89"/>
  <c r="DU158" i="89" s="1"/>
  <c r="DT160" i="89"/>
  <c r="DU160" i="89" s="1"/>
  <c r="DT162" i="89"/>
  <c r="DU162" i="89" s="1"/>
  <c r="DT163" i="89"/>
  <c r="DU163" i="89" s="1"/>
  <c r="DT164" i="89"/>
  <c r="DU164" i="89" s="1"/>
  <c r="DT165" i="89"/>
  <c r="DU165" i="89" s="1"/>
  <c r="DT167" i="89"/>
  <c r="DU167" i="89" s="1"/>
  <c r="DT168" i="89"/>
  <c r="DU168" i="89" s="1"/>
  <c r="DT169" i="89"/>
  <c r="DU169" i="89" s="1"/>
  <c r="DT170" i="89"/>
  <c r="DU170" i="89" s="1"/>
  <c r="DT171" i="89"/>
  <c r="DU171" i="89" s="1"/>
  <c r="DT172" i="89"/>
  <c r="DU172" i="89" s="1"/>
  <c r="DT173" i="89"/>
  <c r="DU173" i="89" s="1"/>
  <c r="DT174" i="89"/>
  <c r="DU174" i="89" s="1"/>
  <c r="DT175" i="89"/>
  <c r="DU175" i="89" s="1"/>
  <c r="DS137" i="89"/>
  <c r="DS138" i="89"/>
  <c r="DS139" i="89"/>
  <c r="DS140" i="89"/>
  <c r="DS141" i="89"/>
  <c r="DS142" i="89"/>
  <c r="DS143" i="89"/>
  <c r="DS144" i="89"/>
  <c r="DS145" i="89"/>
  <c r="DS146" i="89"/>
  <c r="DS147" i="89"/>
  <c r="DS148" i="89"/>
  <c r="DS149" i="89"/>
  <c r="DS150" i="89"/>
  <c r="DS151" i="89"/>
  <c r="DS156" i="89"/>
  <c r="DS157" i="89"/>
  <c r="DS158" i="89"/>
  <c r="DS160" i="89"/>
  <c r="DS162" i="89"/>
  <c r="DS163" i="89"/>
  <c r="DS164" i="89"/>
  <c r="DS165" i="89"/>
  <c r="DS167" i="89"/>
  <c r="DS168" i="89"/>
  <c r="DS169" i="89"/>
  <c r="DS170" i="89"/>
  <c r="DS171" i="89"/>
  <c r="DS172" i="89"/>
  <c r="DS173" i="89"/>
  <c r="DS174" i="89"/>
  <c r="DS175" i="89"/>
  <c r="DT136" i="89"/>
  <c r="DU136" i="89" s="1"/>
  <c r="DS136" i="89"/>
  <c r="DT128" i="89"/>
  <c r="DT89" i="89"/>
  <c r="DU89" i="89" s="1"/>
  <c r="DT90" i="89"/>
  <c r="DU90" i="89" s="1"/>
  <c r="DT91" i="89"/>
  <c r="DU91" i="89" s="1"/>
  <c r="DT92" i="89"/>
  <c r="DU92" i="89" s="1"/>
  <c r="DT93" i="89"/>
  <c r="DU93" i="89" s="1"/>
  <c r="DT94" i="89"/>
  <c r="DU94" i="89" s="1"/>
  <c r="DT95" i="89"/>
  <c r="DU95" i="89" s="1"/>
  <c r="DT96" i="89"/>
  <c r="DU96" i="89" s="1"/>
  <c r="DT97" i="89"/>
  <c r="DU97" i="89" s="1"/>
  <c r="DT98" i="89"/>
  <c r="DU98" i="89" s="1"/>
  <c r="DT99" i="89"/>
  <c r="DU99" i="89" s="1"/>
  <c r="DT100" i="89"/>
  <c r="DU100" i="89" s="1"/>
  <c r="DT101" i="89"/>
  <c r="DU101" i="89" s="1"/>
  <c r="DT102" i="89"/>
  <c r="DU102" i="89" s="1"/>
  <c r="DT103" i="89"/>
  <c r="DU103" i="89" s="1"/>
  <c r="DT105" i="89"/>
  <c r="DU105" i="89" s="1"/>
  <c r="DT106" i="89"/>
  <c r="DU106" i="89" s="1"/>
  <c r="DT108" i="89"/>
  <c r="DU108" i="89" s="1"/>
  <c r="DT109" i="89"/>
  <c r="DU109" i="89" s="1"/>
  <c r="DT110" i="89"/>
  <c r="DU110" i="89" s="1"/>
  <c r="DT111" i="89"/>
  <c r="DU111" i="89" s="1"/>
  <c r="DT113" i="89"/>
  <c r="DU113" i="89" s="1"/>
  <c r="DT114" i="89"/>
  <c r="DU114" i="89" s="1"/>
  <c r="DT115" i="89"/>
  <c r="DU115" i="89" s="1"/>
  <c r="DT116" i="89"/>
  <c r="DU116" i="89" s="1"/>
  <c r="DT117" i="89"/>
  <c r="DU117" i="89" s="1"/>
  <c r="DT119" i="89"/>
  <c r="DU119" i="89" s="1"/>
  <c r="DT120" i="89"/>
  <c r="DU120" i="89" s="1"/>
  <c r="DT121" i="89"/>
  <c r="DU121" i="89" s="1"/>
  <c r="DT122" i="89"/>
  <c r="DU122" i="89" s="1"/>
  <c r="DT118" i="89"/>
  <c r="DU118" i="89" s="1"/>
  <c r="DT124" i="89"/>
  <c r="DU124" i="89" s="1"/>
  <c r="DT125" i="89"/>
  <c r="DU125" i="89" s="1"/>
  <c r="DT123" i="89"/>
  <c r="DU123" i="89" s="1"/>
  <c r="DT126" i="89"/>
  <c r="DU126" i="89" s="1"/>
  <c r="DT127" i="89"/>
  <c r="DU127" i="89" s="1"/>
  <c r="DT88" i="89"/>
  <c r="DU88" i="89" s="1"/>
  <c r="DS89" i="89"/>
  <c r="DS90" i="89"/>
  <c r="DS91" i="89"/>
  <c r="DS92" i="89"/>
  <c r="DS93" i="89"/>
  <c r="DS94" i="89"/>
  <c r="DS95" i="89"/>
  <c r="DS96" i="89"/>
  <c r="DS97" i="89"/>
  <c r="DS98" i="89"/>
  <c r="DS99" i="89"/>
  <c r="DS100" i="89"/>
  <c r="DS101" i="89"/>
  <c r="DS102" i="89"/>
  <c r="DS103" i="89"/>
  <c r="DS105" i="89"/>
  <c r="DS106" i="89"/>
  <c r="DS108" i="89"/>
  <c r="DS109" i="89"/>
  <c r="DS110" i="89"/>
  <c r="DS111" i="89"/>
  <c r="DS113" i="89"/>
  <c r="DS114" i="89"/>
  <c r="DS115" i="89"/>
  <c r="DS116" i="89"/>
  <c r="DS117" i="89"/>
  <c r="DS119" i="89"/>
  <c r="DS120" i="89"/>
  <c r="DS121" i="89"/>
  <c r="DS122" i="89"/>
  <c r="DS118" i="89"/>
  <c r="DS124" i="89"/>
  <c r="DS125" i="89"/>
  <c r="DS123" i="89"/>
  <c r="DS126" i="89"/>
  <c r="DS127" i="89"/>
  <c r="DS128" i="89"/>
  <c r="DS88" i="89"/>
  <c r="DT234" i="89"/>
  <c r="DU234" i="89" s="1"/>
  <c r="DT235" i="89"/>
  <c r="DU235" i="89" s="1"/>
  <c r="DT236" i="89"/>
  <c r="DU236" i="89" s="1"/>
  <c r="DT237" i="89"/>
  <c r="DU237" i="89" s="1"/>
  <c r="DT238" i="89"/>
  <c r="DU238" i="89" s="1"/>
  <c r="DT240" i="89"/>
  <c r="DU240" i="89" s="1"/>
  <c r="DT241" i="89"/>
  <c r="DU241" i="89" s="1"/>
  <c r="DT242" i="89"/>
  <c r="DU242" i="89" s="1"/>
  <c r="DT243" i="89"/>
  <c r="DU243" i="89" s="1"/>
  <c r="DT244" i="89"/>
  <c r="DU244" i="89" s="1"/>
  <c r="DT245" i="89"/>
  <c r="DU245" i="89" s="1"/>
  <c r="DT246" i="89"/>
  <c r="DU246" i="89" s="1"/>
  <c r="DT248" i="89"/>
  <c r="DU248" i="89" s="1"/>
  <c r="DT249" i="89"/>
  <c r="DU249" i="89" s="1"/>
  <c r="DT250" i="89"/>
  <c r="DU250" i="89" s="1"/>
  <c r="DT251" i="89"/>
  <c r="DU251" i="89" s="1"/>
  <c r="DT252" i="89"/>
  <c r="DU252" i="89" s="1"/>
  <c r="DT253" i="89"/>
  <c r="DU253" i="89" s="1"/>
  <c r="DT254" i="89"/>
  <c r="DU254" i="89" s="1"/>
  <c r="DT255" i="89"/>
  <c r="DU255" i="89" s="1"/>
  <c r="DT256" i="89"/>
  <c r="DU256" i="89" s="1"/>
  <c r="DT257" i="89"/>
  <c r="DU257" i="89" s="1"/>
  <c r="DT258" i="89"/>
  <c r="DU258" i="89" s="1"/>
  <c r="DT259" i="89"/>
  <c r="DU259" i="89" s="1"/>
  <c r="DT260" i="89"/>
  <c r="DU260" i="89" s="1"/>
  <c r="DT261" i="89"/>
  <c r="DU261" i="89" s="1"/>
  <c r="DT262" i="89"/>
  <c r="DU262" i="89" s="1"/>
  <c r="DT263" i="89"/>
  <c r="DU263" i="89" s="1"/>
  <c r="DT264" i="89"/>
  <c r="DU264" i="89" s="1"/>
  <c r="DT265" i="89"/>
  <c r="DU265" i="89" s="1"/>
  <c r="DT233" i="89"/>
  <c r="DU233" i="89" s="1"/>
  <c r="DT325" i="89"/>
  <c r="DU325" i="89" s="1"/>
  <c r="DS328" i="89"/>
  <c r="DT185" i="89"/>
  <c r="DU185" i="89" s="1"/>
  <c r="DS186" i="89"/>
  <c r="DS187" i="89"/>
  <c r="DS188" i="89"/>
  <c r="DS189" i="89"/>
  <c r="DS190" i="89"/>
  <c r="DS191" i="89"/>
  <c r="DS192" i="89"/>
  <c r="DS193" i="89"/>
  <c r="DS194" i="89"/>
  <c r="DS208" i="89"/>
  <c r="DS195" i="89"/>
  <c r="DS196" i="89"/>
  <c r="DS200" i="89"/>
  <c r="DS201" i="89"/>
  <c r="DS202" i="89"/>
  <c r="DS203" i="89"/>
  <c r="DS205" i="89"/>
  <c r="DS206" i="89"/>
  <c r="DS207" i="89"/>
  <c r="DS212" i="89"/>
  <c r="DS209" i="89"/>
  <c r="DS210" i="89"/>
  <c r="DS213" i="89"/>
  <c r="DS214" i="89"/>
  <c r="DS211" i="89"/>
  <c r="DS215" i="89"/>
  <c r="DS216" i="89"/>
  <c r="DS217" i="89"/>
  <c r="DS218" i="89"/>
  <c r="DS219" i="89"/>
  <c r="DS220" i="89"/>
  <c r="DS221" i="89"/>
  <c r="DS222" i="89"/>
  <c r="DS223" i="89"/>
  <c r="DS224" i="89"/>
  <c r="DS225" i="89"/>
  <c r="DS185" i="89"/>
  <c r="DT326" i="89"/>
  <c r="DU326" i="89" s="1"/>
  <c r="DT327" i="89"/>
  <c r="DU327" i="89" s="1"/>
  <c r="DT328" i="89"/>
  <c r="DU328" i="89" s="1"/>
  <c r="DT330" i="89"/>
  <c r="DU330" i="89" s="1"/>
  <c r="DT332" i="89"/>
  <c r="DU332" i="89" s="1"/>
  <c r="DT335" i="89"/>
  <c r="DU335" i="89" s="1"/>
  <c r="DT337" i="89"/>
  <c r="DU337" i="89" s="1"/>
  <c r="DT338" i="89"/>
  <c r="DU338" i="89" s="1"/>
  <c r="DT331" i="89"/>
  <c r="DU331" i="89" s="1"/>
  <c r="DT334" i="89"/>
  <c r="DU334" i="89" s="1"/>
  <c r="DT339" i="89"/>
  <c r="DU339" i="89" s="1"/>
  <c r="DT341" i="89"/>
  <c r="DU341" i="89" s="1"/>
  <c r="DT342" i="89"/>
  <c r="DU342" i="89" s="1"/>
  <c r="DT343" i="89"/>
  <c r="DU343" i="89" s="1"/>
  <c r="DT344" i="89"/>
  <c r="DU344" i="89" s="1"/>
  <c r="DT345" i="89"/>
  <c r="DU345" i="89" s="1"/>
  <c r="DT350" i="89"/>
  <c r="DU350" i="89" s="1"/>
  <c r="DT346" i="89"/>
  <c r="DU346" i="89" s="1"/>
  <c r="DT355" i="89"/>
  <c r="DU355" i="89" s="1"/>
  <c r="DT352" i="89"/>
  <c r="DU352" i="89" s="1"/>
  <c r="DT353" i="89"/>
  <c r="DU353" i="89" s="1"/>
  <c r="DT354" i="89"/>
  <c r="DU354" i="89" s="1"/>
  <c r="DT340" i="89"/>
  <c r="DU340" i="89" s="1"/>
  <c r="DT347" i="89"/>
  <c r="DU347" i="89" s="1"/>
  <c r="DT357" i="89"/>
  <c r="DU357" i="89" s="1"/>
  <c r="DT356" i="89"/>
  <c r="DU356" i="89" s="1"/>
  <c r="DT359" i="89"/>
  <c r="DU359" i="89" s="1"/>
  <c r="DT358" i="89"/>
  <c r="DU358" i="89" s="1"/>
  <c r="DT363" i="89"/>
  <c r="DU363" i="89" s="1"/>
  <c r="DT360" i="89"/>
  <c r="DU360" i="89" s="1"/>
  <c r="DT364" i="89"/>
  <c r="DU364" i="89" s="1"/>
  <c r="DT361" i="89"/>
  <c r="DU361" i="89" s="1"/>
  <c r="DT362" i="89"/>
  <c r="DU362" i="89" s="1"/>
  <c r="DT371" i="89"/>
  <c r="DU371" i="89" s="1"/>
  <c r="DT367" i="89"/>
  <c r="DU367" i="89" s="1"/>
  <c r="DT366" i="89"/>
  <c r="DU366" i="89" s="1"/>
  <c r="DT372" i="89"/>
  <c r="DU372" i="89" s="1"/>
  <c r="DT186" i="89"/>
  <c r="DU186" i="89" s="1"/>
  <c r="DT187" i="89"/>
  <c r="DU187" i="89" s="1"/>
  <c r="DT188" i="89"/>
  <c r="DU188" i="89" s="1"/>
  <c r="DT189" i="89"/>
  <c r="DU189" i="89" s="1"/>
  <c r="DT190" i="89"/>
  <c r="DU190" i="89" s="1"/>
  <c r="DT191" i="89"/>
  <c r="DU191" i="89" s="1"/>
  <c r="DT192" i="89"/>
  <c r="DU192" i="89" s="1"/>
  <c r="DT193" i="89"/>
  <c r="DU193" i="89" s="1"/>
  <c r="DT194" i="89"/>
  <c r="DU194" i="89" s="1"/>
  <c r="DT208" i="89"/>
  <c r="DU208" i="89" s="1"/>
  <c r="DT195" i="89"/>
  <c r="DU195" i="89" s="1"/>
  <c r="DT196" i="89"/>
  <c r="DU196" i="89" s="1"/>
  <c r="DT200" i="89"/>
  <c r="DU200" i="89" s="1"/>
  <c r="DT201" i="89"/>
  <c r="DU201" i="89" s="1"/>
  <c r="DT202" i="89"/>
  <c r="DU202" i="89" s="1"/>
  <c r="DT203" i="89"/>
  <c r="DU203" i="89" s="1"/>
  <c r="DT205" i="89"/>
  <c r="DU205" i="89" s="1"/>
  <c r="DT206" i="89"/>
  <c r="DU206" i="89" s="1"/>
  <c r="DT207" i="89"/>
  <c r="DU207" i="89" s="1"/>
  <c r="DT212" i="89"/>
  <c r="DU212" i="89" s="1"/>
  <c r="DT209" i="89"/>
  <c r="DU209" i="89" s="1"/>
  <c r="DT210" i="89"/>
  <c r="DU210" i="89" s="1"/>
  <c r="DT213" i="89"/>
  <c r="DU213" i="89" s="1"/>
  <c r="DT214" i="89"/>
  <c r="DU214" i="89" s="1"/>
  <c r="DT211" i="89"/>
  <c r="DU211" i="89" s="1"/>
  <c r="DT215" i="89"/>
  <c r="DU215" i="89" s="1"/>
  <c r="DT216" i="89"/>
  <c r="DU216" i="89" s="1"/>
  <c r="DT217" i="89"/>
  <c r="DU217" i="89" s="1"/>
  <c r="DT218" i="89"/>
  <c r="DU218" i="89" s="1"/>
  <c r="DT219" i="89"/>
  <c r="DU219" i="89" s="1"/>
  <c r="DT220" i="89"/>
  <c r="DU220" i="89" s="1"/>
  <c r="DT221" i="89"/>
  <c r="DU221" i="89" s="1"/>
  <c r="DT222" i="89"/>
  <c r="DU222" i="89" s="1"/>
  <c r="DT223" i="89"/>
  <c r="DU223" i="89" s="1"/>
  <c r="DT224" i="89"/>
  <c r="DU224" i="89" s="1"/>
  <c r="DT225" i="89"/>
  <c r="DU225" i="89" s="1"/>
  <c r="CI336" i="89" l="1"/>
  <c r="FW336" i="89"/>
  <c r="EQ336" i="89"/>
  <c r="EM336" i="89"/>
  <c r="DS152" i="89"/>
  <c r="DT104" i="89"/>
  <c r="DU104" i="89" s="1"/>
  <c r="DT197" i="89"/>
  <c r="DU197" i="89" s="1"/>
  <c r="DT153" i="89"/>
  <c r="DU153" i="89" s="1"/>
  <c r="EB416" i="89"/>
  <c r="EB178" i="89"/>
  <c r="EB226" i="89"/>
  <c r="EB268" i="89"/>
  <c r="EB318" i="89"/>
  <c r="EB375" i="89"/>
  <c r="EB129" i="89"/>
  <c r="DT198" i="89"/>
  <c r="DU198" i="89" s="1"/>
  <c r="DS326" i="89"/>
  <c r="DS327" i="89"/>
  <c r="DS330" i="89"/>
  <c r="DS332" i="89"/>
  <c r="DS335" i="89"/>
  <c r="DS337" i="89"/>
  <c r="DS338" i="89"/>
  <c r="DS331" i="89"/>
  <c r="DS334" i="89"/>
  <c r="DS339" i="89"/>
  <c r="DS341" i="89"/>
  <c r="DS342" i="89"/>
  <c r="DS343" i="89"/>
  <c r="DS344" i="89"/>
  <c r="DS345" i="89"/>
  <c r="DS350" i="89"/>
  <c r="DS346" i="89"/>
  <c r="DS355" i="89"/>
  <c r="DS352" i="89"/>
  <c r="DS353" i="89"/>
  <c r="DS354" i="89"/>
  <c r="DS340" i="89"/>
  <c r="DS347" i="89"/>
  <c r="DS357" i="89"/>
  <c r="DS356" i="89"/>
  <c r="DS359" i="89"/>
  <c r="DS358" i="89"/>
  <c r="DS363" i="89"/>
  <c r="DS360" i="89"/>
  <c r="DS364" i="89"/>
  <c r="DS361" i="89"/>
  <c r="DS362" i="89"/>
  <c r="DS371" i="89"/>
  <c r="DS367" i="89"/>
  <c r="DS366" i="89"/>
  <c r="DS372" i="89"/>
  <c r="DS325" i="89"/>
  <c r="DV416" i="89"/>
  <c r="DV375" i="89"/>
  <c r="DV318" i="89"/>
  <c r="DV268" i="89"/>
  <c r="DV226" i="89"/>
  <c r="DV178" i="89"/>
  <c r="DX175" i="89"/>
  <c r="DY175" i="89" s="1"/>
  <c r="DV134" i="89"/>
  <c r="DV183" i="89" s="1"/>
  <c r="DV231" i="89" s="1"/>
  <c r="DV273" i="89" s="1"/>
  <c r="DV323" i="89" s="1"/>
  <c r="DV380" i="89" s="1"/>
  <c r="DV129" i="89"/>
  <c r="DV41" i="89" s="1"/>
  <c r="DO89" i="89"/>
  <c r="DO90" i="89"/>
  <c r="DO91" i="89"/>
  <c r="DO92" i="89"/>
  <c r="DO93" i="89"/>
  <c r="DO94" i="89"/>
  <c r="DO95" i="89"/>
  <c r="DO96" i="89"/>
  <c r="DO97" i="89"/>
  <c r="DO98" i="89"/>
  <c r="DO99" i="89"/>
  <c r="DO100" i="89"/>
  <c r="DO101" i="89"/>
  <c r="DO102" i="89"/>
  <c r="DO103" i="89"/>
  <c r="DO105" i="89"/>
  <c r="DO106" i="89"/>
  <c r="DO108" i="89"/>
  <c r="DO109" i="89"/>
  <c r="DO110" i="89"/>
  <c r="DO111" i="89"/>
  <c r="DO113" i="89"/>
  <c r="DO114" i="89"/>
  <c r="DO115" i="89"/>
  <c r="DO104" i="89"/>
  <c r="DO116" i="89"/>
  <c r="DO117" i="89"/>
  <c r="DO119" i="89"/>
  <c r="DO120" i="89"/>
  <c r="DO121" i="89"/>
  <c r="DO122" i="89"/>
  <c r="DO118" i="89"/>
  <c r="DO124" i="89"/>
  <c r="DO125" i="89"/>
  <c r="DO123" i="89"/>
  <c r="DO126" i="89"/>
  <c r="DO127" i="89"/>
  <c r="DO128" i="89"/>
  <c r="DO88" i="89"/>
  <c r="EB465" i="89" l="1"/>
  <c r="EB464" i="89"/>
  <c r="EB463" i="89"/>
  <c r="DX318" i="89"/>
  <c r="DX375" i="89"/>
  <c r="DX268" i="89"/>
  <c r="DX178" i="89"/>
  <c r="DX416" i="89"/>
  <c r="DX226" i="89"/>
  <c r="DX129" i="89"/>
  <c r="DP276" i="89"/>
  <c r="DQ276" i="89" s="1"/>
  <c r="DP277" i="89"/>
  <c r="DQ277" i="89" s="1"/>
  <c r="DP278" i="89"/>
  <c r="DQ278" i="89" s="1"/>
  <c r="DP279" i="89"/>
  <c r="DQ279" i="89" s="1"/>
  <c r="DP280" i="89"/>
  <c r="DQ280" i="89" s="1"/>
  <c r="DP281" i="89"/>
  <c r="DQ281" i="89" s="1"/>
  <c r="DP282" i="89"/>
  <c r="DQ282" i="89" s="1"/>
  <c r="DP283" i="89"/>
  <c r="DQ283" i="89" s="1"/>
  <c r="DP284" i="89"/>
  <c r="DQ284" i="89" s="1"/>
  <c r="DP285" i="89"/>
  <c r="DQ285" i="89" s="1"/>
  <c r="DP286" i="89"/>
  <c r="DQ286" i="89" s="1"/>
  <c r="DP287" i="89"/>
  <c r="DQ287" i="89" s="1"/>
  <c r="DP288" i="89"/>
  <c r="DQ288" i="89" s="1"/>
  <c r="DP289" i="89"/>
  <c r="DQ289" i="89" s="1"/>
  <c r="DP290" i="89"/>
  <c r="DQ290" i="89" s="1"/>
  <c r="DP292" i="89"/>
  <c r="DQ292" i="89" s="1"/>
  <c r="DP294" i="89"/>
  <c r="DQ294" i="89" s="1"/>
  <c r="DP295" i="89"/>
  <c r="DQ295" i="89" s="1"/>
  <c r="DP293" i="89"/>
  <c r="DQ293" i="89" s="1"/>
  <c r="DP296" i="89"/>
  <c r="DQ296" i="89" s="1"/>
  <c r="DP297" i="89"/>
  <c r="DQ297" i="89" s="1"/>
  <c r="DP298" i="89"/>
  <c r="DQ298" i="89" s="1"/>
  <c r="DP299" i="89"/>
  <c r="DQ299" i="89" s="1"/>
  <c r="DP300" i="89"/>
  <c r="DQ300" i="89" s="1"/>
  <c r="DP301" i="89"/>
  <c r="DQ301" i="89" s="1"/>
  <c r="DP302" i="89"/>
  <c r="DQ302" i="89" s="1"/>
  <c r="DP303" i="89"/>
  <c r="DQ303" i="89" s="1"/>
  <c r="DP304" i="89"/>
  <c r="DQ304" i="89" s="1"/>
  <c r="DP305" i="89"/>
  <c r="DQ305" i="89" s="1"/>
  <c r="DP306" i="89"/>
  <c r="DQ306" i="89" s="1"/>
  <c r="DP307" i="89"/>
  <c r="DQ307" i="89" s="1"/>
  <c r="DP308" i="89"/>
  <c r="DQ308" i="89" s="1"/>
  <c r="DP309" i="89"/>
  <c r="DQ309" i="89" s="1"/>
  <c r="DP310" i="89"/>
  <c r="DQ310" i="89" s="1"/>
  <c r="DP311" i="89"/>
  <c r="DQ311" i="89" s="1"/>
  <c r="DP312" i="89"/>
  <c r="DQ312" i="89" s="1"/>
  <c r="DP313" i="89"/>
  <c r="DQ313" i="89" s="1"/>
  <c r="DP314" i="89"/>
  <c r="DQ314" i="89" s="1"/>
  <c r="DP315" i="89"/>
  <c r="DQ315" i="89" s="1"/>
  <c r="DO276" i="89"/>
  <c r="DO277" i="89"/>
  <c r="DO278" i="89"/>
  <c r="DO279" i="89"/>
  <c r="DO280" i="89"/>
  <c r="DO281" i="89"/>
  <c r="DO282" i="89"/>
  <c r="DO283" i="89"/>
  <c r="DO284" i="89"/>
  <c r="DO285" i="89"/>
  <c r="DO286" i="89"/>
  <c r="DO287" i="89"/>
  <c r="DO288" i="89"/>
  <c r="DO289" i="89"/>
  <c r="DO290" i="89"/>
  <c r="DO292" i="89"/>
  <c r="DO294" i="89"/>
  <c r="DO295" i="89"/>
  <c r="DO293" i="89"/>
  <c r="DO296" i="89"/>
  <c r="DO297" i="89"/>
  <c r="DO298" i="89"/>
  <c r="DO299" i="89"/>
  <c r="DO300" i="89"/>
  <c r="DO301" i="89"/>
  <c r="DO302" i="89"/>
  <c r="DO303" i="89"/>
  <c r="DO304" i="89"/>
  <c r="DO305" i="89"/>
  <c r="DO306" i="89"/>
  <c r="DO307" i="89"/>
  <c r="DO308" i="89"/>
  <c r="DO309" i="89"/>
  <c r="DO310" i="89"/>
  <c r="DO311" i="89"/>
  <c r="DO312" i="89"/>
  <c r="DO313" i="89"/>
  <c r="DO314" i="89"/>
  <c r="DO315" i="89"/>
  <c r="DP275" i="89"/>
  <c r="DQ275" i="89" s="1"/>
  <c r="DO275" i="89"/>
  <c r="DP137" i="89"/>
  <c r="DQ137" i="89" s="1"/>
  <c r="DP138" i="89"/>
  <c r="DQ138" i="89" s="1"/>
  <c r="DP139" i="89"/>
  <c r="DQ139" i="89" s="1"/>
  <c r="DP140" i="89"/>
  <c r="DQ140" i="89" s="1"/>
  <c r="DP141" i="89"/>
  <c r="DQ141" i="89" s="1"/>
  <c r="DP142" i="89"/>
  <c r="DQ142" i="89" s="1"/>
  <c r="DP143" i="89"/>
  <c r="DQ143" i="89" s="1"/>
  <c r="DP144" i="89"/>
  <c r="DQ144" i="89" s="1"/>
  <c r="DP145" i="89"/>
  <c r="DQ145" i="89" s="1"/>
  <c r="DP146" i="89"/>
  <c r="DQ146" i="89" s="1"/>
  <c r="DP147" i="89"/>
  <c r="DQ147" i="89" s="1"/>
  <c r="DP148" i="89"/>
  <c r="DQ148" i="89" s="1"/>
  <c r="DP149" i="89"/>
  <c r="DQ149" i="89" s="1"/>
  <c r="DP150" i="89"/>
  <c r="DQ150" i="89" s="1"/>
  <c r="DP151" i="89"/>
  <c r="DQ151" i="89" s="1"/>
  <c r="DP153" i="89"/>
  <c r="DQ153" i="89" s="1"/>
  <c r="DP156" i="89"/>
  <c r="DQ156" i="89" s="1"/>
  <c r="DP157" i="89"/>
  <c r="DQ157" i="89" s="1"/>
  <c r="DP158" i="89"/>
  <c r="DQ158" i="89" s="1"/>
  <c r="DP160" i="89"/>
  <c r="DQ160" i="89" s="1"/>
  <c r="DP162" i="89"/>
  <c r="DQ162" i="89" s="1"/>
  <c r="DP152" i="89"/>
  <c r="DQ152" i="89" s="1"/>
  <c r="DP163" i="89"/>
  <c r="DQ163" i="89" s="1"/>
  <c r="DP164" i="89"/>
  <c r="DQ164" i="89" s="1"/>
  <c r="DP165" i="89"/>
  <c r="DQ165" i="89" s="1"/>
  <c r="DP167" i="89"/>
  <c r="DQ167" i="89" s="1"/>
  <c r="DP168" i="89"/>
  <c r="DQ168" i="89" s="1"/>
  <c r="DP169" i="89"/>
  <c r="DQ169" i="89" s="1"/>
  <c r="DP170" i="89"/>
  <c r="DQ170" i="89" s="1"/>
  <c r="DP171" i="89"/>
  <c r="DQ171" i="89" s="1"/>
  <c r="DP172" i="89"/>
  <c r="DQ172" i="89" s="1"/>
  <c r="DP173" i="89"/>
  <c r="DQ173" i="89" s="1"/>
  <c r="DP174" i="89"/>
  <c r="DQ174" i="89" s="1"/>
  <c r="DP175" i="89"/>
  <c r="DQ175" i="89" s="1"/>
  <c r="DO137" i="89"/>
  <c r="DO138" i="89"/>
  <c r="DO139" i="89"/>
  <c r="DO140" i="89"/>
  <c r="DO141" i="89"/>
  <c r="DO142" i="89"/>
  <c r="DO143" i="89"/>
  <c r="DO144" i="89"/>
  <c r="DO145" i="89"/>
  <c r="DO146" i="89"/>
  <c r="DO147" i="89"/>
  <c r="DO148" i="89"/>
  <c r="DO149" i="89"/>
  <c r="DO150" i="89"/>
  <c r="DO151" i="89"/>
  <c r="DO153" i="89"/>
  <c r="DO156" i="89"/>
  <c r="DO157" i="89"/>
  <c r="DO158" i="89"/>
  <c r="DO160" i="89"/>
  <c r="DO162" i="89"/>
  <c r="DO152" i="89"/>
  <c r="DO163" i="89"/>
  <c r="DO164" i="89"/>
  <c r="DO165" i="89"/>
  <c r="DO167" i="89"/>
  <c r="DO168" i="89"/>
  <c r="DO169" i="89"/>
  <c r="DO170" i="89"/>
  <c r="DO171" i="89"/>
  <c r="DO172" i="89"/>
  <c r="DO173" i="89"/>
  <c r="DO174" i="89"/>
  <c r="DO175" i="89"/>
  <c r="DP136" i="89"/>
  <c r="DQ136" i="89" s="1"/>
  <c r="DO136" i="89"/>
  <c r="DP234" i="89"/>
  <c r="DQ234" i="89" s="1"/>
  <c r="DP235" i="89"/>
  <c r="DQ235" i="89" s="1"/>
  <c r="DP236" i="89"/>
  <c r="DQ236" i="89" s="1"/>
  <c r="DP237" i="89"/>
  <c r="DQ237" i="89" s="1"/>
  <c r="DP238" i="89"/>
  <c r="DQ238" i="89" s="1"/>
  <c r="DP240" i="89"/>
  <c r="DQ240" i="89" s="1"/>
  <c r="DP241" i="89"/>
  <c r="DQ241" i="89" s="1"/>
  <c r="DP242" i="89"/>
  <c r="DQ242" i="89" s="1"/>
  <c r="DP243" i="89"/>
  <c r="DQ243" i="89" s="1"/>
  <c r="DP244" i="89"/>
  <c r="DQ244" i="89" s="1"/>
  <c r="DP245" i="89"/>
  <c r="DQ245" i="89" s="1"/>
  <c r="DP246" i="89"/>
  <c r="DQ246" i="89" s="1"/>
  <c r="DP248" i="89"/>
  <c r="DQ248" i="89" s="1"/>
  <c r="DP249" i="89"/>
  <c r="DQ249" i="89" s="1"/>
  <c r="DP250" i="89"/>
  <c r="DQ250" i="89" s="1"/>
  <c r="DP251" i="89"/>
  <c r="DQ251" i="89" s="1"/>
  <c r="DP252" i="89"/>
  <c r="DQ252" i="89" s="1"/>
  <c r="DP253" i="89"/>
  <c r="DQ253" i="89" s="1"/>
  <c r="DP254" i="89"/>
  <c r="DQ254" i="89" s="1"/>
  <c r="DP255" i="89"/>
  <c r="DQ255" i="89" s="1"/>
  <c r="DP256" i="89"/>
  <c r="DQ256" i="89" s="1"/>
  <c r="DP257" i="89"/>
  <c r="DQ257" i="89" s="1"/>
  <c r="DP258" i="89"/>
  <c r="DQ258" i="89" s="1"/>
  <c r="DP259" i="89"/>
  <c r="DQ259" i="89" s="1"/>
  <c r="DP260" i="89"/>
  <c r="DQ260" i="89" s="1"/>
  <c r="DP261" i="89"/>
  <c r="DQ261" i="89" s="1"/>
  <c r="DP262" i="89"/>
  <c r="DQ262" i="89" s="1"/>
  <c r="DP263" i="89"/>
  <c r="DQ263" i="89" s="1"/>
  <c r="DP264" i="89"/>
  <c r="DQ264" i="89" s="1"/>
  <c r="DP265" i="89"/>
  <c r="DQ265" i="89" s="1"/>
  <c r="DO234" i="89"/>
  <c r="DO235" i="89"/>
  <c r="DO236" i="89"/>
  <c r="DO237" i="89"/>
  <c r="DO238" i="89"/>
  <c r="DO240" i="89"/>
  <c r="DO241" i="89"/>
  <c r="DO242" i="89"/>
  <c r="DO243" i="89"/>
  <c r="DO244" i="89"/>
  <c r="DO245" i="89"/>
  <c r="DO246" i="89"/>
  <c r="DO248" i="89"/>
  <c r="DO249" i="89"/>
  <c r="DO250" i="89"/>
  <c r="DO251" i="89"/>
  <c r="DO252" i="89"/>
  <c r="DO253" i="89"/>
  <c r="DO254" i="89"/>
  <c r="DO255" i="89"/>
  <c r="DO256" i="89"/>
  <c r="DO257" i="89"/>
  <c r="DO258" i="89"/>
  <c r="DO259" i="89"/>
  <c r="DO260" i="89"/>
  <c r="DO261" i="89"/>
  <c r="DO262" i="89"/>
  <c r="DO263" i="89"/>
  <c r="DO264" i="89"/>
  <c r="DO265" i="89"/>
  <c r="DP233" i="89"/>
  <c r="DQ233" i="89" s="1"/>
  <c r="DO233" i="89"/>
  <c r="DP89" i="89"/>
  <c r="DQ89" i="89" s="1"/>
  <c r="DP90" i="89"/>
  <c r="DQ90" i="89" s="1"/>
  <c r="DP91" i="89"/>
  <c r="DQ91" i="89" s="1"/>
  <c r="DP92" i="89"/>
  <c r="DQ92" i="89" s="1"/>
  <c r="DP93" i="89"/>
  <c r="DQ93" i="89" s="1"/>
  <c r="DP94" i="89"/>
  <c r="DQ94" i="89" s="1"/>
  <c r="DP95" i="89"/>
  <c r="DQ95" i="89" s="1"/>
  <c r="DP96" i="89"/>
  <c r="DQ96" i="89" s="1"/>
  <c r="DP97" i="89"/>
  <c r="DQ97" i="89" s="1"/>
  <c r="DP98" i="89"/>
  <c r="DQ98" i="89" s="1"/>
  <c r="DP99" i="89"/>
  <c r="DQ99" i="89" s="1"/>
  <c r="DP100" i="89"/>
  <c r="DQ100" i="89" s="1"/>
  <c r="DP101" i="89"/>
  <c r="DQ101" i="89" s="1"/>
  <c r="DP102" i="89"/>
  <c r="DQ102" i="89" s="1"/>
  <c r="DP103" i="89"/>
  <c r="DQ103" i="89" s="1"/>
  <c r="DP105" i="89"/>
  <c r="DQ105" i="89" s="1"/>
  <c r="DP106" i="89"/>
  <c r="DQ106" i="89" s="1"/>
  <c r="DP108" i="89"/>
  <c r="DQ108" i="89" s="1"/>
  <c r="DP109" i="89"/>
  <c r="DQ109" i="89" s="1"/>
  <c r="DP110" i="89"/>
  <c r="DQ110" i="89" s="1"/>
  <c r="DP111" i="89"/>
  <c r="DQ111" i="89" s="1"/>
  <c r="DP113" i="89"/>
  <c r="DQ113" i="89" s="1"/>
  <c r="DP114" i="89"/>
  <c r="DQ114" i="89" s="1"/>
  <c r="DP115" i="89"/>
  <c r="DQ115" i="89" s="1"/>
  <c r="DP104" i="89"/>
  <c r="DQ104" i="89" s="1"/>
  <c r="DP116" i="89"/>
  <c r="DQ116" i="89" s="1"/>
  <c r="DP117" i="89"/>
  <c r="DQ117" i="89" s="1"/>
  <c r="DP119" i="89"/>
  <c r="DQ119" i="89" s="1"/>
  <c r="DP120" i="89"/>
  <c r="DQ120" i="89" s="1"/>
  <c r="DP121" i="89"/>
  <c r="DQ121" i="89" s="1"/>
  <c r="DP122" i="89"/>
  <c r="DQ122" i="89" s="1"/>
  <c r="DP118" i="89"/>
  <c r="DQ118" i="89" s="1"/>
  <c r="DP124" i="89"/>
  <c r="DQ124" i="89" s="1"/>
  <c r="DP125" i="89"/>
  <c r="DQ125" i="89" s="1"/>
  <c r="DP123" i="89"/>
  <c r="DQ123" i="89" s="1"/>
  <c r="DP126" i="89"/>
  <c r="DQ126" i="89" s="1"/>
  <c r="DP127" i="89"/>
  <c r="DQ127" i="89" s="1"/>
  <c r="DP128" i="89"/>
  <c r="DQ128" i="89" s="1"/>
  <c r="DP88" i="89"/>
  <c r="DQ88" i="89" s="1"/>
  <c r="EB467" i="89" l="1"/>
  <c r="EB466" i="89"/>
  <c r="DX465" i="89"/>
  <c r="DX464" i="89"/>
  <c r="DX463" i="89"/>
  <c r="DP326" i="89"/>
  <c r="DQ326" i="89" s="1"/>
  <c r="DP327" i="89"/>
  <c r="DQ327" i="89" s="1"/>
  <c r="DP328" i="89"/>
  <c r="DQ328" i="89" s="1"/>
  <c r="DP330" i="89"/>
  <c r="DQ330" i="89" s="1"/>
  <c r="DP332" i="89"/>
  <c r="DQ332" i="89" s="1"/>
  <c r="DP335" i="89"/>
  <c r="DQ335" i="89" s="1"/>
  <c r="DP337" i="89"/>
  <c r="DQ337" i="89" s="1"/>
  <c r="DP338" i="89"/>
  <c r="DQ338" i="89" s="1"/>
  <c r="DP331" i="89"/>
  <c r="DQ331" i="89" s="1"/>
  <c r="DP334" i="89"/>
  <c r="DQ334" i="89" s="1"/>
  <c r="DP339" i="89"/>
  <c r="DQ339" i="89" s="1"/>
  <c r="DP341" i="89"/>
  <c r="DQ341" i="89" s="1"/>
  <c r="DP342" i="89"/>
  <c r="DQ342" i="89" s="1"/>
  <c r="DP343" i="89"/>
  <c r="DQ343" i="89" s="1"/>
  <c r="DP344" i="89"/>
  <c r="DQ344" i="89" s="1"/>
  <c r="DP345" i="89"/>
  <c r="DQ345" i="89" s="1"/>
  <c r="DP350" i="89"/>
  <c r="DQ350" i="89" s="1"/>
  <c r="DP346" i="89"/>
  <c r="DQ346" i="89" s="1"/>
  <c r="DP355" i="89"/>
  <c r="DQ355" i="89" s="1"/>
  <c r="DP352" i="89"/>
  <c r="DQ352" i="89" s="1"/>
  <c r="DP353" i="89"/>
  <c r="DQ353" i="89" s="1"/>
  <c r="DP354" i="89"/>
  <c r="DQ354" i="89" s="1"/>
  <c r="DP340" i="89"/>
  <c r="DQ340" i="89" s="1"/>
  <c r="DP347" i="89"/>
  <c r="DQ347" i="89" s="1"/>
  <c r="DP357" i="89"/>
  <c r="DQ357" i="89" s="1"/>
  <c r="DP356" i="89"/>
  <c r="DQ356" i="89" s="1"/>
  <c r="DP359" i="89"/>
  <c r="DQ359" i="89" s="1"/>
  <c r="DP358" i="89"/>
  <c r="DQ358" i="89" s="1"/>
  <c r="DP363" i="89"/>
  <c r="DQ363" i="89" s="1"/>
  <c r="DP360" i="89"/>
  <c r="DQ360" i="89" s="1"/>
  <c r="DP364" i="89"/>
  <c r="DQ364" i="89" s="1"/>
  <c r="DP361" i="89"/>
  <c r="DQ361" i="89" s="1"/>
  <c r="DP362" i="89"/>
  <c r="DQ362" i="89" s="1"/>
  <c r="DP371" i="89"/>
  <c r="DQ371" i="89" s="1"/>
  <c r="DP367" i="89"/>
  <c r="DQ367" i="89" s="1"/>
  <c r="DP366" i="89"/>
  <c r="DQ366" i="89" s="1"/>
  <c r="DP372" i="89"/>
  <c r="DQ372" i="89" s="1"/>
  <c r="DP325" i="89"/>
  <c r="DQ325" i="89" s="1"/>
  <c r="DO326" i="89"/>
  <c r="DO327" i="89"/>
  <c r="DO328" i="89"/>
  <c r="DO330" i="89"/>
  <c r="DO332" i="89"/>
  <c r="DO335" i="89"/>
  <c r="DO337" i="89"/>
  <c r="DO338" i="89"/>
  <c r="DO331" i="89"/>
  <c r="DO334" i="89"/>
  <c r="DO339" i="89"/>
  <c r="DO341" i="89"/>
  <c r="DO342" i="89"/>
  <c r="DO343" i="89"/>
  <c r="DO344" i="89"/>
  <c r="DO345" i="89"/>
  <c r="DO350" i="89"/>
  <c r="DO346" i="89"/>
  <c r="DO355" i="89"/>
  <c r="DO352" i="89"/>
  <c r="DO353" i="89"/>
  <c r="DO354" i="89"/>
  <c r="DO340" i="89"/>
  <c r="DO347" i="89"/>
  <c r="DO357" i="89"/>
  <c r="DO356" i="89"/>
  <c r="DO359" i="89"/>
  <c r="DO358" i="89"/>
  <c r="DO363" i="89"/>
  <c r="DO360" i="89"/>
  <c r="DO364" i="89"/>
  <c r="DO361" i="89"/>
  <c r="DO362" i="89"/>
  <c r="DO371" i="89"/>
  <c r="DO367" i="89"/>
  <c r="DO366" i="89"/>
  <c r="DO372" i="89"/>
  <c r="DO325" i="89"/>
  <c r="DP186" i="89"/>
  <c r="DQ186" i="89" s="1"/>
  <c r="DP187" i="89"/>
  <c r="DQ187" i="89" s="1"/>
  <c r="DP188" i="89"/>
  <c r="DQ188" i="89" s="1"/>
  <c r="DP189" i="89"/>
  <c r="DQ189" i="89" s="1"/>
  <c r="DP190" i="89"/>
  <c r="DQ190" i="89" s="1"/>
  <c r="DP191" i="89"/>
  <c r="DQ191" i="89" s="1"/>
  <c r="DP192" i="89"/>
  <c r="DQ192" i="89" s="1"/>
  <c r="DP193" i="89"/>
  <c r="DQ193" i="89" s="1"/>
  <c r="DP194" i="89"/>
  <c r="DQ194" i="89" s="1"/>
  <c r="DP208" i="89"/>
  <c r="DQ208" i="89" s="1"/>
  <c r="DP195" i="89"/>
  <c r="DQ195" i="89" s="1"/>
  <c r="DP196" i="89"/>
  <c r="DQ196" i="89" s="1"/>
  <c r="DP198" i="89"/>
  <c r="DQ198" i="89" s="1"/>
  <c r="DP200" i="89"/>
  <c r="DQ200" i="89" s="1"/>
  <c r="DP201" i="89"/>
  <c r="DQ201" i="89" s="1"/>
  <c r="DP202" i="89"/>
  <c r="DQ202" i="89" s="1"/>
  <c r="DP203" i="89"/>
  <c r="DQ203" i="89" s="1"/>
  <c r="DP205" i="89"/>
  <c r="DQ205" i="89" s="1"/>
  <c r="DP206" i="89"/>
  <c r="DQ206" i="89" s="1"/>
  <c r="DP207" i="89"/>
  <c r="DQ207" i="89" s="1"/>
  <c r="DP197" i="89"/>
  <c r="DQ197" i="89" s="1"/>
  <c r="DP212" i="89"/>
  <c r="DQ212" i="89" s="1"/>
  <c r="DP209" i="89"/>
  <c r="DQ209" i="89" s="1"/>
  <c r="DP210" i="89"/>
  <c r="DQ210" i="89" s="1"/>
  <c r="DP213" i="89"/>
  <c r="DQ213" i="89" s="1"/>
  <c r="DP214" i="89"/>
  <c r="DQ214" i="89" s="1"/>
  <c r="DP211" i="89"/>
  <c r="DQ211" i="89" s="1"/>
  <c r="DP215" i="89"/>
  <c r="DQ215" i="89" s="1"/>
  <c r="DP216" i="89"/>
  <c r="DQ216" i="89" s="1"/>
  <c r="DP217" i="89"/>
  <c r="DQ217" i="89" s="1"/>
  <c r="DP218" i="89"/>
  <c r="DQ218" i="89" s="1"/>
  <c r="DP219" i="89"/>
  <c r="DQ219" i="89" s="1"/>
  <c r="DP220" i="89"/>
  <c r="DQ220" i="89" s="1"/>
  <c r="DP221" i="89"/>
  <c r="DQ221" i="89" s="1"/>
  <c r="DP222" i="89"/>
  <c r="DQ222" i="89" s="1"/>
  <c r="DP223" i="89"/>
  <c r="DQ223" i="89" s="1"/>
  <c r="DP224" i="89"/>
  <c r="DQ224" i="89" s="1"/>
  <c r="DP225" i="89"/>
  <c r="DQ225" i="89" s="1"/>
  <c r="DP185" i="89"/>
  <c r="DQ185" i="89" s="1"/>
  <c r="DO186" i="89"/>
  <c r="DO187" i="89"/>
  <c r="DO188" i="89"/>
  <c r="DO189" i="89"/>
  <c r="DO190" i="89"/>
  <c r="DO191" i="89"/>
  <c r="DO192" i="89"/>
  <c r="DO193" i="89"/>
  <c r="DO194" i="89"/>
  <c r="DO208" i="89"/>
  <c r="DO195" i="89"/>
  <c r="DO196" i="89"/>
  <c r="DO198" i="89"/>
  <c r="DO200" i="89"/>
  <c r="DO201" i="89"/>
  <c r="DO202" i="89"/>
  <c r="DO203" i="89"/>
  <c r="DO205" i="89"/>
  <c r="DO206" i="89"/>
  <c r="DO207" i="89"/>
  <c r="DO197" i="89"/>
  <c r="DO212" i="89"/>
  <c r="DO209" i="89"/>
  <c r="DO210" i="89"/>
  <c r="DO213" i="89"/>
  <c r="DO214" i="89"/>
  <c r="DO211" i="89"/>
  <c r="DO215" i="89"/>
  <c r="DO216" i="89"/>
  <c r="DO217" i="89"/>
  <c r="DO218" i="89"/>
  <c r="DO219" i="89"/>
  <c r="DO220" i="89"/>
  <c r="DO221" i="89"/>
  <c r="DO222" i="89"/>
  <c r="DO223" i="89"/>
  <c r="DO224" i="89"/>
  <c r="DO225" i="89"/>
  <c r="DO185" i="89"/>
  <c r="DR416" i="89"/>
  <c r="DR375" i="89"/>
  <c r="DR318" i="89"/>
  <c r="DR268" i="89"/>
  <c r="DR226" i="89"/>
  <c r="DR178" i="89"/>
  <c r="DR134" i="89"/>
  <c r="DR183" i="89" s="1"/>
  <c r="DR231" i="89" s="1"/>
  <c r="DR273" i="89" s="1"/>
  <c r="DR323" i="89" s="1"/>
  <c r="DR380" i="89" s="1"/>
  <c r="DR129" i="89"/>
  <c r="DR41" i="89" s="1"/>
  <c r="DU128" i="89"/>
  <c r="DR81" i="89" l="1"/>
  <c r="DR476" i="89"/>
  <c r="FT476" i="89" s="1"/>
  <c r="DX466" i="89"/>
  <c r="DT129" i="89"/>
  <c r="DT375" i="89"/>
  <c r="DT178" i="89"/>
  <c r="DT226" i="89"/>
  <c r="DT318" i="89"/>
  <c r="DT268" i="89"/>
  <c r="DT416" i="89"/>
  <c r="DK326" i="89"/>
  <c r="DK327" i="89"/>
  <c r="DK328" i="89"/>
  <c r="DK330" i="89"/>
  <c r="DK332" i="89"/>
  <c r="DK335" i="89"/>
  <c r="DK337" i="89"/>
  <c r="DK338" i="89"/>
  <c r="DK331" i="89"/>
  <c r="DK334" i="89"/>
  <c r="DK339" i="89"/>
  <c r="DK341" i="89"/>
  <c r="DK342" i="89"/>
  <c r="DK343" i="89"/>
  <c r="DK344" i="89"/>
  <c r="DK345" i="89"/>
  <c r="DK350" i="89"/>
  <c r="DK346" i="89"/>
  <c r="DK355" i="89"/>
  <c r="DK352" i="89"/>
  <c r="DK353" i="89"/>
  <c r="DK354" i="89"/>
  <c r="DK340" i="89"/>
  <c r="DK347" i="89"/>
  <c r="DK357" i="89"/>
  <c r="DK356" i="89"/>
  <c r="DK359" i="89"/>
  <c r="DK358" i="89"/>
  <c r="DK363" i="89"/>
  <c r="DK360" i="89"/>
  <c r="DK364" i="89"/>
  <c r="DK361" i="89"/>
  <c r="DK362" i="89"/>
  <c r="DK371" i="89"/>
  <c r="DK367" i="89"/>
  <c r="DK366" i="89"/>
  <c r="DK372" i="89"/>
  <c r="DK325" i="89"/>
  <c r="DK186" i="89"/>
  <c r="DK187" i="89"/>
  <c r="DK188" i="89"/>
  <c r="DK189" i="89"/>
  <c r="DK190" i="89"/>
  <c r="DK191" i="89"/>
  <c r="DK192" i="89"/>
  <c r="DK193" i="89"/>
  <c r="DK194" i="89"/>
  <c r="DK208" i="89"/>
  <c r="DK195" i="89"/>
  <c r="DK196" i="89"/>
  <c r="DK198" i="89"/>
  <c r="DK200" i="89"/>
  <c r="DK201" i="89"/>
  <c r="DK202" i="89"/>
  <c r="DK203" i="89"/>
  <c r="DK205" i="89"/>
  <c r="DK206" i="89"/>
  <c r="DK207" i="89"/>
  <c r="DK197" i="89"/>
  <c r="DK212" i="89"/>
  <c r="DK209" i="89"/>
  <c r="DK210" i="89"/>
  <c r="DK213" i="89"/>
  <c r="DK214" i="89"/>
  <c r="DK211" i="89"/>
  <c r="DK215" i="89"/>
  <c r="DK216" i="89"/>
  <c r="DK217" i="89"/>
  <c r="DK218" i="89"/>
  <c r="DK219" i="89"/>
  <c r="DK220" i="89"/>
  <c r="DK221" i="89"/>
  <c r="DK222" i="89"/>
  <c r="DK223" i="89"/>
  <c r="DK224" i="89"/>
  <c r="DK225" i="89"/>
  <c r="DK185" i="89"/>
  <c r="DT465" i="89" l="1"/>
  <c r="DT464" i="89"/>
  <c r="DT463" i="89"/>
  <c r="DG234" i="89"/>
  <c r="DG235" i="89"/>
  <c r="DG236" i="89"/>
  <c r="DG237" i="89"/>
  <c r="DG238" i="89"/>
  <c r="DG240" i="89"/>
  <c r="DG241" i="89"/>
  <c r="DG242" i="89"/>
  <c r="DG243" i="89"/>
  <c r="DG244" i="89"/>
  <c r="DG245" i="89"/>
  <c r="DG246" i="89"/>
  <c r="DG248" i="89"/>
  <c r="DG249" i="89"/>
  <c r="DG250" i="89"/>
  <c r="DG251" i="89"/>
  <c r="DG252" i="89"/>
  <c r="DG253" i="89"/>
  <c r="DG254" i="89"/>
  <c r="DG255" i="89"/>
  <c r="DG256" i="89"/>
  <c r="DG257" i="89"/>
  <c r="DG258" i="89"/>
  <c r="DG259" i="89"/>
  <c r="DG260" i="89"/>
  <c r="DG261" i="89"/>
  <c r="DG262" i="89"/>
  <c r="DG263" i="89"/>
  <c r="DG264" i="89"/>
  <c r="DG265" i="89"/>
  <c r="DG233" i="89"/>
  <c r="DG326" i="89"/>
  <c r="DG327" i="89"/>
  <c r="DG328" i="89"/>
  <c r="DG330" i="89"/>
  <c r="DG332" i="89"/>
  <c r="DG335" i="89"/>
  <c r="DG337" i="89"/>
  <c r="DG338" i="89"/>
  <c r="DG331" i="89"/>
  <c r="DG334" i="89"/>
  <c r="DG339" i="89"/>
  <c r="DG341" i="89"/>
  <c r="DG342" i="89"/>
  <c r="DG343" i="89"/>
  <c r="DG344" i="89"/>
  <c r="DG345" i="89"/>
  <c r="DG350" i="89"/>
  <c r="DG346" i="89"/>
  <c r="DG355" i="89"/>
  <c r="DG352" i="89"/>
  <c r="DG353" i="89"/>
  <c r="DG354" i="89"/>
  <c r="DG340" i="89"/>
  <c r="DG347" i="89"/>
  <c r="DG357" i="89"/>
  <c r="DG356" i="89"/>
  <c r="DG359" i="89"/>
  <c r="DG358" i="89"/>
  <c r="DG363" i="89"/>
  <c r="DG360" i="89"/>
  <c r="DG364" i="89"/>
  <c r="DG361" i="89"/>
  <c r="DG362" i="89"/>
  <c r="DG371" i="89"/>
  <c r="DG367" i="89"/>
  <c r="DG366" i="89"/>
  <c r="DG372" i="89"/>
  <c r="DG325" i="89"/>
  <c r="DG276" i="89"/>
  <c r="DG277" i="89"/>
  <c r="DG278" i="89"/>
  <c r="DG279" i="89"/>
  <c r="DG280" i="89"/>
  <c r="DG281" i="89"/>
  <c r="DG282" i="89"/>
  <c r="DG283" i="89"/>
  <c r="DG284" i="89"/>
  <c r="DG285" i="89"/>
  <c r="DG286" i="89"/>
  <c r="DG287" i="89"/>
  <c r="DG288" i="89"/>
  <c r="DG289" i="89"/>
  <c r="DG290" i="89"/>
  <c r="DG292" i="89"/>
  <c r="DG294" i="89"/>
  <c r="DG295" i="89"/>
  <c r="DG293" i="89"/>
  <c r="DG296" i="89"/>
  <c r="DG297" i="89"/>
  <c r="DG298" i="89"/>
  <c r="DG299" i="89"/>
  <c r="DG300" i="89"/>
  <c r="DG301" i="89"/>
  <c r="DG302" i="89"/>
  <c r="DG303" i="89"/>
  <c r="DG304" i="89"/>
  <c r="DG305" i="89"/>
  <c r="DG306" i="89"/>
  <c r="DG307" i="89"/>
  <c r="DG308" i="89"/>
  <c r="DG309" i="89"/>
  <c r="DG310" i="89"/>
  <c r="DG311" i="89"/>
  <c r="DG312" i="89"/>
  <c r="DG313" i="89"/>
  <c r="DG314" i="89"/>
  <c r="DG315" i="89"/>
  <c r="DG275" i="89"/>
  <c r="DG186" i="89"/>
  <c r="DG187" i="89"/>
  <c r="DG188" i="89"/>
  <c r="DG189" i="89"/>
  <c r="DG190" i="89"/>
  <c r="DG191" i="89"/>
  <c r="DG192" i="89"/>
  <c r="DG193" i="89"/>
  <c r="DG194" i="89"/>
  <c r="DG208" i="89"/>
  <c r="DG195" i="89"/>
  <c r="DG196" i="89"/>
  <c r="DG198" i="89"/>
  <c r="DG200" i="89"/>
  <c r="DG201" i="89"/>
  <c r="DG202" i="89"/>
  <c r="DG203" i="89"/>
  <c r="DG205" i="89"/>
  <c r="DG206" i="89"/>
  <c r="DG207" i="89"/>
  <c r="DG197" i="89"/>
  <c r="DG212" i="89"/>
  <c r="DG209" i="89"/>
  <c r="DG210" i="89"/>
  <c r="DG213" i="89"/>
  <c r="DG214" i="89"/>
  <c r="DG211" i="89"/>
  <c r="DG215" i="89"/>
  <c r="DG216" i="89"/>
  <c r="DG217" i="89"/>
  <c r="DG218" i="89"/>
  <c r="DG219" i="89"/>
  <c r="DG220" i="89"/>
  <c r="DG221" i="89"/>
  <c r="DG222" i="89"/>
  <c r="DG223" i="89"/>
  <c r="DG224" i="89"/>
  <c r="DG225" i="89"/>
  <c r="DG185" i="89"/>
  <c r="DG137" i="89"/>
  <c r="DG138" i="89"/>
  <c r="DG139" i="89"/>
  <c r="DG140" i="89"/>
  <c r="DG141" i="89"/>
  <c r="DG142" i="89"/>
  <c r="DG143" i="89"/>
  <c r="DG144" i="89"/>
  <c r="DG145" i="89"/>
  <c r="DG146" i="89"/>
  <c r="DG147" i="89"/>
  <c r="DG148" i="89"/>
  <c r="DG149" i="89"/>
  <c r="DG150" i="89"/>
  <c r="DG151" i="89"/>
  <c r="DG153" i="89"/>
  <c r="DG156" i="89"/>
  <c r="DG157" i="89"/>
  <c r="DG158" i="89"/>
  <c r="DG160" i="89"/>
  <c r="DG162" i="89"/>
  <c r="DG152" i="89"/>
  <c r="DG163" i="89"/>
  <c r="DG164" i="89"/>
  <c r="DG165" i="89"/>
  <c r="DG167" i="89"/>
  <c r="DG168" i="89"/>
  <c r="DG169" i="89"/>
  <c r="DG170" i="89"/>
  <c r="DG171" i="89"/>
  <c r="DG172" i="89"/>
  <c r="DG173" i="89"/>
  <c r="DG174" i="89"/>
  <c r="DG175" i="89"/>
  <c r="DG136" i="89"/>
  <c r="DG89" i="89"/>
  <c r="DG90" i="89"/>
  <c r="DG91" i="89"/>
  <c r="DG92" i="89"/>
  <c r="DG93" i="89"/>
  <c r="DG94" i="89"/>
  <c r="DG95" i="89"/>
  <c r="DG96" i="89"/>
  <c r="DG97" i="89"/>
  <c r="DG98" i="89"/>
  <c r="DG99" i="89"/>
  <c r="DG100" i="89"/>
  <c r="DG101" i="89"/>
  <c r="DG102" i="89"/>
  <c r="DG103" i="89"/>
  <c r="DG105" i="89"/>
  <c r="DG106" i="89"/>
  <c r="DG108" i="89"/>
  <c r="DG109" i="89"/>
  <c r="DG110" i="89"/>
  <c r="DG111" i="89"/>
  <c r="DG113" i="89"/>
  <c r="DG114" i="89"/>
  <c r="DG115" i="89"/>
  <c r="DG104" i="89"/>
  <c r="DG116" i="89"/>
  <c r="DG117" i="89"/>
  <c r="DG119" i="89"/>
  <c r="DG120" i="89"/>
  <c r="DG121" i="89"/>
  <c r="DG122" i="89"/>
  <c r="DG118" i="89"/>
  <c r="DG124" i="89"/>
  <c r="DG125" i="89"/>
  <c r="DG123" i="89"/>
  <c r="DG126" i="89"/>
  <c r="DG127" i="89"/>
  <c r="DG128" i="89"/>
  <c r="DG88" i="89"/>
  <c r="DT466" i="89" l="1"/>
  <c r="DL276" i="89"/>
  <c r="DM276" i="89" s="1"/>
  <c r="DL277" i="89"/>
  <c r="DM277" i="89" s="1"/>
  <c r="DL278" i="89"/>
  <c r="DM278" i="89" s="1"/>
  <c r="DL279" i="89"/>
  <c r="DM279" i="89" s="1"/>
  <c r="DL280" i="89"/>
  <c r="DM280" i="89" s="1"/>
  <c r="DL281" i="89"/>
  <c r="DM281" i="89" s="1"/>
  <c r="DL282" i="89"/>
  <c r="DM282" i="89" s="1"/>
  <c r="DL283" i="89"/>
  <c r="DM283" i="89" s="1"/>
  <c r="DL284" i="89"/>
  <c r="DM284" i="89" s="1"/>
  <c r="DL285" i="89"/>
  <c r="DM285" i="89" s="1"/>
  <c r="DL286" i="89"/>
  <c r="DM286" i="89" s="1"/>
  <c r="DL287" i="89"/>
  <c r="DM287" i="89" s="1"/>
  <c r="DL288" i="89"/>
  <c r="DM288" i="89" s="1"/>
  <c r="DL289" i="89"/>
  <c r="DM289" i="89" s="1"/>
  <c r="DL290" i="89"/>
  <c r="DM290" i="89" s="1"/>
  <c r="DL292" i="89"/>
  <c r="DM292" i="89" s="1"/>
  <c r="DL294" i="89"/>
  <c r="DM294" i="89" s="1"/>
  <c r="DL295" i="89"/>
  <c r="DM295" i="89" s="1"/>
  <c r="DL293" i="89"/>
  <c r="DM293" i="89" s="1"/>
  <c r="DL296" i="89"/>
  <c r="DM296" i="89" s="1"/>
  <c r="DL297" i="89"/>
  <c r="DM297" i="89" s="1"/>
  <c r="DL298" i="89"/>
  <c r="DM298" i="89" s="1"/>
  <c r="DL299" i="89"/>
  <c r="DM299" i="89" s="1"/>
  <c r="DL300" i="89"/>
  <c r="DM300" i="89" s="1"/>
  <c r="DL301" i="89"/>
  <c r="DM301" i="89" s="1"/>
  <c r="DL302" i="89"/>
  <c r="DM302" i="89" s="1"/>
  <c r="DL303" i="89"/>
  <c r="DM303" i="89" s="1"/>
  <c r="DL304" i="89"/>
  <c r="DM304" i="89" s="1"/>
  <c r="DL305" i="89"/>
  <c r="DM305" i="89" s="1"/>
  <c r="DL306" i="89"/>
  <c r="DM306" i="89" s="1"/>
  <c r="DL307" i="89"/>
  <c r="DM307" i="89" s="1"/>
  <c r="DL308" i="89"/>
  <c r="DM308" i="89" s="1"/>
  <c r="DL309" i="89"/>
  <c r="DM309" i="89" s="1"/>
  <c r="DL310" i="89"/>
  <c r="DM310" i="89" s="1"/>
  <c r="DL311" i="89"/>
  <c r="DM311" i="89" s="1"/>
  <c r="DL312" i="89"/>
  <c r="DM312" i="89" s="1"/>
  <c r="DL313" i="89"/>
  <c r="DM313" i="89" s="1"/>
  <c r="DL314" i="89"/>
  <c r="DM314" i="89" s="1"/>
  <c r="DL315" i="89"/>
  <c r="DM315" i="89" s="1"/>
  <c r="DL275" i="89"/>
  <c r="DM275" i="89" s="1"/>
  <c r="DK276" i="89"/>
  <c r="DK277" i="89"/>
  <c r="DK278" i="89"/>
  <c r="DK279" i="89"/>
  <c r="DK280" i="89"/>
  <c r="DK281" i="89"/>
  <c r="DK282" i="89"/>
  <c r="DK283" i="89"/>
  <c r="DK284" i="89"/>
  <c r="DK285" i="89"/>
  <c r="DK286" i="89"/>
  <c r="DK287" i="89"/>
  <c r="DK288" i="89"/>
  <c r="DK289" i="89"/>
  <c r="DK290" i="89"/>
  <c r="DK292" i="89"/>
  <c r="DK294" i="89"/>
  <c r="DK295" i="89"/>
  <c r="DK293" i="89"/>
  <c r="DK296" i="89"/>
  <c r="DK297" i="89"/>
  <c r="DK298" i="89"/>
  <c r="DK299" i="89"/>
  <c r="DK300" i="89"/>
  <c r="DK301" i="89"/>
  <c r="DK302" i="89"/>
  <c r="DK303" i="89"/>
  <c r="DK304" i="89"/>
  <c r="DK305" i="89"/>
  <c r="DK306" i="89"/>
  <c r="DK307" i="89"/>
  <c r="DK308" i="89"/>
  <c r="DK309" i="89"/>
  <c r="DK310" i="89"/>
  <c r="DK311" i="89"/>
  <c r="DK312" i="89"/>
  <c r="DK313" i="89"/>
  <c r="DK314" i="89"/>
  <c r="DK315" i="89"/>
  <c r="DK275" i="89"/>
  <c r="DL137" i="89"/>
  <c r="DM137" i="89" s="1"/>
  <c r="DL138" i="89"/>
  <c r="DM138" i="89" s="1"/>
  <c r="DL139" i="89"/>
  <c r="DM139" i="89" s="1"/>
  <c r="DL140" i="89"/>
  <c r="DM140" i="89" s="1"/>
  <c r="DL141" i="89"/>
  <c r="DM141" i="89" s="1"/>
  <c r="DL142" i="89"/>
  <c r="DM142" i="89" s="1"/>
  <c r="DL143" i="89"/>
  <c r="DM143" i="89" s="1"/>
  <c r="DL144" i="89"/>
  <c r="DM144" i="89" s="1"/>
  <c r="DL145" i="89"/>
  <c r="DM145" i="89" s="1"/>
  <c r="DL146" i="89"/>
  <c r="DM146" i="89" s="1"/>
  <c r="DL147" i="89"/>
  <c r="DM147" i="89" s="1"/>
  <c r="DL148" i="89"/>
  <c r="DM148" i="89" s="1"/>
  <c r="DL149" i="89"/>
  <c r="DM149" i="89" s="1"/>
  <c r="DL150" i="89"/>
  <c r="DM150" i="89" s="1"/>
  <c r="DL151" i="89"/>
  <c r="DM151" i="89" s="1"/>
  <c r="DL153" i="89"/>
  <c r="DM153" i="89" s="1"/>
  <c r="DL156" i="89"/>
  <c r="DM156" i="89" s="1"/>
  <c r="DL157" i="89"/>
  <c r="DM157" i="89" s="1"/>
  <c r="DL158" i="89"/>
  <c r="DM158" i="89" s="1"/>
  <c r="DL160" i="89"/>
  <c r="DM160" i="89" s="1"/>
  <c r="DL162" i="89"/>
  <c r="DM162" i="89" s="1"/>
  <c r="DL152" i="89"/>
  <c r="DM152" i="89" s="1"/>
  <c r="DL163" i="89"/>
  <c r="DM163" i="89" s="1"/>
  <c r="DL164" i="89"/>
  <c r="DM164" i="89" s="1"/>
  <c r="DL165" i="89"/>
  <c r="DM165" i="89" s="1"/>
  <c r="DL167" i="89"/>
  <c r="DM167" i="89" s="1"/>
  <c r="DL168" i="89"/>
  <c r="DM168" i="89" s="1"/>
  <c r="DL169" i="89"/>
  <c r="DM169" i="89" s="1"/>
  <c r="DL170" i="89"/>
  <c r="DM170" i="89" s="1"/>
  <c r="DL171" i="89"/>
  <c r="DM171" i="89" s="1"/>
  <c r="DL172" i="89"/>
  <c r="DM172" i="89" s="1"/>
  <c r="DL173" i="89"/>
  <c r="DM173" i="89" s="1"/>
  <c r="DL174" i="89"/>
  <c r="DM174" i="89" s="1"/>
  <c r="DL175" i="89"/>
  <c r="DM175" i="89" s="1"/>
  <c r="DL136" i="89"/>
  <c r="DM136" i="89" s="1"/>
  <c r="DK137" i="89"/>
  <c r="DK138" i="89"/>
  <c r="DK139" i="89"/>
  <c r="DK140" i="89"/>
  <c r="DK141" i="89"/>
  <c r="DK142" i="89"/>
  <c r="DK143" i="89"/>
  <c r="DK144" i="89"/>
  <c r="DK145" i="89"/>
  <c r="DK146" i="89"/>
  <c r="DK147" i="89"/>
  <c r="DK148" i="89"/>
  <c r="DK149" i="89"/>
  <c r="DK150" i="89"/>
  <c r="DK151" i="89"/>
  <c r="DK153" i="89"/>
  <c r="DK156" i="89"/>
  <c r="DK157" i="89"/>
  <c r="DK158" i="89"/>
  <c r="DK160" i="89"/>
  <c r="DK162" i="89"/>
  <c r="DK152" i="89"/>
  <c r="DK163" i="89"/>
  <c r="DK164" i="89"/>
  <c r="DK165" i="89"/>
  <c r="DK167" i="89"/>
  <c r="DK168" i="89"/>
  <c r="DK169" i="89"/>
  <c r="DK170" i="89"/>
  <c r="DK171" i="89"/>
  <c r="DK172" i="89"/>
  <c r="DK173" i="89"/>
  <c r="DK174" i="89"/>
  <c r="DK175" i="89"/>
  <c r="DK136" i="89"/>
  <c r="DL234" i="89"/>
  <c r="DM234" i="89" s="1"/>
  <c r="DL235" i="89"/>
  <c r="DM235" i="89" s="1"/>
  <c r="DL236" i="89"/>
  <c r="DM236" i="89" s="1"/>
  <c r="DL237" i="89"/>
  <c r="DM237" i="89" s="1"/>
  <c r="DL238" i="89"/>
  <c r="DM238" i="89" s="1"/>
  <c r="DL240" i="89"/>
  <c r="DM240" i="89" s="1"/>
  <c r="DL241" i="89"/>
  <c r="DM241" i="89" s="1"/>
  <c r="DL242" i="89"/>
  <c r="DM242" i="89" s="1"/>
  <c r="DL243" i="89"/>
  <c r="DM243" i="89" s="1"/>
  <c r="DL244" i="89"/>
  <c r="DM244" i="89" s="1"/>
  <c r="DL245" i="89"/>
  <c r="DM245" i="89" s="1"/>
  <c r="DL246" i="89"/>
  <c r="DM246" i="89" s="1"/>
  <c r="DL248" i="89"/>
  <c r="DM248" i="89" s="1"/>
  <c r="DL249" i="89"/>
  <c r="DM249" i="89" s="1"/>
  <c r="DL250" i="89"/>
  <c r="DM250" i="89" s="1"/>
  <c r="DL251" i="89"/>
  <c r="DM251" i="89" s="1"/>
  <c r="DL252" i="89"/>
  <c r="DM252" i="89" s="1"/>
  <c r="DL253" i="89"/>
  <c r="DM253" i="89" s="1"/>
  <c r="DL254" i="89"/>
  <c r="DM254" i="89" s="1"/>
  <c r="DL255" i="89"/>
  <c r="DM255" i="89" s="1"/>
  <c r="DL256" i="89"/>
  <c r="DM256" i="89" s="1"/>
  <c r="DL257" i="89"/>
  <c r="DM257" i="89" s="1"/>
  <c r="DL258" i="89"/>
  <c r="DM258" i="89" s="1"/>
  <c r="DL259" i="89"/>
  <c r="DM259" i="89" s="1"/>
  <c r="DL260" i="89"/>
  <c r="DM260" i="89" s="1"/>
  <c r="DL261" i="89"/>
  <c r="DM261" i="89" s="1"/>
  <c r="DL262" i="89"/>
  <c r="DM262" i="89" s="1"/>
  <c r="DL263" i="89"/>
  <c r="DM263" i="89" s="1"/>
  <c r="DL264" i="89"/>
  <c r="DM264" i="89" s="1"/>
  <c r="DL265" i="89"/>
  <c r="DM265" i="89" s="1"/>
  <c r="DL233" i="89"/>
  <c r="DM233" i="89" s="1"/>
  <c r="DK234" i="89"/>
  <c r="DK235" i="89"/>
  <c r="DK236" i="89"/>
  <c r="DK237" i="89"/>
  <c r="DK238" i="89"/>
  <c r="DK240" i="89"/>
  <c r="DK241" i="89"/>
  <c r="DK242" i="89"/>
  <c r="DK243" i="89"/>
  <c r="DK244" i="89"/>
  <c r="DK245" i="89"/>
  <c r="DK246" i="89"/>
  <c r="DK248" i="89"/>
  <c r="DK249" i="89"/>
  <c r="DK250" i="89"/>
  <c r="DK251" i="89"/>
  <c r="DK252" i="89"/>
  <c r="DK253" i="89"/>
  <c r="DK254" i="89"/>
  <c r="DK255" i="89"/>
  <c r="DK256" i="89"/>
  <c r="DK257" i="89"/>
  <c r="DK258" i="89"/>
  <c r="DK259" i="89"/>
  <c r="DK260" i="89"/>
  <c r="DK261" i="89"/>
  <c r="DK262" i="89"/>
  <c r="DK263" i="89"/>
  <c r="DK264" i="89"/>
  <c r="DK265" i="89"/>
  <c r="DK233" i="89"/>
  <c r="DL89" i="89"/>
  <c r="DM89" i="89" s="1"/>
  <c r="DL90" i="89"/>
  <c r="DM90" i="89" s="1"/>
  <c r="DL91" i="89"/>
  <c r="DM91" i="89" s="1"/>
  <c r="DL92" i="89"/>
  <c r="DM92" i="89" s="1"/>
  <c r="DL93" i="89"/>
  <c r="DM93" i="89" s="1"/>
  <c r="DL94" i="89"/>
  <c r="DM94" i="89" s="1"/>
  <c r="DL95" i="89"/>
  <c r="DM95" i="89" s="1"/>
  <c r="DL96" i="89"/>
  <c r="DM96" i="89" s="1"/>
  <c r="DL97" i="89"/>
  <c r="DM97" i="89" s="1"/>
  <c r="DL98" i="89"/>
  <c r="DM98" i="89" s="1"/>
  <c r="DL99" i="89"/>
  <c r="DM99" i="89" s="1"/>
  <c r="DL100" i="89"/>
  <c r="DM100" i="89" s="1"/>
  <c r="DL101" i="89"/>
  <c r="DM101" i="89" s="1"/>
  <c r="DL102" i="89"/>
  <c r="DM102" i="89" s="1"/>
  <c r="DL103" i="89"/>
  <c r="DM103" i="89" s="1"/>
  <c r="DL105" i="89"/>
  <c r="DM105" i="89" s="1"/>
  <c r="DL106" i="89"/>
  <c r="DM106" i="89" s="1"/>
  <c r="DL108" i="89"/>
  <c r="DM108" i="89" s="1"/>
  <c r="DL109" i="89"/>
  <c r="DM109" i="89" s="1"/>
  <c r="DL110" i="89"/>
  <c r="DM110" i="89" s="1"/>
  <c r="DL111" i="89"/>
  <c r="DM111" i="89" s="1"/>
  <c r="DL113" i="89"/>
  <c r="DM113" i="89" s="1"/>
  <c r="DL114" i="89"/>
  <c r="DM114" i="89" s="1"/>
  <c r="DL115" i="89"/>
  <c r="DM115" i="89" s="1"/>
  <c r="DL104" i="89"/>
  <c r="DM104" i="89" s="1"/>
  <c r="DL116" i="89"/>
  <c r="DM116" i="89" s="1"/>
  <c r="DL117" i="89"/>
  <c r="DM117" i="89" s="1"/>
  <c r="DL119" i="89"/>
  <c r="DM119" i="89" s="1"/>
  <c r="DL120" i="89"/>
  <c r="DM120" i="89" s="1"/>
  <c r="DL121" i="89"/>
  <c r="DM121" i="89" s="1"/>
  <c r="DL122" i="89"/>
  <c r="DM122" i="89" s="1"/>
  <c r="DL118" i="89"/>
  <c r="DM118" i="89" s="1"/>
  <c r="DL124" i="89"/>
  <c r="DM124" i="89" s="1"/>
  <c r="DL125" i="89"/>
  <c r="DM125" i="89" s="1"/>
  <c r="DL123" i="89"/>
  <c r="DM123" i="89" s="1"/>
  <c r="DL126" i="89"/>
  <c r="DM126" i="89" s="1"/>
  <c r="DL127" i="89"/>
  <c r="DM127" i="89" s="1"/>
  <c r="DL128" i="89"/>
  <c r="DM128" i="89" s="1"/>
  <c r="DL88" i="89"/>
  <c r="DM88" i="89" s="1"/>
  <c r="DK89" i="89"/>
  <c r="DK90" i="89"/>
  <c r="DK91" i="89"/>
  <c r="DK92" i="89"/>
  <c r="DK93" i="89"/>
  <c r="DK94" i="89"/>
  <c r="DK95" i="89"/>
  <c r="DK96" i="89"/>
  <c r="DK97" i="89"/>
  <c r="DK98" i="89"/>
  <c r="DK99" i="89"/>
  <c r="DK100" i="89"/>
  <c r="DK101" i="89"/>
  <c r="DK102" i="89"/>
  <c r="DK103" i="89"/>
  <c r="DK105" i="89"/>
  <c r="DK106" i="89"/>
  <c r="DK108" i="89"/>
  <c r="DK109" i="89"/>
  <c r="DK110" i="89"/>
  <c r="DK111" i="89"/>
  <c r="DK113" i="89"/>
  <c r="DK114" i="89"/>
  <c r="DK115" i="89"/>
  <c r="DK104" i="89"/>
  <c r="DK116" i="89"/>
  <c r="DK117" i="89"/>
  <c r="DK119" i="89"/>
  <c r="DK120" i="89"/>
  <c r="DK121" i="89"/>
  <c r="DK122" i="89"/>
  <c r="DK118" i="89"/>
  <c r="DK124" i="89"/>
  <c r="DK125" i="89"/>
  <c r="DK123" i="89"/>
  <c r="DK126" i="89"/>
  <c r="DK127" i="89"/>
  <c r="DK128" i="89"/>
  <c r="DK88" i="89"/>
  <c r="DL186" i="89"/>
  <c r="DM186" i="89" s="1"/>
  <c r="DL187" i="89"/>
  <c r="DM187" i="89" s="1"/>
  <c r="DL188" i="89"/>
  <c r="DM188" i="89" s="1"/>
  <c r="DL189" i="89"/>
  <c r="DM189" i="89" s="1"/>
  <c r="DL190" i="89"/>
  <c r="DM190" i="89" s="1"/>
  <c r="DL191" i="89"/>
  <c r="DM191" i="89" s="1"/>
  <c r="DL192" i="89"/>
  <c r="DM192" i="89" s="1"/>
  <c r="DL193" i="89"/>
  <c r="DM193" i="89" s="1"/>
  <c r="DL194" i="89"/>
  <c r="DM194" i="89" s="1"/>
  <c r="DL208" i="89"/>
  <c r="DM208" i="89" s="1"/>
  <c r="DL195" i="89"/>
  <c r="DM195" i="89" s="1"/>
  <c r="DL196" i="89"/>
  <c r="DM196" i="89" s="1"/>
  <c r="DL198" i="89"/>
  <c r="DM198" i="89" s="1"/>
  <c r="DL200" i="89"/>
  <c r="DM200" i="89" s="1"/>
  <c r="DL201" i="89"/>
  <c r="DM201" i="89" s="1"/>
  <c r="DL202" i="89"/>
  <c r="DM202" i="89" s="1"/>
  <c r="DL203" i="89"/>
  <c r="DM203" i="89" s="1"/>
  <c r="DL205" i="89"/>
  <c r="DM205" i="89" s="1"/>
  <c r="DL206" i="89"/>
  <c r="DM206" i="89" s="1"/>
  <c r="DL207" i="89"/>
  <c r="DM207" i="89" s="1"/>
  <c r="DL197" i="89"/>
  <c r="DM197" i="89" s="1"/>
  <c r="DL212" i="89"/>
  <c r="DM212" i="89" s="1"/>
  <c r="DL209" i="89"/>
  <c r="DM209" i="89" s="1"/>
  <c r="DL210" i="89"/>
  <c r="DM210" i="89" s="1"/>
  <c r="DL213" i="89"/>
  <c r="DM213" i="89" s="1"/>
  <c r="DL214" i="89"/>
  <c r="DM214" i="89" s="1"/>
  <c r="DL211" i="89"/>
  <c r="DM211" i="89" s="1"/>
  <c r="DL215" i="89"/>
  <c r="DM215" i="89" s="1"/>
  <c r="DL216" i="89"/>
  <c r="DM216" i="89" s="1"/>
  <c r="DL217" i="89"/>
  <c r="DM217" i="89" s="1"/>
  <c r="DL218" i="89"/>
  <c r="DM218" i="89" s="1"/>
  <c r="DL219" i="89"/>
  <c r="DM219" i="89" s="1"/>
  <c r="DL220" i="89"/>
  <c r="DM220" i="89" s="1"/>
  <c r="DL221" i="89"/>
  <c r="DM221" i="89" s="1"/>
  <c r="DL222" i="89"/>
  <c r="DM222" i="89" s="1"/>
  <c r="DL223" i="89"/>
  <c r="DM223" i="89" s="1"/>
  <c r="DL224" i="89"/>
  <c r="DM224" i="89" s="1"/>
  <c r="DL225" i="89"/>
  <c r="DM225" i="89" s="1"/>
  <c r="DL185" i="89"/>
  <c r="DM185" i="89" s="1"/>
  <c r="DJ416" i="89"/>
  <c r="DJ375" i="89"/>
  <c r="DJ318" i="89"/>
  <c r="DJ268" i="89"/>
  <c r="DJ226" i="89"/>
  <c r="DJ178" i="89"/>
  <c r="DJ134" i="89"/>
  <c r="DJ183" i="89" s="1"/>
  <c r="DJ231" i="89" s="1"/>
  <c r="DJ273" i="89" s="1"/>
  <c r="DJ323" i="89" s="1"/>
  <c r="DJ380" i="89" s="1"/>
  <c r="DJ129" i="89"/>
  <c r="DJ41" i="89" l="1"/>
  <c r="DK318" i="89"/>
  <c r="DL318" i="89"/>
  <c r="DL178" i="89"/>
  <c r="DK178" i="89"/>
  <c r="DK268" i="89"/>
  <c r="DL129" i="89"/>
  <c r="DK129" i="89"/>
  <c r="DL226" i="89"/>
  <c r="DL268" i="89"/>
  <c r="DM129" i="89"/>
  <c r="DM178" i="89"/>
  <c r="DM318" i="89"/>
  <c r="DL416" i="89"/>
  <c r="DM268" i="89"/>
  <c r="DM226" i="89"/>
  <c r="DH186" i="89"/>
  <c r="DI186" i="89" s="1"/>
  <c r="DH187" i="89"/>
  <c r="DI187" i="89" s="1"/>
  <c r="DH188" i="89"/>
  <c r="DI188" i="89" s="1"/>
  <c r="DH189" i="89"/>
  <c r="DI189" i="89" s="1"/>
  <c r="DH190" i="89"/>
  <c r="DI190" i="89" s="1"/>
  <c r="DH191" i="89"/>
  <c r="DI191" i="89" s="1"/>
  <c r="DH192" i="89"/>
  <c r="DI192" i="89" s="1"/>
  <c r="DH193" i="89"/>
  <c r="DI193" i="89" s="1"/>
  <c r="DH194" i="89"/>
  <c r="DI194" i="89" s="1"/>
  <c r="DH208" i="89"/>
  <c r="DI208" i="89" s="1"/>
  <c r="DH195" i="89"/>
  <c r="DI195" i="89" s="1"/>
  <c r="DH196" i="89"/>
  <c r="DI196" i="89" s="1"/>
  <c r="DH198" i="89"/>
  <c r="DI198" i="89" s="1"/>
  <c r="DH200" i="89"/>
  <c r="DI200" i="89" s="1"/>
  <c r="DH201" i="89"/>
  <c r="DI201" i="89" s="1"/>
  <c r="DH202" i="89"/>
  <c r="DI202" i="89" s="1"/>
  <c r="DH203" i="89"/>
  <c r="DI203" i="89" s="1"/>
  <c r="DH205" i="89"/>
  <c r="DI205" i="89" s="1"/>
  <c r="DH206" i="89"/>
  <c r="DI206" i="89" s="1"/>
  <c r="DH207" i="89"/>
  <c r="DI207" i="89" s="1"/>
  <c r="DH197" i="89"/>
  <c r="DI197" i="89" s="1"/>
  <c r="DH212" i="89"/>
  <c r="DI212" i="89" s="1"/>
  <c r="DH209" i="89"/>
  <c r="DI209" i="89" s="1"/>
  <c r="DH210" i="89"/>
  <c r="DI210" i="89" s="1"/>
  <c r="DH213" i="89"/>
  <c r="DI213" i="89" s="1"/>
  <c r="DH214" i="89"/>
  <c r="DI214" i="89" s="1"/>
  <c r="DH211" i="89"/>
  <c r="DI211" i="89" s="1"/>
  <c r="DH215" i="89"/>
  <c r="DI215" i="89" s="1"/>
  <c r="DH216" i="89"/>
  <c r="DI216" i="89" s="1"/>
  <c r="DH217" i="89"/>
  <c r="DI217" i="89" s="1"/>
  <c r="DH218" i="89"/>
  <c r="DI218" i="89" s="1"/>
  <c r="DH219" i="89"/>
  <c r="DI219" i="89" s="1"/>
  <c r="DH220" i="89"/>
  <c r="DI220" i="89" s="1"/>
  <c r="DH221" i="89"/>
  <c r="DI221" i="89" s="1"/>
  <c r="DH222" i="89"/>
  <c r="DI222" i="89" s="1"/>
  <c r="DH223" i="89"/>
  <c r="DH224" i="89"/>
  <c r="DH225" i="89"/>
  <c r="DH185" i="89"/>
  <c r="DI185" i="89" s="1"/>
  <c r="DH325" i="89"/>
  <c r="DI325" i="89" s="1"/>
  <c r="DI414" i="89"/>
  <c r="DH89" i="89"/>
  <c r="DI89" i="89" s="1"/>
  <c r="DH90" i="89"/>
  <c r="DI90" i="89" s="1"/>
  <c r="DH91" i="89"/>
  <c r="DI91" i="89" s="1"/>
  <c r="DH92" i="89"/>
  <c r="DI92" i="89" s="1"/>
  <c r="DH93" i="89"/>
  <c r="DI93" i="89" s="1"/>
  <c r="DH94" i="89"/>
  <c r="DI94" i="89" s="1"/>
  <c r="DH95" i="89"/>
  <c r="DI95" i="89" s="1"/>
  <c r="DH96" i="89"/>
  <c r="DI96" i="89" s="1"/>
  <c r="DH97" i="89"/>
  <c r="DI97" i="89" s="1"/>
  <c r="DH98" i="89"/>
  <c r="DI98" i="89" s="1"/>
  <c r="DH99" i="89"/>
  <c r="DI99" i="89" s="1"/>
  <c r="DH100" i="89"/>
  <c r="DI100" i="89" s="1"/>
  <c r="DH101" i="89"/>
  <c r="DI101" i="89" s="1"/>
  <c r="DH102" i="89"/>
  <c r="DI102" i="89" s="1"/>
  <c r="DH103" i="89"/>
  <c r="DI103" i="89" s="1"/>
  <c r="DH105" i="89"/>
  <c r="DI105" i="89" s="1"/>
  <c r="DH106" i="89"/>
  <c r="DI106" i="89" s="1"/>
  <c r="DH108" i="89"/>
  <c r="DI108" i="89" s="1"/>
  <c r="DH109" i="89"/>
  <c r="DI109" i="89" s="1"/>
  <c r="DH110" i="89"/>
  <c r="DI110" i="89" s="1"/>
  <c r="DH111" i="89"/>
  <c r="DI111" i="89" s="1"/>
  <c r="DH113" i="89"/>
  <c r="DI113" i="89" s="1"/>
  <c r="DH114" i="89"/>
  <c r="DI114" i="89" s="1"/>
  <c r="DH115" i="89"/>
  <c r="DI115" i="89" s="1"/>
  <c r="DH104" i="89"/>
  <c r="DI104" i="89" s="1"/>
  <c r="DH116" i="89"/>
  <c r="DI116" i="89" s="1"/>
  <c r="DH117" i="89"/>
  <c r="DI117" i="89" s="1"/>
  <c r="DH119" i="89"/>
  <c r="DI119" i="89" s="1"/>
  <c r="DH120" i="89"/>
  <c r="DI120" i="89" s="1"/>
  <c r="DH121" i="89"/>
  <c r="DI121" i="89" s="1"/>
  <c r="DH122" i="89"/>
  <c r="DI122" i="89" s="1"/>
  <c r="DH118" i="89"/>
  <c r="DI118" i="89" s="1"/>
  <c r="DH124" i="89"/>
  <c r="DI124" i="89" s="1"/>
  <c r="DH125" i="89"/>
  <c r="DI125" i="89" s="1"/>
  <c r="DH123" i="89"/>
  <c r="DH126" i="89"/>
  <c r="DH127" i="89"/>
  <c r="DH128" i="89"/>
  <c r="DH88" i="89"/>
  <c r="T121" i="89"/>
  <c r="DH137" i="89"/>
  <c r="DH138" i="89"/>
  <c r="DH139" i="89"/>
  <c r="DH140" i="89"/>
  <c r="DH141" i="89"/>
  <c r="DI141" i="89" s="1"/>
  <c r="DH142" i="89"/>
  <c r="DI142" i="89" s="1"/>
  <c r="DH143" i="89"/>
  <c r="DI143" i="89" s="1"/>
  <c r="DH144" i="89"/>
  <c r="DI144" i="89" s="1"/>
  <c r="DH145" i="89"/>
  <c r="DI145" i="89" s="1"/>
  <c r="DH146" i="89"/>
  <c r="DI146" i="89" s="1"/>
  <c r="DH147" i="89"/>
  <c r="DI147" i="89" s="1"/>
  <c r="DH148" i="89"/>
  <c r="DH149" i="89"/>
  <c r="DH150" i="89"/>
  <c r="DH151" i="89"/>
  <c r="DH153" i="89"/>
  <c r="DI153" i="89" s="1"/>
  <c r="DH156" i="89"/>
  <c r="DH157" i="89"/>
  <c r="DH158" i="89"/>
  <c r="DH160" i="89"/>
  <c r="DH162" i="89"/>
  <c r="DH152" i="89"/>
  <c r="DH163" i="89"/>
  <c r="DH164" i="89"/>
  <c r="DH165" i="89"/>
  <c r="DH167" i="89"/>
  <c r="DH168" i="89"/>
  <c r="DH169" i="89"/>
  <c r="DH170" i="89"/>
  <c r="DH171" i="89"/>
  <c r="DH172" i="89"/>
  <c r="DH173" i="89"/>
  <c r="DH174" i="89"/>
  <c r="DH175" i="89"/>
  <c r="DI175" i="89" s="1"/>
  <c r="DH136" i="89"/>
  <c r="DI136" i="89" s="1"/>
  <c r="DH276" i="89"/>
  <c r="DI276" i="89" s="1"/>
  <c r="DH277" i="89"/>
  <c r="DI277" i="89" s="1"/>
  <c r="DH278" i="89"/>
  <c r="DI278" i="89" s="1"/>
  <c r="DH279" i="89"/>
  <c r="DI279" i="89" s="1"/>
  <c r="DH280" i="89"/>
  <c r="DI280" i="89" s="1"/>
  <c r="DH281" i="89"/>
  <c r="DI281" i="89" s="1"/>
  <c r="DH282" i="89"/>
  <c r="DI282" i="89" s="1"/>
  <c r="DH283" i="89"/>
  <c r="DI283" i="89" s="1"/>
  <c r="DH284" i="89"/>
  <c r="DI284" i="89" s="1"/>
  <c r="DH285" i="89"/>
  <c r="DI285" i="89" s="1"/>
  <c r="DH286" i="89"/>
  <c r="DI286" i="89" s="1"/>
  <c r="DH287" i="89"/>
  <c r="DI287" i="89" s="1"/>
  <c r="DH288" i="89"/>
  <c r="DI288" i="89" s="1"/>
  <c r="DH289" i="89"/>
  <c r="DI289" i="89" s="1"/>
  <c r="DH290" i="89"/>
  <c r="DI290" i="89" s="1"/>
  <c r="DH292" i="89"/>
  <c r="DI292" i="89" s="1"/>
  <c r="DH294" i="89"/>
  <c r="DI294" i="89" s="1"/>
  <c r="DH295" i="89"/>
  <c r="DH293" i="89"/>
  <c r="DI293" i="89" s="1"/>
  <c r="DH296" i="89"/>
  <c r="DH297" i="89"/>
  <c r="DH298" i="89"/>
  <c r="DH299" i="89"/>
  <c r="DH300" i="89"/>
  <c r="DH301" i="89"/>
  <c r="DH302" i="89"/>
  <c r="DH303" i="89"/>
  <c r="DH304" i="89"/>
  <c r="DH305" i="89"/>
  <c r="DH306" i="89"/>
  <c r="DH307" i="89"/>
  <c r="DH308" i="89"/>
  <c r="DH309" i="89"/>
  <c r="DH310" i="89"/>
  <c r="DH311" i="89"/>
  <c r="DH312" i="89"/>
  <c r="DH313" i="89"/>
  <c r="DH314" i="89"/>
  <c r="DH315" i="89"/>
  <c r="DH275" i="89"/>
  <c r="DI275" i="89" s="1"/>
  <c r="DN416" i="89"/>
  <c r="DN375" i="89"/>
  <c r="DN318" i="89"/>
  <c r="DN268" i="89"/>
  <c r="DN226" i="89"/>
  <c r="DN178" i="89"/>
  <c r="DN134" i="89"/>
  <c r="DN183" i="89" s="1"/>
  <c r="DN231" i="89" s="1"/>
  <c r="DN273" i="89" s="1"/>
  <c r="DN323" i="89" s="1"/>
  <c r="DN380" i="89" s="1"/>
  <c r="DN129" i="89"/>
  <c r="DN41" i="89" s="1"/>
  <c r="DI312" i="89" l="1"/>
  <c r="FX312" i="89"/>
  <c r="DI304" i="89"/>
  <c r="FX304" i="89"/>
  <c r="DI296" i="89"/>
  <c r="FX296" i="89"/>
  <c r="DI172" i="89"/>
  <c r="FX172" i="89"/>
  <c r="DI164" i="89"/>
  <c r="FX164" i="89"/>
  <c r="FX233" i="89"/>
  <c r="FX258" i="89"/>
  <c r="FX257" i="89"/>
  <c r="FX234" i="89"/>
  <c r="DI165" i="89"/>
  <c r="FX165" i="89"/>
  <c r="DI303" i="89"/>
  <c r="FX303" i="89"/>
  <c r="DI163" i="89"/>
  <c r="FX163" i="89"/>
  <c r="DI88" i="89"/>
  <c r="FX88" i="89"/>
  <c r="DI310" i="89"/>
  <c r="FX310" i="89"/>
  <c r="DI302" i="89"/>
  <c r="FX302" i="89"/>
  <c r="DI295" i="89"/>
  <c r="FX295" i="89"/>
  <c r="DI170" i="89"/>
  <c r="FX170" i="89"/>
  <c r="DI152" i="89"/>
  <c r="FX152" i="89"/>
  <c r="DI150" i="89"/>
  <c r="FX150" i="89"/>
  <c r="DI128" i="89"/>
  <c r="FX128" i="89"/>
  <c r="FY128" i="89" s="1"/>
  <c r="FX264" i="89"/>
  <c r="FX256" i="89"/>
  <c r="DI225" i="89"/>
  <c r="FX225" i="89"/>
  <c r="FY225" i="89" s="1"/>
  <c r="DI297" i="89"/>
  <c r="FX297" i="89"/>
  <c r="DI169" i="89"/>
  <c r="FX169" i="89"/>
  <c r="DI162" i="89"/>
  <c r="FX162" i="89"/>
  <c r="DI149" i="89"/>
  <c r="FX149" i="89"/>
  <c r="DI127" i="89"/>
  <c r="FX127" i="89"/>
  <c r="FY127" i="89" s="1"/>
  <c r="FX263" i="89"/>
  <c r="FX255" i="89"/>
  <c r="DI224" i="89"/>
  <c r="FX224" i="89"/>
  <c r="FY224" i="89" s="1"/>
  <c r="DI313" i="89"/>
  <c r="FX313" i="89"/>
  <c r="DI173" i="89"/>
  <c r="FX173" i="89"/>
  <c r="DI137" i="89"/>
  <c r="FX137" i="89"/>
  <c r="DI311" i="89"/>
  <c r="FX311" i="89"/>
  <c r="DI171" i="89"/>
  <c r="FX171" i="89"/>
  <c r="DI308" i="89"/>
  <c r="FX308" i="89"/>
  <c r="DI300" i="89"/>
  <c r="FX300" i="89"/>
  <c r="DI160" i="89"/>
  <c r="FX160" i="89"/>
  <c r="DI148" i="89"/>
  <c r="FX148" i="89"/>
  <c r="DI140" i="89"/>
  <c r="FX140" i="89"/>
  <c r="DI126" i="89"/>
  <c r="FX126" i="89"/>
  <c r="FX262" i="89"/>
  <c r="DI223" i="89"/>
  <c r="FX223" i="89"/>
  <c r="DI305" i="89"/>
  <c r="FX305" i="89"/>
  <c r="DI156" i="89"/>
  <c r="FX156" i="89"/>
  <c r="FX259" i="89"/>
  <c r="DI301" i="89"/>
  <c r="FX301" i="89"/>
  <c r="DI315" i="89"/>
  <c r="FX315" i="89"/>
  <c r="DI307" i="89"/>
  <c r="FX307" i="89"/>
  <c r="DI299" i="89"/>
  <c r="FX299" i="89"/>
  <c r="DI168" i="89"/>
  <c r="FX168" i="89"/>
  <c r="DI158" i="89"/>
  <c r="FX158" i="89"/>
  <c r="DI139" i="89"/>
  <c r="FX139" i="89"/>
  <c r="DI123" i="89"/>
  <c r="FX123" i="89"/>
  <c r="FX261" i="89"/>
  <c r="DI151" i="89"/>
  <c r="FX151" i="89"/>
  <c r="DI309" i="89"/>
  <c r="FX309" i="89"/>
  <c r="DI314" i="89"/>
  <c r="FX314" i="89"/>
  <c r="DI306" i="89"/>
  <c r="FX306" i="89"/>
  <c r="DI298" i="89"/>
  <c r="FX298" i="89"/>
  <c r="DI174" i="89"/>
  <c r="FX174" i="89"/>
  <c r="FY174" i="89" s="1"/>
  <c r="DI167" i="89"/>
  <c r="FX167" i="89"/>
  <c r="DI157" i="89"/>
  <c r="FX157" i="89"/>
  <c r="DI138" i="89"/>
  <c r="FX138" i="89"/>
  <c r="FX260" i="89"/>
  <c r="DL465" i="89"/>
  <c r="DL464" i="89"/>
  <c r="DM464" i="89"/>
  <c r="DM465" i="89"/>
  <c r="DP178" i="89"/>
  <c r="DP129" i="89"/>
  <c r="DP268" i="89"/>
  <c r="DP318" i="89"/>
  <c r="DP375" i="89"/>
  <c r="DP416" i="89"/>
  <c r="DP226" i="89"/>
  <c r="DD137" i="89"/>
  <c r="DD138" i="89"/>
  <c r="DD139" i="89"/>
  <c r="DD140" i="89"/>
  <c r="DD141" i="89"/>
  <c r="DE141" i="89" s="1"/>
  <c r="DD142" i="89"/>
  <c r="DE142" i="89" s="1"/>
  <c r="DD143" i="89"/>
  <c r="DE143" i="89" s="1"/>
  <c r="DD144" i="89"/>
  <c r="DE144" i="89" s="1"/>
  <c r="DD145" i="89"/>
  <c r="DE145" i="89" s="1"/>
  <c r="DD146" i="89"/>
  <c r="DE146" i="89" s="1"/>
  <c r="DD147" i="89"/>
  <c r="DE147" i="89" s="1"/>
  <c r="DD148" i="89"/>
  <c r="DD149" i="89"/>
  <c r="DD150" i="89"/>
  <c r="DD151" i="89"/>
  <c r="DD153" i="89"/>
  <c r="DE153" i="89" s="1"/>
  <c r="DD156" i="89"/>
  <c r="DD157" i="89"/>
  <c r="DD158" i="89"/>
  <c r="DD160" i="89"/>
  <c r="DD162" i="89"/>
  <c r="DD152" i="89"/>
  <c r="DD163" i="89"/>
  <c r="DD164" i="89"/>
  <c r="DD165" i="89"/>
  <c r="DD167" i="89"/>
  <c r="DD168" i="89"/>
  <c r="DD169" i="89"/>
  <c r="DD170" i="89"/>
  <c r="DD171" i="89"/>
  <c r="DD172" i="89"/>
  <c r="DD173" i="89"/>
  <c r="DD174" i="89"/>
  <c r="DD175" i="89"/>
  <c r="DE175" i="89" s="1"/>
  <c r="DD136" i="89"/>
  <c r="DE136" i="89" s="1"/>
  <c r="DC137" i="89"/>
  <c r="DC138" i="89"/>
  <c r="DC139" i="89"/>
  <c r="DC140" i="89"/>
  <c r="DC141" i="89"/>
  <c r="DC142" i="89"/>
  <c r="DC143" i="89"/>
  <c r="DC144" i="89"/>
  <c r="DC145" i="89"/>
  <c r="DC146" i="89"/>
  <c r="DC147" i="89"/>
  <c r="DC148" i="89"/>
  <c r="DC149" i="89"/>
  <c r="DC150" i="89"/>
  <c r="DC151" i="89"/>
  <c r="DC153" i="89"/>
  <c r="DC156" i="89"/>
  <c r="DC157" i="89"/>
  <c r="DC158" i="89"/>
  <c r="DC160" i="89"/>
  <c r="DC162" i="89"/>
  <c r="DC152" i="89"/>
  <c r="DC163" i="89"/>
  <c r="DC164" i="89"/>
  <c r="DC165" i="89"/>
  <c r="DC167" i="89"/>
  <c r="DC168" i="89"/>
  <c r="DC169" i="89"/>
  <c r="DC170" i="89"/>
  <c r="DC171" i="89"/>
  <c r="DC172" i="89"/>
  <c r="DC173" i="89"/>
  <c r="DC174" i="89"/>
  <c r="DC175" i="89"/>
  <c r="DC136" i="89"/>
  <c r="DD276" i="89"/>
  <c r="DE276" i="89" s="1"/>
  <c r="DD277" i="89"/>
  <c r="DE277" i="89" s="1"/>
  <c r="DD278" i="89"/>
  <c r="DE278" i="89" s="1"/>
  <c r="DD279" i="89"/>
  <c r="DE279" i="89" s="1"/>
  <c r="DD280" i="89"/>
  <c r="DE280" i="89" s="1"/>
  <c r="DD281" i="89"/>
  <c r="DE281" i="89" s="1"/>
  <c r="DD282" i="89"/>
  <c r="DE282" i="89" s="1"/>
  <c r="DD283" i="89"/>
  <c r="DE283" i="89" s="1"/>
  <c r="DD284" i="89"/>
  <c r="DE284" i="89" s="1"/>
  <c r="DD285" i="89"/>
  <c r="DE285" i="89" s="1"/>
  <c r="DD286" i="89"/>
  <c r="DE286" i="89" s="1"/>
  <c r="DD287" i="89"/>
  <c r="DE287" i="89" s="1"/>
  <c r="DD288" i="89"/>
  <c r="DE288" i="89" s="1"/>
  <c r="DD289" i="89"/>
  <c r="DE289" i="89" s="1"/>
  <c r="DD290" i="89"/>
  <c r="DE290" i="89" s="1"/>
  <c r="DD292" i="89"/>
  <c r="DE292" i="89" s="1"/>
  <c r="DD294" i="89"/>
  <c r="DE294" i="89" s="1"/>
  <c r="DD295" i="89"/>
  <c r="DD293" i="89"/>
  <c r="DE293" i="89" s="1"/>
  <c r="DD296" i="89"/>
  <c r="DD297" i="89"/>
  <c r="DD298" i="89"/>
  <c r="DD299" i="89"/>
  <c r="DD300" i="89"/>
  <c r="DD301" i="89"/>
  <c r="DD302" i="89"/>
  <c r="DD303" i="89"/>
  <c r="DD304" i="89"/>
  <c r="DD305" i="89"/>
  <c r="DD306" i="89"/>
  <c r="DD307" i="89"/>
  <c r="DD308" i="89"/>
  <c r="DD309" i="89"/>
  <c r="DD310" i="89"/>
  <c r="DD311" i="89"/>
  <c r="DD312" i="89"/>
  <c r="DD313" i="89"/>
  <c r="DD314" i="89"/>
  <c r="DD315" i="89"/>
  <c r="DD275" i="89"/>
  <c r="DE275" i="89" s="1"/>
  <c r="DC276" i="89"/>
  <c r="DC277" i="89"/>
  <c r="DC278" i="89"/>
  <c r="DC279" i="89"/>
  <c r="DC280" i="89"/>
  <c r="DC281" i="89"/>
  <c r="DC282" i="89"/>
  <c r="DC283" i="89"/>
  <c r="DC284" i="89"/>
  <c r="DC285" i="89"/>
  <c r="DC286" i="89"/>
  <c r="DC287" i="89"/>
  <c r="DC288" i="89"/>
  <c r="DC289" i="89"/>
  <c r="DC290" i="89"/>
  <c r="DC292" i="89"/>
  <c r="DC294" i="89"/>
  <c r="DC295" i="89"/>
  <c r="DC293" i="89"/>
  <c r="DC296" i="89"/>
  <c r="DC297" i="89"/>
  <c r="DC298" i="89"/>
  <c r="DC299" i="89"/>
  <c r="DC300" i="89"/>
  <c r="DC301" i="89"/>
  <c r="DC302" i="89"/>
  <c r="DC303" i="89"/>
  <c r="DC304" i="89"/>
  <c r="DC305" i="89"/>
  <c r="DC306" i="89"/>
  <c r="DC307" i="89"/>
  <c r="DC308" i="89"/>
  <c r="DC309" i="89"/>
  <c r="DC310" i="89"/>
  <c r="DC311" i="89"/>
  <c r="DC312" i="89"/>
  <c r="DC313" i="89"/>
  <c r="DC314" i="89"/>
  <c r="DC315" i="89"/>
  <c r="DC275" i="89"/>
  <c r="DD234" i="89"/>
  <c r="DD235" i="89"/>
  <c r="DD236" i="89"/>
  <c r="DD237" i="89"/>
  <c r="DD238" i="89"/>
  <c r="DE238" i="89" s="1"/>
  <c r="DD240" i="89"/>
  <c r="DE240" i="89" s="1"/>
  <c r="DD241" i="89"/>
  <c r="DE241" i="89" s="1"/>
  <c r="DD242" i="89"/>
  <c r="DE242" i="89" s="1"/>
  <c r="DD243" i="89"/>
  <c r="DE243" i="89" s="1"/>
  <c r="DD244" i="89"/>
  <c r="DE244" i="89" s="1"/>
  <c r="DD245" i="89"/>
  <c r="DE245" i="89" s="1"/>
  <c r="DD246" i="89"/>
  <c r="DE246" i="89" s="1"/>
  <c r="DD248" i="89"/>
  <c r="DE248" i="89" s="1"/>
  <c r="DD249" i="89"/>
  <c r="DE249" i="89" s="1"/>
  <c r="DD250" i="89"/>
  <c r="DE250" i="89" s="1"/>
  <c r="DD251" i="89"/>
  <c r="DE251" i="89" s="1"/>
  <c r="DD252" i="89"/>
  <c r="DE252" i="89" s="1"/>
  <c r="DD253" i="89"/>
  <c r="DE253" i="89" s="1"/>
  <c r="DD254" i="89"/>
  <c r="DE254" i="89" s="1"/>
  <c r="DD255" i="89"/>
  <c r="DD256" i="89"/>
  <c r="DD257" i="89"/>
  <c r="DD258" i="89"/>
  <c r="DD259" i="89"/>
  <c r="DD260" i="89"/>
  <c r="DD261" i="89"/>
  <c r="DD262" i="89"/>
  <c r="DD263" i="89"/>
  <c r="DD264" i="89"/>
  <c r="DD265" i="89"/>
  <c r="DE265" i="89" s="1"/>
  <c r="DD233" i="89"/>
  <c r="DC234" i="89"/>
  <c r="DC235" i="89"/>
  <c r="DC236" i="89"/>
  <c r="DC237" i="89"/>
  <c r="DC238" i="89"/>
  <c r="DC240" i="89"/>
  <c r="DC241" i="89"/>
  <c r="DC242" i="89"/>
  <c r="DC243" i="89"/>
  <c r="DC244" i="89"/>
  <c r="DC245" i="89"/>
  <c r="DC246" i="89"/>
  <c r="DC248" i="89"/>
  <c r="DC249" i="89"/>
  <c r="DC250" i="89"/>
  <c r="DC251" i="89"/>
  <c r="DC252" i="89"/>
  <c r="DC253" i="89"/>
  <c r="DC254" i="89"/>
  <c r="DC255" i="89"/>
  <c r="DC256" i="89"/>
  <c r="DC257" i="89"/>
  <c r="DC258" i="89"/>
  <c r="DC259" i="89"/>
  <c r="DC260" i="89"/>
  <c r="DC261" i="89"/>
  <c r="DC262" i="89"/>
  <c r="DC263" i="89"/>
  <c r="DC264" i="89"/>
  <c r="DC265" i="89"/>
  <c r="DC233" i="89"/>
  <c r="DD89" i="89"/>
  <c r="DE89" i="89" s="1"/>
  <c r="DD90" i="89"/>
  <c r="DE90" i="89" s="1"/>
  <c r="DD91" i="89"/>
  <c r="DE91" i="89" s="1"/>
  <c r="DD92" i="89"/>
  <c r="DE92" i="89" s="1"/>
  <c r="DD93" i="89"/>
  <c r="DE93" i="89" s="1"/>
  <c r="DD94" i="89"/>
  <c r="DE94" i="89" s="1"/>
  <c r="DD95" i="89"/>
  <c r="DE95" i="89" s="1"/>
  <c r="DD96" i="89"/>
  <c r="DE96" i="89" s="1"/>
  <c r="DD97" i="89"/>
  <c r="DE97" i="89" s="1"/>
  <c r="DD98" i="89"/>
  <c r="DE98" i="89" s="1"/>
  <c r="DD99" i="89"/>
  <c r="DE99" i="89" s="1"/>
  <c r="DD100" i="89"/>
  <c r="DE100" i="89" s="1"/>
  <c r="DD101" i="89"/>
  <c r="DE101" i="89" s="1"/>
  <c r="DD102" i="89"/>
  <c r="DE102" i="89" s="1"/>
  <c r="DD103" i="89"/>
  <c r="DE103" i="89" s="1"/>
  <c r="DD105" i="89"/>
  <c r="DE105" i="89" s="1"/>
  <c r="DD106" i="89"/>
  <c r="DE106" i="89" s="1"/>
  <c r="DD108" i="89"/>
  <c r="DE108" i="89" s="1"/>
  <c r="DD109" i="89"/>
  <c r="DE109" i="89" s="1"/>
  <c r="DD110" i="89"/>
  <c r="DE110" i="89" s="1"/>
  <c r="DD111" i="89"/>
  <c r="DE111" i="89" s="1"/>
  <c r="DD113" i="89"/>
  <c r="DE113" i="89" s="1"/>
  <c r="DD114" i="89"/>
  <c r="DE114" i="89" s="1"/>
  <c r="DD115" i="89"/>
  <c r="DE115" i="89" s="1"/>
  <c r="DD104" i="89"/>
  <c r="DE104" i="89" s="1"/>
  <c r="DD116" i="89"/>
  <c r="DE116" i="89" s="1"/>
  <c r="DD117" i="89"/>
  <c r="DE117" i="89" s="1"/>
  <c r="DD119" i="89"/>
  <c r="DE119" i="89" s="1"/>
  <c r="DD120" i="89"/>
  <c r="DE120" i="89" s="1"/>
  <c r="DD121" i="89"/>
  <c r="DE121" i="89" s="1"/>
  <c r="DD122" i="89"/>
  <c r="DE122" i="89" s="1"/>
  <c r="DD118" i="89"/>
  <c r="DE118" i="89" s="1"/>
  <c r="DD124" i="89"/>
  <c r="DE124" i="89" s="1"/>
  <c r="DD125" i="89"/>
  <c r="DE125" i="89" s="1"/>
  <c r="DD123" i="89"/>
  <c r="DD126" i="89"/>
  <c r="DD127" i="89"/>
  <c r="DD88" i="89"/>
  <c r="DC89" i="89"/>
  <c r="DC90" i="89"/>
  <c r="DC91" i="89"/>
  <c r="DC92" i="89"/>
  <c r="DC93" i="89"/>
  <c r="DC94" i="89"/>
  <c r="DC95" i="89"/>
  <c r="DC96" i="89"/>
  <c r="DC97" i="89"/>
  <c r="DC98" i="89"/>
  <c r="DC99" i="89"/>
  <c r="DC100" i="89"/>
  <c r="DC101" i="89"/>
  <c r="DC102" i="89"/>
  <c r="DC103" i="89"/>
  <c r="DC105" i="89"/>
  <c r="DC106" i="89"/>
  <c r="DC108" i="89"/>
  <c r="DC109" i="89"/>
  <c r="DC110" i="89"/>
  <c r="DC111" i="89"/>
  <c r="DC113" i="89"/>
  <c r="DC114" i="89"/>
  <c r="DC115" i="89"/>
  <c r="DC104" i="89"/>
  <c r="DC116" i="89"/>
  <c r="DC117" i="89"/>
  <c r="DC119" i="89"/>
  <c r="DC120" i="89"/>
  <c r="DC121" i="89"/>
  <c r="DC122" i="89"/>
  <c r="DC118" i="89"/>
  <c r="DC124" i="89"/>
  <c r="DC125" i="89"/>
  <c r="DC123" i="89"/>
  <c r="DC126" i="89"/>
  <c r="DC127" i="89"/>
  <c r="DC128" i="89"/>
  <c r="DC88" i="89"/>
  <c r="DE338" i="89"/>
  <c r="DC326" i="89"/>
  <c r="DC327" i="89"/>
  <c r="DC328" i="89"/>
  <c r="DC330" i="89"/>
  <c r="DC332" i="89"/>
  <c r="DC335" i="89"/>
  <c r="DC337" i="89"/>
  <c r="DC338" i="89"/>
  <c r="DC331" i="89"/>
  <c r="DC334" i="89"/>
  <c r="DC339" i="89"/>
  <c r="DC341" i="89"/>
  <c r="DC342" i="89"/>
  <c r="DC343" i="89"/>
  <c r="DC344" i="89"/>
  <c r="DC345" i="89"/>
  <c r="DC350" i="89"/>
  <c r="DC346" i="89"/>
  <c r="DC355" i="89"/>
  <c r="DC352" i="89"/>
  <c r="DC353" i="89"/>
  <c r="DC354" i="89"/>
  <c r="DC340" i="89"/>
  <c r="DC347" i="89"/>
  <c r="DC357" i="89"/>
  <c r="DC356" i="89"/>
  <c r="DC359" i="89"/>
  <c r="DC358" i="89"/>
  <c r="DC363" i="89"/>
  <c r="DC360" i="89"/>
  <c r="DC364" i="89"/>
  <c r="DC361" i="89"/>
  <c r="DC362" i="89"/>
  <c r="DC371" i="89"/>
  <c r="DC367" i="89"/>
  <c r="DC366" i="89"/>
  <c r="DC372" i="89"/>
  <c r="DC325" i="89"/>
  <c r="DE203" i="89"/>
  <c r="DE205" i="89"/>
  <c r="DE206" i="89"/>
  <c r="DC186" i="89"/>
  <c r="DC187" i="89"/>
  <c r="DC188" i="89"/>
  <c r="DC189" i="89"/>
  <c r="DC190" i="89"/>
  <c r="DC191" i="89"/>
  <c r="DC192" i="89"/>
  <c r="DC193" i="89"/>
  <c r="DC194" i="89"/>
  <c r="DC208" i="89"/>
  <c r="DC195" i="89"/>
  <c r="DC196" i="89"/>
  <c r="DC198" i="89"/>
  <c r="DC200" i="89"/>
  <c r="DC201" i="89"/>
  <c r="DC202" i="89"/>
  <c r="DC203" i="89"/>
  <c r="DC205" i="89"/>
  <c r="DC206" i="89"/>
  <c r="DC207" i="89"/>
  <c r="DC197" i="89"/>
  <c r="DC212" i="89"/>
  <c r="DC209" i="89"/>
  <c r="DC210" i="89"/>
  <c r="DC213" i="89"/>
  <c r="DC214" i="89"/>
  <c r="DC211" i="89"/>
  <c r="DC215" i="89"/>
  <c r="DC216" i="89"/>
  <c r="DC217" i="89"/>
  <c r="DC218" i="89"/>
  <c r="DC219" i="89"/>
  <c r="DC220" i="89"/>
  <c r="DC221" i="89"/>
  <c r="DC222" i="89"/>
  <c r="DC223" i="89"/>
  <c r="DC224" i="89"/>
  <c r="DC225" i="89"/>
  <c r="DC185" i="89"/>
  <c r="FX318" i="89" l="1"/>
  <c r="FX178" i="89"/>
  <c r="FX268" i="89"/>
  <c r="FX226" i="89"/>
  <c r="FX129" i="89"/>
  <c r="DE307" i="89"/>
  <c r="DE171" i="89"/>
  <c r="DE264" i="89"/>
  <c r="DE256" i="89"/>
  <c r="DE313" i="89"/>
  <c r="DE305" i="89"/>
  <c r="DE297" i="89"/>
  <c r="DE169" i="89"/>
  <c r="DE162" i="89"/>
  <c r="DE149" i="89"/>
  <c r="DE312" i="89"/>
  <c r="DE304" i="89"/>
  <c r="DE296" i="89"/>
  <c r="DE160" i="89"/>
  <c r="DE148" i="89"/>
  <c r="DE140" i="89"/>
  <c r="DE88" i="89"/>
  <c r="DE263" i="89"/>
  <c r="DE262" i="89"/>
  <c r="DE255" i="89"/>
  <c r="DE127" i="89"/>
  <c r="DE311" i="89"/>
  <c r="DE303" i="89"/>
  <c r="DE168" i="89"/>
  <c r="DE158" i="89"/>
  <c r="DE139" i="89"/>
  <c r="DE126" i="89"/>
  <c r="DE261" i="89"/>
  <c r="DE235" i="89"/>
  <c r="DE310" i="89"/>
  <c r="DE302" i="89"/>
  <c r="DE295" i="89"/>
  <c r="DE174" i="89"/>
  <c r="DE167" i="89"/>
  <c r="DE157" i="89"/>
  <c r="DE138" i="89"/>
  <c r="DE237" i="89"/>
  <c r="DE236" i="89"/>
  <c r="DE123" i="89"/>
  <c r="DE260" i="89"/>
  <c r="DE234" i="89"/>
  <c r="DE309" i="89"/>
  <c r="DE301" i="89"/>
  <c r="DE173" i="89"/>
  <c r="DE165" i="89"/>
  <c r="DE156" i="89"/>
  <c r="DE137" i="89"/>
  <c r="DE308" i="89"/>
  <c r="DE300" i="89"/>
  <c r="DE172" i="89"/>
  <c r="DE164" i="89"/>
  <c r="DE259" i="89"/>
  <c r="DE315" i="89"/>
  <c r="DE233" i="89"/>
  <c r="DE258" i="89"/>
  <c r="DE299" i="89"/>
  <c r="DE163" i="89"/>
  <c r="DE151" i="89"/>
  <c r="DE257" i="89"/>
  <c r="DE314" i="89"/>
  <c r="DE306" i="89"/>
  <c r="DE298" i="89"/>
  <c r="DE170" i="89"/>
  <c r="DE152" i="89"/>
  <c r="DE150" i="89"/>
  <c r="DP463" i="89"/>
  <c r="DP465" i="89"/>
  <c r="DP464" i="89"/>
  <c r="DF416" i="89"/>
  <c r="DH416" i="89"/>
  <c r="DF375" i="89"/>
  <c r="DH372" i="89"/>
  <c r="DI372" i="89" s="1"/>
  <c r="DH366" i="89"/>
  <c r="DI366" i="89" s="1"/>
  <c r="DH367" i="89"/>
  <c r="DI367" i="89" s="1"/>
  <c r="DH371" i="89"/>
  <c r="DH362" i="89"/>
  <c r="DI362" i="89" s="1"/>
  <c r="DH361" i="89"/>
  <c r="DI361" i="89" s="1"/>
  <c r="DH364" i="89"/>
  <c r="DI364" i="89" s="1"/>
  <c r="DH360" i="89"/>
  <c r="DI360" i="89" s="1"/>
  <c r="DH363" i="89"/>
  <c r="DI363" i="89" s="1"/>
  <c r="DH358" i="89"/>
  <c r="DI358" i="89" s="1"/>
  <c r="DH359" i="89"/>
  <c r="DI359" i="89" s="1"/>
  <c r="DH356" i="89"/>
  <c r="DI356" i="89" s="1"/>
  <c r="DH357" i="89"/>
  <c r="DI357" i="89" s="1"/>
  <c r="DH347" i="89"/>
  <c r="DI347" i="89" s="1"/>
  <c r="DH340" i="89"/>
  <c r="DI340" i="89" s="1"/>
  <c r="DH354" i="89"/>
  <c r="DI354" i="89" s="1"/>
  <c r="DH353" i="89"/>
  <c r="DI353" i="89" s="1"/>
  <c r="DH352" i="89"/>
  <c r="DI352" i="89" s="1"/>
  <c r="DH355" i="89"/>
  <c r="DI355" i="89" s="1"/>
  <c r="DH346" i="89"/>
  <c r="DI346" i="89" s="1"/>
  <c r="DH350" i="89"/>
  <c r="DI350" i="89" s="1"/>
  <c r="DH345" i="89"/>
  <c r="DI345" i="89" s="1"/>
  <c r="DH344" i="89"/>
  <c r="DI344" i="89" s="1"/>
  <c r="DH343" i="89"/>
  <c r="DI343" i="89" s="1"/>
  <c r="DH342" i="89"/>
  <c r="DI342" i="89" s="1"/>
  <c r="DH341" i="89"/>
  <c r="DI341" i="89" s="1"/>
  <c r="DH339" i="89"/>
  <c r="DI339" i="89" s="1"/>
  <c r="DH334" i="89"/>
  <c r="DI334" i="89" s="1"/>
  <c r="DH331" i="89"/>
  <c r="DI331" i="89" s="1"/>
  <c r="DH338" i="89"/>
  <c r="DI338" i="89" s="1"/>
  <c r="DH337" i="89"/>
  <c r="DI337" i="89" s="1"/>
  <c r="DH335" i="89"/>
  <c r="DI335" i="89" s="1"/>
  <c r="DH332" i="89"/>
  <c r="DI332" i="89" s="1"/>
  <c r="DH330" i="89"/>
  <c r="DI330" i="89" s="1"/>
  <c r="DH328" i="89"/>
  <c r="DI328" i="89" s="1"/>
  <c r="DH327" i="89"/>
  <c r="DI327" i="89" s="1"/>
  <c r="DH326" i="89"/>
  <c r="DI326" i="89" s="1"/>
  <c r="DF318" i="89"/>
  <c r="DF268" i="89"/>
  <c r="DF226" i="89"/>
  <c r="DF178" i="89"/>
  <c r="DF134" i="89"/>
  <c r="DF183" i="89" s="1"/>
  <c r="DF231" i="89" s="1"/>
  <c r="DF273" i="89" s="1"/>
  <c r="DF323" i="89" s="1"/>
  <c r="DF380" i="89" s="1"/>
  <c r="DF129" i="89"/>
  <c r="DF41" i="89" s="1"/>
  <c r="CY326" i="89"/>
  <c r="CY327" i="89"/>
  <c r="CY328" i="89"/>
  <c r="CY330" i="89"/>
  <c r="CY332" i="89"/>
  <c r="CY335" i="89"/>
  <c r="CY337" i="89"/>
  <c r="CY338" i="89"/>
  <c r="CY331" i="89"/>
  <c r="CY334" i="89"/>
  <c r="CY339" i="89"/>
  <c r="CY341" i="89"/>
  <c r="CY342" i="89"/>
  <c r="CY343" i="89"/>
  <c r="CY344" i="89"/>
  <c r="CY345" i="89"/>
  <c r="CY350" i="89"/>
  <c r="CY346" i="89"/>
  <c r="CY355" i="89"/>
  <c r="CY352" i="89"/>
  <c r="CY353" i="89"/>
  <c r="CY354" i="89"/>
  <c r="CY340" i="89"/>
  <c r="CY347" i="89"/>
  <c r="CY357" i="89"/>
  <c r="CY356" i="89"/>
  <c r="CY359" i="89"/>
  <c r="CY358" i="89"/>
  <c r="CY363" i="89"/>
  <c r="CY360" i="89"/>
  <c r="CY364" i="89"/>
  <c r="CY361" i="89"/>
  <c r="CY362" i="89"/>
  <c r="CY371" i="89"/>
  <c r="CY367" i="89"/>
  <c r="CY366" i="89"/>
  <c r="CY372" i="89"/>
  <c r="CY325" i="89"/>
  <c r="DP466" i="89" l="1"/>
  <c r="FX464" i="89"/>
  <c r="DI371" i="89"/>
  <c r="DI375" i="89" s="1"/>
  <c r="FX371" i="89"/>
  <c r="FX370" i="89"/>
  <c r="FX465" i="89"/>
  <c r="FT178" i="89"/>
  <c r="FT268" i="89"/>
  <c r="FT129" i="89"/>
  <c r="FT318" i="89"/>
  <c r="DH226" i="89"/>
  <c r="DH375" i="89"/>
  <c r="DH129" i="89"/>
  <c r="DH268" i="89"/>
  <c r="DI178" i="89"/>
  <c r="DI226" i="89"/>
  <c r="DI268" i="89"/>
  <c r="DI318" i="89"/>
  <c r="DI416" i="89"/>
  <c r="DH178" i="89"/>
  <c r="DI129" i="89"/>
  <c r="DH318" i="89"/>
  <c r="CZ137" i="89"/>
  <c r="CZ138" i="89"/>
  <c r="CZ139" i="89"/>
  <c r="CZ140" i="89"/>
  <c r="CZ141" i="89"/>
  <c r="DA141" i="89" s="1"/>
  <c r="CZ142" i="89"/>
  <c r="DA142" i="89" s="1"/>
  <c r="CZ143" i="89"/>
  <c r="DA143" i="89" s="1"/>
  <c r="CZ144" i="89"/>
  <c r="DA144" i="89" s="1"/>
  <c r="CZ145" i="89"/>
  <c r="DA145" i="89" s="1"/>
  <c r="CZ146" i="89"/>
  <c r="DA146" i="89" s="1"/>
  <c r="CZ147" i="89"/>
  <c r="DA147" i="89" s="1"/>
  <c r="CZ148" i="89"/>
  <c r="CZ149" i="89"/>
  <c r="CZ150" i="89"/>
  <c r="CZ151" i="89"/>
  <c r="CZ153" i="89"/>
  <c r="DA153" i="89" s="1"/>
  <c r="CZ156" i="89"/>
  <c r="CZ157" i="89"/>
  <c r="CZ158" i="89"/>
  <c r="CZ160" i="89"/>
  <c r="CZ162" i="89"/>
  <c r="CZ152" i="89"/>
  <c r="CZ163" i="89"/>
  <c r="CZ164" i="89"/>
  <c r="CZ165" i="89"/>
  <c r="CZ167" i="89"/>
  <c r="CZ168" i="89"/>
  <c r="CZ169" i="89"/>
  <c r="CZ170" i="89"/>
  <c r="CZ171" i="89"/>
  <c r="CZ172" i="89"/>
  <c r="CZ173" i="89"/>
  <c r="CZ174" i="89"/>
  <c r="CZ175" i="89"/>
  <c r="DA175" i="89" s="1"/>
  <c r="CZ136" i="89"/>
  <c r="DA136" i="89" s="1"/>
  <c r="CY137" i="89"/>
  <c r="CY138" i="89"/>
  <c r="CY139" i="89"/>
  <c r="CY140" i="89"/>
  <c r="CY141" i="89"/>
  <c r="CY142" i="89"/>
  <c r="CY143" i="89"/>
  <c r="CY144" i="89"/>
  <c r="CY145" i="89"/>
  <c r="CY146" i="89"/>
  <c r="CY147" i="89"/>
  <c r="CY148" i="89"/>
  <c r="CY149" i="89"/>
  <c r="CY150" i="89"/>
  <c r="CY151" i="89"/>
  <c r="CY153" i="89"/>
  <c r="CY156" i="89"/>
  <c r="CY157" i="89"/>
  <c r="CY158" i="89"/>
  <c r="CY160" i="89"/>
  <c r="CY162" i="89"/>
  <c r="CY152" i="89"/>
  <c r="CY163" i="89"/>
  <c r="CY164" i="89"/>
  <c r="CY165" i="89"/>
  <c r="CY167" i="89"/>
  <c r="CY168" i="89"/>
  <c r="CY169" i="89"/>
  <c r="CY170" i="89"/>
  <c r="CY171" i="89"/>
  <c r="CY172" i="89"/>
  <c r="CY173" i="89"/>
  <c r="CY174" i="89"/>
  <c r="CY175" i="89"/>
  <c r="CY136" i="89"/>
  <c r="CZ276" i="89"/>
  <c r="DA276" i="89" s="1"/>
  <c r="CZ277" i="89"/>
  <c r="DA277" i="89" s="1"/>
  <c r="CZ278" i="89"/>
  <c r="DA278" i="89" s="1"/>
  <c r="CZ279" i="89"/>
  <c r="DA279" i="89" s="1"/>
  <c r="CZ280" i="89"/>
  <c r="DA280" i="89" s="1"/>
  <c r="CZ281" i="89"/>
  <c r="DA281" i="89" s="1"/>
  <c r="CZ282" i="89"/>
  <c r="DA282" i="89" s="1"/>
  <c r="CZ283" i="89"/>
  <c r="DA283" i="89" s="1"/>
  <c r="CZ284" i="89"/>
  <c r="DA284" i="89" s="1"/>
  <c r="CZ285" i="89"/>
  <c r="DA285" i="89" s="1"/>
  <c r="CZ286" i="89"/>
  <c r="DA286" i="89" s="1"/>
  <c r="CZ287" i="89"/>
  <c r="DA287" i="89" s="1"/>
  <c r="CZ288" i="89"/>
  <c r="DA288" i="89" s="1"/>
  <c r="CZ289" i="89"/>
  <c r="DA289" i="89" s="1"/>
  <c r="CZ290" i="89"/>
  <c r="DA290" i="89" s="1"/>
  <c r="CZ292" i="89"/>
  <c r="DA292" i="89" s="1"/>
  <c r="CZ294" i="89"/>
  <c r="DA294" i="89" s="1"/>
  <c r="CZ295" i="89"/>
  <c r="CZ293" i="89"/>
  <c r="DA293" i="89" s="1"/>
  <c r="CZ296" i="89"/>
  <c r="CZ297" i="89"/>
  <c r="CZ298" i="89"/>
  <c r="CZ299" i="89"/>
  <c r="CZ300" i="89"/>
  <c r="CZ301" i="89"/>
  <c r="CZ302" i="89"/>
  <c r="CZ303" i="89"/>
  <c r="CZ304" i="89"/>
  <c r="CZ305" i="89"/>
  <c r="CZ306" i="89"/>
  <c r="CZ307" i="89"/>
  <c r="CZ308" i="89"/>
  <c r="CZ309" i="89"/>
  <c r="CZ310" i="89"/>
  <c r="CZ311" i="89"/>
  <c r="CZ312" i="89"/>
  <c r="CZ313" i="89"/>
  <c r="CZ314" i="89"/>
  <c r="CZ315" i="89"/>
  <c r="CY276" i="89"/>
  <c r="CY277" i="89"/>
  <c r="CY278" i="89"/>
  <c r="CY279" i="89"/>
  <c r="CY280" i="89"/>
  <c r="CY281" i="89"/>
  <c r="CY282" i="89"/>
  <c r="CY283" i="89"/>
  <c r="CY284" i="89"/>
  <c r="CY285" i="89"/>
  <c r="CY286" i="89"/>
  <c r="CY287" i="89"/>
  <c r="CY288" i="89"/>
  <c r="CY289" i="89"/>
  <c r="CY290" i="89"/>
  <c r="CY292" i="89"/>
  <c r="CY294" i="89"/>
  <c r="CY295" i="89"/>
  <c r="CY293" i="89"/>
  <c r="CY296" i="89"/>
  <c r="CY297" i="89"/>
  <c r="CY298" i="89"/>
  <c r="CY299" i="89"/>
  <c r="CY300" i="89"/>
  <c r="CY301" i="89"/>
  <c r="CY302" i="89"/>
  <c r="CY303" i="89"/>
  <c r="CY304" i="89"/>
  <c r="CY305" i="89"/>
  <c r="CY306" i="89"/>
  <c r="CY307" i="89"/>
  <c r="CY308" i="89"/>
  <c r="CY309" i="89"/>
  <c r="CY310" i="89"/>
  <c r="CY311" i="89"/>
  <c r="CY312" i="89"/>
  <c r="CY313" i="89"/>
  <c r="CY314" i="89"/>
  <c r="CY315" i="89"/>
  <c r="CY275" i="89"/>
  <c r="CZ275" i="89"/>
  <c r="DA275" i="89" s="1"/>
  <c r="CZ89" i="89"/>
  <c r="DA89" i="89" s="1"/>
  <c r="CZ90" i="89"/>
  <c r="DA90" i="89" s="1"/>
  <c r="CZ91" i="89"/>
  <c r="DA91" i="89" s="1"/>
  <c r="CZ92" i="89"/>
  <c r="DA92" i="89" s="1"/>
  <c r="CZ93" i="89"/>
  <c r="DA93" i="89" s="1"/>
  <c r="CZ94" i="89"/>
  <c r="DA94" i="89" s="1"/>
  <c r="CZ95" i="89"/>
  <c r="DA95" i="89" s="1"/>
  <c r="CZ96" i="89"/>
  <c r="DA96" i="89" s="1"/>
  <c r="CZ97" i="89"/>
  <c r="DA97" i="89" s="1"/>
  <c r="CZ98" i="89"/>
  <c r="DA98" i="89" s="1"/>
  <c r="CZ99" i="89"/>
  <c r="DA99" i="89" s="1"/>
  <c r="CZ100" i="89"/>
  <c r="DA100" i="89" s="1"/>
  <c r="CZ101" i="89"/>
  <c r="DA101" i="89" s="1"/>
  <c r="CZ102" i="89"/>
  <c r="DA102" i="89" s="1"/>
  <c r="CZ103" i="89"/>
  <c r="DA103" i="89" s="1"/>
  <c r="CZ105" i="89"/>
  <c r="DA105" i="89" s="1"/>
  <c r="CZ106" i="89"/>
  <c r="DA106" i="89" s="1"/>
  <c r="CZ108" i="89"/>
  <c r="DA108" i="89" s="1"/>
  <c r="CZ109" i="89"/>
  <c r="DA109" i="89" s="1"/>
  <c r="CZ110" i="89"/>
  <c r="DA110" i="89" s="1"/>
  <c r="CZ111" i="89"/>
  <c r="DA111" i="89" s="1"/>
  <c r="CZ113" i="89"/>
  <c r="DA113" i="89" s="1"/>
  <c r="CZ114" i="89"/>
  <c r="DA114" i="89" s="1"/>
  <c r="CZ115" i="89"/>
  <c r="DA115" i="89" s="1"/>
  <c r="CZ104" i="89"/>
  <c r="DA104" i="89" s="1"/>
  <c r="CZ116" i="89"/>
  <c r="DA116" i="89" s="1"/>
  <c r="CZ117" i="89"/>
  <c r="DA117" i="89" s="1"/>
  <c r="CZ119" i="89"/>
  <c r="DA119" i="89" s="1"/>
  <c r="CZ120" i="89"/>
  <c r="DA120" i="89" s="1"/>
  <c r="CZ121" i="89"/>
  <c r="DA121" i="89" s="1"/>
  <c r="CZ122" i="89"/>
  <c r="DA122" i="89" s="1"/>
  <c r="CZ118" i="89"/>
  <c r="DA118" i="89" s="1"/>
  <c r="CZ124" i="89"/>
  <c r="DA124" i="89" s="1"/>
  <c r="CZ125" i="89"/>
  <c r="DA125" i="89" s="1"/>
  <c r="CZ123" i="89"/>
  <c r="CZ126" i="89"/>
  <c r="CZ127" i="89"/>
  <c r="CZ128" i="89"/>
  <c r="CZ88" i="89"/>
  <c r="CY89" i="89"/>
  <c r="CY90" i="89"/>
  <c r="CY91" i="89"/>
  <c r="CY92" i="89"/>
  <c r="CY93" i="89"/>
  <c r="CY94" i="89"/>
  <c r="CY95" i="89"/>
  <c r="CY96" i="89"/>
  <c r="CY97" i="89"/>
  <c r="CY98" i="89"/>
  <c r="CY99" i="89"/>
  <c r="CY100" i="89"/>
  <c r="CY101" i="89"/>
  <c r="CY102" i="89"/>
  <c r="CY103" i="89"/>
  <c r="CY105" i="89"/>
  <c r="CY106" i="89"/>
  <c r="CY108" i="89"/>
  <c r="CY109" i="89"/>
  <c r="CY110" i="89"/>
  <c r="CY111" i="89"/>
  <c r="CY113" i="89"/>
  <c r="CY114" i="89"/>
  <c r="CY115" i="89"/>
  <c r="CY104" i="89"/>
  <c r="CY116" i="89"/>
  <c r="CY117" i="89"/>
  <c r="CY119" i="89"/>
  <c r="CY120" i="89"/>
  <c r="CY121" i="89"/>
  <c r="CY122" i="89"/>
  <c r="CY118" i="89"/>
  <c r="CY124" i="89"/>
  <c r="CY125" i="89"/>
  <c r="CY123" i="89"/>
  <c r="CY126" i="89"/>
  <c r="CY127" i="89"/>
  <c r="CY128" i="89"/>
  <c r="CY88" i="89"/>
  <c r="CZ234" i="89"/>
  <c r="CZ235" i="89"/>
  <c r="CZ236" i="89"/>
  <c r="CZ237" i="89"/>
  <c r="CZ238" i="89"/>
  <c r="DA238" i="89" s="1"/>
  <c r="CZ240" i="89"/>
  <c r="DA240" i="89" s="1"/>
  <c r="CZ241" i="89"/>
  <c r="DA241" i="89" s="1"/>
  <c r="CZ242" i="89"/>
  <c r="DA242" i="89" s="1"/>
  <c r="CZ243" i="89"/>
  <c r="DA243" i="89" s="1"/>
  <c r="CZ244" i="89"/>
  <c r="DA244" i="89" s="1"/>
  <c r="CZ245" i="89"/>
  <c r="DA245" i="89" s="1"/>
  <c r="CZ246" i="89"/>
  <c r="DA246" i="89" s="1"/>
  <c r="CZ248" i="89"/>
  <c r="DA248" i="89" s="1"/>
  <c r="CZ249" i="89"/>
  <c r="DA249" i="89" s="1"/>
  <c r="CZ250" i="89"/>
  <c r="DA250" i="89" s="1"/>
  <c r="CZ251" i="89"/>
  <c r="DA251" i="89" s="1"/>
  <c r="CZ252" i="89"/>
  <c r="DA252" i="89" s="1"/>
  <c r="CZ253" i="89"/>
  <c r="DA253" i="89" s="1"/>
  <c r="CZ254" i="89"/>
  <c r="DA254" i="89" s="1"/>
  <c r="CZ255" i="89"/>
  <c r="CZ256" i="89"/>
  <c r="CZ257" i="89"/>
  <c r="CZ258" i="89"/>
  <c r="CZ259" i="89"/>
  <c r="CZ260" i="89"/>
  <c r="CZ261" i="89"/>
  <c r="CZ262" i="89"/>
  <c r="CZ263" i="89"/>
  <c r="CZ264" i="89"/>
  <c r="CZ265" i="89"/>
  <c r="DA265" i="89" s="1"/>
  <c r="CZ233" i="89"/>
  <c r="CY234" i="89"/>
  <c r="CY235" i="89"/>
  <c r="CY236" i="89"/>
  <c r="CY237" i="89"/>
  <c r="CY238" i="89"/>
  <c r="CY240" i="89"/>
  <c r="CY241" i="89"/>
  <c r="CY242" i="89"/>
  <c r="CY243" i="89"/>
  <c r="CY244" i="89"/>
  <c r="CY245" i="89"/>
  <c r="CY246" i="89"/>
  <c r="CY248" i="89"/>
  <c r="CY249" i="89"/>
  <c r="CY250" i="89"/>
  <c r="CY251" i="89"/>
  <c r="CY252" i="89"/>
  <c r="CY253" i="89"/>
  <c r="CY254" i="89"/>
  <c r="CY255" i="89"/>
  <c r="CY256" i="89"/>
  <c r="CY257" i="89"/>
  <c r="CY258" i="89"/>
  <c r="CY259" i="89"/>
  <c r="CY260" i="89"/>
  <c r="CY261" i="89"/>
  <c r="CY262" i="89"/>
  <c r="CY263" i="89"/>
  <c r="CY264" i="89"/>
  <c r="CY265" i="89"/>
  <c r="CY233" i="89"/>
  <c r="FX375" i="89" l="1"/>
  <c r="FX463" i="89" s="1"/>
  <c r="FY370" i="89"/>
  <c r="FT464" i="89"/>
  <c r="FT465" i="89"/>
  <c r="DA123" i="89"/>
  <c r="DA303" i="89"/>
  <c r="DA310" i="89"/>
  <c r="DA302" i="89"/>
  <c r="DA295" i="89"/>
  <c r="DA174" i="89"/>
  <c r="DA167" i="89"/>
  <c r="DA157" i="89"/>
  <c r="DA138" i="89"/>
  <c r="DA262" i="89"/>
  <c r="DA301" i="89"/>
  <c r="DA173" i="89"/>
  <c r="DA165" i="89"/>
  <c r="DA156" i="89"/>
  <c r="DA137" i="89"/>
  <c r="DA158" i="89"/>
  <c r="DA261" i="89"/>
  <c r="DA235" i="89"/>
  <c r="DA308" i="89"/>
  <c r="DA300" i="89"/>
  <c r="DA172" i="89"/>
  <c r="DA164" i="89"/>
  <c r="DA264" i="89"/>
  <c r="DA234" i="89"/>
  <c r="DA88" i="89"/>
  <c r="DA315" i="89"/>
  <c r="DA307" i="89"/>
  <c r="DA299" i="89"/>
  <c r="DA171" i="89"/>
  <c r="DA163" i="89"/>
  <c r="DA151" i="89"/>
  <c r="DA139" i="89"/>
  <c r="DA237" i="89"/>
  <c r="DA259" i="89"/>
  <c r="DA128" i="89"/>
  <c r="DA314" i="89"/>
  <c r="DA306" i="89"/>
  <c r="DA298" i="89"/>
  <c r="DA170" i="89"/>
  <c r="DA152" i="89"/>
  <c r="DA150" i="89"/>
  <c r="DA256" i="89"/>
  <c r="DA311" i="89"/>
  <c r="DA168" i="89"/>
  <c r="DA255" i="89"/>
  <c r="DA236" i="89"/>
  <c r="DA309" i="89"/>
  <c r="DA260" i="89"/>
  <c r="DA233" i="89"/>
  <c r="DA258" i="89"/>
  <c r="DA127" i="89"/>
  <c r="DA313" i="89"/>
  <c r="DA305" i="89"/>
  <c r="DA297" i="89"/>
  <c r="DA169" i="89"/>
  <c r="DA162" i="89"/>
  <c r="DA149" i="89"/>
  <c r="DA263" i="89"/>
  <c r="DA257" i="89"/>
  <c r="DA126" i="89"/>
  <c r="DA312" i="89"/>
  <c r="DA304" i="89"/>
  <c r="DA296" i="89"/>
  <c r="DA160" i="89"/>
  <c r="DA148" i="89"/>
  <c r="DA140" i="89"/>
  <c r="DH463" i="89"/>
  <c r="DH464" i="89"/>
  <c r="DH465" i="89"/>
  <c r="DI463" i="89"/>
  <c r="DI465" i="89"/>
  <c r="DI464" i="89"/>
  <c r="CY186" i="89"/>
  <c r="CY187" i="89"/>
  <c r="CY188" i="89"/>
  <c r="CY189" i="89"/>
  <c r="CY190" i="89"/>
  <c r="CY191" i="89"/>
  <c r="CY192" i="89"/>
  <c r="CY193" i="89"/>
  <c r="CY194" i="89"/>
  <c r="CY208" i="89"/>
  <c r="CY195" i="89"/>
  <c r="CY196" i="89"/>
  <c r="CY198" i="89"/>
  <c r="CY200" i="89"/>
  <c r="CY201" i="89"/>
  <c r="CY202" i="89"/>
  <c r="CY203" i="89"/>
  <c r="CY205" i="89"/>
  <c r="CY206" i="89"/>
  <c r="CY207" i="89"/>
  <c r="CY197" i="89"/>
  <c r="CY212" i="89"/>
  <c r="CY209" i="89"/>
  <c r="CY210" i="89"/>
  <c r="CY213" i="89"/>
  <c r="CY214" i="89"/>
  <c r="CY211" i="89"/>
  <c r="CY215" i="89"/>
  <c r="CY216" i="89"/>
  <c r="CY217" i="89"/>
  <c r="CY218" i="89"/>
  <c r="CY219" i="89"/>
  <c r="CY220" i="89"/>
  <c r="CY221" i="89"/>
  <c r="CY222" i="89"/>
  <c r="CY223" i="89"/>
  <c r="CY224" i="89"/>
  <c r="CY225" i="89"/>
  <c r="CY185" i="89"/>
  <c r="CZ186" i="89"/>
  <c r="DA186" i="89" s="1"/>
  <c r="CZ187" i="89"/>
  <c r="DA187" i="89" s="1"/>
  <c r="CZ188" i="89"/>
  <c r="DA188" i="89" s="1"/>
  <c r="CZ189" i="89"/>
  <c r="DA189" i="89" s="1"/>
  <c r="CZ190" i="89"/>
  <c r="DA190" i="89" s="1"/>
  <c r="CZ191" i="89"/>
  <c r="DA191" i="89" s="1"/>
  <c r="CZ192" i="89"/>
  <c r="DA192" i="89" s="1"/>
  <c r="CZ193" i="89"/>
  <c r="DA193" i="89" s="1"/>
  <c r="CZ194" i="89"/>
  <c r="DA194" i="89" s="1"/>
  <c r="CZ208" i="89"/>
  <c r="DA208" i="89" s="1"/>
  <c r="CZ195" i="89"/>
  <c r="DA195" i="89" s="1"/>
  <c r="CZ196" i="89"/>
  <c r="DA196" i="89" s="1"/>
  <c r="CZ198" i="89"/>
  <c r="DA198" i="89" s="1"/>
  <c r="CZ200" i="89"/>
  <c r="DA200" i="89" s="1"/>
  <c r="CZ201" i="89"/>
  <c r="DA201" i="89" s="1"/>
  <c r="CZ202" i="89"/>
  <c r="DA202" i="89" s="1"/>
  <c r="CZ203" i="89"/>
  <c r="DA203" i="89" s="1"/>
  <c r="CZ205" i="89"/>
  <c r="DA205" i="89" s="1"/>
  <c r="CZ206" i="89"/>
  <c r="DA206" i="89" s="1"/>
  <c r="CZ207" i="89"/>
  <c r="DA207" i="89" s="1"/>
  <c r="CZ197" i="89"/>
  <c r="DA197" i="89" s="1"/>
  <c r="CZ212" i="89"/>
  <c r="DA212" i="89" s="1"/>
  <c r="CZ209" i="89"/>
  <c r="DA209" i="89" s="1"/>
  <c r="CZ210" i="89"/>
  <c r="DA210" i="89" s="1"/>
  <c r="CZ213" i="89"/>
  <c r="DA213" i="89" s="1"/>
  <c r="CZ214" i="89"/>
  <c r="DA214" i="89" s="1"/>
  <c r="CZ211" i="89"/>
  <c r="DA211" i="89" s="1"/>
  <c r="CZ215" i="89"/>
  <c r="DA215" i="89" s="1"/>
  <c r="CZ216" i="89"/>
  <c r="DA216" i="89" s="1"/>
  <c r="CZ217" i="89"/>
  <c r="DA217" i="89" s="1"/>
  <c r="CZ218" i="89"/>
  <c r="DA218" i="89" s="1"/>
  <c r="CZ219" i="89"/>
  <c r="DA219" i="89" s="1"/>
  <c r="CZ220" i="89"/>
  <c r="DA220" i="89" s="1"/>
  <c r="CZ221" i="89"/>
  <c r="DA221" i="89" s="1"/>
  <c r="CZ222" i="89"/>
  <c r="DA222" i="89" s="1"/>
  <c r="CZ223" i="89"/>
  <c r="CZ224" i="89"/>
  <c r="CZ225" i="89"/>
  <c r="CZ185" i="89"/>
  <c r="DA185" i="89" s="1"/>
  <c r="DB416" i="89"/>
  <c r="DD413" i="89"/>
  <c r="DE413" i="89" s="1"/>
  <c r="DD412" i="89"/>
  <c r="DE412" i="89" s="1"/>
  <c r="DD411" i="89"/>
  <c r="DE411" i="89" s="1"/>
  <c r="DD410" i="89"/>
  <c r="DE410" i="89" s="1"/>
  <c r="DD409" i="89"/>
  <c r="DE409" i="89" s="1"/>
  <c r="DD408" i="89"/>
  <c r="DE408" i="89" s="1"/>
  <c r="DD407" i="89"/>
  <c r="DE407" i="89" s="1"/>
  <c r="DD406" i="89"/>
  <c r="DE406" i="89" s="1"/>
  <c r="DD405" i="89"/>
  <c r="DE405" i="89" s="1"/>
  <c r="DD402" i="89"/>
  <c r="DE402" i="89" s="1"/>
  <c r="DD403" i="89"/>
  <c r="DE403" i="89" s="1"/>
  <c r="DD404" i="89"/>
  <c r="DE404" i="89" s="1"/>
  <c r="DD401" i="89"/>
  <c r="DE401" i="89" s="1"/>
  <c r="DD400" i="89"/>
  <c r="DE400" i="89" s="1"/>
  <c r="DD399" i="89"/>
  <c r="DE399" i="89" s="1"/>
  <c r="DD398" i="89"/>
  <c r="DE398" i="89" s="1"/>
  <c r="DD397" i="89"/>
  <c r="DE397" i="89" s="1"/>
  <c r="DD396" i="89"/>
  <c r="DE396" i="89" s="1"/>
  <c r="DD395" i="89"/>
  <c r="DE395" i="89" s="1"/>
  <c r="DD394" i="89"/>
  <c r="DE394" i="89" s="1"/>
  <c r="DD393" i="89"/>
  <c r="DE393" i="89" s="1"/>
  <c r="DD392" i="89"/>
  <c r="DE392" i="89" s="1"/>
  <c r="DD391" i="89"/>
  <c r="DE391" i="89" s="1"/>
  <c r="DD390" i="89"/>
  <c r="DE390" i="89" s="1"/>
  <c r="DD389" i="89"/>
  <c r="DE389" i="89" s="1"/>
  <c r="DD388" i="89"/>
  <c r="DE388" i="89" s="1"/>
  <c r="DD387" i="89"/>
  <c r="DE387" i="89" s="1"/>
  <c r="DD386" i="89"/>
  <c r="DE386" i="89" s="1"/>
  <c r="DD385" i="89"/>
  <c r="DE385" i="89" s="1"/>
  <c r="DD384" i="89"/>
  <c r="DE384" i="89" s="1"/>
  <c r="DD383" i="89"/>
  <c r="DE383" i="89" s="1"/>
  <c r="DB375" i="89"/>
  <c r="DD372" i="89"/>
  <c r="DE372" i="89" s="1"/>
  <c r="DD366" i="89"/>
  <c r="DE366" i="89" s="1"/>
  <c r="DD367" i="89"/>
  <c r="DE367" i="89" s="1"/>
  <c r="DD371" i="89"/>
  <c r="DD362" i="89"/>
  <c r="DE362" i="89" s="1"/>
  <c r="DD361" i="89"/>
  <c r="DE361" i="89" s="1"/>
  <c r="DD364" i="89"/>
  <c r="DE364" i="89" s="1"/>
  <c r="DD360" i="89"/>
  <c r="DE360" i="89" s="1"/>
  <c r="DD363" i="89"/>
  <c r="DE363" i="89" s="1"/>
  <c r="DD358" i="89"/>
  <c r="DE358" i="89" s="1"/>
  <c r="DD359" i="89"/>
  <c r="DE359" i="89" s="1"/>
  <c r="DD356" i="89"/>
  <c r="DE356" i="89" s="1"/>
  <c r="DD357" i="89"/>
  <c r="DE357" i="89" s="1"/>
  <c r="DD347" i="89"/>
  <c r="DE347" i="89" s="1"/>
  <c r="DD340" i="89"/>
  <c r="DE340" i="89" s="1"/>
  <c r="DD354" i="89"/>
  <c r="DE354" i="89" s="1"/>
  <c r="DD353" i="89"/>
  <c r="DE353" i="89" s="1"/>
  <c r="DD352" i="89"/>
  <c r="DE352" i="89" s="1"/>
  <c r="DD355" i="89"/>
  <c r="DE355" i="89" s="1"/>
  <c r="DD346" i="89"/>
  <c r="DE346" i="89" s="1"/>
  <c r="DD350" i="89"/>
  <c r="DE350" i="89" s="1"/>
  <c r="DD345" i="89"/>
  <c r="DE345" i="89" s="1"/>
  <c r="DD344" i="89"/>
  <c r="DE344" i="89" s="1"/>
  <c r="DD343" i="89"/>
  <c r="DE343" i="89" s="1"/>
  <c r="DD342" i="89"/>
  <c r="DE342" i="89" s="1"/>
  <c r="DD341" i="89"/>
  <c r="DE341" i="89" s="1"/>
  <c r="DD339" i="89"/>
  <c r="DE339" i="89" s="1"/>
  <c r="DD334" i="89"/>
  <c r="DE334" i="89" s="1"/>
  <c r="DD331" i="89"/>
  <c r="DE331" i="89" s="1"/>
  <c r="DD337" i="89"/>
  <c r="DE337" i="89" s="1"/>
  <c r="DD335" i="89"/>
  <c r="DE335" i="89" s="1"/>
  <c r="DD332" i="89"/>
  <c r="DE332" i="89" s="1"/>
  <c r="DD330" i="89"/>
  <c r="DE330" i="89" s="1"/>
  <c r="DD328" i="89"/>
  <c r="DE328" i="89" s="1"/>
  <c r="DD327" i="89"/>
  <c r="DE327" i="89" s="1"/>
  <c r="DD326" i="89"/>
  <c r="DE326" i="89" s="1"/>
  <c r="DD325" i="89"/>
  <c r="DE325" i="89" s="1"/>
  <c r="DB318" i="89"/>
  <c r="DB268" i="89"/>
  <c r="DB226" i="89"/>
  <c r="DD225" i="89"/>
  <c r="DD224" i="89"/>
  <c r="DD223" i="89"/>
  <c r="DD222" i="89"/>
  <c r="DE222" i="89" s="1"/>
  <c r="DD221" i="89"/>
  <c r="DE221" i="89" s="1"/>
  <c r="DD220" i="89"/>
  <c r="DE220" i="89" s="1"/>
  <c r="DD219" i="89"/>
  <c r="DE219" i="89" s="1"/>
  <c r="DD218" i="89"/>
  <c r="DE218" i="89" s="1"/>
  <c r="DD217" i="89"/>
  <c r="DE217" i="89" s="1"/>
  <c r="DD216" i="89"/>
  <c r="DE216" i="89" s="1"/>
  <c r="DD215" i="89"/>
  <c r="DE215" i="89" s="1"/>
  <c r="DD211" i="89"/>
  <c r="DE211" i="89" s="1"/>
  <c r="DD214" i="89"/>
  <c r="DE214" i="89" s="1"/>
  <c r="DD213" i="89"/>
  <c r="DE213" i="89" s="1"/>
  <c r="DD210" i="89"/>
  <c r="DE210" i="89" s="1"/>
  <c r="DD209" i="89"/>
  <c r="DE209" i="89" s="1"/>
  <c r="DD212" i="89"/>
  <c r="DE212" i="89" s="1"/>
  <c r="DD197" i="89"/>
  <c r="DE197" i="89" s="1"/>
  <c r="DD207" i="89"/>
  <c r="DE207" i="89" s="1"/>
  <c r="DD202" i="89"/>
  <c r="DE202" i="89" s="1"/>
  <c r="DD201" i="89"/>
  <c r="DE201" i="89" s="1"/>
  <c r="DD200" i="89"/>
  <c r="DE200" i="89" s="1"/>
  <c r="DD198" i="89"/>
  <c r="DE198" i="89" s="1"/>
  <c r="DD196" i="89"/>
  <c r="DE196" i="89" s="1"/>
  <c r="DD195" i="89"/>
  <c r="DE195" i="89" s="1"/>
  <c r="DD208" i="89"/>
  <c r="DE208" i="89" s="1"/>
  <c r="DD194" i="89"/>
  <c r="DE194" i="89" s="1"/>
  <c r="DD193" i="89"/>
  <c r="DE193" i="89" s="1"/>
  <c r="DD192" i="89"/>
  <c r="DE192" i="89" s="1"/>
  <c r="DD191" i="89"/>
  <c r="DE191" i="89" s="1"/>
  <c r="DD190" i="89"/>
  <c r="DE190" i="89" s="1"/>
  <c r="DD189" i="89"/>
  <c r="DE189" i="89" s="1"/>
  <c r="DD188" i="89"/>
  <c r="DE188" i="89" s="1"/>
  <c r="DD187" i="89"/>
  <c r="DE187" i="89" s="1"/>
  <c r="DD186" i="89"/>
  <c r="DE186" i="89" s="1"/>
  <c r="DD185" i="89"/>
  <c r="DE185" i="89" s="1"/>
  <c r="DB178" i="89"/>
  <c r="DB134" i="89"/>
  <c r="DB183" i="89" s="1"/>
  <c r="DB231" i="89" s="1"/>
  <c r="DB273" i="89" s="1"/>
  <c r="DB323" i="89" s="1"/>
  <c r="DB380" i="89" s="1"/>
  <c r="DB129" i="89"/>
  <c r="DD128" i="89"/>
  <c r="DB41" i="89" l="1"/>
  <c r="DI466" i="89"/>
  <c r="DH466" i="89"/>
  <c r="DE371" i="89"/>
  <c r="DE224" i="89"/>
  <c r="FT224" i="89"/>
  <c r="FU224" i="89" s="1"/>
  <c r="DE225" i="89"/>
  <c r="FT225" i="89"/>
  <c r="FU225" i="89" s="1"/>
  <c r="DE128" i="89"/>
  <c r="DE223" i="89"/>
  <c r="FP178" i="89"/>
  <c r="FP268" i="89"/>
  <c r="DA225" i="89"/>
  <c r="DA224" i="89"/>
  <c r="FP375" i="89"/>
  <c r="FP129" i="89"/>
  <c r="FP318" i="89"/>
  <c r="DA223" i="89"/>
  <c r="DD226" i="89"/>
  <c r="DD318" i="89"/>
  <c r="DD416" i="89"/>
  <c r="DD178" i="89"/>
  <c r="DD268" i="89"/>
  <c r="DD129" i="89"/>
  <c r="DD375" i="89"/>
  <c r="CU89" i="89"/>
  <c r="CU90" i="89"/>
  <c r="CU91" i="89"/>
  <c r="CU92" i="89"/>
  <c r="CU93" i="89"/>
  <c r="CU94" i="89"/>
  <c r="CU95" i="89"/>
  <c r="CU96" i="89"/>
  <c r="CU97" i="89"/>
  <c r="CU98" i="89"/>
  <c r="CU99" i="89"/>
  <c r="CU100" i="89"/>
  <c r="CU101" i="89"/>
  <c r="CU102" i="89"/>
  <c r="CU103" i="89"/>
  <c r="CU105" i="89"/>
  <c r="CU106" i="89"/>
  <c r="CU108" i="89"/>
  <c r="CU109" i="89"/>
  <c r="CU110" i="89"/>
  <c r="CU111" i="89"/>
  <c r="CU113" i="89"/>
  <c r="CU114" i="89"/>
  <c r="CU115" i="89"/>
  <c r="CU104" i="89"/>
  <c r="CU116" i="89"/>
  <c r="CU117" i="89"/>
  <c r="CU119" i="89"/>
  <c r="CU120" i="89"/>
  <c r="CU121" i="89"/>
  <c r="CU122" i="89"/>
  <c r="CU118" i="89"/>
  <c r="CU124" i="89"/>
  <c r="CU125" i="89"/>
  <c r="CU123" i="89"/>
  <c r="CU126" i="89"/>
  <c r="CU127" i="89"/>
  <c r="CU128" i="89"/>
  <c r="CU88" i="89"/>
  <c r="CV89" i="89"/>
  <c r="CW89" i="89" s="1"/>
  <c r="CV90" i="89"/>
  <c r="CW90" i="89" s="1"/>
  <c r="CV91" i="89"/>
  <c r="CW91" i="89" s="1"/>
  <c r="CV92" i="89"/>
  <c r="CW92" i="89" s="1"/>
  <c r="CV93" i="89"/>
  <c r="CW93" i="89" s="1"/>
  <c r="CV94" i="89"/>
  <c r="CW94" i="89" s="1"/>
  <c r="CV95" i="89"/>
  <c r="CW95" i="89" s="1"/>
  <c r="CV96" i="89"/>
  <c r="CW96" i="89" s="1"/>
  <c r="CV97" i="89"/>
  <c r="CW97" i="89" s="1"/>
  <c r="CV98" i="89"/>
  <c r="CW98" i="89" s="1"/>
  <c r="CV99" i="89"/>
  <c r="CW99" i="89" s="1"/>
  <c r="CV100" i="89"/>
  <c r="CW100" i="89" s="1"/>
  <c r="CV101" i="89"/>
  <c r="CW101" i="89" s="1"/>
  <c r="CV102" i="89"/>
  <c r="CW102" i="89" s="1"/>
  <c r="CV103" i="89"/>
  <c r="CW103" i="89" s="1"/>
  <c r="CV105" i="89"/>
  <c r="CW105" i="89" s="1"/>
  <c r="CV106" i="89"/>
  <c r="CW106" i="89" s="1"/>
  <c r="CV108" i="89"/>
  <c r="CW108" i="89" s="1"/>
  <c r="CV109" i="89"/>
  <c r="CW109" i="89" s="1"/>
  <c r="CV110" i="89"/>
  <c r="CW110" i="89" s="1"/>
  <c r="CV111" i="89"/>
  <c r="CW111" i="89" s="1"/>
  <c r="CV113" i="89"/>
  <c r="CW113" i="89" s="1"/>
  <c r="CV114" i="89"/>
  <c r="CW114" i="89" s="1"/>
  <c r="CV115" i="89"/>
  <c r="CW115" i="89" s="1"/>
  <c r="CV104" i="89"/>
  <c r="CW104" i="89" s="1"/>
  <c r="CV116" i="89"/>
  <c r="CW116" i="89" s="1"/>
  <c r="CV117" i="89"/>
  <c r="CW117" i="89" s="1"/>
  <c r="CV119" i="89"/>
  <c r="CW119" i="89" s="1"/>
  <c r="CV120" i="89"/>
  <c r="CW120" i="89" s="1"/>
  <c r="CV121" i="89"/>
  <c r="CW121" i="89" s="1"/>
  <c r="CV122" i="89"/>
  <c r="CW122" i="89" s="1"/>
  <c r="CV118" i="89"/>
  <c r="CW118" i="89" s="1"/>
  <c r="CV124" i="89"/>
  <c r="CW124" i="89" s="1"/>
  <c r="CV125" i="89"/>
  <c r="CW125" i="89" s="1"/>
  <c r="CV123" i="89"/>
  <c r="CV126" i="89"/>
  <c r="CV127" i="89"/>
  <c r="CV128" i="89"/>
  <c r="CV88" i="89"/>
  <c r="CV186" i="89"/>
  <c r="CW186" i="89" s="1"/>
  <c r="CV187" i="89"/>
  <c r="CW187" i="89" s="1"/>
  <c r="CV188" i="89"/>
  <c r="CW188" i="89" s="1"/>
  <c r="CV189" i="89"/>
  <c r="CW189" i="89" s="1"/>
  <c r="CV190" i="89"/>
  <c r="CW190" i="89" s="1"/>
  <c r="CV191" i="89"/>
  <c r="CW191" i="89" s="1"/>
  <c r="CV192" i="89"/>
  <c r="CW192" i="89" s="1"/>
  <c r="CV193" i="89"/>
  <c r="CW193" i="89" s="1"/>
  <c r="CV194" i="89"/>
  <c r="CW194" i="89" s="1"/>
  <c r="CV208" i="89"/>
  <c r="CW208" i="89" s="1"/>
  <c r="CV195" i="89"/>
  <c r="CW195" i="89" s="1"/>
  <c r="CV196" i="89"/>
  <c r="CW196" i="89" s="1"/>
  <c r="CV198" i="89"/>
  <c r="CW198" i="89" s="1"/>
  <c r="CV200" i="89"/>
  <c r="CW200" i="89" s="1"/>
  <c r="CV201" i="89"/>
  <c r="CW201" i="89" s="1"/>
  <c r="CV202" i="89"/>
  <c r="CW202" i="89" s="1"/>
  <c r="CV203" i="89"/>
  <c r="CW203" i="89" s="1"/>
  <c r="CV205" i="89"/>
  <c r="CW205" i="89" s="1"/>
  <c r="CV206" i="89"/>
  <c r="CW206" i="89" s="1"/>
  <c r="CV207" i="89"/>
  <c r="CW207" i="89" s="1"/>
  <c r="CV197" i="89"/>
  <c r="CW197" i="89" s="1"/>
  <c r="CV212" i="89"/>
  <c r="CW212" i="89" s="1"/>
  <c r="CV209" i="89"/>
  <c r="CW209" i="89" s="1"/>
  <c r="CV210" i="89"/>
  <c r="CW210" i="89" s="1"/>
  <c r="CV213" i="89"/>
  <c r="CW213" i="89" s="1"/>
  <c r="CV214" i="89"/>
  <c r="CW214" i="89" s="1"/>
  <c r="CV211" i="89"/>
  <c r="CW211" i="89" s="1"/>
  <c r="CV215" i="89"/>
  <c r="CW215" i="89" s="1"/>
  <c r="CV216" i="89"/>
  <c r="CW216" i="89" s="1"/>
  <c r="CV217" i="89"/>
  <c r="CW217" i="89" s="1"/>
  <c r="CV218" i="89"/>
  <c r="CW218" i="89" s="1"/>
  <c r="CV219" i="89"/>
  <c r="CW219" i="89" s="1"/>
  <c r="CV220" i="89"/>
  <c r="CW220" i="89" s="1"/>
  <c r="CV221" i="89"/>
  <c r="CW221" i="89" s="1"/>
  <c r="CV222" i="89"/>
  <c r="CW222" i="89" s="1"/>
  <c r="CV223" i="89"/>
  <c r="CV224" i="89"/>
  <c r="CV225" i="89"/>
  <c r="CV185" i="89"/>
  <c r="CW185" i="89" s="1"/>
  <c r="CU203" i="89"/>
  <c r="CR203" i="89"/>
  <c r="CS203" i="89" s="1"/>
  <c r="CQ203" i="89"/>
  <c r="BB203" i="89"/>
  <c r="AZ203" i="89"/>
  <c r="AX203" i="89"/>
  <c r="AV203" i="89"/>
  <c r="AT203" i="89"/>
  <c r="AR203" i="89"/>
  <c r="AP203" i="89"/>
  <c r="AN203" i="89"/>
  <c r="AL203" i="89"/>
  <c r="AJ203" i="89"/>
  <c r="AH203" i="89"/>
  <c r="AF203" i="89"/>
  <c r="AD203" i="89"/>
  <c r="AB203" i="89"/>
  <c r="Z203" i="89"/>
  <c r="X203" i="89"/>
  <c r="T203" i="89"/>
  <c r="R203" i="89"/>
  <c r="P203" i="89"/>
  <c r="N203" i="89"/>
  <c r="L203" i="89"/>
  <c r="J203" i="89"/>
  <c r="H203" i="89"/>
  <c r="F203" i="89"/>
  <c r="CI203" i="89" l="1"/>
  <c r="FW203" i="89"/>
  <c r="FT226" i="89"/>
  <c r="FT375" i="89"/>
  <c r="FT463" i="89" s="1"/>
  <c r="FP226" i="89"/>
  <c r="FP463" i="89" s="1"/>
  <c r="FP467" i="89" s="1"/>
  <c r="FP464" i="89"/>
  <c r="FP465" i="89"/>
  <c r="CW88" i="89"/>
  <c r="CW128" i="89"/>
  <c r="CW225" i="89"/>
  <c r="CW127" i="89"/>
  <c r="CW224" i="89"/>
  <c r="CW126" i="89"/>
  <c r="CW223" i="89"/>
  <c r="CW123" i="89"/>
  <c r="DD464" i="89"/>
  <c r="DD465" i="89"/>
  <c r="DD463" i="89"/>
  <c r="FT467" i="89" l="1"/>
  <c r="DD466" i="89"/>
  <c r="FL226" i="89"/>
  <c r="FL129" i="89"/>
  <c r="CV326" i="89"/>
  <c r="CW326" i="89" s="1"/>
  <c r="CV327" i="89"/>
  <c r="CW327" i="89" s="1"/>
  <c r="CV328" i="89"/>
  <c r="CW328" i="89" s="1"/>
  <c r="CV330" i="89"/>
  <c r="CW330" i="89" s="1"/>
  <c r="CV332" i="89"/>
  <c r="CW332" i="89" s="1"/>
  <c r="CV335" i="89"/>
  <c r="CW335" i="89" s="1"/>
  <c r="CV337" i="89"/>
  <c r="CW337" i="89" s="1"/>
  <c r="CV338" i="89"/>
  <c r="CW338" i="89" s="1"/>
  <c r="CV331" i="89"/>
  <c r="CW331" i="89" s="1"/>
  <c r="CV334" i="89"/>
  <c r="CW334" i="89" s="1"/>
  <c r="CV339" i="89"/>
  <c r="CW339" i="89" s="1"/>
  <c r="CV341" i="89"/>
  <c r="CW341" i="89" s="1"/>
  <c r="CV342" i="89"/>
  <c r="CW342" i="89" s="1"/>
  <c r="CV343" i="89"/>
  <c r="CW343" i="89" s="1"/>
  <c r="CV344" i="89"/>
  <c r="CW344" i="89" s="1"/>
  <c r="CV345" i="89"/>
  <c r="CW345" i="89" s="1"/>
  <c r="CV350" i="89"/>
  <c r="CW350" i="89" s="1"/>
  <c r="CV346" i="89"/>
  <c r="CW346" i="89" s="1"/>
  <c r="CV355" i="89"/>
  <c r="CW355" i="89" s="1"/>
  <c r="CV352" i="89"/>
  <c r="CW352" i="89" s="1"/>
  <c r="CV353" i="89"/>
  <c r="CW353" i="89" s="1"/>
  <c r="CV354" i="89"/>
  <c r="CW354" i="89" s="1"/>
  <c r="CV340" i="89"/>
  <c r="CW340" i="89" s="1"/>
  <c r="CV347" i="89"/>
  <c r="CW347" i="89" s="1"/>
  <c r="CV357" i="89"/>
  <c r="CW357" i="89" s="1"/>
  <c r="CV356" i="89"/>
  <c r="CW356" i="89" s="1"/>
  <c r="CV359" i="89"/>
  <c r="CW359" i="89" s="1"/>
  <c r="CV358" i="89"/>
  <c r="CW358" i="89" s="1"/>
  <c r="CV363" i="89"/>
  <c r="CW363" i="89" s="1"/>
  <c r="CV360" i="89"/>
  <c r="CW360" i="89" s="1"/>
  <c r="CV364" i="89"/>
  <c r="CW364" i="89" s="1"/>
  <c r="CV361" i="89"/>
  <c r="CW361" i="89" s="1"/>
  <c r="CV362" i="89"/>
  <c r="CW362" i="89" s="1"/>
  <c r="CV371" i="89"/>
  <c r="CV367" i="89"/>
  <c r="CW367" i="89" s="1"/>
  <c r="CV366" i="89"/>
  <c r="CW366" i="89" s="1"/>
  <c r="CV372" i="89"/>
  <c r="CW372" i="89" s="1"/>
  <c r="CV325" i="89"/>
  <c r="CW325" i="89" s="1"/>
  <c r="CV276" i="89"/>
  <c r="CW276" i="89" s="1"/>
  <c r="CV277" i="89"/>
  <c r="CW277" i="89" s="1"/>
  <c r="CV278" i="89"/>
  <c r="CW278" i="89" s="1"/>
  <c r="CV279" i="89"/>
  <c r="CW279" i="89" s="1"/>
  <c r="CV280" i="89"/>
  <c r="CW280" i="89" s="1"/>
  <c r="CV281" i="89"/>
  <c r="CW281" i="89" s="1"/>
  <c r="CV282" i="89"/>
  <c r="CW282" i="89" s="1"/>
  <c r="CV283" i="89"/>
  <c r="CW283" i="89" s="1"/>
  <c r="CV284" i="89"/>
  <c r="CW284" i="89" s="1"/>
  <c r="CV285" i="89"/>
  <c r="CW285" i="89" s="1"/>
  <c r="CV286" i="89"/>
  <c r="CW286" i="89" s="1"/>
  <c r="CV287" i="89"/>
  <c r="CW287" i="89" s="1"/>
  <c r="CV288" i="89"/>
  <c r="CW288" i="89" s="1"/>
  <c r="CV289" i="89"/>
  <c r="CW289" i="89" s="1"/>
  <c r="CV290" i="89"/>
  <c r="CW290" i="89" s="1"/>
  <c r="CV292" i="89"/>
  <c r="CW292" i="89" s="1"/>
  <c r="CV294" i="89"/>
  <c r="CW294" i="89" s="1"/>
  <c r="CV295" i="89"/>
  <c r="CV293" i="89"/>
  <c r="CW293" i="89" s="1"/>
  <c r="CV296" i="89"/>
  <c r="CV297" i="89"/>
  <c r="CV298" i="89"/>
  <c r="CV299" i="89"/>
  <c r="CV300" i="89"/>
  <c r="CV301" i="89"/>
  <c r="CV302" i="89"/>
  <c r="CV303" i="89"/>
  <c r="CV304" i="89"/>
  <c r="CV305" i="89"/>
  <c r="CV306" i="89"/>
  <c r="CV307" i="89"/>
  <c r="CV308" i="89"/>
  <c r="CV309" i="89"/>
  <c r="CV310" i="89"/>
  <c r="CV311" i="89"/>
  <c r="CV312" i="89"/>
  <c r="CV313" i="89"/>
  <c r="CV314" i="89"/>
  <c r="CV315" i="89"/>
  <c r="CV275" i="89"/>
  <c r="CW275" i="89" s="1"/>
  <c r="CV234" i="89"/>
  <c r="CV235" i="89"/>
  <c r="CV236" i="89"/>
  <c r="CV237" i="89"/>
  <c r="CV238" i="89"/>
  <c r="CW238" i="89" s="1"/>
  <c r="CV240" i="89"/>
  <c r="CW240" i="89" s="1"/>
  <c r="CV241" i="89"/>
  <c r="CW241" i="89" s="1"/>
  <c r="CV242" i="89"/>
  <c r="CW242" i="89" s="1"/>
  <c r="CV243" i="89"/>
  <c r="CW243" i="89" s="1"/>
  <c r="CV244" i="89"/>
  <c r="CW244" i="89" s="1"/>
  <c r="CV245" i="89"/>
  <c r="CW245" i="89" s="1"/>
  <c r="CV246" i="89"/>
  <c r="CW246" i="89" s="1"/>
  <c r="CV248" i="89"/>
  <c r="CW248" i="89" s="1"/>
  <c r="CV249" i="89"/>
  <c r="CW249" i="89" s="1"/>
  <c r="CV250" i="89"/>
  <c r="CW250" i="89" s="1"/>
  <c r="CV251" i="89"/>
  <c r="CW251" i="89" s="1"/>
  <c r="CV252" i="89"/>
  <c r="CW252" i="89" s="1"/>
  <c r="CV253" i="89"/>
  <c r="CW253" i="89" s="1"/>
  <c r="CV254" i="89"/>
  <c r="CW254" i="89" s="1"/>
  <c r="CV255" i="89"/>
  <c r="CV256" i="89"/>
  <c r="CV257" i="89"/>
  <c r="CV258" i="89"/>
  <c r="CV259" i="89"/>
  <c r="CV260" i="89"/>
  <c r="CV261" i="89"/>
  <c r="CV262" i="89"/>
  <c r="CV263" i="89"/>
  <c r="CV264" i="89"/>
  <c r="CV265" i="89"/>
  <c r="CW265" i="89" s="1"/>
  <c r="CV233" i="89"/>
  <c r="CX416" i="89"/>
  <c r="CX375" i="89"/>
  <c r="CX318" i="89"/>
  <c r="CX268" i="89"/>
  <c r="CX226" i="89"/>
  <c r="CX178" i="89"/>
  <c r="CX134" i="89"/>
  <c r="CX183" i="89" s="1"/>
  <c r="CX231" i="89" s="1"/>
  <c r="CX273" i="89" s="1"/>
  <c r="CX323" i="89" s="1"/>
  <c r="CX380" i="89" s="1"/>
  <c r="CX129" i="89"/>
  <c r="CX41" i="89" l="1"/>
  <c r="CW236" i="89"/>
  <c r="CW311" i="89"/>
  <c r="CW303" i="89"/>
  <c r="CW261" i="89"/>
  <c r="CW235" i="89"/>
  <c r="CW310" i="89"/>
  <c r="CW302" i="89"/>
  <c r="CW295" i="89"/>
  <c r="CW263" i="89"/>
  <c r="CW304" i="89"/>
  <c r="CW262" i="89"/>
  <c r="CW260" i="89"/>
  <c r="CW234" i="89"/>
  <c r="CW309" i="89"/>
  <c r="CW301" i="89"/>
  <c r="CW312" i="89"/>
  <c r="CW308" i="89"/>
  <c r="CW300" i="89"/>
  <c r="CW258" i="89"/>
  <c r="CW315" i="89"/>
  <c r="CW307" i="89"/>
  <c r="CW299" i="89"/>
  <c r="CW237" i="89"/>
  <c r="CW371" i="89"/>
  <c r="CW257" i="89"/>
  <c r="CW314" i="89"/>
  <c r="CW306" i="89"/>
  <c r="CW298" i="89"/>
  <c r="CW255" i="89"/>
  <c r="CW296" i="89"/>
  <c r="CW259" i="89"/>
  <c r="CW233" i="89"/>
  <c r="CW264" i="89"/>
  <c r="CW256" i="89"/>
  <c r="CW313" i="89"/>
  <c r="CW305" i="89"/>
  <c r="CW297" i="89"/>
  <c r="CZ226" i="89"/>
  <c r="CZ178" i="89"/>
  <c r="CZ375" i="89"/>
  <c r="CZ129" i="89"/>
  <c r="CZ268" i="89"/>
  <c r="CZ318" i="89"/>
  <c r="CZ416" i="89"/>
  <c r="CL105" i="89"/>
  <c r="CN105" i="89" s="1"/>
  <c r="CO105" i="89" s="1"/>
  <c r="FL268" i="89" l="1"/>
  <c r="FL464" i="89" s="1"/>
  <c r="FL318" i="89"/>
  <c r="FL375" i="89"/>
  <c r="FL463" i="89" s="1"/>
  <c r="CZ463" i="89"/>
  <c r="CZ465" i="89"/>
  <c r="CZ464" i="89"/>
  <c r="CL134" i="89"/>
  <c r="CL183" i="89" s="1"/>
  <c r="CL231" i="89" s="1"/>
  <c r="CL273" i="89" s="1"/>
  <c r="CL323" i="89" s="1"/>
  <c r="CL380" i="89" s="1"/>
  <c r="CZ466" i="89" l="1"/>
  <c r="CR186" i="89"/>
  <c r="CS186" i="89" s="1"/>
  <c r="CR187" i="89"/>
  <c r="CS187" i="89" s="1"/>
  <c r="CR188" i="89"/>
  <c r="CS188" i="89" s="1"/>
  <c r="CR189" i="89"/>
  <c r="CS189" i="89" s="1"/>
  <c r="CR190" i="89"/>
  <c r="CS190" i="89" s="1"/>
  <c r="CR191" i="89"/>
  <c r="CS191" i="89" s="1"/>
  <c r="CR192" i="89"/>
  <c r="CS192" i="89" s="1"/>
  <c r="CR193" i="89"/>
  <c r="CS193" i="89" s="1"/>
  <c r="CR194" i="89"/>
  <c r="CS194" i="89" s="1"/>
  <c r="CR208" i="89"/>
  <c r="CS208" i="89" s="1"/>
  <c r="CR195" i="89"/>
  <c r="CS195" i="89" s="1"/>
  <c r="CR196" i="89"/>
  <c r="CS196" i="89" s="1"/>
  <c r="CR198" i="89"/>
  <c r="CS198" i="89" s="1"/>
  <c r="CR200" i="89"/>
  <c r="CS200" i="89" s="1"/>
  <c r="CR201" i="89"/>
  <c r="CS201" i="89" s="1"/>
  <c r="CR202" i="89"/>
  <c r="CS202" i="89" s="1"/>
  <c r="CR205" i="89"/>
  <c r="CS205" i="89" s="1"/>
  <c r="CR207" i="89"/>
  <c r="CS207" i="89" s="1"/>
  <c r="CR206" i="89"/>
  <c r="CS206" i="89" s="1"/>
  <c r="CR197" i="89"/>
  <c r="CS197" i="89" s="1"/>
  <c r="CR212" i="89"/>
  <c r="CS212" i="89" s="1"/>
  <c r="CR209" i="89"/>
  <c r="CS209" i="89" s="1"/>
  <c r="CR210" i="89"/>
  <c r="CS210" i="89" s="1"/>
  <c r="CR213" i="89"/>
  <c r="CS213" i="89" s="1"/>
  <c r="CR214" i="89"/>
  <c r="CS214" i="89" s="1"/>
  <c r="CR211" i="89"/>
  <c r="CS211" i="89" s="1"/>
  <c r="CR215" i="89"/>
  <c r="CS215" i="89" s="1"/>
  <c r="CR216" i="89"/>
  <c r="CS216" i="89" s="1"/>
  <c r="CR217" i="89"/>
  <c r="CS217" i="89" s="1"/>
  <c r="CR218" i="89"/>
  <c r="CS218" i="89" s="1"/>
  <c r="CR219" i="89"/>
  <c r="CS219" i="89" s="1"/>
  <c r="CR220" i="89"/>
  <c r="CS220" i="89" s="1"/>
  <c r="CR221" i="89"/>
  <c r="CS221" i="89" s="1"/>
  <c r="CR222" i="89"/>
  <c r="CS222" i="89" s="1"/>
  <c r="CR223" i="89"/>
  <c r="CR224" i="89"/>
  <c r="CR225" i="89"/>
  <c r="CQ186" i="89"/>
  <c r="CQ187" i="89"/>
  <c r="CQ188" i="89"/>
  <c r="CQ189" i="89"/>
  <c r="CQ190" i="89"/>
  <c r="CQ191" i="89"/>
  <c r="CQ192" i="89"/>
  <c r="CQ193" i="89"/>
  <c r="CQ194" i="89"/>
  <c r="CQ208" i="89"/>
  <c r="CQ195" i="89"/>
  <c r="CQ196" i="89"/>
  <c r="CQ198" i="89"/>
  <c r="CQ200" i="89"/>
  <c r="CQ201" i="89"/>
  <c r="CQ202" i="89"/>
  <c r="CQ205" i="89"/>
  <c r="CQ207" i="89"/>
  <c r="CQ206" i="89"/>
  <c r="CQ197" i="89"/>
  <c r="CQ212" i="89"/>
  <c r="CQ209" i="89"/>
  <c r="CQ210" i="89"/>
  <c r="CQ213" i="89"/>
  <c r="CQ214" i="89"/>
  <c r="CQ211" i="89"/>
  <c r="CQ215" i="89"/>
  <c r="CQ216" i="89"/>
  <c r="CQ217" i="89"/>
  <c r="CQ218" i="89"/>
  <c r="CQ219" i="89"/>
  <c r="CQ220" i="89"/>
  <c r="CQ221" i="89"/>
  <c r="CQ222" i="89"/>
  <c r="CQ223" i="89"/>
  <c r="CQ224" i="89"/>
  <c r="CQ225" i="89"/>
  <c r="CR326" i="89"/>
  <c r="CS326" i="89" s="1"/>
  <c r="CR327" i="89"/>
  <c r="CS327" i="89" s="1"/>
  <c r="CR328" i="89"/>
  <c r="CS328" i="89" s="1"/>
  <c r="CR330" i="89"/>
  <c r="CS330" i="89" s="1"/>
  <c r="CR332" i="89"/>
  <c r="CS332" i="89" s="1"/>
  <c r="CR335" i="89"/>
  <c r="CS335" i="89" s="1"/>
  <c r="CR337" i="89"/>
  <c r="CS337" i="89" s="1"/>
  <c r="CR338" i="89"/>
  <c r="CS338" i="89" s="1"/>
  <c r="CR331" i="89"/>
  <c r="CS331" i="89" s="1"/>
  <c r="CR334" i="89"/>
  <c r="CS334" i="89" s="1"/>
  <c r="CR339" i="89"/>
  <c r="CS339" i="89" s="1"/>
  <c r="CR341" i="89"/>
  <c r="CS341" i="89" s="1"/>
  <c r="CR342" i="89"/>
  <c r="CS342" i="89" s="1"/>
  <c r="CR343" i="89"/>
  <c r="CS343" i="89" s="1"/>
  <c r="CR344" i="89"/>
  <c r="CS344" i="89" s="1"/>
  <c r="CR345" i="89"/>
  <c r="CS345" i="89" s="1"/>
  <c r="CR350" i="89"/>
  <c r="CS350" i="89" s="1"/>
  <c r="CR346" i="89"/>
  <c r="CS346" i="89" s="1"/>
  <c r="CR355" i="89"/>
  <c r="CS355" i="89" s="1"/>
  <c r="CR352" i="89"/>
  <c r="CS352" i="89" s="1"/>
  <c r="CR353" i="89"/>
  <c r="CS353" i="89" s="1"/>
  <c r="CR354" i="89"/>
  <c r="CS354" i="89" s="1"/>
  <c r="CR340" i="89"/>
  <c r="CS340" i="89" s="1"/>
  <c r="CR347" i="89"/>
  <c r="CS347" i="89" s="1"/>
  <c r="CR357" i="89"/>
  <c r="CS357" i="89" s="1"/>
  <c r="CR356" i="89"/>
  <c r="CS356" i="89" s="1"/>
  <c r="CR359" i="89"/>
  <c r="CS359" i="89" s="1"/>
  <c r="CR358" i="89"/>
  <c r="CS358" i="89" s="1"/>
  <c r="CR363" i="89"/>
  <c r="CS363" i="89" s="1"/>
  <c r="CR360" i="89"/>
  <c r="CS360" i="89" s="1"/>
  <c r="CR364" i="89"/>
  <c r="CS364" i="89" s="1"/>
  <c r="CR361" i="89"/>
  <c r="CS361" i="89" s="1"/>
  <c r="CR362" i="89"/>
  <c r="CS362" i="89" s="1"/>
  <c r="CR371" i="89"/>
  <c r="CR367" i="89"/>
  <c r="CS367" i="89" s="1"/>
  <c r="CR366" i="89"/>
  <c r="CS366" i="89" s="1"/>
  <c r="CR372" i="89"/>
  <c r="CS372" i="89" s="1"/>
  <c r="CQ326" i="89"/>
  <c r="CQ327" i="89"/>
  <c r="CQ328" i="89"/>
  <c r="CQ330" i="89"/>
  <c r="CQ332" i="89"/>
  <c r="CQ335" i="89"/>
  <c r="CQ337" i="89"/>
  <c r="CQ338" i="89"/>
  <c r="CQ331" i="89"/>
  <c r="CQ334" i="89"/>
  <c r="CQ339" i="89"/>
  <c r="CQ341" i="89"/>
  <c r="CQ342" i="89"/>
  <c r="CQ343" i="89"/>
  <c r="CQ344" i="89"/>
  <c r="CQ345" i="89"/>
  <c r="CQ350" i="89"/>
  <c r="CQ346" i="89"/>
  <c r="CQ355" i="89"/>
  <c r="CQ352" i="89"/>
  <c r="CQ353" i="89"/>
  <c r="CQ354" i="89"/>
  <c r="CQ340" i="89"/>
  <c r="CQ347" i="89"/>
  <c r="CQ357" i="89"/>
  <c r="CQ356" i="89"/>
  <c r="CQ359" i="89"/>
  <c r="CQ358" i="89"/>
  <c r="CQ363" i="89"/>
  <c r="CQ360" i="89"/>
  <c r="CQ364" i="89"/>
  <c r="CQ361" i="89"/>
  <c r="CQ362" i="89"/>
  <c r="CQ371" i="89"/>
  <c r="CQ367" i="89"/>
  <c r="CQ366" i="89"/>
  <c r="CQ372" i="89"/>
  <c r="CR325" i="89"/>
  <c r="CS325" i="89" s="1"/>
  <c r="CQ325" i="89"/>
  <c r="CR383" i="89"/>
  <c r="CS383" i="89" s="1"/>
  <c r="CR384" i="89"/>
  <c r="CS384" i="89" s="1"/>
  <c r="CR385" i="89"/>
  <c r="CS385" i="89" s="1"/>
  <c r="CR386" i="89"/>
  <c r="CS386" i="89" s="1"/>
  <c r="CR387" i="89"/>
  <c r="CS387" i="89" s="1"/>
  <c r="CR388" i="89"/>
  <c r="CS388" i="89" s="1"/>
  <c r="CR389" i="89"/>
  <c r="CS389" i="89" s="1"/>
  <c r="CR390" i="89"/>
  <c r="CS390" i="89" s="1"/>
  <c r="CR391" i="89"/>
  <c r="CS391" i="89" s="1"/>
  <c r="CR392" i="89"/>
  <c r="CS392" i="89" s="1"/>
  <c r="CR393" i="89"/>
  <c r="CS393" i="89" s="1"/>
  <c r="CR394" i="89"/>
  <c r="CS394" i="89" s="1"/>
  <c r="CR395" i="89"/>
  <c r="CS395" i="89" s="1"/>
  <c r="CR396" i="89"/>
  <c r="CS396" i="89" s="1"/>
  <c r="CR397" i="89"/>
  <c r="CS397" i="89" s="1"/>
  <c r="CR398" i="89"/>
  <c r="CS398" i="89" s="1"/>
  <c r="CR399" i="89"/>
  <c r="CS399" i="89" s="1"/>
  <c r="CR400" i="89"/>
  <c r="CS400" i="89" s="1"/>
  <c r="CR401" i="89"/>
  <c r="CS401" i="89" s="1"/>
  <c r="CR404" i="89"/>
  <c r="CS404" i="89" s="1"/>
  <c r="CR403" i="89"/>
  <c r="CS403" i="89" s="1"/>
  <c r="CR402" i="89"/>
  <c r="CS402" i="89" s="1"/>
  <c r="CR405" i="89"/>
  <c r="CS405" i="89" s="1"/>
  <c r="CR406" i="89"/>
  <c r="CS406" i="89" s="1"/>
  <c r="CR407" i="89"/>
  <c r="CS407" i="89" s="1"/>
  <c r="CR408" i="89"/>
  <c r="CS408" i="89" s="1"/>
  <c r="CR409" i="89"/>
  <c r="CS409" i="89" s="1"/>
  <c r="CR410" i="89"/>
  <c r="CS410" i="89" s="1"/>
  <c r="CR411" i="89"/>
  <c r="CS411" i="89" s="1"/>
  <c r="CR412" i="89"/>
  <c r="CS412" i="89" s="1"/>
  <c r="CR413" i="89"/>
  <c r="CS413" i="89" s="1"/>
  <c r="CQ383" i="89"/>
  <c r="CQ384" i="89"/>
  <c r="CQ385" i="89"/>
  <c r="CQ386" i="89"/>
  <c r="CQ387" i="89"/>
  <c r="CQ388" i="89"/>
  <c r="CQ389" i="89"/>
  <c r="CQ390" i="89"/>
  <c r="CQ391" i="89"/>
  <c r="CQ392" i="89"/>
  <c r="CQ393" i="89"/>
  <c r="CQ394" i="89"/>
  <c r="CQ395" i="89"/>
  <c r="CQ396" i="89"/>
  <c r="CQ397" i="89"/>
  <c r="CQ398" i="89"/>
  <c r="CQ399" i="89"/>
  <c r="CQ400" i="89"/>
  <c r="CQ401" i="89"/>
  <c r="CQ404" i="89"/>
  <c r="CQ403" i="89"/>
  <c r="CQ402" i="89"/>
  <c r="CQ405" i="89"/>
  <c r="CQ406" i="89"/>
  <c r="CQ407" i="89"/>
  <c r="CQ408" i="89"/>
  <c r="CQ409" i="89"/>
  <c r="CQ410" i="89"/>
  <c r="CQ411" i="89"/>
  <c r="CQ412" i="89"/>
  <c r="CQ413" i="89"/>
  <c r="CR382" i="89"/>
  <c r="CS382" i="89" s="1"/>
  <c r="CQ382" i="89"/>
  <c r="CR276" i="89"/>
  <c r="CS276" i="89" s="1"/>
  <c r="CR277" i="89"/>
  <c r="CS277" i="89" s="1"/>
  <c r="CR278" i="89"/>
  <c r="CS278" i="89" s="1"/>
  <c r="CR279" i="89"/>
  <c r="CS279" i="89" s="1"/>
  <c r="CR280" i="89"/>
  <c r="CS280" i="89" s="1"/>
  <c r="CR281" i="89"/>
  <c r="CS281" i="89" s="1"/>
  <c r="CR282" i="89"/>
  <c r="CS282" i="89" s="1"/>
  <c r="CR283" i="89"/>
  <c r="CS283" i="89" s="1"/>
  <c r="CR284" i="89"/>
  <c r="CS284" i="89" s="1"/>
  <c r="CR285" i="89"/>
  <c r="CS285" i="89" s="1"/>
  <c r="CR286" i="89"/>
  <c r="CS286" i="89" s="1"/>
  <c r="CR287" i="89"/>
  <c r="CS287" i="89" s="1"/>
  <c r="CR288" i="89"/>
  <c r="CS288" i="89" s="1"/>
  <c r="CR289" i="89"/>
  <c r="CS289" i="89" s="1"/>
  <c r="CR290" i="89"/>
  <c r="CS290" i="89" s="1"/>
  <c r="CR292" i="89"/>
  <c r="CS292" i="89" s="1"/>
  <c r="CR294" i="89"/>
  <c r="CS294" i="89" s="1"/>
  <c r="CR295" i="89"/>
  <c r="CR293" i="89"/>
  <c r="CS293" i="89" s="1"/>
  <c r="CR296" i="89"/>
  <c r="CR297" i="89"/>
  <c r="CR298" i="89"/>
  <c r="CR299" i="89"/>
  <c r="CR300" i="89"/>
  <c r="CR301" i="89"/>
  <c r="CR302" i="89"/>
  <c r="CR303" i="89"/>
  <c r="CR304" i="89"/>
  <c r="CR305" i="89"/>
  <c r="CR306" i="89"/>
  <c r="CR307" i="89"/>
  <c r="CR308" i="89"/>
  <c r="CR309" i="89"/>
  <c r="CR310" i="89"/>
  <c r="CR311" i="89"/>
  <c r="CR312" i="89"/>
  <c r="CR313" i="89"/>
  <c r="CR314" i="89"/>
  <c r="CR315" i="89"/>
  <c r="CQ276" i="89"/>
  <c r="CQ277" i="89"/>
  <c r="CQ278" i="89"/>
  <c r="CQ279" i="89"/>
  <c r="CQ280" i="89"/>
  <c r="CQ281" i="89"/>
  <c r="CQ282" i="89"/>
  <c r="CQ283" i="89"/>
  <c r="CQ284" i="89"/>
  <c r="CQ285" i="89"/>
  <c r="CQ286" i="89"/>
  <c r="CQ287" i="89"/>
  <c r="CQ288" i="89"/>
  <c r="CQ289" i="89"/>
  <c r="CQ290" i="89"/>
  <c r="CQ292" i="89"/>
  <c r="CQ294" i="89"/>
  <c r="CQ295" i="89"/>
  <c r="CQ293" i="89"/>
  <c r="CQ296" i="89"/>
  <c r="CQ297" i="89"/>
  <c r="CQ298" i="89"/>
  <c r="CQ299" i="89"/>
  <c r="CQ300" i="89"/>
  <c r="CQ301" i="89"/>
  <c r="CQ302" i="89"/>
  <c r="CQ303" i="89"/>
  <c r="CQ304" i="89"/>
  <c r="CQ305" i="89"/>
  <c r="CQ306" i="89"/>
  <c r="CQ307" i="89"/>
  <c r="CQ308" i="89"/>
  <c r="CQ309" i="89"/>
  <c r="CQ310" i="89"/>
  <c r="CQ311" i="89"/>
  <c r="CQ312" i="89"/>
  <c r="CQ313" i="89"/>
  <c r="CQ314" i="89"/>
  <c r="CQ315" i="89"/>
  <c r="CR275" i="89"/>
  <c r="CS275" i="89" s="1"/>
  <c r="CQ275" i="89"/>
  <c r="CT134" i="89"/>
  <c r="CT183" i="89" s="1"/>
  <c r="CT231" i="89" s="1"/>
  <c r="CT273" i="89" s="1"/>
  <c r="CT323" i="89" s="1"/>
  <c r="CT380" i="89" s="1"/>
  <c r="CP134" i="89"/>
  <c r="CP183" i="89" s="1"/>
  <c r="CP231" i="89" s="1"/>
  <c r="CP273" i="89" s="1"/>
  <c r="CP323" i="89" s="1"/>
  <c r="CP380" i="89" s="1"/>
  <c r="CR137" i="89"/>
  <c r="CR138" i="89"/>
  <c r="CR139" i="89"/>
  <c r="CR140" i="89"/>
  <c r="CR141" i="89"/>
  <c r="CS141" i="89" s="1"/>
  <c r="CR142" i="89"/>
  <c r="CS142" i="89" s="1"/>
  <c r="CR143" i="89"/>
  <c r="CS143" i="89" s="1"/>
  <c r="CR144" i="89"/>
  <c r="CS144" i="89" s="1"/>
  <c r="CR145" i="89"/>
  <c r="CS145" i="89" s="1"/>
  <c r="CS146" i="89"/>
  <c r="CR147" i="89"/>
  <c r="CS147" i="89" s="1"/>
  <c r="CR148" i="89"/>
  <c r="CR149" i="89"/>
  <c r="CR150" i="89"/>
  <c r="CR151" i="89"/>
  <c r="CR153" i="89"/>
  <c r="CR156" i="89"/>
  <c r="CR157" i="89"/>
  <c r="CR158" i="89"/>
  <c r="CR160" i="89"/>
  <c r="CR162" i="89"/>
  <c r="CR152" i="89"/>
  <c r="CR163" i="89"/>
  <c r="CR164" i="89"/>
  <c r="CR165" i="89"/>
  <c r="CR167" i="89"/>
  <c r="CR168" i="89"/>
  <c r="CR169" i="89"/>
  <c r="CR170" i="89"/>
  <c r="CR171" i="89"/>
  <c r="CR172" i="89"/>
  <c r="CR173" i="89"/>
  <c r="CR174" i="89"/>
  <c r="CR175" i="89"/>
  <c r="CS175" i="89" s="1"/>
  <c r="CQ137" i="89"/>
  <c r="CQ138" i="89"/>
  <c r="CQ139" i="89"/>
  <c r="CQ140" i="89"/>
  <c r="CQ141" i="89"/>
  <c r="CQ142" i="89"/>
  <c r="CQ143" i="89"/>
  <c r="CQ144" i="89"/>
  <c r="CQ145" i="89"/>
  <c r="CQ146" i="89"/>
  <c r="CQ147" i="89"/>
  <c r="CQ148" i="89"/>
  <c r="CQ149" i="89"/>
  <c r="CQ150" i="89"/>
  <c r="CQ151" i="89"/>
  <c r="CQ153" i="89"/>
  <c r="CQ156" i="89"/>
  <c r="CQ157" i="89"/>
  <c r="CQ158" i="89"/>
  <c r="CQ160" i="89"/>
  <c r="CQ162" i="89"/>
  <c r="CQ152" i="89"/>
  <c r="CQ163" i="89"/>
  <c r="CQ164" i="89"/>
  <c r="CQ165" i="89"/>
  <c r="CQ167" i="89"/>
  <c r="CQ168" i="89"/>
  <c r="CQ169" i="89"/>
  <c r="CQ170" i="89"/>
  <c r="CQ171" i="89"/>
  <c r="CQ172" i="89"/>
  <c r="CQ173" i="89"/>
  <c r="CQ174" i="89"/>
  <c r="CQ175" i="89"/>
  <c r="CR136" i="89"/>
  <c r="CS136" i="89" s="1"/>
  <c r="CQ136" i="89"/>
  <c r="CQ234" i="89"/>
  <c r="CQ235" i="89"/>
  <c r="CQ236" i="89"/>
  <c r="CQ237" i="89"/>
  <c r="CQ238" i="89"/>
  <c r="CQ240" i="89"/>
  <c r="CQ241" i="89"/>
  <c r="CQ242" i="89"/>
  <c r="CQ243" i="89"/>
  <c r="CQ244" i="89"/>
  <c r="CQ245" i="89"/>
  <c r="CQ246" i="89"/>
  <c r="CQ248" i="89"/>
  <c r="CQ249" i="89"/>
  <c r="CQ250" i="89"/>
  <c r="CQ251" i="89"/>
  <c r="CQ252" i="89"/>
  <c r="CQ253" i="89"/>
  <c r="CQ254" i="89"/>
  <c r="CQ255" i="89"/>
  <c r="CQ256" i="89"/>
  <c r="CQ257" i="89"/>
  <c r="CQ258" i="89"/>
  <c r="CQ259" i="89"/>
  <c r="CQ260" i="89"/>
  <c r="CQ261" i="89"/>
  <c r="CQ262" i="89"/>
  <c r="CQ263" i="89"/>
  <c r="CQ264" i="89"/>
  <c r="CQ265" i="89"/>
  <c r="CQ233" i="89"/>
  <c r="CR88" i="89"/>
  <c r="CQ89" i="89"/>
  <c r="CQ90" i="89"/>
  <c r="CQ91" i="89"/>
  <c r="CQ92" i="89"/>
  <c r="CQ93" i="89"/>
  <c r="CQ94" i="89"/>
  <c r="CQ95" i="89"/>
  <c r="CQ96" i="89"/>
  <c r="CQ97" i="89"/>
  <c r="CQ98" i="89"/>
  <c r="CQ99" i="89"/>
  <c r="CQ100" i="89"/>
  <c r="CQ101" i="89"/>
  <c r="CQ105" i="89"/>
  <c r="CQ102" i="89"/>
  <c r="CQ103" i="89"/>
  <c r="CQ106" i="89"/>
  <c r="CQ108" i="89"/>
  <c r="CQ109" i="89"/>
  <c r="CQ110" i="89"/>
  <c r="CQ111" i="89"/>
  <c r="CQ113" i="89"/>
  <c r="CQ114" i="89"/>
  <c r="CQ115" i="89"/>
  <c r="CQ104" i="89"/>
  <c r="CQ116" i="89"/>
  <c r="CQ117" i="89"/>
  <c r="CQ119" i="89"/>
  <c r="CQ120" i="89"/>
  <c r="CQ121" i="89"/>
  <c r="CQ122" i="89"/>
  <c r="CQ118" i="89"/>
  <c r="CQ124" i="89"/>
  <c r="CQ125" i="89"/>
  <c r="CQ123" i="89"/>
  <c r="CQ126" i="89"/>
  <c r="CQ127" i="89"/>
  <c r="CQ128" i="89"/>
  <c r="CQ88" i="89"/>
  <c r="CP416" i="89"/>
  <c r="CP375" i="89"/>
  <c r="CP318" i="89"/>
  <c r="CP268" i="89"/>
  <c r="CP226" i="89"/>
  <c r="CP178" i="89"/>
  <c r="CP129" i="89"/>
  <c r="CP41" i="89" s="1"/>
  <c r="CS170" i="89" l="1"/>
  <c r="CS308" i="89"/>
  <c r="CS300" i="89"/>
  <c r="CS169" i="89"/>
  <c r="CS162" i="89"/>
  <c r="CS149" i="89"/>
  <c r="CS315" i="89"/>
  <c r="CS307" i="89"/>
  <c r="CS299" i="89"/>
  <c r="CS150" i="89"/>
  <c r="CS148" i="89"/>
  <c r="CS371" i="89"/>
  <c r="CS375" i="89" s="1"/>
  <c r="CS139" i="89"/>
  <c r="CS225" i="89"/>
  <c r="FI225" i="89"/>
  <c r="CS174" i="89"/>
  <c r="CS167" i="89"/>
  <c r="CS157" i="89"/>
  <c r="CS138" i="89"/>
  <c r="CS312" i="89"/>
  <c r="CS304" i="89"/>
  <c r="CS296" i="89"/>
  <c r="CS224" i="89"/>
  <c r="CS160" i="89"/>
  <c r="CS306" i="89"/>
  <c r="CS313" i="89"/>
  <c r="CS297" i="89"/>
  <c r="CS173" i="89"/>
  <c r="CS165" i="89"/>
  <c r="CS156" i="89"/>
  <c r="CS137" i="89"/>
  <c r="CS311" i="89"/>
  <c r="CS303" i="89"/>
  <c r="CS223" i="89"/>
  <c r="CS152" i="89"/>
  <c r="CS168" i="89"/>
  <c r="CS172" i="89"/>
  <c r="CS164" i="89"/>
  <c r="CS153" i="89"/>
  <c r="CS310" i="89"/>
  <c r="CS302" i="89"/>
  <c r="CS295" i="89"/>
  <c r="CS140" i="89"/>
  <c r="CS314" i="89"/>
  <c r="CS298" i="89"/>
  <c r="CS158" i="89"/>
  <c r="CS305" i="89"/>
  <c r="CS88" i="89"/>
  <c r="CS171" i="89"/>
  <c r="CS163" i="89"/>
  <c r="CS151" i="89"/>
  <c r="CS309" i="89"/>
  <c r="CS301" i="89"/>
  <c r="CQ318" i="89"/>
  <c r="CQ226" i="89"/>
  <c r="CQ178" i="89"/>
  <c r="CQ416" i="89"/>
  <c r="CQ268" i="89"/>
  <c r="CQ375" i="89"/>
  <c r="CR416" i="89"/>
  <c r="CR318" i="89"/>
  <c r="CQ129" i="89"/>
  <c r="CS416" i="89"/>
  <c r="CR129" i="89"/>
  <c r="CR226" i="89"/>
  <c r="CR268" i="89"/>
  <c r="CR178" i="89"/>
  <c r="CR375" i="89"/>
  <c r="CR464" i="89" l="1"/>
  <c r="CS226" i="89"/>
  <c r="CS463" i="89" s="1"/>
  <c r="CS268" i="89"/>
  <c r="CS178" i="89"/>
  <c r="CS318" i="89"/>
  <c r="CS129" i="89"/>
  <c r="FH375" i="89"/>
  <c r="FH318" i="89"/>
  <c r="FH226" i="89"/>
  <c r="FH268" i="89"/>
  <c r="FH129" i="89"/>
  <c r="CR463" i="89"/>
  <c r="CR465" i="89"/>
  <c r="CR466" i="89" l="1"/>
  <c r="CS464" i="89"/>
  <c r="CS465" i="89"/>
  <c r="FH464" i="89"/>
  <c r="FH465" i="89"/>
  <c r="FH463" i="89"/>
  <c r="CM137" i="89"/>
  <c r="CM138" i="89"/>
  <c r="CM139" i="89"/>
  <c r="CM140" i="89"/>
  <c r="CM141" i="89"/>
  <c r="CM142" i="89"/>
  <c r="CM143" i="89"/>
  <c r="CM144" i="89"/>
  <c r="CM145" i="89"/>
  <c r="CM146" i="89"/>
  <c r="CM147" i="89"/>
  <c r="CM148" i="89"/>
  <c r="CM149" i="89"/>
  <c r="CM150" i="89"/>
  <c r="CM151" i="89"/>
  <c r="CM156" i="89"/>
  <c r="CM158" i="89"/>
  <c r="CM160" i="89"/>
  <c r="CM162" i="89"/>
  <c r="CM152" i="89"/>
  <c r="CM163" i="89"/>
  <c r="CM164" i="89"/>
  <c r="CM165" i="89"/>
  <c r="CM167" i="89"/>
  <c r="CM168" i="89"/>
  <c r="CM136" i="89"/>
  <c r="CL157" i="89"/>
  <c r="CL153" i="89"/>
  <c r="CL198" i="89"/>
  <c r="CN383" i="89"/>
  <c r="CO383" i="89" s="1"/>
  <c r="CN384" i="89"/>
  <c r="CO384" i="89" s="1"/>
  <c r="CN385" i="89"/>
  <c r="CO385" i="89" s="1"/>
  <c r="CN386" i="89"/>
  <c r="CO386" i="89" s="1"/>
  <c r="CN387" i="89"/>
  <c r="CO387" i="89" s="1"/>
  <c r="CN388" i="89"/>
  <c r="CO388" i="89" s="1"/>
  <c r="CN389" i="89"/>
  <c r="CO389" i="89" s="1"/>
  <c r="CN390" i="89"/>
  <c r="CO390" i="89" s="1"/>
  <c r="CN391" i="89"/>
  <c r="CO391" i="89" s="1"/>
  <c r="CN392" i="89"/>
  <c r="CO392" i="89" s="1"/>
  <c r="CN393" i="89"/>
  <c r="CO393" i="89" s="1"/>
  <c r="CN394" i="89"/>
  <c r="CO394" i="89" s="1"/>
  <c r="CN395" i="89"/>
  <c r="CO395" i="89" s="1"/>
  <c r="CN396" i="89"/>
  <c r="CO396" i="89" s="1"/>
  <c r="CN397" i="89"/>
  <c r="CO397" i="89" s="1"/>
  <c r="CN398" i="89"/>
  <c r="CO398" i="89" s="1"/>
  <c r="CN399" i="89"/>
  <c r="CO399" i="89" s="1"/>
  <c r="CN400" i="89"/>
  <c r="CO400" i="89" s="1"/>
  <c r="CN401" i="89"/>
  <c r="CO401" i="89" s="1"/>
  <c r="CN404" i="89"/>
  <c r="CO404" i="89" s="1"/>
  <c r="CN403" i="89"/>
  <c r="CO403" i="89" s="1"/>
  <c r="CN402" i="89"/>
  <c r="CO402" i="89" s="1"/>
  <c r="CN405" i="89"/>
  <c r="CO405" i="89" s="1"/>
  <c r="CN406" i="89"/>
  <c r="CO406" i="89" s="1"/>
  <c r="CN407" i="89"/>
  <c r="CO407" i="89" s="1"/>
  <c r="CN408" i="89"/>
  <c r="CO408" i="89" s="1"/>
  <c r="CN409" i="89"/>
  <c r="CO409" i="89" s="1"/>
  <c r="CN410" i="89"/>
  <c r="CO410" i="89" s="1"/>
  <c r="CN411" i="89"/>
  <c r="CO411" i="89" s="1"/>
  <c r="CN412" i="89"/>
  <c r="CO412" i="89" s="1"/>
  <c r="CN413" i="89"/>
  <c r="CO413" i="89" s="1"/>
  <c r="CN382" i="89"/>
  <c r="CO382" i="89" s="1"/>
  <c r="CM383" i="89"/>
  <c r="CM384" i="89"/>
  <c r="CM385" i="89"/>
  <c r="CM386" i="89"/>
  <c r="CM387" i="89"/>
  <c r="CM388" i="89"/>
  <c r="CM389" i="89"/>
  <c r="CM390" i="89"/>
  <c r="CM391" i="89"/>
  <c r="CM392" i="89"/>
  <c r="CM393" i="89"/>
  <c r="CM394" i="89"/>
  <c r="CM395" i="89"/>
  <c r="CM396" i="89"/>
  <c r="CM397" i="89"/>
  <c r="CM398" i="89"/>
  <c r="CM399" i="89"/>
  <c r="CM400" i="89"/>
  <c r="CM401" i="89"/>
  <c r="CM404" i="89"/>
  <c r="CM403" i="89"/>
  <c r="CM402" i="89"/>
  <c r="CM405" i="89"/>
  <c r="CM406" i="89"/>
  <c r="CM407" i="89"/>
  <c r="CM408" i="89"/>
  <c r="CM409" i="89"/>
  <c r="CM410" i="89"/>
  <c r="CM411" i="89"/>
  <c r="CM412" i="89"/>
  <c r="CM413" i="89"/>
  <c r="CM382" i="89"/>
  <c r="CN326" i="89"/>
  <c r="CO326" i="89" s="1"/>
  <c r="CN327" i="89"/>
  <c r="CO327" i="89" s="1"/>
  <c r="CN328" i="89"/>
  <c r="CO328" i="89" s="1"/>
  <c r="CN330" i="89"/>
  <c r="CO330" i="89" s="1"/>
  <c r="CN332" i="89"/>
  <c r="CO332" i="89" s="1"/>
  <c r="CN335" i="89"/>
  <c r="CO335" i="89" s="1"/>
  <c r="CN337" i="89"/>
  <c r="CO337" i="89" s="1"/>
  <c r="CN338" i="89"/>
  <c r="CO338" i="89" s="1"/>
  <c r="CN331" i="89"/>
  <c r="CO331" i="89" s="1"/>
  <c r="CN334" i="89"/>
  <c r="CO334" i="89" s="1"/>
  <c r="CN339" i="89"/>
  <c r="CO339" i="89" s="1"/>
  <c r="CN341" i="89"/>
  <c r="CO341" i="89" s="1"/>
  <c r="CN342" i="89"/>
  <c r="CO342" i="89" s="1"/>
  <c r="CN343" i="89"/>
  <c r="CO343" i="89" s="1"/>
  <c r="CN344" i="89"/>
  <c r="CO344" i="89" s="1"/>
  <c r="CN345" i="89"/>
  <c r="CO345" i="89" s="1"/>
  <c r="CN350" i="89"/>
  <c r="CO350" i="89" s="1"/>
  <c r="CN346" i="89"/>
  <c r="CO346" i="89" s="1"/>
  <c r="CN355" i="89"/>
  <c r="CO355" i="89" s="1"/>
  <c r="CN352" i="89"/>
  <c r="CO352" i="89" s="1"/>
  <c r="CN353" i="89"/>
  <c r="CO353" i="89" s="1"/>
  <c r="CN354" i="89"/>
  <c r="CO354" i="89" s="1"/>
  <c r="CN340" i="89"/>
  <c r="CO340" i="89" s="1"/>
  <c r="CN347" i="89"/>
  <c r="CO347" i="89" s="1"/>
  <c r="CN357" i="89"/>
  <c r="CO357" i="89" s="1"/>
  <c r="CN356" i="89"/>
  <c r="CO356" i="89" s="1"/>
  <c r="CN359" i="89"/>
  <c r="CO359" i="89" s="1"/>
  <c r="CN358" i="89"/>
  <c r="CO358" i="89" s="1"/>
  <c r="CN363" i="89"/>
  <c r="CO363" i="89" s="1"/>
  <c r="CN360" i="89"/>
  <c r="CO360" i="89" s="1"/>
  <c r="CN364" i="89"/>
  <c r="CO364" i="89" s="1"/>
  <c r="CN361" i="89"/>
  <c r="CO361" i="89" s="1"/>
  <c r="CN362" i="89"/>
  <c r="CO362" i="89" s="1"/>
  <c r="CN371" i="89"/>
  <c r="CN367" i="89"/>
  <c r="CO367" i="89" s="1"/>
  <c r="CN366" i="89"/>
  <c r="CO366" i="89" s="1"/>
  <c r="CN372" i="89"/>
  <c r="CO372" i="89" s="1"/>
  <c r="CN325" i="89"/>
  <c r="CO325" i="89" s="1"/>
  <c r="CM326" i="89"/>
  <c r="CM327" i="89"/>
  <c r="CM328" i="89"/>
  <c r="CM330" i="89"/>
  <c r="CM332" i="89"/>
  <c r="CM335" i="89"/>
  <c r="CM337" i="89"/>
  <c r="CM338" i="89"/>
  <c r="CM331" i="89"/>
  <c r="CM334" i="89"/>
  <c r="CM339" i="89"/>
  <c r="CM341" i="89"/>
  <c r="CM342" i="89"/>
  <c r="CM343" i="89"/>
  <c r="CM344" i="89"/>
  <c r="CM345" i="89"/>
  <c r="CM350" i="89"/>
  <c r="CM346" i="89"/>
  <c r="CM355" i="89"/>
  <c r="CM352" i="89"/>
  <c r="CM353" i="89"/>
  <c r="CM354" i="89"/>
  <c r="CM340" i="89"/>
  <c r="CM347" i="89"/>
  <c r="CM357" i="89"/>
  <c r="CM356" i="89"/>
  <c r="CM359" i="89"/>
  <c r="CM358" i="89"/>
  <c r="CM363" i="89"/>
  <c r="CM360" i="89"/>
  <c r="CM364" i="89"/>
  <c r="CM361" i="89"/>
  <c r="CM362" i="89"/>
  <c r="CM371" i="89"/>
  <c r="CM367" i="89"/>
  <c r="CM366" i="89"/>
  <c r="CM372" i="89"/>
  <c r="CM325" i="89"/>
  <c r="CN276" i="89"/>
  <c r="CO276" i="89" s="1"/>
  <c r="CN277" i="89"/>
  <c r="CO277" i="89" s="1"/>
  <c r="CN278" i="89"/>
  <c r="CO278" i="89" s="1"/>
  <c r="CN279" i="89"/>
  <c r="CO279" i="89" s="1"/>
  <c r="CN280" i="89"/>
  <c r="CO280" i="89" s="1"/>
  <c r="CN281" i="89"/>
  <c r="CO281" i="89" s="1"/>
  <c r="CN282" i="89"/>
  <c r="CO282" i="89" s="1"/>
  <c r="CN283" i="89"/>
  <c r="CO283" i="89" s="1"/>
  <c r="CN284" i="89"/>
  <c r="CO284" i="89" s="1"/>
  <c r="CN285" i="89"/>
  <c r="CO285" i="89" s="1"/>
  <c r="CN286" i="89"/>
  <c r="CO286" i="89" s="1"/>
  <c r="CN287" i="89"/>
  <c r="CO287" i="89" s="1"/>
  <c r="CN288" i="89"/>
  <c r="CO288" i="89" s="1"/>
  <c r="CN289" i="89"/>
  <c r="CO289" i="89" s="1"/>
  <c r="CN290" i="89"/>
  <c r="CO290" i="89" s="1"/>
  <c r="CN292" i="89"/>
  <c r="CO292" i="89" s="1"/>
  <c r="CN294" i="89"/>
  <c r="CO294" i="89" s="1"/>
  <c r="CN295" i="89"/>
  <c r="CN293" i="89"/>
  <c r="CO293" i="89" s="1"/>
  <c r="CN296" i="89"/>
  <c r="CN297" i="89"/>
  <c r="CN298" i="89"/>
  <c r="CN299" i="89"/>
  <c r="CN300" i="89"/>
  <c r="CN301" i="89"/>
  <c r="CN302" i="89"/>
  <c r="CN303" i="89"/>
  <c r="CN304" i="89"/>
  <c r="CN305" i="89"/>
  <c r="CN306" i="89"/>
  <c r="CN307" i="89"/>
  <c r="CN308" i="89"/>
  <c r="CN309" i="89"/>
  <c r="CN310" i="89"/>
  <c r="CN311" i="89"/>
  <c r="CN312" i="89"/>
  <c r="CN313" i="89"/>
  <c r="CN314" i="89"/>
  <c r="CN315" i="89"/>
  <c r="CN275" i="89"/>
  <c r="CO275" i="89" s="1"/>
  <c r="CM276" i="89"/>
  <c r="CM277" i="89"/>
  <c r="CM278" i="89"/>
  <c r="CM279" i="89"/>
  <c r="CM280" i="89"/>
  <c r="CM281" i="89"/>
  <c r="CM282" i="89"/>
  <c r="CM283" i="89"/>
  <c r="CM284" i="89"/>
  <c r="CM285" i="89"/>
  <c r="CM286" i="89"/>
  <c r="CM287" i="89"/>
  <c r="CM288" i="89"/>
  <c r="CM289" i="89"/>
  <c r="CM290" i="89"/>
  <c r="CM292" i="89"/>
  <c r="CM294" i="89"/>
  <c r="CM295" i="89"/>
  <c r="CM293" i="89"/>
  <c r="CM296" i="89"/>
  <c r="CM297" i="89"/>
  <c r="CM298" i="89"/>
  <c r="CM299" i="89"/>
  <c r="CM300" i="89"/>
  <c r="CM301" i="89"/>
  <c r="CM302" i="89"/>
  <c r="CM303" i="89"/>
  <c r="CM304" i="89"/>
  <c r="CM305" i="89"/>
  <c r="CM306" i="89"/>
  <c r="CM307" i="89"/>
  <c r="CM308" i="89"/>
  <c r="CM309" i="89"/>
  <c r="CM310" i="89"/>
  <c r="CM311" i="89"/>
  <c r="CM312" i="89"/>
  <c r="CM313" i="89"/>
  <c r="CM314" i="89"/>
  <c r="CM315" i="89"/>
  <c r="CM275" i="89"/>
  <c r="CN233" i="89"/>
  <c r="CM234" i="89"/>
  <c r="CM235" i="89"/>
  <c r="CM236" i="89"/>
  <c r="CM237" i="89"/>
  <c r="CM238" i="89"/>
  <c r="CM240" i="89"/>
  <c r="CM241" i="89"/>
  <c r="CM242" i="89"/>
  <c r="CM243" i="89"/>
  <c r="CM244" i="89"/>
  <c r="CM245" i="89"/>
  <c r="CM246" i="89"/>
  <c r="CM248" i="89"/>
  <c r="CM249" i="89"/>
  <c r="CM250" i="89"/>
  <c r="CM251" i="89"/>
  <c r="CM252" i="89"/>
  <c r="CM253" i="89"/>
  <c r="CM254" i="89"/>
  <c r="CM255" i="89"/>
  <c r="CM256" i="89"/>
  <c r="CM257" i="89"/>
  <c r="CM258" i="89"/>
  <c r="CM259" i="89"/>
  <c r="CM260" i="89"/>
  <c r="CM261" i="89"/>
  <c r="CM262" i="89"/>
  <c r="CM263" i="89"/>
  <c r="CM264" i="89"/>
  <c r="CM265" i="89"/>
  <c r="CM233" i="89"/>
  <c r="CM169" i="89"/>
  <c r="CM170" i="89"/>
  <c r="CM171" i="89"/>
  <c r="CM172" i="89"/>
  <c r="CM173" i="89"/>
  <c r="CM174" i="89"/>
  <c r="CM175" i="89"/>
  <c r="CM89" i="89"/>
  <c r="CM90" i="89"/>
  <c r="CM91" i="89"/>
  <c r="CM92" i="89"/>
  <c r="CM93" i="89"/>
  <c r="CM94" i="89"/>
  <c r="CM95" i="89"/>
  <c r="CM96" i="89"/>
  <c r="CM97" i="89"/>
  <c r="CM98" i="89"/>
  <c r="CM99" i="89"/>
  <c r="CM100" i="89"/>
  <c r="CM101" i="89"/>
  <c r="CM105" i="89"/>
  <c r="CM102" i="89"/>
  <c r="CM103" i="89"/>
  <c r="CM108" i="89"/>
  <c r="CM110" i="89"/>
  <c r="CM111" i="89"/>
  <c r="CM113" i="89"/>
  <c r="CM114" i="89"/>
  <c r="CM115" i="89"/>
  <c r="CM104" i="89"/>
  <c r="CM116" i="89"/>
  <c r="CM117" i="89"/>
  <c r="CM119" i="89"/>
  <c r="CM120" i="89"/>
  <c r="CM121" i="89"/>
  <c r="CM122" i="89"/>
  <c r="CM118" i="89"/>
  <c r="CM124" i="89"/>
  <c r="CM125" i="89"/>
  <c r="CM123" i="89"/>
  <c r="CM126" i="89"/>
  <c r="CM127" i="89"/>
  <c r="CM128" i="89"/>
  <c r="CM88" i="89"/>
  <c r="CL109" i="89"/>
  <c r="BB98" i="89"/>
  <c r="AZ98" i="89"/>
  <c r="AX98" i="89"/>
  <c r="AV98" i="89"/>
  <c r="AT98" i="89"/>
  <c r="AR98" i="89"/>
  <c r="AP98" i="89"/>
  <c r="AN98" i="89"/>
  <c r="AL98" i="89"/>
  <c r="AJ98" i="89"/>
  <c r="AH98" i="89"/>
  <c r="AF98" i="89"/>
  <c r="EY98" i="89" s="1"/>
  <c r="AD98" i="89"/>
  <c r="AB98" i="89"/>
  <c r="Z98" i="89"/>
  <c r="X98" i="89"/>
  <c r="V98" i="89"/>
  <c r="T98" i="89"/>
  <c r="R98" i="89"/>
  <c r="P98" i="89"/>
  <c r="N98" i="89"/>
  <c r="L98" i="89"/>
  <c r="J98" i="89"/>
  <c r="H98" i="89"/>
  <c r="F98" i="89"/>
  <c r="I129" i="89"/>
  <c r="I18" i="89"/>
  <c r="I22" i="89"/>
  <c r="CH22" i="89" s="1"/>
  <c r="CL416" i="89"/>
  <c r="CL375" i="89"/>
  <c r="CL318" i="89"/>
  <c r="CL268" i="89"/>
  <c r="CS466" i="89" l="1"/>
  <c r="CH18" i="89"/>
  <c r="I41" i="89"/>
  <c r="CM198" i="89"/>
  <c r="CN198" i="89"/>
  <c r="CO198" i="89" s="1"/>
  <c r="CL129" i="89"/>
  <c r="CN109" i="89"/>
  <c r="CO109" i="89" s="1"/>
  <c r="CM153" i="89"/>
  <c r="CM178" i="89" s="1"/>
  <c r="CN153" i="89"/>
  <c r="CO153" i="89" s="1"/>
  <c r="CM157" i="89"/>
  <c r="CN157" i="89"/>
  <c r="CO157" i="89" s="1"/>
  <c r="FH467" i="89"/>
  <c r="CI98" i="89"/>
  <c r="FW98" i="89"/>
  <c r="CO303" i="89"/>
  <c r="CO310" i="89"/>
  <c r="CO302" i="89"/>
  <c r="CO295" i="89"/>
  <c r="CO311" i="89"/>
  <c r="CO309" i="89"/>
  <c r="CO301" i="89"/>
  <c r="CO308" i="89"/>
  <c r="CO300" i="89"/>
  <c r="CO233" i="89"/>
  <c r="CO315" i="89"/>
  <c r="CO307" i="89"/>
  <c r="CO299" i="89"/>
  <c r="CO314" i="89"/>
  <c r="CO306" i="89"/>
  <c r="CO298" i="89"/>
  <c r="CO371" i="89"/>
  <c r="CO375" i="89" s="1"/>
  <c r="CO313" i="89"/>
  <c r="CO305" i="89"/>
  <c r="CO297" i="89"/>
  <c r="CO312" i="89"/>
  <c r="CO304" i="89"/>
  <c r="CO296" i="89"/>
  <c r="CL178" i="89"/>
  <c r="CM109" i="89"/>
  <c r="CM318" i="89"/>
  <c r="CL226" i="89"/>
  <c r="CO416" i="89"/>
  <c r="CM106" i="89"/>
  <c r="CM416" i="89"/>
  <c r="CM226" i="89"/>
  <c r="CM375" i="89"/>
  <c r="CM268" i="89"/>
  <c r="CN375" i="89"/>
  <c r="CN268" i="89"/>
  <c r="CN318" i="89"/>
  <c r="CN416" i="89"/>
  <c r="EN24" i="90"/>
  <c r="EN22" i="90"/>
  <c r="EN40" i="90"/>
  <c r="ER84" i="90"/>
  <c r="ER70" i="90"/>
  <c r="ER61" i="90"/>
  <c r="ER59" i="90"/>
  <c r="ER58" i="90"/>
  <c r="EN60" i="90"/>
  <c r="EM60" i="90"/>
  <c r="EL60" i="90"/>
  <c r="EK60" i="90"/>
  <c r="CL41" i="89" l="1"/>
  <c r="CO268" i="89"/>
  <c r="CO318" i="89"/>
  <c r="FD375" i="89"/>
  <c r="FD318" i="89"/>
  <c r="FD226" i="89"/>
  <c r="FD268" i="89"/>
  <c r="FD129" i="89"/>
  <c r="CO129" i="89"/>
  <c r="FD178" i="89"/>
  <c r="CO226" i="89"/>
  <c r="CO463" i="89" s="1"/>
  <c r="CN226" i="89"/>
  <c r="CN463" i="89" s="1"/>
  <c r="ER60" i="90"/>
  <c r="ER90" i="90"/>
  <c r="CN129" i="89"/>
  <c r="CN464" i="89" s="1"/>
  <c r="CM129" i="89"/>
  <c r="CN178" i="89"/>
  <c r="CN465" i="89" s="1"/>
  <c r="ER91" i="90"/>
  <c r="ER77" i="90"/>
  <c r="J8" i="86"/>
  <c r="ER33" i="90"/>
  <c r="EE33" i="90" s="1"/>
  <c r="ES31" i="90"/>
  <c r="ES30" i="90"/>
  <c r="D15" i="90"/>
  <c r="T15" i="90"/>
  <c r="T58" i="90" s="1"/>
  <c r="AR15" i="90"/>
  <c r="AR58" i="90" s="1"/>
  <c r="BP15" i="90"/>
  <c r="BP58" i="90" s="1"/>
  <c r="CN15" i="90"/>
  <c r="CN58" i="90" s="1"/>
  <c r="DL15" i="90"/>
  <c r="EK19" i="90"/>
  <c r="K8" i="86" s="1"/>
  <c r="EL19" i="90"/>
  <c r="EM19" i="90"/>
  <c r="EN19" i="90"/>
  <c r="EK20" i="90"/>
  <c r="EL20" i="90"/>
  <c r="EM20" i="90"/>
  <c r="EN20" i="90"/>
  <c r="H21" i="90"/>
  <c r="J21" i="90"/>
  <c r="L21" i="90"/>
  <c r="N21" i="90"/>
  <c r="P21" i="90"/>
  <c r="R21" i="90"/>
  <c r="T21" i="90"/>
  <c r="V21" i="90"/>
  <c r="X21" i="90"/>
  <c r="Z21" i="90"/>
  <c r="AB21" i="90"/>
  <c r="AD21" i="90"/>
  <c r="AF21" i="90"/>
  <c r="AH21" i="90"/>
  <c r="AJ21" i="90"/>
  <c r="AL21" i="90"/>
  <c r="AN21" i="90"/>
  <c r="AP21" i="90"/>
  <c r="AR21" i="90"/>
  <c r="AT21" i="90"/>
  <c r="AV21" i="90"/>
  <c r="AX21" i="90"/>
  <c r="AZ21" i="90"/>
  <c r="BB21" i="90"/>
  <c r="BD21" i="90"/>
  <c r="BF21" i="90"/>
  <c r="BH21" i="90"/>
  <c r="BJ21" i="90"/>
  <c r="BL21" i="90"/>
  <c r="BN21" i="90"/>
  <c r="BP21" i="90"/>
  <c r="BR21" i="90"/>
  <c r="BT21" i="90"/>
  <c r="BV21" i="90"/>
  <c r="BX21" i="90"/>
  <c r="BZ21" i="90"/>
  <c r="CB21" i="90"/>
  <c r="CD21" i="90"/>
  <c r="CF21" i="90"/>
  <c r="CH21" i="90"/>
  <c r="CJ21" i="90"/>
  <c r="CL21" i="90"/>
  <c r="CN21" i="90"/>
  <c r="CP21" i="90"/>
  <c r="CR21" i="90"/>
  <c r="CT21" i="90"/>
  <c r="CV21" i="90"/>
  <c r="CX21" i="90"/>
  <c r="CZ21" i="90"/>
  <c r="DB21" i="90"/>
  <c r="DD21" i="90"/>
  <c r="DF21" i="90"/>
  <c r="DH21" i="90"/>
  <c r="DJ21" i="90"/>
  <c r="DL21" i="90"/>
  <c r="DN21" i="90"/>
  <c r="DP21" i="90"/>
  <c r="DR21" i="90"/>
  <c r="DT21" i="90"/>
  <c r="DV21" i="90"/>
  <c r="EK22" i="90"/>
  <c r="EL22" i="90"/>
  <c r="EM22" i="90"/>
  <c r="H23" i="90"/>
  <c r="J23" i="90"/>
  <c r="L23" i="90"/>
  <c r="N23" i="90"/>
  <c r="P23" i="90"/>
  <c r="R23" i="90"/>
  <c r="T23" i="90"/>
  <c r="V23" i="90"/>
  <c r="X23" i="90"/>
  <c r="Z23" i="90"/>
  <c r="AB23" i="90"/>
  <c r="AD23" i="90"/>
  <c r="AF23" i="90"/>
  <c r="AH23" i="90"/>
  <c r="AJ23" i="90"/>
  <c r="AL23" i="90"/>
  <c r="AN23" i="90"/>
  <c r="AP23" i="90"/>
  <c r="AR23" i="90"/>
  <c r="AT23" i="90"/>
  <c r="AV23" i="90"/>
  <c r="AX23" i="90"/>
  <c r="AZ23" i="90"/>
  <c r="BB23" i="90"/>
  <c r="BD23" i="90"/>
  <c r="BF23" i="90"/>
  <c r="BH23" i="90"/>
  <c r="BJ23" i="90"/>
  <c r="BL23" i="90"/>
  <c r="BN23" i="90"/>
  <c r="BP23" i="90"/>
  <c r="BR23" i="90"/>
  <c r="BT23" i="90"/>
  <c r="BV23" i="90"/>
  <c r="BX23" i="90"/>
  <c r="BZ23" i="90"/>
  <c r="CB23" i="90"/>
  <c r="CD23" i="90"/>
  <c r="CF23" i="90"/>
  <c r="CH23" i="90"/>
  <c r="CJ23" i="90"/>
  <c r="CL23" i="90"/>
  <c r="CN23" i="90"/>
  <c r="CP23" i="90"/>
  <c r="CR23" i="90"/>
  <c r="CT23" i="90"/>
  <c r="CV23" i="90"/>
  <c r="CX23" i="90"/>
  <c r="CZ23" i="90"/>
  <c r="DB23" i="90"/>
  <c r="DD23" i="90"/>
  <c r="DF23" i="90"/>
  <c r="DH23" i="90"/>
  <c r="DJ23" i="90"/>
  <c r="DL23" i="90"/>
  <c r="DN23" i="90"/>
  <c r="DP23" i="90"/>
  <c r="DR23" i="90"/>
  <c r="DT23" i="90"/>
  <c r="DV23" i="90"/>
  <c r="EK24" i="90"/>
  <c r="EL24" i="90"/>
  <c r="EM24" i="90"/>
  <c r="T25" i="90"/>
  <c r="V25" i="90"/>
  <c r="X25" i="90"/>
  <c r="Z25" i="90"/>
  <c r="AB25" i="90"/>
  <c r="AD25" i="90"/>
  <c r="AF25" i="90"/>
  <c r="AH25" i="90"/>
  <c r="AJ25" i="90"/>
  <c r="AL25" i="90"/>
  <c r="AN25" i="90"/>
  <c r="AP25" i="90"/>
  <c r="AR25" i="90"/>
  <c r="AT25" i="90"/>
  <c r="AV25" i="90"/>
  <c r="AX25" i="90"/>
  <c r="AZ25" i="90"/>
  <c r="BB25" i="90"/>
  <c r="BD25" i="90"/>
  <c r="BF25" i="90"/>
  <c r="BH25" i="90"/>
  <c r="BJ25" i="90"/>
  <c r="BL25" i="90"/>
  <c r="BN25" i="90"/>
  <c r="BP25" i="90"/>
  <c r="BR25" i="90"/>
  <c r="BT25" i="90"/>
  <c r="BV25" i="90"/>
  <c r="BX25" i="90"/>
  <c r="BZ25" i="90"/>
  <c r="CB25" i="90"/>
  <c r="CD25" i="90"/>
  <c r="CF25" i="90"/>
  <c r="CH25" i="90"/>
  <c r="CJ25" i="90"/>
  <c r="CL25" i="90"/>
  <c r="CN25" i="90"/>
  <c r="CP25" i="90"/>
  <c r="CR25" i="90"/>
  <c r="CT25" i="90"/>
  <c r="CV25" i="90"/>
  <c r="CX25" i="90"/>
  <c r="CZ25" i="90"/>
  <c r="DB25" i="90"/>
  <c r="DD25" i="90"/>
  <c r="DF25" i="90"/>
  <c r="DH25" i="90"/>
  <c r="DJ25" i="90"/>
  <c r="EK26" i="90"/>
  <c r="EL26" i="90"/>
  <c r="EM26" i="90"/>
  <c r="EN26" i="90"/>
  <c r="T27" i="90"/>
  <c r="V27" i="90"/>
  <c r="X27" i="90"/>
  <c r="Z27" i="90"/>
  <c r="AB27" i="90"/>
  <c r="AD27" i="90"/>
  <c r="AF27" i="90"/>
  <c r="AH27" i="90"/>
  <c r="AJ27" i="90"/>
  <c r="AL27" i="90"/>
  <c r="AN27" i="90"/>
  <c r="AP27" i="90"/>
  <c r="AR27" i="90"/>
  <c r="AT27" i="90"/>
  <c r="AV27" i="90"/>
  <c r="AX27" i="90"/>
  <c r="AZ27" i="90"/>
  <c r="BB27" i="90"/>
  <c r="BD27" i="90"/>
  <c r="BF27" i="90"/>
  <c r="BH27" i="90"/>
  <c r="BJ27" i="90"/>
  <c r="BL27" i="90"/>
  <c r="BN27" i="90"/>
  <c r="BP27" i="90"/>
  <c r="BR27" i="90"/>
  <c r="BT27" i="90"/>
  <c r="BV27" i="90"/>
  <c r="BX27" i="90"/>
  <c r="BZ27" i="90"/>
  <c r="DR27" i="90"/>
  <c r="DT27" i="90"/>
  <c r="DV27" i="90"/>
  <c r="EK28" i="90"/>
  <c r="EL28" i="90"/>
  <c r="R8" i="86" s="1"/>
  <c r="EM28" i="90"/>
  <c r="N8" i="86" s="1"/>
  <c r="EN28" i="90"/>
  <c r="T29" i="90"/>
  <c r="V29" i="90"/>
  <c r="X29" i="90"/>
  <c r="Z29" i="90"/>
  <c r="AB29" i="90"/>
  <c r="AD29" i="90"/>
  <c r="AF29" i="90"/>
  <c r="AH29" i="90"/>
  <c r="AJ29" i="90"/>
  <c r="AL29" i="90"/>
  <c r="AN29" i="90"/>
  <c r="AP29" i="90"/>
  <c r="AR29" i="90"/>
  <c r="AT29" i="90"/>
  <c r="AV29" i="90"/>
  <c r="AX29" i="90"/>
  <c r="AZ29" i="90"/>
  <c r="BB29" i="90"/>
  <c r="BD29" i="90"/>
  <c r="BF29" i="90"/>
  <c r="BH29" i="90"/>
  <c r="BJ29" i="90"/>
  <c r="BL29" i="90"/>
  <c r="BN29" i="90"/>
  <c r="CN29" i="90"/>
  <c r="CP29" i="90"/>
  <c r="CR29" i="90"/>
  <c r="CT29" i="90"/>
  <c r="CV29" i="90"/>
  <c r="CX29" i="90"/>
  <c r="CZ29" i="90"/>
  <c r="DB29" i="90"/>
  <c r="EK30" i="90"/>
  <c r="EL30" i="90"/>
  <c r="EM30" i="90"/>
  <c r="M8" i="86" s="1"/>
  <c r="EN30" i="90"/>
  <c r="AR31" i="90"/>
  <c r="AT31" i="90"/>
  <c r="AV31" i="90"/>
  <c r="AX31" i="90"/>
  <c r="AZ31" i="90"/>
  <c r="BB31" i="90"/>
  <c r="BD31" i="90"/>
  <c r="BF31" i="90"/>
  <c r="BH31" i="90"/>
  <c r="BJ31" i="90"/>
  <c r="BL31" i="90"/>
  <c r="BN31" i="90"/>
  <c r="BP31" i="90"/>
  <c r="BR31" i="90"/>
  <c r="BT31" i="90"/>
  <c r="BV31" i="90"/>
  <c r="BX31" i="90"/>
  <c r="BZ31" i="90"/>
  <c r="CB31" i="90"/>
  <c r="CD31" i="90"/>
  <c r="CF31" i="90"/>
  <c r="CH31" i="90"/>
  <c r="CJ31" i="90"/>
  <c r="CL31" i="90"/>
  <c r="CN31" i="90"/>
  <c r="CP31" i="90"/>
  <c r="CR31" i="90"/>
  <c r="CT31" i="90"/>
  <c r="CV31" i="90"/>
  <c r="CX31" i="90"/>
  <c r="CZ31" i="90"/>
  <c r="DB31" i="90"/>
  <c r="DD31" i="90"/>
  <c r="DF31" i="90"/>
  <c r="DH31" i="90"/>
  <c r="DJ31" i="90"/>
  <c r="T34" i="90"/>
  <c r="V34" i="90"/>
  <c r="X34" i="90"/>
  <c r="Z34" i="90"/>
  <c r="AB34" i="90"/>
  <c r="AD34" i="90"/>
  <c r="AF34" i="90"/>
  <c r="AH34" i="90"/>
  <c r="AJ34" i="90"/>
  <c r="AL34" i="90"/>
  <c r="AN34" i="90"/>
  <c r="AP34" i="90"/>
  <c r="AR34" i="90"/>
  <c r="AT34" i="90"/>
  <c r="AV34" i="90"/>
  <c r="AX34" i="90"/>
  <c r="AZ34" i="90"/>
  <c r="BB34" i="90"/>
  <c r="BD34" i="90"/>
  <c r="BF34" i="90"/>
  <c r="BH34" i="90"/>
  <c r="BJ34" i="90"/>
  <c r="BL34" i="90"/>
  <c r="BN34" i="90"/>
  <c r="BP34" i="90"/>
  <c r="BR34" i="90"/>
  <c r="BT34" i="90"/>
  <c r="BV34" i="90"/>
  <c r="BX34" i="90"/>
  <c r="BZ34" i="90"/>
  <c r="CB34" i="90"/>
  <c r="CD34" i="90"/>
  <c r="CF34" i="90"/>
  <c r="CH34" i="90"/>
  <c r="CJ34" i="90"/>
  <c r="CL34" i="90"/>
  <c r="CN34" i="90"/>
  <c r="CP34" i="90"/>
  <c r="CR34" i="90"/>
  <c r="CT34" i="90"/>
  <c r="CV34" i="90"/>
  <c r="CX34" i="90"/>
  <c r="CZ34" i="90"/>
  <c r="DB34" i="90"/>
  <c r="DD34" i="90"/>
  <c r="DF34" i="90"/>
  <c r="DH34" i="90"/>
  <c r="DJ34" i="90"/>
  <c r="DR34" i="90"/>
  <c r="DT34" i="90"/>
  <c r="DV34" i="90"/>
  <c r="EK35" i="90"/>
  <c r="EL35" i="90"/>
  <c r="EM35" i="90"/>
  <c r="EN35" i="90"/>
  <c r="EK36" i="90"/>
  <c r="EL36" i="90"/>
  <c r="EM36" i="90"/>
  <c r="EN36" i="90"/>
  <c r="EK37" i="90"/>
  <c r="EL37" i="90"/>
  <c r="EM37" i="90"/>
  <c r="EN37" i="90"/>
  <c r="EK38" i="90"/>
  <c r="EL38" i="90"/>
  <c r="EM38" i="90"/>
  <c r="EN38" i="90"/>
  <c r="EK39" i="90"/>
  <c r="EL39" i="90"/>
  <c r="EM39" i="90"/>
  <c r="EN39" i="90"/>
  <c r="EK40" i="90"/>
  <c r="EL40" i="90"/>
  <c r="EM40" i="90"/>
  <c r="H41" i="90"/>
  <c r="J41" i="90"/>
  <c r="L41" i="90"/>
  <c r="N41" i="90"/>
  <c r="P41" i="90"/>
  <c r="R41" i="90"/>
  <c r="T41" i="90"/>
  <c r="V41" i="90"/>
  <c r="X41" i="90"/>
  <c r="Z41" i="90"/>
  <c r="AB41" i="90"/>
  <c r="AD41" i="90"/>
  <c r="AF41" i="90"/>
  <c r="AH41" i="90"/>
  <c r="AJ41" i="90"/>
  <c r="AL41" i="90"/>
  <c r="AN41" i="90"/>
  <c r="AP41" i="90"/>
  <c r="AR41" i="90"/>
  <c r="AT41" i="90"/>
  <c r="AV41" i="90"/>
  <c r="AX41" i="90"/>
  <c r="AZ41" i="90"/>
  <c r="BB41" i="90"/>
  <c r="BD41" i="90"/>
  <c r="BF41" i="90"/>
  <c r="BH41" i="90"/>
  <c r="BJ41" i="90"/>
  <c r="BL41" i="90"/>
  <c r="BN41" i="90"/>
  <c r="BP41" i="90"/>
  <c r="BR41" i="90"/>
  <c r="BT41" i="90"/>
  <c r="BV41" i="90"/>
  <c r="BX41" i="90"/>
  <c r="BZ41" i="90"/>
  <c r="CB41" i="90"/>
  <c r="CD41" i="90"/>
  <c r="CF41" i="90"/>
  <c r="CH41" i="90"/>
  <c r="CJ41" i="90"/>
  <c r="CL41" i="90"/>
  <c r="CN41" i="90"/>
  <c r="CP41" i="90"/>
  <c r="CR41" i="90"/>
  <c r="CT41" i="90"/>
  <c r="CV41" i="90"/>
  <c r="CX41" i="90"/>
  <c r="CZ41" i="90"/>
  <c r="DB41" i="90"/>
  <c r="DD41" i="90"/>
  <c r="DF41" i="90"/>
  <c r="DH41" i="90"/>
  <c r="DJ41" i="90"/>
  <c r="DL41" i="90"/>
  <c r="DN41" i="90"/>
  <c r="DP41" i="90"/>
  <c r="DR41" i="90"/>
  <c r="DT41" i="90"/>
  <c r="DV41" i="90"/>
  <c r="F44" i="90"/>
  <c r="H44" i="90"/>
  <c r="J44" i="90"/>
  <c r="L44" i="90"/>
  <c r="N44" i="90"/>
  <c r="P44" i="90"/>
  <c r="R44" i="90"/>
  <c r="T44" i="90"/>
  <c r="V44" i="90"/>
  <c r="X44" i="90"/>
  <c r="Z44" i="90"/>
  <c r="AB44" i="90"/>
  <c r="AD44" i="90"/>
  <c r="AF44" i="90"/>
  <c r="AH44" i="90"/>
  <c r="AJ44" i="90"/>
  <c r="AL44" i="90"/>
  <c r="AN44" i="90"/>
  <c r="AP44" i="90"/>
  <c r="AR44" i="90"/>
  <c r="AT44" i="90"/>
  <c r="AV44" i="90"/>
  <c r="AX44" i="90"/>
  <c r="AZ44" i="90"/>
  <c r="BB44" i="90"/>
  <c r="BD44" i="90"/>
  <c r="BF44" i="90"/>
  <c r="BH44" i="90"/>
  <c r="BJ44" i="90"/>
  <c r="BL44" i="90"/>
  <c r="BN44" i="90"/>
  <c r="BP44" i="90"/>
  <c r="BR44" i="90"/>
  <c r="BT44" i="90"/>
  <c r="BV44" i="90"/>
  <c r="BX44" i="90"/>
  <c r="BZ44" i="90"/>
  <c r="CB44" i="90"/>
  <c r="CD44" i="90"/>
  <c r="CF44" i="90"/>
  <c r="CH44" i="90"/>
  <c r="CJ44" i="90"/>
  <c r="CL44" i="90"/>
  <c r="CN44" i="90"/>
  <c r="CP44" i="90"/>
  <c r="CR44" i="90"/>
  <c r="CT44" i="90"/>
  <c r="CV44" i="90"/>
  <c r="CX44" i="90"/>
  <c r="CZ44" i="90"/>
  <c r="DB44" i="90"/>
  <c r="DD44" i="90"/>
  <c r="DF44" i="90"/>
  <c r="DH44" i="90"/>
  <c r="DJ44" i="90"/>
  <c r="DL44" i="90"/>
  <c r="DN44" i="90"/>
  <c r="DP44" i="90"/>
  <c r="DR44" i="90"/>
  <c r="DT44" i="90"/>
  <c r="DV44" i="90"/>
  <c r="DX44" i="90"/>
  <c r="DZ44" i="90"/>
  <c r="EB44" i="90"/>
  <c r="F45" i="90"/>
  <c r="C9" i="86"/>
  <c r="C8" i="86"/>
  <c r="F8" i="86"/>
  <c r="CV137" i="89"/>
  <c r="CV138" i="89"/>
  <c r="CV139" i="89"/>
  <c r="CV140" i="89"/>
  <c r="CV141" i="89"/>
  <c r="CW141" i="89" s="1"/>
  <c r="CV142" i="89"/>
  <c r="CW142" i="89" s="1"/>
  <c r="CV143" i="89"/>
  <c r="CW143" i="89" s="1"/>
  <c r="CV144" i="89"/>
  <c r="CW144" i="89" s="1"/>
  <c r="CV145" i="89"/>
  <c r="CW145" i="89" s="1"/>
  <c r="CV146" i="89"/>
  <c r="CW146" i="89" s="1"/>
  <c r="CV147" i="89"/>
  <c r="CW147" i="89" s="1"/>
  <c r="CV148" i="89"/>
  <c r="CV149" i="89"/>
  <c r="CV150" i="89"/>
  <c r="CV151" i="89"/>
  <c r="CV156" i="89"/>
  <c r="CV157" i="89"/>
  <c r="CV158" i="89"/>
  <c r="CV160" i="89"/>
  <c r="CV162" i="89"/>
  <c r="CV153" i="89"/>
  <c r="CW153" i="89" s="1"/>
  <c r="CV152" i="89"/>
  <c r="CV163" i="89"/>
  <c r="CV164" i="89"/>
  <c r="CV165" i="89"/>
  <c r="CV167" i="89"/>
  <c r="CV168" i="89"/>
  <c r="CV169" i="89"/>
  <c r="CV170" i="89"/>
  <c r="CV171" i="89"/>
  <c r="CV172" i="89"/>
  <c r="CV173" i="89"/>
  <c r="CV174" i="89"/>
  <c r="CV136" i="89"/>
  <c r="CW136" i="89" s="1"/>
  <c r="CU314" i="89"/>
  <c r="BB314" i="89"/>
  <c r="AZ314" i="89"/>
  <c r="AX314" i="89"/>
  <c r="AV314" i="89"/>
  <c r="AT314" i="89"/>
  <c r="AR314" i="89"/>
  <c r="AP314" i="89"/>
  <c r="AN314" i="89"/>
  <c r="AL314" i="89"/>
  <c r="AJ314" i="89"/>
  <c r="AH314" i="89"/>
  <c r="AF314" i="89"/>
  <c r="EY314" i="89" s="1"/>
  <c r="AD314" i="89"/>
  <c r="AB314" i="89"/>
  <c r="Z314" i="89"/>
  <c r="X314" i="89"/>
  <c r="V314" i="89"/>
  <c r="T314" i="89"/>
  <c r="R314" i="89"/>
  <c r="P314" i="89"/>
  <c r="N314" i="89"/>
  <c r="L314" i="89"/>
  <c r="J314" i="89"/>
  <c r="H314" i="89"/>
  <c r="F314" i="89"/>
  <c r="CU313" i="89"/>
  <c r="BB313" i="89"/>
  <c r="AZ313" i="89"/>
  <c r="AX313" i="89"/>
  <c r="AV313" i="89"/>
  <c r="AT313" i="89"/>
  <c r="AR313" i="89"/>
  <c r="AP313" i="89"/>
  <c r="AN313" i="89"/>
  <c r="AL313" i="89"/>
  <c r="AJ313" i="89"/>
  <c r="AH313" i="89"/>
  <c r="AF313" i="89"/>
  <c r="EY313" i="89" s="1"/>
  <c r="AD313" i="89"/>
  <c r="AB313" i="89"/>
  <c r="Z313" i="89"/>
  <c r="X313" i="89"/>
  <c r="V313" i="89"/>
  <c r="T313" i="89"/>
  <c r="R313" i="89"/>
  <c r="P313" i="89"/>
  <c r="N313" i="89"/>
  <c r="L313" i="89"/>
  <c r="J313" i="89"/>
  <c r="H313" i="89"/>
  <c r="F313" i="89"/>
  <c r="CU309" i="89"/>
  <c r="BB309" i="89"/>
  <c r="AZ309" i="89"/>
  <c r="AX309" i="89"/>
  <c r="AV309" i="89"/>
  <c r="AT309" i="89"/>
  <c r="AR309" i="89"/>
  <c r="AP309" i="89"/>
  <c r="AN309" i="89"/>
  <c r="AL309" i="89"/>
  <c r="AJ309" i="89"/>
  <c r="AH309" i="89"/>
  <c r="AF309" i="89"/>
  <c r="EY309" i="89" s="1"/>
  <c r="AD309" i="89"/>
  <c r="AB309" i="89"/>
  <c r="Z309" i="89"/>
  <c r="X309" i="89"/>
  <c r="V309" i="89"/>
  <c r="T309" i="89"/>
  <c r="R309" i="89"/>
  <c r="P309" i="89"/>
  <c r="N309" i="89"/>
  <c r="L309" i="89"/>
  <c r="J309" i="89"/>
  <c r="H309" i="89"/>
  <c r="F309" i="89"/>
  <c r="CU312" i="89"/>
  <c r="BB312" i="89"/>
  <c r="AZ312" i="89"/>
  <c r="AX312" i="89"/>
  <c r="AV312" i="89"/>
  <c r="AT312" i="89"/>
  <c r="AR312" i="89"/>
  <c r="AP312" i="89"/>
  <c r="AN312" i="89"/>
  <c r="AL312" i="89"/>
  <c r="AJ312" i="89"/>
  <c r="AH312" i="89"/>
  <c r="AF312" i="89"/>
  <c r="EY312" i="89" s="1"/>
  <c r="AD312" i="89"/>
  <c r="AB312" i="89"/>
  <c r="Z312" i="89"/>
  <c r="X312" i="89"/>
  <c r="V312" i="89"/>
  <c r="T312" i="89"/>
  <c r="R312" i="89"/>
  <c r="P312" i="89"/>
  <c r="N312" i="89"/>
  <c r="L312" i="89"/>
  <c r="J312" i="89"/>
  <c r="H312" i="89"/>
  <c r="F312" i="89"/>
  <c r="CT129" i="89"/>
  <c r="CT41" i="89" s="1"/>
  <c r="CT178" i="89"/>
  <c r="CT226" i="89"/>
  <c r="CT268" i="89"/>
  <c r="CT318" i="89"/>
  <c r="CT375" i="89"/>
  <c r="CT416" i="89"/>
  <c r="CV413" i="89"/>
  <c r="CW413" i="89" s="1"/>
  <c r="CU413" i="89"/>
  <c r="CV412" i="89"/>
  <c r="CW412" i="89" s="1"/>
  <c r="CU412" i="89"/>
  <c r="CV411" i="89"/>
  <c r="CW411" i="89" s="1"/>
  <c r="CU411" i="89"/>
  <c r="CV410" i="89"/>
  <c r="CW410" i="89" s="1"/>
  <c r="CU410" i="89"/>
  <c r="CV409" i="89"/>
  <c r="CW409" i="89" s="1"/>
  <c r="CU409" i="89"/>
  <c r="CV408" i="89"/>
  <c r="CW408" i="89" s="1"/>
  <c r="CU408" i="89"/>
  <c r="CV407" i="89"/>
  <c r="CW407" i="89" s="1"/>
  <c r="CU407" i="89"/>
  <c r="CV406" i="89"/>
  <c r="CW406" i="89" s="1"/>
  <c r="CU406" i="89"/>
  <c r="CV405" i="89"/>
  <c r="CW405" i="89" s="1"/>
  <c r="CU405" i="89"/>
  <c r="CV402" i="89"/>
  <c r="CW402" i="89" s="1"/>
  <c r="CU402" i="89"/>
  <c r="CV403" i="89"/>
  <c r="CW403" i="89" s="1"/>
  <c r="CU403" i="89"/>
  <c r="CV404" i="89"/>
  <c r="CW404" i="89" s="1"/>
  <c r="CU404" i="89"/>
  <c r="CV401" i="89"/>
  <c r="CW401" i="89" s="1"/>
  <c r="CU401" i="89"/>
  <c r="CV400" i="89"/>
  <c r="CW400" i="89" s="1"/>
  <c r="CU400" i="89"/>
  <c r="CV399" i="89"/>
  <c r="CW399" i="89" s="1"/>
  <c r="CU399" i="89"/>
  <c r="CV398" i="89"/>
  <c r="CW398" i="89" s="1"/>
  <c r="CU398" i="89"/>
  <c r="CV397" i="89"/>
  <c r="CW397" i="89" s="1"/>
  <c r="CU397" i="89"/>
  <c r="CV396" i="89"/>
  <c r="CW396" i="89" s="1"/>
  <c r="CU396" i="89"/>
  <c r="CV395" i="89"/>
  <c r="CW395" i="89" s="1"/>
  <c r="CU395" i="89"/>
  <c r="CV394" i="89"/>
  <c r="CW394" i="89" s="1"/>
  <c r="CU394" i="89"/>
  <c r="CV393" i="89"/>
  <c r="CW393" i="89" s="1"/>
  <c r="CU393" i="89"/>
  <c r="CV392" i="89"/>
  <c r="CW392" i="89" s="1"/>
  <c r="CU392" i="89"/>
  <c r="CV391" i="89"/>
  <c r="CW391" i="89" s="1"/>
  <c r="CU391" i="89"/>
  <c r="CV390" i="89"/>
  <c r="CW390" i="89" s="1"/>
  <c r="CU390" i="89"/>
  <c r="CV389" i="89"/>
  <c r="CW389" i="89" s="1"/>
  <c r="CU389" i="89"/>
  <c r="CV388" i="89"/>
  <c r="CW388" i="89" s="1"/>
  <c r="CU388" i="89"/>
  <c r="CV387" i="89"/>
  <c r="CW387" i="89" s="1"/>
  <c r="CU387" i="89"/>
  <c r="CV386" i="89"/>
  <c r="CW386" i="89" s="1"/>
  <c r="CU386" i="89"/>
  <c r="CV385" i="89"/>
  <c r="CW385" i="89" s="1"/>
  <c r="CU385" i="89"/>
  <c r="CV384" i="89"/>
  <c r="CW384" i="89" s="1"/>
  <c r="CU384" i="89"/>
  <c r="CV383" i="89"/>
  <c r="CW383" i="89" s="1"/>
  <c r="CU383" i="89"/>
  <c r="CV382" i="89"/>
  <c r="CW382" i="89" s="1"/>
  <c r="CU382" i="89"/>
  <c r="CU337" i="89"/>
  <c r="BB337" i="89"/>
  <c r="AZ337" i="89"/>
  <c r="AX337" i="89"/>
  <c r="AV337" i="89"/>
  <c r="AT337" i="89"/>
  <c r="AR337" i="89"/>
  <c r="AP337" i="89"/>
  <c r="AN337" i="89"/>
  <c r="AL337" i="89"/>
  <c r="AJ337" i="89"/>
  <c r="AH337" i="89"/>
  <c r="AF337" i="89"/>
  <c r="EY337" i="89" s="1"/>
  <c r="AD337" i="89"/>
  <c r="AB337" i="89"/>
  <c r="Z337" i="89"/>
  <c r="X337" i="89"/>
  <c r="V337" i="89"/>
  <c r="DL337" i="89" s="1"/>
  <c r="DM337" i="89" s="1"/>
  <c r="T337" i="89"/>
  <c r="R337" i="89"/>
  <c r="P337" i="89"/>
  <c r="N337" i="89"/>
  <c r="L337" i="89"/>
  <c r="J337" i="89"/>
  <c r="H337" i="89"/>
  <c r="F337" i="89"/>
  <c r="CN466" i="89" l="1"/>
  <c r="CI309" i="89"/>
  <c r="EZ309" i="89" s="1"/>
  <c r="FA309" i="89" s="1"/>
  <c r="FW309" i="89"/>
  <c r="FY309" i="89"/>
  <c r="CI337" i="89"/>
  <c r="FW337" i="89"/>
  <c r="CI314" i="89"/>
  <c r="EZ314" i="89" s="1"/>
  <c r="FA314" i="89" s="1"/>
  <c r="FW314" i="89"/>
  <c r="FY314" i="89"/>
  <c r="CI313" i="89"/>
  <c r="EZ313" i="89" s="1"/>
  <c r="FA313" i="89" s="1"/>
  <c r="FW313" i="89"/>
  <c r="FY313" i="89"/>
  <c r="CI312" i="89"/>
  <c r="EZ312" i="89" s="1"/>
  <c r="FA312" i="89" s="1"/>
  <c r="FW312" i="89"/>
  <c r="FY312" i="89"/>
  <c r="CO464" i="89"/>
  <c r="CO466" i="89" s="1"/>
  <c r="CO178" i="89"/>
  <c r="CO465" i="89" s="1"/>
  <c r="CW172" i="89"/>
  <c r="CW164" i="89"/>
  <c r="CW171" i="89"/>
  <c r="CW170" i="89"/>
  <c r="CW152" i="89"/>
  <c r="CW150" i="89"/>
  <c r="CW156" i="89"/>
  <c r="CW163" i="89"/>
  <c r="CW151" i="89"/>
  <c r="CW169" i="89"/>
  <c r="CW149" i="89"/>
  <c r="CW162" i="89"/>
  <c r="CW148" i="89"/>
  <c r="CW140" i="89"/>
  <c r="CW168" i="89"/>
  <c r="CW160" i="89"/>
  <c r="CW139" i="89"/>
  <c r="CW174" i="89"/>
  <c r="CW167" i="89"/>
  <c r="CW158" i="89"/>
  <c r="CW138" i="89"/>
  <c r="CW173" i="89"/>
  <c r="CW165" i="89"/>
  <c r="CW157" i="89"/>
  <c r="CW137" i="89"/>
  <c r="FD463" i="89"/>
  <c r="FD464" i="89"/>
  <c r="FD465" i="89"/>
  <c r="EU314" i="89"/>
  <c r="EU313" i="89"/>
  <c r="EU309" i="89"/>
  <c r="EU312" i="89"/>
  <c r="EQ313" i="89"/>
  <c r="ES313" i="89"/>
  <c r="EQ309" i="89"/>
  <c r="ES309" i="89"/>
  <c r="EQ312" i="89"/>
  <c r="ES312" i="89"/>
  <c r="EQ337" i="89"/>
  <c r="EQ314" i="89"/>
  <c r="ES314" i="89"/>
  <c r="EM337" i="89"/>
  <c r="EM314" i="89"/>
  <c r="EO314" i="89"/>
  <c r="EO313" i="89"/>
  <c r="EM313" i="89"/>
  <c r="EO309" i="89"/>
  <c r="EM309" i="89"/>
  <c r="EM312" i="89"/>
  <c r="EO312" i="89"/>
  <c r="EI314" i="89"/>
  <c r="EI313" i="89"/>
  <c r="EI309" i="89"/>
  <c r="EI312" i="89"/>
  <c r="CX45" i="90"/>
  <c r="CH45" i="90"/>
  <c r="AT45" i="90"/>
  <c r="DT45" i="90"/>
  <c r="CV45" i="90"/>
  <c r="BX45" i="90"/>
  <c r="AZ45" i="90"/>
  <c r="AJ45" i="90"/>
  <c r="T45" i="90"/>
  <c r="DZ45" i="90"/>
  <c r="DJ45" i="90"/>
  <c r="DB45" i="90"/>
  <c r="CT45" i="90"/>
  <c r="CD45" i="90"/>
  <c r="BV45" i="90"/>
  <c r="BN45" i="90"/>
  <c r="BF45" i="90"/>
  <c r="AX45" i="90"/>
  <c r="AP45" i="90"/>
  <c r="AH45" i="90"/>
  <c r="Z45" i="90"/>
  <c r="CP45" i="90"/>
  <c r="BB45" i="90"/>
  <c r="EB45" i="90"/>
  <c r="DD45" i="90"/>
  <c r="CF45" i="90"/>
  <c r="BH45" i="90"/>
  <c r="AR45" i="90"/>
  <c r="L45" i="90"/>
  <c r="DX45" i="90"/>
  <c r="DH45" i="90"/>
  <c r="CZ45" i="90"/>
  <c r="CR45" i="90"/>
  <c r="CB45" i="90"/>
  <c r="BT45" i="90"/>
  <c r="BL45" i="90"/>
  <c r="BD45" i="90"/>
  <c r="AV45" i="90"/>
  <c r="AN45" i="90"/>
  <c r="AF45" i="90"/>
  <c r="X45" i="90"/>
  <c r="P45" i="90"/>
  <c r="DF45" i="90"/>
  <c r="BZ45" i="90"/>
  <c r="BJ45" i="90"/>
  <c r="AL45" i="90"/>
  <c r="AD45" i="90"/>
  <c r="N45" i="90"/>
  <c r="DV45" i="90"/>
  <c r="BR45" i="90"/>
  <c r="DL45" i="90"/>
  <c r="CN45" i="90"/>
  <c r="BP45" i="90"/>
  <c r="AB45" i="90"/>
  <c r="J45" i="90"/>
  <c r="H45" i="90"/>
  <c r="EN90" i="90"/>
  <c r="EH33" i="90"/>
  <c r="E8" i="86"/>
  <c r="ET31" i="90"/>
  <c r="EN91" i="90"/>
  <c r="EF33" i="90"/>
  <c r="DR45" i="90"/>
  <c r="CL45" i="90"/>
  <c r="R45" i="90"/>
  <c r="DL46" i="90"/>
  <c r="EK33" i="90"/>
  <c r="O8" i="86" s="1"/>
  <c r="DP45" i="90"/>
  <c r="CJ45" i="90"/>
  <c r="EM3" i="90"/>
  <c r="EL3" i="90"/>
  <c r="DN45" i="90"/>
  <c r="EG33" i="90"/>
  <c r="ET30" i="90"/>
  <c r="T46" i="90"/>
  <c r="V45" i="90"/>
  <c r="CN46" i="90"/>
  <c r="F46" i="90"/>
  <c r="BP46" i="90"/>
  <c r="F56" i="90"/>
  <c r="AR46" i="90"/>
  <c r="CW416" i="89"/>
  <c r="CU416" i="89"/>
  <c r="CV416" i="89"/>
  <c r="CV226" i="89"/>
  <c r="FD467" i="89" l="1"/>
  <c r="FL178" i="89"/>
  <c r="FL465" i="89" s="1"/>
  <c r="D61" i="90"/>
  <c r="EK3" i="90"/>
  <c r="EK7" i="90" s="1"/>
  <c r="EN33" i="90"/>
  <c r="L8" i="86" s="1"/>
  <c r="P8" i="86"/>
  <c r="P46" i="86" s="1"/>
  <c r="Q8" i="86"/>
  <c r="EL7" i="90"/>
  <c r="CU265" i="89"/>
  <c r="CU264" i="89"/>
  <c r="CU263" i="89"/>
  <c r="CU262" i="89"/>
  <c r="CU261" i="89"/>
  <c r="CU260" i="89"/>
  <c r="CU259" i="89"/>
  <c r="CU258" i="89"/>
  <c r="CU257" i="89"/>
  <c r="CU256" i="89"/>
  <c r="CU255" i="89"/>
  <c r="CU254" i="89"/>
  <c r="CU253" i="89"/>
  <c r="CU252" i="89"/>
  <c r="CU251" i="89"/>
  <c r="CU250" i="89"/>
  <c r="CU249" i="89"/>
  <c r="CU248" i="89"/>
  <c r="CU246" i="89"/>
  <c r="CU245" i="89"/>
  <c r="CU244" i="89"/>
  <c r="CU243" i="89"/>
  <c r="CU242" i="89"/>
  <c r="CU241" i="89"/>
  <c r="CU240" i="89"/>
  <c r="CU238" i="89"/>
  <c r="CU237" i="89"/>
  <c r="CU236" i="89"/>
  <c r="CU235" i="89"/>
  <c r="CU234" i="89"/>
  <c r="CU233" i="89"/>
  <c r="FL467" i="89" l="1"/>
  <c r="D70" i="90"/>
  <c r="D84" i="90"/>
  <c r="D77" i="90"/>
  <c r="CU268" i="89"/>
  <c r="CW268" i="89"/>
  <c r="CV268" i="89"/>
  <c r="CV175" i="89"/>
  <c r="CW175" i="89" s="1"/>
  <c r="CU175" i="89"/>
  <c r="CU174" i="89"/>
  <c r="CU173" i="89"/>
  <c r="CU172" i="89"/>
  <c r="CU171" i="89"/>
  <c r="CU170" i="89"/>
  <c r="CU169" i="89"/>
  <c r="CU164" i="89"/>
  <c r="CU168" i="89"/>
  <c r="CU167" i="89"/>
  <c r="CU165" i="89"/>
  <c r="CU163" i="89"/>
  <c r="CU152" i="89"/>
  <c r="CU153" i="89"/>
  <c r="CU162" i="89"/>
  <c r="CU160" i="89"/>
  <c r="CU158" i="89"/>
  <c r="CU157" i="89"/>
  <c r="CU156" i="89"/>
  <c r="CU151" i="89"/>
  <c r="CU150" i="89"/>
  <c r="CU149" i="89"/>
  <c r="CU148" i="89"/>
  <c r="CU147" i="89"/>
  <c r="CU146" i="89"/>
  <c r="CU145" i="89"/>
  <c r="CU144" i="89"/>
  <c r="CU143" i="89"/>
  <c r="CU142" i="89"/>
  <c r="CU141" i="89"/>
  <c r="CU140" i="89"/>
  <c r="CU139" i="89"/>
  <c r="CU138" i="89"/>
  <c r="CU137" i="89"/>
  <c r="CU136" i="89"/>
  <c r="CU315" i="89"/>
  <c r="CU311" i="89"/>
  <c r="CU310" i="89"/>
  <c r="CU308" i="89"/>
  <c r="CU307" i="89"/>
  <c r="CU306" i="89"/>
  <c r="CU305" i="89"/>
  <c r="CU304" i="89"/>
  <c r="CU303" i="89"/>
  <c r="CU302" i="89"/>
  <c r="CU301" i="89"/>
  <c r="CU300" i="89"/>
  <c r="CU299" i="89"/>
  <c r="CU298" i="89"/>
  <c r="CU297" i="89"/>
  <c r="CU296" i="89"/>
  <c r="CU293" i="89"/>
  <c r="CU295" i="89"/>
  <c r="CU294" i="89"/>
  <c r="CU292" i="89"/>
  <c r="CU290" i="89"/>
  <c r="CU289" i="89"/>
  <c r="CU288" i="89"/>
  <c r="CU287" i="89"/>
  <c r="CU286" i="89"/>
  <c r="CU285" i="89"/>
  <c r="CU284" i="89"/>
  <c r="CU283" i="89"/>
  <c r="CU282" i="89"/>
  <c r="CU281" i="89"/>
  <c r="CU280" i="89"/>
  <c r="CU279" i="89"/>
  <c r="CU278" i="89"/>
  <c r="CU277" i="89"/>
  <c r="CU276" i="89"/>
  <c r="CU275" i="89"/>
  <c r="CU372" i="89"/>
  <c r="CU366" i="89"/>
  <c r="CU367" i="89"/>
  <c r="CU371" i="89"/>
  <c r="CU362" i="89"/>
  <c r="CU361" i="89"/>
  <c r="CU364" i="89"/>
  <c r="CU360" i="89"/>
  <c r="CU363" i="89"/>
  <c r="CU358" i="89"/>
  <c r="CU359" i="89"/>
  <c r="CU356" i="89"/>
  <c r="CU357" i="89"/>
  <c r="CU347" i="89"/>
  <c r="CU340" i="89"/>
  <c r="CU354" i="89"/>
  <c r="CU353" i="89"/>
  <c r="CU352" i="89"/>
  <c r="CU355" i="89"/>
  <c r="CU346" i="89"/>
  <c r="CU350" i="89"/>
  <c r="CU345" i="89"/>
  <c r="CU344" i="89"/>
  <c r="CU343" i="89"/>
  <c r="CU342" i="89"/>
  <c r="CU341" i="89"/>
  <c r="CU339" i="89"/>
  <c r="CU334" i="89"/>
  <c r="CU331" i="89"/>
  <c r="CU338" i="89"/>
  <c r="CU335" i="89"/>
  <c r="CU332" i="89"/>
  <c r="CU330" i="89"/>
  <c r="CU328" i="89"/>
  <c r="CU327" i="89"/>
  <c r="CU326" i="89"/>
  <c r="CU325" i="89"/>
  <c r="CU201" i="89"/>
  <c r="CU219" i="89"/>
  <c r="CU218" i="89"/>
  <c r="CU221" i="89"/>
  <c r="CU220" i="89"/>
  <c r="CU225" i="89"/>
  <c r="CU224" i="89"/>
  <c r="CU222" i="89"/>
  <c r="CU223" i="89"/>
  <c r="CU217" i="89"/>
  <c r="CU216" i="89"/>
  <c r="CU215" i="89"/>
  <c r="CU211" i="89"/>
  <c r="CU213" i="89"/>
  <c r="CU214" i="89"/>
  <c r="CU210" i="89"/>
  <c r="CU209" i="89"/>
  <c r="CU212" i="89"/>
  <c r="CU207" i="89"/>
  <c r="CU205" i="89"/>
  <c r="CU202" i="89"/>
  <c r="CU197" i="89"/>
  <c r="CU200" i="89"/>
  <c r="CU206" i="89"/>
  <c r="CU198" i="89"/>
  <c r="CU196" i="89"/>
  <c r="CU195" i="89"/>
  <c r="CU208" i="89"/>
  <c r="CU194" i="89"/>
  <c r="CU193" i="89"/>
  <c r="CU192" i="89"/>
  <c r="CU191" i="89"/>
  <c r="CU190" i="89"/>
  <c r="CU189" i="89"/>
  <c r="CU188" i="89"/>
  <c r="CU187" i="89"/>
  <c r="CU186" i="89"/>
  <c r="CU185" i="89"/>
  <c r="BB91" i="89"/>
  <c r="AZ91" i="89"/>
  <c r="AX91" i="89"/>
  <c r="AV91" i="89"/>
  <c r="AT91" i="89"/>
  <c r="AR91" i="89"/>
  <c r="AP91" i="89"/>
  <c r="AN91" i="89"/>
  <c r="AL91" i="89"/>
  <c r="AJ91" i="89"/>
  <c r="AH91" i="89"/>
  <c r="AF91" i="89"/>
  <c r="EY91" i="89" s="1"/>
  <c r="AD91" i="89"/>
  <c r="AB91" i="89"/>
  <c r="Z91" i="89"/>
  <c r="X91" i="89"/>
  <c r="V91" i="89"/>
  <c r="T91" i="89"/>
  <c r="R91" i="89"/>
  <c r="P91" i="89"/>
  <c r="N91" i="89"/>
  <c r="L91" i="89"/>
  <c r="J91" i="89"/>
  <c r="H91" i="89"/>
  <c r="F91" i="89"/>
  <c r="CI91" i="89" l="1"/>
  <c r="FW91" i="89"/>
  <c r="D91" i="90"/>
  <c r="CU375" i="89"/>
  <c r="CU178" i="89"/>
  <c r="CU226" i="89"/>
  <c r="CV178" i="89"/>
  <c r="CU318" i="89"/>
  <c r="CW318" i="89"/>
  <c r="CV318" i="89"/>
  <c r="CU129" i="89"/>
  <c r="CW129" i="89"/>
  <c r="CW464" i="89" s="1"/>
  <c r="CV129" i="89"/>
  <c r="CV464" i="89" s="1"/>
  <c r="DX470" i="89" s="1"/>
  <c r="CW375" i="89"/>
  <c r="CV375" i="89"/>
  <c r="CV463" i="89" s="1"/>
  <c r="CV465" i="89" l="1"/>
  <c r="DX471" i="89" s="1"/>
  <c r="CW178" i="89"/>
  <c r="CW465" i="89" s="1"/>
  <c r="U9" i="86"/>
  <c r="CV466" i="89" l="1"/>
  <c r="FW413" i="89"/>
  <c r="FW412" i="89"/>
  <c r="FW411" i="89"/>
  <c r="FW410" i="89"/>
  <c r="FW409" i="89"/>
  <c r="FW408" i="89"/>
  <c r="FW407" i="89"/>
  <c r="FW406" i="89"/>
  <c r="FW405" i="89"/>
  <c r="FW402" i="89"/>
  <c r="FW403" i="89"/>
  <c r="FW404" i="89"/>
  <c r="FW401" i="89"/>
  <c r="FW400" i="89"/>
  <c r="FW399" i="89"/>
  <c r="FW398" i="89"/>
  <c r="FW397" i="89"/>
  <c r="FW396" i="89"/>
  <c r="FW395" i="89"/>
  <c r="FW394" i="89"/>
  <c r="FW393" i="89"/>
  <c r="FW392" i="89"/>
  <c r="FW391" i="89"/>
  <c r="FW390" i="89"/>
  <c r="FW389" i="89"/>
  <c r="FW388" i="89"/>
  <c r="FW387" i="89"/>
  <c r="FW386" i="89"/>
  <c r="FW385" i="89"/>
  <c r="FW384" i="89"/>
  <c r="FW383" i="89"/>
  <c r="FW382" i="89"/>
  <c r="FW326" i="89"/>
  <c r="FW364" i="89"/>
  <c r="FW366" i="89"/>
  <c r="FW361" i="89"/>
  <c r="FW362" i="89"/>
  <c r="FW360" i="89"/>
  <c r="FW363" i="89"/>
  <c r="FW358" i="89"/>
  <c r="FW359" i="89"/>
  <c r="FW356" i="89"/>
  <c r="FW357" i="89"/>
  <c r="FW347" i="89"/>
  <c r="FW340" i="89"/>
  <c r="FW354" i="89"/>
  <c r="FW353" i="89"/>
  <c r="FW352" i="89"/>
  <c r="FW355" i="89"/>
  <c r="FW346" i="89"/>
  <c r="FW350" i="89"/>
  <c r="FW345" i="89"/>
  <c r="FW344" i="89"/>
  <c r="FW343" i="89"/>
  <c r="FW342" i="89"/>
  <c r="FW341" i="89"/>
  <c r="FW339" i="89"/>
  <c r="FW334" i="89"/>
  <c r="FW331" i="89"/>
  <c r="FW338" i="89"/>
  <c r="FW335" i="89"/>
  <c r="FW332" i="89"/>
  <c r="FW330" i="89"/>
  <c r="FW328" i="89"/>
  <c r="FW327" i="89"/>
  <c r="FW325" i="89"/>
  <c r="FW293" i="89"/>
  <c r="FW294" i="89"/>
  <c r="FW292" i="89"/>
  <c r="FW290" i="89"/>
  <c r="FW289" i="89"/>
  <c r="FW288" i="89"/>
  <c r="FW287" i="89"/>
  <c r="FW286" i="89"/>
  <c r="FW285" i="89"/>
  <c r="FW284" i="89"/>
  <c r="FW283" i="89"/>
  <c r="FW282" i="89"/>
  <c r="FW281" i="89"/>
  <c r="FW280" i="89"/>
  <c r="FW279" i="89"/>
  <c r="FW278" i="89"/>
  <c r="FW277" i="89"/>
  <c r="FW276" i="89"/>
  <c r="FW275" i="89"/>
  <c r="FY265" i="89"/>
  <c r="FW221" i="89"/>
  <c r="FW220" i="89"/>
  <c r="FW219" i="89"/>
  <c r="FW218" i="89"/>
  <c r="FW217" i="89"/>
  <c r="FW216" i="89"/>
  <c r="FW215" i="89"/>
  <c r="FW211" i="89"/>
  <c r="FW213" i="89"/>
  <c r="FW214" i="89"/>
  <c r="FW210" i="89"/>
  <c r="FW209" i="89"/>
  <c r="FW212" i="89"/>
  <c r="FW207" i="89"/>
  <c r="FW205" i="89"/>
  <c r="FW202" i="89"/>
  <c r="FW201" i="89"/>
  <c r="FW197" i="89"/>
  <c r="FW200" i="89"/>
  <c r="FW206" i="89"/>
  <c r="FW198" i="89"/>
  <c r="FW196" i="89"/>
  <c r="FW195" i="89"/>
  <c r="FW208" i="89"/>
  <c r="FW194" i="89"/>
  <c r="FW193" i="89"/>
  <c r="FW192" i="89"/>
  <c r="FW191" i="89"/>
  <c r="FW190" i="89"/>
  <c r="FW189" i="89"/>
  <c r="FW188" i="89"/>
  <c r="FW187" i="89"/>
  <c r="FW186" i="89"/>
  <c r="FW185" i="89"/>
  <c r="FW147" i="89"/>
  <c r="FW146" i="89"/>
  <c r="FW145" i="89"/>
  <c r="FW144" i="89"/>
  <c r="FW143" i="89"/>
  <c r="FW142" i="89"/>
  <c r="FW141" i="89"/>
  <c r="FW120" i="89"/>
  <c r="FW124" i="89"/>
  <c r="FW103" i="89"/>
  <c r="FW125" i="89"/>
  <c r="FW118" i="89"/>
  <c r="FW114" i="89"/>
  <c r="FW121" i="89"/>
  <c r="FW119" i="89"/>
  <c r="FW122" i="89"/>
  <c r="FW117" i="89"/>
  <c r="FW115" i="89"/>
  <c r="FW113" i="89"/>
  <c r="FW111" i="89"/>
  <c r="FW109" i="89"/>
  <c r="FW116" i="89"/>
  <c r="FW110" i="89"/>
  <c r="FW104" i="89"/>
  <c r="FW108" i="89"/>
  <c r="FW102" i="89"/>
  <c r="FW105" i="89"/>
  <c r="FW101" i="89"/>
  <c r="FW99" i="89"/>
  <c r="FW95" i="89"/>
  <c r="FW96" i="89"/>
  <c r="FW100" i="89"/>
  <c r="FW97" i="89"/>
  <c r="FW106" i="89"/>
  <c r="FW94" i="89"/>
  <c r="FW93" i="89"/>
  <c r="FW92" i="89"/>
  <c r="FW90" i="89"/>
  <c r="FW89" i="89"/>
  <c r="CI7" i="89"/>
  <c r="AY456" i="89"/>
  <c r="AW456" i="89"/>
  <c r="AU456" i="89"/>
  <c r="AS456" i="89"/>
  <c r="AQ456" i="89"/>
  <c r="AO456" i="89"/>
  <c r="AM456" i="89"/>
  <c r="AK456" i="89"/>
  <c r="AI456" i="89"/>
  <c r="AG456" i="89"/>
  <c r="AE456" i="89"/>
  <c r="AC456" i="89"/>
  <c r="AZ453" i="89"/>
  <c r="AX453" i="89"/>
  <c r="AV453" i="89"/>
  <c r="AT453" i="89"/>
  <c r="AR453" i="89"/>
  <c r="AP453" i="89"/>
  <c r="AN453" i="89"/>
  <c r="AL453" i="89"/>
  <c r="AJ453" i="89"/>
  <c r="AH453" i="89"/>
  <c r="AF453" i="89"/>
  <c r="AD453" i="89"/>
  <c r="AZ452" i="89"/>
  <c r="AX452" i="89"/>
  <c r="AV452" i="89"/>
  <c r="AT452" i="89"/>
  <c r="AR452" i="89"/>
  <c r="AP452" i="89"/>
  <c r="AN452" i="89"/>
  <c r="AL452" i="89"/>
  <c r="AJ452" i="89"/>
  <c r="AH452" i="89"/>
  <c r="AF452" i="89"/>
  <c r="AD452" i="89"/>
  <c r="AZ451" i="89"/>
  <c r="AX451" i="89"/>
  <c r="AV451" i="89"/>
  <c r="AT451" i="89"/>
  <c r="AR451" i="89"/>
  <c r="AP451" i="89"/>
  <c r="AN451" i="89"/>
  <c r="AL451" i="89"/>
  <c r="AJ451" i="89"/>
  <c r="AH451" i="89"/>
  <c r="AF451" i="89"/>
  <c r="AD451" i="89"/>
  <c r="AZ450" i="89"/>
  <c r="AX450" i="89"/>
  <c r="AV450" i="89"/>
  <c r="AT450" i="89"/>
  <c r="AR450" i="89"/>
  <c r="AP450" i="89"/>
  <c r="AN450" i="89"/>
  <c r="AL450" i="89"/>
  <c r="AJ450" i="89"/>
  <c r="AH450" i="89"/>
  <c r="AF450" i="89"/>
  <c r="AD450" i="89"/>
  <c r="AZ449" i="89"/>
  <c r="AX449" i="89"/>
  <c r="AV449" i="89"/>
  <c r="AT449" i="89"/>
  <c r="AR449" i="89"/>
  <c r="AP449" i="89"/>
  <c r="AN449" i="89"/>
  <c r="AL449" i="89"/>
  <c r="AJ449" i="89"/>
  <c r="AH449" i="89"/>
  <c r="AF449" i="89"/>
  <c r="AD449" i="89"/>
  <c r="AZ448" i="89"/>
  <c r="AX448" i="89"/>
  <c r="AV448" i="89"/>
  <c r="AT448" i="89"/>
  <c r="AR448" i="89"/>
  <c r="AP448" i="89"/>
  <c r="AN448" i="89"/>
  <c r="AL448" i="89"/>
  <c r="AJ448" i="89"/>
  <c r="AH448" i="89"/>
  <c r="AF448" i="89"/>
  <c r="AD448" i="89"/>
  <c r="AZ447" i="89"/>
  <c r="AX447" i="89"/>
  <c r="AV447" i="89"/>
  <c r="AT447" i="89"/>
  <c r="AR447" i="89"/>
  <c r="AP447" i="89"/>
  <c r="AN447" i="89"/>
  <c r="AL447" i="89"/>
  <c r="AJ447" i="89"/>
  <c r="AH447" i="89"/>
  <c r="AF447" i="89"/>
  <c r="AD447" i="89"/>
  <c r="AZ446" i="89"/>
  <c r="AX446" i="89"/>
  <c r="AV446" i="89"/>
  <c r="AT446" i="89"/>
  <c r="AR446" i="89"/>
  <c r="AP446" i="89"/>
  <c r="AN446" i="89"/>
  <c r="AL446" i="89"/>
  <c r="AJ446" i="89"/>
  <c r="AH446" i="89"/>
  <c r="AF446" i="89"/>
  <c r="AD446" i="89"/>
  <c r="AZ445" i="89"/>
  <c r="AX445" i="89"/>
  <c r="AV445" i="89"/>
  <c r="AT445" i="89"/>
  <c r="AR445" i="89"/>
  <c r="AP445" i="89"/>
  <c r="AN445" i="89"/>
  <c r="AL445" i="89"/>
  <c r="AJ445" i="89"/>
  <c r="AH445" i="89"/>
  <c r="AF445" i="89"/>
  <c r="AD445" i="89"/>
  <c r="AZ444" i="89"/>
  <c r="AX444" i="89"/>
  <c r="AV444" i="89"/>
  <c r="AT444" i="89"/>
  <c r="AR444" i="89"/>
  <c r="AP444" i="89"/>
  <c r="AN444" i="89"/>
  <c r="AL444" i="89"/>
  <c r="AJ444" i="89"/>
  <c r="AH444" i="89"/>
  <c r="AF444" i="89"/>
  <c r="AD444" i="89"/>
  <c r="AZ443" i="89"/>
  <c r="AX443" i="89"/>
  <c r="AV443" i="89"/>
  <c r="AT443" i="89"/>
  <c r="AR443" i="89"/>
  <c r="AP443" i="89"/>
  <c r="AN443" i="89"/>
  <c r="AL443" i="89"/>
  <c r="AJ443" i="89"/>
  <c r="AH443" i="89"/>
  <c r="AF443" i="89"/>
  <c r="AD443" i="89"/>
  <c r="AZ442" i="89"/>
  <c r="AX442" i="89"/>
  <c r="AV442" i="89"/>
  <c r="AT442" i="89"/>
  <c r="AR442" i="89"/>
  <c r="AP442" i="89"/>
  <c r="AN442" i="89"/>
  <c r="AL442" i="89"/>
  <c r="AJ442" i="89"/>
  <c r="AH442" i="89"/>
  <c r="AF442" i="89"/>
  <c r="AD442" i="89"/>
  <c r="AZ441" i="89"/>
  <c r="AX441" i="89"/>
  <c r="AV441" i="89"/>
  <c r="AT441" i="89"/>
  <c r="AR441" i="89"/>
  <c r="AP441" i="89"/>
  <c r="AN441" i="89"/>
  <c r="AL441" i="89"/>
  <c r="AJ441" i="89"/>
  <c r="AH441" i="89"/>
  <c r="AF441" i="89"/>
  <c r="AD441" i="89"/>
  <c r="AZ440" i="89"/>
  <c r="AX440" i="89"/>
  <c r="AV440" i="89"/>
  <c r="AT440" i="89"/>
  <c r="AR440" i="89"/>
  <c r="AP440" i="89"/>
  <c r="AN440" i="89"/>
  <c r="AL440" i="89"/>
  <c r="AJ440" i="89"/>
  <c r="AH440" i="89"/>
  <c r="AF440" i="89"/>
  <c r="AD440" i="89"/>
  <c r="AZ439" i="89"/>
  <c r="AX439" i="89"/>
  <c r="AV439" i="89"/>
  <c r="AT439" i="89"/>
  <c r="AR439" i="89"/>
  <c r="AP439" i="89"/>
  <c r="AN439" i="89"/>
  <c r="AL439" i="89"/>
  <c r="AJ439" i="89"/>
  <c r="AH439" i="89"/>
  <c r="AF439" i="89"/>
  <c r="AD439" i="89"/>
  <c r="AZ438" i="89"/>
  <c r="AX438" i="89"/>
  <c r="AV438" i="89"/>
  <c r="AT438" i="89"/>
  <c r="AR438" i="89"/>
  <c r="AP438" i="89"/>
  <c r="AN438" i="89"/>
  <c r="AL438" i="89"/>
  <c r="AJ438" i="89"/>
  <c r="AH438" i="89"/>
  <c r="AF438" i="89"/>
  <c r="AD438" i="89"/>
  <c r="AZ437" i="89"/>
  <c r="AX437" i="89"/>
  <c r="AV437" i="89"/>
  <c r="AT437" i="89"/>
  <c r="AR437" i="89"/>
  <c r="AP437" i="89"/>
  <c r="AN437" i="89"/>
  <c r="AL437" i="89"/>
  <c r="AJ437" i="89"/>
  <c r="AH437" i="89"/>
  <c r="AF437" i="89"/>
  <c r="AD437" i="89"/>
  <c r="AZ436" i="89"/>
  <c r="AX436" i="89"/>
  <c r="AV436" i="89"/>
  <c r="AT436" i="89"/>
  <c r="AR436" i="89"/>
  <c r="AP436" i="89"/>
  <c r="AN436" i="89"/>
  <c r="AL436" i="89"/>
  <c r="AJ436" i="89"/>
  <c r="AH436" i="89"/>
  <c r="AF436" i="89"/>
  <c r="AD436" i="89"/>
  <c r="AZ435" i="89"/>
  <c r="AX435" i="89"/>
  <c r="AV435" i="89"/>
  <c r="AT435" i="89"/>
  <c r="AR435" i="89"/>
  <c r="AP435" i="89"/>
  <c r="AN435" i="89"/>
  <c r="AL435" i="89"/>
  <c r="AJ435" i="89"/>
  <c r="AH435" i="89"/>
  <c r="AF435" i="89"/>
  <c r="AD435" i="89"/>
  <c r="AZ434" i="89"/>
  <c r="AX434" i="89"/>
  <c r="AV434" i="89"/>
  <c r="AT434" i="89"/>
  <c r="AR434" i="89"/>
  <c r="AP434" i="89"/>
  <c r="AN434" i="89"/>
  <c r="AL434" i="89"/>
  <c r="AJ434" i="89"/>
  <c r="AH434" i="89"/>
  <c r="AF434" i="89"/>
  <c r="AD434" i="89"/>
  <c r="AZ433" i="89"/>
  <c r="AX433" i="89"/>
  <c r="AV433" i="89"/>
  <c r="AT433" i="89"/>
  <c r="AR433" i="89"/>
  <c r="AP433" i="89"/>
  <c r="AN433" i="89"/>
  <c r="AL433" i="89"/>
  <c r="AJ433" i="89"/>
  <c r="AH433" i="89"/>
  <c r="AF433" i="89"/>
  <c r="AD433" i="89"/>
  <c r="AZ432" i="89"/>
  <c r="AX432" i="89"/>
  <c r="AV432" i="89"/>
  <c r="AT432" i="89"/>
  <c r="AR432" i="89"/>
  <c r="AP432" i="89"/>
  <c r="AN432" i="89"/>
  <c r="AL432" i="89"/>
  <c r="AJ432" i="89"/>
  <c r="AH432" i="89"/>
  <c r="AF432" i="89"/>
  <c r="AD432" i="89"/>
  <c r="AZ431" i="89"/>
  <c r="AX431" i="89"/>
  <c r="AV431" i="89"/>
  <c r="AT431" i="89"/>
  <c r="AR431" i="89"/>
  <c r="AP431" i="89"/>
  <c r="AN431" i="89"/>
  <c r="AL431" i="89"/>
  <c r="AJ431" i="89"/>
  <c r="AH431" i="89"/>
  <c r="AF431" i="89"/>
  <c r="AD431" i="89"/>
  <c r="AZ430" i="89"/>
  <c r="AX430" i="89"/>
  <c r="AV430" i="89"/>
  <c r="AT430" i="89"/>
  <c r="AR430" i="89"/>
  <c r="AP430" i="89"/>
  <c r="AN430" i="89"/>
  <c r="AL430" i="89"/>
  <c r="AJ430" i="89"/>
  <c r="AH430" i="89"/>
  <c r="AF430" i="89"/>
  <c r="AD430" i="89"/>
  <c r="AZ429" i="89"/>
  <c r="AX429" i="89"/>
  <c r="AV429" i="89"/>
  <c r="AT429" i="89"/>
  <c r="AR429" i="89"/>
  <c r="AP429" i="89"/>
  <c r="AN429" i="89"/>
  <c r="AL429" i="89"/>
  <c r="AJ429" i="89"/>
  <c r="AH429" i="89"/>
  <c r="AF429" i="89"/>
  <c r="AD429" i="89"/>
  <c r="AZ428" i="89"/>
  <c r="AX428" i="89"/>
  <c r="AV428" i="89"/>
  <c r="AT428" i="89"/>
  <c r="AR428" i="89"/>
  <c r="AP428" i="89"/>
  <c r="AN428" i="89"/>
  <c r="AL428" i="89"/>
  <c r="AJ428" i="89"/>
  <c r="AH428" i="89"/>
  <c r="AF428" i="89"/>
  <c r="AD428" i="89"/>
  <c r="AZ427" i="89"/>
  <c r="AX427" i="89"/>
  <c r="AV427" i="89"/>
  <c r="AT427" i="89"/>
  <c r="AR427" i="89"/>
  <c r="AP427" i="89"/>
  <c r="AN427" i="89"/>
  <c r="AL427" i="89"/>
  <c r="AJ427" i="89"/>
  <c r="AH427" i="89"/>
  <c r="AF427" i="89"/>
  <c r="AD427" i="89"/>
  <c r="AZ426" i="89"/>
  <c r="AX426" i="89"/>
  <c r="AV426" i="89"/>
  <c r="AT426" i="89"/>
  <c r="AR426" i="89"/>
  <c r="AP426" i="89"/>
  <c r="AN426" i="89"/>
  <c r="AL426" i="89"/>
  <c r="AJ426" i="89"/>
  <c r="AH426" i="89"/>
  <c r="AF426" i="89"/>
  <c r="AD426" i="89"/>
  <c r="AZ425" i="89"/>
  <c r="AX425" i="89"/>
  <c r="AV425" i="89"/>
  <c r="AT425" i="89"/>
  <c r="AR425" i="89"/>
  <c r="AP425" i="89"/>
  <c r="AN425" i="89"/>
  <c r="AL425" i="89"/>
  <c r="AJ425" i="89"/>
  <c r="AH425" i="89"/>
  <c r="AF425" i="89"/>
  <c r="AD425" i="89"/>
  <c r="AZ424" i="89"/>
  <c r="AX424" i="89"/>
  <c r="AV424" i="89"/>
  <c r="AT424" i="89"/>
  <c r="AR424" i="89"/>
  <c r="AP424" i="89"/>
  <c r="AN424" i="89"/>
  <c r="AL424" i="89"/>
  <c r="AJ424" i="89"/>
  <c r="AH424" i="89"/>
  <c r="AF424" i="89"/>
  <c r="AD424" i="89"/>
  <c r="AZ423" i="89"/>
  <c r="AX423" i="89"/>
  <c r="AV423" i="89"/>
  <c r="AT423" i="89"/>
  <c r="AR423" i="89"/>
  <c r="AP423" i="89"/>
  <c r="AN423" i="89"/>
  <c r="AL423" i="89"/>
  <c r="AJ423" i="89"/>
  <c r="AH423" i="89"/>
  <c r="AF423" i="89"/>
  <c r="AD423" i="89"/>
  <c r="AY416" i="89"/>
  <c r="AW416" i="89"/>
  <c r="AU416" i="89"/>
  <c r="AS416" i="89"/>
  <c r="AQ416" i="89"/>
  <c r="AM416" i="89"/>
  <c r="AK416" i="89"/>
  <c r="AI416" i="89"/>
  <c r="AG416" i="89"/>
  <c r="AE416" i="89"/>
  <c r="AC416" i="89"/>
  <c r="AZ413" i="89"/>
  <c r="FS413" i="89" s="1"/>
  <c r="AX413" i="89"/>
  <c r="AV413" i="89"/>
  <c r="FO413" i="89" s="1"/>
  <c r="AT413" i="89"/>
  <c r="AR413" i="89"/>
  <c r="FK413" i="89" s="1"/>
  <c r="AP413" i="89"/>
  <c r="AN413" i="89"/>
  <c r="AL413" i="89"/>
  <c r="AJ413" i="89"/>
  <c r="FC413" i="89" s="1"/>
  <c r="AH413" i="89"/>
  <c r="AF413" i="89"/>
  <c r="EY413" i="89" s="1"/>
  <c r="AD413" i="89"/>
  <c r="AZ412" i="89"/>
  <c r="FS412" i="89" s="1"/>
  <c r="AX412" i="89"/>
  <c r="AV412" i="89"/>
  <c r="FO412" i="89" s="1"/>
  <c r="AT412" i="89"/>
  <c r="AR412" i="89"/>
  <c r="FK412" i="89" s="1"/>
  <c r="AP412" i="89"/>
  <c r="AN412" i="89"/>
  <c r="AL412" i="89"/>
  <c r="AJ412" i="89"/>
  <c r="FC412" i="89" s="1"/>
  <c r="AH412" i="89"/>
  <c r="AF412" i="89"/>
  <c r="EY412" i="89" s="1"/>
  <c r="AD412" i="89"/>
  <c r="AZ411" i="89"/>
  <c r="FS411" i="89" s="1"/>
  <c r="AX411" i="89"/>
  <c r="AV411" i="89"/>
  <c r="FO411" i="89" s="1"/>
  <c r="AT411" i="89"/>
  <c r="AR411" i="89"/>
  <c r="FK411" i="89" s="1"/>
  <c r="AP411" i="89"/>
  <c r="AN411" i="89"/>
  <c r="AL411" i="89"/>
  <c r="AJ411" i="89"/>
  <c r="FC411" i="89" s="1"/>
  <c r="AH411" i="89"/>
  <c r="AF411" i="89"/>
  <c r="EY411" i="89" s="1"/>
  <c r="AD411" i="89"/>
  <c r="AZ410" i="89"/>
  <c r="FS410" i="89" s="1"/>
  <c r="AX410" i="89"/>
  <c r="AV410" i="89"/>
  <c r="FO410" i="89" s="1"/>
  <c r="AT410" i="89"/>
  <c r="AR410" i="89"/>
  <c r="FK410" i="89" s="1"/>
  <c r="AP410" i="89"/>
  <c r="AN410" i="89"/>
  <c r="AL410" i="89"/>
  <c r="AJ410" i="89"/>
  <c r="FC410" i="89" s="1"/>
  <c r="AH410" i="89"/>
  <c r="AF410" i="89"/>
  <c r="EY410" i="89" s="1"/>
  <c r="AD410" i="89"/>
  <c r="AZ409" i="89"/>
  <c r="FS409" i="89" s="1"/>
  <c r="AX409" i="89"/>
  <c r="AV409" i="89"/>
  <c r="FO409" i="89" s="1"/>
  <c r="AT409" i="89"/>
  <c r="AR409" i="89"/>
  <c r="FK409" i="89" s="1"/>
  <c r="AP409" i="89"/>
  <c r="AN409" i="89"/>
  <c r="AL409" i="89"/>
  <c r="AJ409" i="89"/>
  <c r="FC409" i="89" s="1"/>
  <c r="AH409" i="89"/>
  <c r="AF409" i="89"/>
  <c r="EY409" i="89" s="1"/>
  <c r="AD409" i="89"/>
  <c r="AZ408" i="89"/>
  <c r="FS408" i="89" s="1"/>
  <c r="AX408" i="89"/>
  <c r="AV408" i="89"/>
  <c r="FO408" i="89" s="1"/>
  <c r="AT408" i="89"/>
  <c r="AR408" i="89"/>
  <c r="FK408" i="89" s="1"/>
  <c r="AP408" i="89"/>
  <c r="AN408" i="89"/>
  <c r="AL408" i="89"/>
  <c r="AJ408" i="89"/>
  <c r="FC408" i="89" s="1"/>
  <c r="AH408" i="89"/>
  <c r="AF408" i="89"/>
  <c r="EY408" i="89" s="1"/>
  <c r="AD408" i="89"/>
  <c r="AZ407" i="89"/>
  <c r="FS407" i="89" s="1"/>
  <c r="AX407" i="89"/>
  <c r="AV407" i="89"/>
  <c r="FO407" i="89" s="1"/>
  <c r="AT407" i="89"/>
  <c r="AR407" i="89"/>
  <c r="FK407" i="89" s="1"/>
  <c r="AP407" i="89"/>
  <c r="AN407" i="89"/>
  <c r="AL407" i="89"/>
  <c r="AJ407" i="89"/>
  <c r="FC407" i="89" s="1"/>
  <c r="AH407" i="89"/>
  <c r="AF407" i="89"/>
  <c r="EY407" i="89" s="1"/>
  <c r="AD407" i="89"/>
  <c r="AZ406" i="89"/>
  <c r="FS406" i="89" s="1"/>
  <c r="AX406" i="89"/>
  <c r="AV406" i="89"/>
  <c r="FO406" i="89" s="1"/>
  <c r="AT406" i="89"/>
  <c r="AR406" i="89"/>
  <c r="FK406" i="89" s="1"/>
  <c r="AP406" i="89"/>
  <c r="AN406" i="89"/>
  <c r="AL406" i="89"/>
  <c r="AJ406" i="89"/>
  <c r="FC406" i="89" s="1"/>
  <c r="AH406" i="89"/>
  <c r="AF406" i="89"/>
  <c r="EY406" i="89" s="1"/>
  <c r="AD406" i="89"/>
  <c r="AZ405" i="89"/>
  <c r="FS405" i="89" s="1"/>
  <c r="AX405" i="89"/>
  <c r="AV405" i="89"/>
  <c r="FO405" i="89" s="1"/>
  <c r="AT405" i="89"/>
  <c r="AR405" i="89"/>
  <c r="FK405" i="89" s="1"/>
  <c r="AP405" i="89"/>
  <c r="AN405" i="89"/>
  <c r="AL405" i="89"/>
  <c r="AJ405" i="89"/>
  <c r="FC405" i="89" s="1"/>
  <c r="AH405" i="89"/>
  <c r="AF405" i="89"/>
  <c r="EY405" i="89" s="1"/>
  <c r="AD405" i="89"/>
  <c r="AZ402" i="89"/>
  <c r="FS402" i="89" s="1"/>
  <c r="AX402" i="89"/>
  <c r="AV402" i="89"/>
  <c r="FO402" i="89" s="1"/>
  <c r="AT402" i="89"/>
  <c r="AR402" i="89"/>
  <c r="FK402" i="89" s="1"/>
  <c r="AP402" i="89"/>
  <c r="AN402" i="89"/>
  <c r="AL402" i="89"/>
  <c r="AJ402" i="89"/>
  <c r="FC402" i="89" s="1"/>
  <c r="AH402" i="89"/>
  <c r="AF402" i="89"/>
  <c r="EY402" i="89" s="1"/>
  <c r="AD402" i="89"/>
  <c r="AZ403" i="89"/>
  <c r="FS403" i="89" s="1"/>
  <c r="AX403" i="89"/>
  <c r="AV403" i="89"/>
  <c r="FO403" i="89" s="1"/>
  <c r="AT403" i="89"/>
  <c r="AR403" i="89"/>
  <c r="FK403" i="89" s="1"/>
  <c r="AP403" i="89"/>
  <c r="AN403" i="89"/>
  <c r="AL403" i="89"/>
  <c r="AJ403" i="89"/>
  <c r="FC403" i="89" s="1"/>
  <c r="AH403" i="89"/>
  <c r="AF403" i="89"/>
  <c r="EY403" i="89" s="1"/>
  <c r="AD403" i="89"/>
  <c r="AZ404" i="89"/>
  <c r="FS404" i="89" s="1"/>
  <c r="AX404" i="89"/>
  <c r="AV404" i="89"/>
  <c r="FO404" i="89" s="1"/>
  <c r="AT404" i="89"/>
  <c r="AR404" i="89"/>
  <c r="FK404" i="89" s="1"/>
  <c r="AP404" i="89"/>
  <c r="AN404" i="89"/>
  <c r="AL404" i="89"/>
  <c r="AJ404" i="89"/>
  <c r="FC404" i="89" s="1"/>
  <c r="AH404" i="89"/>
  <c r="AF404" i="89"/>
  <c r="EY404" i="89" s="1"/>
  <c r="AD404" i="89"/>
  <c r="AZ401" i="89"/>
  <c r="FS401" i="89" s="1"/>
  <c r="AX401" i="89"/>
  <c r="AV401" i="89"/>
  <c r="FO401" i="89" s="1"/>
  <c r="AT401" i="89"/>
  <c r="AR401" i="89"/>
  <c r="FK401" i="89" s="1"/>
  <c r="AP401" i="89"/>
  <c r="AN401" i="89"/>
  <c r="AL401" i="89"/>
  <c r="AJ401" i="89"/>
  <c r="FC401" i="89" s="1"/>
  <c r="AH401" i="89"/>
  <c r="AF401" i="89"/>
  <c r="EY401" i="89" s="1"/>
  <c r="AD401" i="89"/>
  <c r="AZ400" i="89"/>
  <c r="FS400" i="89" s="1"/>
  <c r="AX400" i="89"/>
  <c r="AV400" i="89"/>
  <c r="FO400" i="89" s="1"/>
  <c r="AT400" i="89"/>
  <c r="AR400" i="89"/>
  <c r="FK400" i="89" s="1"/>
  <c r="AP400" i="89"/>
  <c r="AN400" i="89"/>
  <c r="AL400" i="89"/>
  <c r="AJ400" i="89"/>
  <c r="FC400" i="89" s="1"/>
  <c r="AH400" i="89"/>
  <c r="AF400" i="89"/>
  <c r="EY400" i="89" s="1"/>
  <c r="AD400" i="89"/>
  <c r="AZ399" i="89"/>
  <c r="FS399" i="89" s="1"/>
  <c r="AX399" i="89"/>
  <c r="AV399" i="89"/>
  <c r="FO399" i="89" s="1"/>
  <c r="AT399" i="89"/>
  <c r="AR399" i="89"/>
  <c r="FK399" i="89" s="1"/>
  <c r="AP399" i="89"/>
  <c r="AN399" i="89"/>
  <c r="AL399" i="89"/>
  <c r="AJ399" i="89"/>
  <c r="FC399" i="89" s="1"/>
  <c r="AH399" i="89"/>
  <c r="AF399" i="89"/>
  <c r="EY399" i="89" s="1"/>
  <c r="AD399" i="89"/>
  <c r="AZ398" i="89"/>
  <c r="FS398" i="89" s="1"/>
  <c r="AX398" i="89"/>
  <c r="AV398" i="89"/>
  <c r="FO398" i="89" s="1"/>
  <c r="AT398" i="89"/>
  <c r="AR398" i="89"/>
  <c r="FK398" i="89" s="1"/>
  <c r="AP398" i="89"/>
  <c r="AN398" i="89"/>
  <c r="AL398" i="89"/>
  <c r="AJ398" i="89"/>
  <c r="FC398" i="89" s="1"/>
  <c r="AH398" i="89"/>
  <c r="AF398" i="89"/>
  <c r="EY398" i="89" s="1"/>
  <c r="AD398" i="89"/>
  <c r="AZ397" i="89"/>
  <c r="FS397" i="89" s="1"/>
  <c r="AX397" i="89"/>
  <c r="AV397" i="89"/>
  <c r="FO397" i="89" s="1"/>
  <c r="AT397" i="89"/>
  <c r="AR397" i="89"/>
  <c r="FK397" i="89" s="1"/>
  <c r="AP397" i="89"/>
  <c r="AN397" i="89"/>
  <c r="AL397" i="89"/>
  <c r="AJ397" i="89"/>
  <c r="FC397" i="89" s="1"/>
  <c r="AH397" i="89"/>
  <c r="AF397" i="89"/>
  <c r="EY397" i="89" s="1"/>
  <c r="AD397" i="89"/>
  <c r="AZ396" i="89"/>
  <c r="FS396" i="89" s="1"/>
  <c r="AX396" i="89"/>
  <c r="AV396" i="89"/>
  <c r="FO396" i="89" s="1"/>
  <c r="AT396" i="89"/>
  <c r="AR396" i="89"/>
  <c r="FK396" i="89" s="1"/>
  <c r="AP396" i="89"/>
  <c r="AN396" i="89"/>
  <c r="AL396" i="89"/>
  <c r="AJ396" i="89"/>
  <c r="FC396" i="89" s="1"/>
  <c r="AH396" i="89"/>
  <c r="AF396" i="89"/>
  <c r="EY396" i="89" s="1"/>
  <c r="AD396" i="89"/>
  <c r="AZ395" i="89"/>
  <c r="FS395" i="89" s="1"/>
  <c r="AX395" i="89"/>
  <c r="AV395" i="89"/>
  <c r="FO395" i="89" s="1"/>
  <c r="AT395" i="89"/>
  <c r="AR395" i="89"/>
  <c r="FK395" i="89" s="1"/>
  <c r="AP395" i="89"/>
  <c r="AN395" i="89"/>
  <c r="AL395" i="89"/>
  <c r="AJ395" i="89"/>
  <c r="FC395" i="89" s="1"/>
  <c r="AH395" i="89"/>
  <c r="AF395" i="89"/>
  <c r="EY395" i="89" s="1"/>
  <c r="AD395" i="89"/>
  <c r="AZ394" i="89"/>
  <c r="FS394" i="89" s="1"/>
  <c r="AX394" i="89"/>
  <c r="AV394" i="89"/>
  <c r="FO394" i="89" s="1"/>
  <c r="AT394" i="89"/>
  <c r="AR394" i="89"/>
  <c r="FK394" i="89" s="1"/>
  <c r="AP394" i="89"/>
  <c r="AN394" i="89"/>
  <c r="AL394" i="89"/>
  <c r="AJ394" i="89"/>
  <c r="FC394" i="89" s="1"/>
  <c r="AH394" i="89"/>
  <c r="AF394" i="89"/>
  <c r="EY394" i="89" s="1"/>
  <c r="AD394" i="89"/>
  <c r="AZ393" i="89"/>
  <c r="FS393" i="89" s="1"/>
  <c r="AX393" i="89"/>
  <c r="AV393" i="89"/>
  <c r="FO393" i="89" s="1"/>
  <c r="AT393" i="89"/>
  <c r="AR393" i="89"/>
  <c r="FK393" i="89" s="1"/>
  <c r="AP393" i="89"/>
  <c r="AN393" i="89"/>
  <c r="AL393" i="89"/>
  <c r="AJ393" i="89"/>
  <c r="FC393" i="89" s="1"/>
  <c r="AH393" i="89"/>
  <c r="AF393" i="89"/>
  <c r="EY393" i="89" s="1"/>
  <c r="AD393" i="89"/>
  <c r="AZ392" i="89"/>
  <c r="FS392" i="89" s="1"/>
  <c r="AX392" i="89"/>
  <c r="AV392" i="89"/>
  <c r="FO392" i="89" s="1"/>
  <c r="AT392" i="89"/>
  <c r="AR392" i="89"/>
  <c r="FK392" i="89" s="1"/>
  <c r="AP392" i="89"/>
  <c r="AN392" i="89"/>
  <c r="AL392" i="89"/>
  <c r="AJ392" i="89"/>
  <c r="FC392" i="89" s="1"/>
  <c r="AH392" i="89"/>
  <c r="AF392" i="89"/>
  <c r="EY392" i="89" s="1"/>
  <c r="AD392" i="89"/>
  <c r="AZ391" i="89"/>
  <c r="FS391" i="89" s="1"/>
  <c r="AX391" i="89"/>
  <c r="AV391" i="89"/>
  <c r="FO391" i="89" s="1"/>
  <c r="AT391" i="89"/>
  <c r="AR391" i="89"/>
  <c r="FK391" i="89" s="1"/>
  <c r="AP391" i="89"/>
  <c r="AN391" i="89"/>
  <c r="AL391" i="89"/>
  <c r="AJ391" i="89"/>
  <c r="FC391" i="89" s="1"/>
  <c r="AH391" i="89"/>
  <c r="AF391" i="89"/>
  <c r="EY391" i="89" s="1"/>
  <c r="AD391" i="89"/>
  <c r="AZ390" i="89"/>
  <c r="FS390" i="89" s="1"/>
  <c r="AX390" i="89"/>
  <c r="AV390" i="89"/>
  <c r="FO390" i="89" s="1"/>
  <c r="AT390" i="89"/>
  <c r="AR390" i="89"/>
  <c r="FK390" i="89" s="1"/>
  <c r="AP390" i="89"/>
  <c r="AN390" i="89"/>
  <c r="AL390" i="89"/>
  <c r="AJ390" i="89"/>
  <c r="FC390" i="89" s="1"/>
  <c r="AH390" i="89"/>
  <c r="AF390" i="89"/>
  <c r="EY390" i="89" s="1"/>
  <c r="AD390" i="89"/>
  <c r="AZ389" i="89"/>
  <c r="FS389" i="89" s="1"/>
  <c r="AX389" i="89"/>
  <c r="AV389" i="89"/>
  <c r="FO389" i="89" s="1"/>
  <c r="AT389" i="89"/>
  <c r="AR389" i="89"/>
  <c r="FK389" i="89" s="1"/>
  <c r="AP389" i="89"/>
  <c r="AN389" i="89"/>
  <c r="AL389" i="89"/>
  <c r="AJ389" i="89"/>
  <c r="FC389" i="89" s="1"/>
  <c r="AH389" i="89"/>
  <c r="AF389" i="89"/>
  <c r="EY389" i="89" s="1"/>
  <c r="AD389" i="89"/>
  <c r="AZ388" i="89"/>
  <c r="FS388" i="89" s="1"/>
  <c r="AX388" i="89"/>
  <c r="AV388" i="89"/>
  <c r="FO388" i="89" s="1"/>
  <c r="AT388" i="89"/>
  <c r="AR388" i="89"/>
  <c r="FK388" i="89" s="1"/>
  <c r="AP388" i="89"/>
  <c r="AN388" i="89"/>
  <c r="AL388" i="89"/>
  <c r="AJ388" i="89"/>
  <c r="FC388" i="89" s="1"/>
  <c r="AH388" i="89"/>
  <c r="AF388" i="89"/>
  <c r="EY388" i="89" s="1"/>
  <c r="AD388" i="89"/>
  <c r="AZ387" i="89"/>
  <c r="FS387" i="89" s="1"/>
  <c r="AX387" i="89"/>
  <c r="AV387" i="89"/>
  <c r="FO387" i="89" s="1"/>
  <c r="AT387" i="89"/>
  <c r="AR387" i="89"/>
  <c r="FK387" i="89" s="1"/>
  <c r="AP387" i="89"/>
  <c r="AN387" i="89"/>
  <c r="AL387" i="89"/>
  <c r="AJ387" i="89"/>
  <c r="FC387" i="89" s="1"/>
  <c r="AH387" i="89"/>
  <c r="AF387" i="89"/>
  <c r="EY387" i="89" s="1"/>
  <c r="AD387" i="89"/>
  <c r="AZ386" i="89"/>
  <c r="FS386" i="89" s="1"/>
  <c r="AX386" i="89"/>
  <c r="AV386" i="89"/>
  <c r="FO386" i="89" s="1"/>
  <c r="AT386" i="89"/>
  <c r="AR386" i="89"/>
  <c r="FK386" i="89" s="1"/>
  <c r="AP386" i="89"/>
  <c r="AN386" i="89"/>
  <c r="AL386" i="89"/>
  <c r="AJ386" i="89"/>
  <c r="FC386" i="89" s="1"/>
  <c r="AH386" i="89"/>
  <c r="AF386" i="89"/>
  <c r="EY386" i="89" s="1"/>
  <c r="AD386" i="89"/>
  <c r="AZ385" i="89"/>
  <c r="FS385" i="89" s="1"/>
  <c r="AX385" i="89"/>
  <c r="AV385" i="89"/>
  <c r="FO385" i="89" s="1"/>
  <c r="AT385" i="89"/>
  <c r="AR385" i="89"/>
  <c r="FK385" i="89" s="1"/>
  <c r="AP385" i="89"/>
  <c r="AN385" i="89"/>
  <c r="AL385" i="89"/>
  <c r="AJ385" i="89"/>
  <c r="FC385" i="89" s="1"/>
  <c r="AH385" i="89"/>
  <c r="AF385" i="89"/>
  <c r="EY385" i="89" s="1"/>
  <c r="AD385" i="89"/>
  <c r="AZ384" i="89"/>
  <c r="FS384" i="89" s="1"/>
  <c r="AX384" i="89"/>
  <c r="AV384" i="89"/>
  <c r="FO384" i="89" s="1"/>
  <c r="AT384" i="89"/>
  <c r="AR384" i="89"/>
  <c r="FK384" i="89" s="1"/>
  <c r="AP384" i="89"/>
  <c r="AN384" i="89"/>
  <c r="AL384" i="89"/>
  <c r="AJ384" i="89"/>
  <c r="FC384" i="89" s="1"/>
  <c r="AH384" i="89"/>
  <c r="AF384" i="89"/>
  <c r="EY384" i="89" s="1"/>
  <c r="AD384" i="89"/>
  <c r="AZ383" i="89"/>
  <c r="FS383" i="89" s="1"/>
  <c r="AX383" i="89"/>
  <c r="AV383" i="89"/>
  <c r="FO383" i="89" s="1"/>
  <c r="AT383" i="89"/>
  <c r="AR383" i="89"/>
  <c r="FK383" i="89" s="1"/>
  <c r="AP383" i="89"/>
  <c r="AN383" i="89"/>
  <c r="AL383" i="89"/>
  <c r="AJ383" i="89"/>
  <c r="FC383" i="89" s="1"/>
  <c r="AH383" i="89"/>
  <c r="AF383" i="89"/>
  <c r="EY383" i="89" s="1"/>
  <c r="AD383" i="89"/>
  <c r="AZ382" i="89"/>
  <c r="FS382" i="89" s="1"/>
  <c r="AX382" i="89"/>
  <c r="AV382" i="89"/>
  <c r="FO382" i="89" s="1"/>
  <c r="AT382" i="89"/>
  <c r="AR382" i="89"/>
  <c r="FK382" i="89" s="1"/>
  <c r="AP382" i="89"/>
  <c r="AN382" i="89"/>
  <c r="AL382" i="89"/>
  <c r="AJ382" i="89"/>
  <c r="FC382" i="89" s="1"/>
  <c r="AH382" i="89"/>
  <c r="AF382" i="89"/>
  <c r="EY382" i="89" s="1"/>
  <c r="AD382" i="89"/>
  <c r="AY375" i="89"/>
  <c r="AW375" i="89"/>
  <c r="AU375" i="89"/>
  <c r="AS375" i="89"/>
  <c r="AQ375" i="89"/>
  <c r="AO375" i="89"/>
  <c r="AM375" i="89"/>
  <c r="AK375" i="89"/>
  <c r="AI375" i="89"/>
  <c r="AG375" i="89"/>
  <c r="AE375" i="89"/>
  <c r="AC375" i="89"/>
  <c r="AZ372" i="89"/>
  <c r="AX372" i="89"/>
  <c r="AV372" i="89"/>
  <c r="AT372" i="89"/>
  <c r="AR372" i="89"/>
  <c r="AP372" i="89"/>
  <c r="AN372" i="89"/>
  <c r="AL372" i="89"/>
  <c r="AJ372" i="89"/>
  <c r="AH372" i="89"/>
  <c r="AF372" i="89"/>
  <c r="AD372" i="89"/>
  <c r="AZ366" i="89"/>
  <c r="AX366" i="89"/>
  <c r="AV366" i="89"/>
  <c r="AT366" i="89"/>
  <c r="AR366" i="89"/>
  <c r="AP366" i="89"/>
  <c r="AN366" i="89"/>
  <c r="AL366" i="89"/>
  <c r="AJ366" i="89"/>
  <c r="AH366" i="89"/>
  <c r="AF366" i="89"/>
  <c r="EY364" i="89" s="1"/>
  <c r="AD366" i="89"/>
  <c r="AZ367" i="89"/>
  <c r="AX367" i="89"/>
  <c r="AV367" i="89"/>
  <c r="AT367" i="89"/>
  <c r="AR367" i="89"/>
  <c r="AP367" i="89"/>
  <c r="AN367" i="89"/>
  <c r="AL367" i="89"/>
  <c r="AJ367" i="89"/>
  <c r="AH367" i="89"/>
  <c r="AF367" i="89"/>
  <c r="EY366" i="89" s="1"/>
  <c r="AD367" i="89"/>
  <c r="AZ371" i="89"/>
  <c r="AX371" i="89"/>
  <c r="AV371" i="89"/>
  <c r="AT371" i="89"/>
  <c r="AR371" i="89"/>
  <c r="AP371" i="89"/>
  <c r="AN371" i="89"/>
  <c r="AL371" i="89"/>
  <c r="AJ371" i="89"/>
  <c r="AH371" i="89"/>
  <c r="AF371" i="89"/>
  <c r="AD371" i="89"/>
  <c r="AZ362" i="89"/>
  <c r="AX362" i="89"/>
  <c r="AV362" i="89"/>
  <c r="AT362" i="89"/>
  <c r="AR362" i="89"/>
  <c r="AP362" i="89"/>
  <c r="AN362" i="89"/>
  <c r="AL362" i="89"/>
  <c r="AJ362" i="89"/>
  <c r="AH362" i="89"/>
  <c r="AF362" i="89"/>
  <c r="EY361" i="89" s="1"/>
  <c r="AD362" i="89"/>
  <c r="AZ361" i="89"/>
  <c r="AX361" i="89"/>
  <c r="AV361" i="89"/>
  <c r="AT361" i="89"/>
  <c r="AR361" i="89"/>
  <c r="AP361" i="89"/>
  <c r="AN361" i="89"/>
  <c r="AL361" i="89"/>
  <c r="AJ361" i="89"/>
  <c r="AH361" i="89"/>
  <c r="AF361" i="89"/>
  <c r="AD361" i="89"/>
  <c r="AZ364" i="89"/>
  <c r="AX364" i="89"/>
  <c r="AV364" i="89"/>
  <c r="AT364" i="89"/>
  <c r="AR364" i="89"/>
  <c r="AP364" i="89"/>
  <c r="AN364" i="89"/>
  <c r="AL364" i="89"/>
  <c r="AJ364" i="89"/>
  <c r="AH364" i="89"/>
  <c r="AF364" i="89"/>
  <c r="EY362" i="89" s="1"/>
  <c r="AD364" i="89"/>
  <c r="AZ360" i="89"/>
  <c r="AX360" i="89"/>
  <c r="AV360" i="89"/>
  <c r="AT360" i="89"/>
  <c r="AR360" i="89"/>
  <c r="AP360" i="89"/>
  <c r="AN360" i="89"/>
  <c r="AL360" i="89"/>
  <c r="AJ360" i="89"/>
  <c r="AH360" i="89"/>
  <c r="AF360" i="89"/>
  <c r="EY360" i="89" s="1"/>
  <c r="AD360" i="89"/>
  <c r="AZ363" i="89"/>
  <c r="AX363" i="89"/>
  <c r="AV363" i="89"/>
  <c r="AT363" i="89"/>
  <c r="AR363" i="89"/>
  <c r="AP363" i="89"/>
  <c r="AN363" i="89"/>
  <c r="AL363" i="89"/>
  <c r="AJ363" i="89"/>
  <c r="AH363" i="89"/>
  <c r="AF363" i="89"/>
  <c r="EY363" i="89" s="1"/>
  <c r="AD363" i="89"/>
  <c r="AZ358" i="89"/>
  <c r="AX358" i="89"/>
  <c r="AV358" i="89"/>
  <c r="AT358" i="89"/>
  <c r="AR358" i="89"/>
  <c r="AP358" i="89"/>
  <c r="AN358" i="89"/>
  <c r="AL358" i="89"/>
  <c r="AJ358" i="89"/>
  <c r="AH358" i="89"/>
  <c r="AF358" i="89"/>
  <c r="EY358" i="89" s="1"/>
  <c r="AD358" i="89"/>
  <c r="AZ359" i="89"/>
  <c r="AX359" i="89"/>
  <c r="AV359" i="89"/>
  <c r="AT359" i="89"/>
  <c r="AR359" i="89"/>
  <c r="AP359" i="89"/>
  <c r="AN359" i="89"/>
  <c r="AL359" i="89"/>
  <c r="AJ359" i="89"/>
  <c r="AH359" i="89"/>
  <c r="AF359" i="89"/>
  <c r="EY359" i="89" s="1"/>
  <c r="AD359" i="89"/>
  <c r="AZ356" i="89"/>
  <c r="AX356" i="89"/>
  <c r="AV356" i="89"/>
  <c r="AT356" i="89"/>
  <c r="AR356" i="89"/>
  <c r="AP356" i="89"/>
  <c r="AN356" i="89"/>
  <c r="AL356" i="89"/>
  <c r="AJ356" i="89"/>
  <c r="AH356" i="89"/>
  <c r="AF356" i="89"/>
  <c r="EY356" i="89" s="1"/>
  <c r="AD356" i="89"/>
  <c r="AZ357" i="89"/>
  <c r="AX357" i="89"/>
  <c r="AV357" i="89"/>
  <c r="AT357" i="89"/>
  <c r="AR357" i="89"/>
  <c r="AP357" i="89"/>
  <c r="AN357" i="89"/>
  <c r="AL357" i="89"/>
  <c r="AJ357" i="89"/>
  <c r="AH357" i="89"/>
  <c r="AF357" i="89"/>
  <c r="EY357" i="89" s="1"/>
  <c r="AD357" i="89"/>
  <c r="AZ347" i="89"/>
  <c r="AX347" i="89"/>
  <c r="AV347" i="89"/>
  <c r="AT347" i="89"/>
  <c r="AR347" i="89"/>
  <c r="AP347" i="89"/>
  <c r="AN347" i="89"/>
  <c r="AL347" i="89"/>
  <c r="AJ347" i="89"/>
  <c r="AH347" i="89"/>
  <c r="AF347" i="89"/>
  <c r="EY347" i="89" s="1"/>
  <c r="AD347" i="89"/>
  <c r="AZ340" i="89"/>
  <c r="AX340" i="89"/>
  <c r="AV340" i="89"/>
  <c r="AT340" i="89"/>
  <c r="AR340" i="89"/>
  <c r="AP340" i="89"/>
  <c r="AN340" i="89"/>
  <c r="AL340" i="89"/>
  <c r="AJ340" i="89"/>
  <c r="AH340" i="89"/>
  <c r="AF340" i="89"/>
  <c r="EY340" i="89" s="1"/>
  <c r="AD340" i="89"/>
  <c r="AZ354" i="89"/>
  <c r="AX354" i="89"/>
  <c r="AV354" i="89"/>
  <c r="AT354" i="89"/>
  <c r="AR354" i="89"/>
  <c r="AP354" i="89"/>
  <c r="AN354" i="89"/>
  <c r="AL354" i="89"/>
  <c r="AJ354" i="89"/>
  <c r="AH354" i="89"/>
  <c r="AF354" i="89"/>
  <c r="EY354" i="89" s="1"/>
  <c r="AD354" i="89"/>
  <c r="AZ353" i="89"/>
  <c r="AX353" i="89"/>
  <c r="AV353" i="89"/>
  <c r="AT353" i="89"/>
  <c r="AR353" i="89"/>
  <c r="AP353" i="89"/>
  <c r="AN353" i="89"/>
  <c r="AL353" i="89"/>
  <c r="AJ353" i="89"/>
  <c r="AH353" i="89"/>
  <c r="AF353" i="89"/>
  <c r="EY353" i="89" s="1"/>
  <c r="AD353" i="89"/>
  <c r="AZ352" i="89"/>
  <c r="AX352" i="89"/>
  <c r="AV352" i="89"/>
  <c r="AT352" i="89"/>
  <c r="AR352" i="89"/>
  <c r="AP352" i="89"/>
  <c r="AN352" i="89"/>
  <c r="AL352" i="89"/>
  <c r="AJ352" i="89"/>
  <c r="AH352" i="89"/>
  <c r="AF352" i="89"/>
  <c r="EY352" i="89" s="1"/>
  <c r="AD352" i="89"/>
  <c r="AZ355" i="89"/>
  <c r="AX355" i="89"/>
  <c r="AV355" i="89"/>
  <c r="AT355" i="89"/>
  <c r="AR355" i="89"/>
  <c r="AP355" i="89"/>
  <c r="AN355" i="89"/>
  <c r="AL355" i="89"/>
  <c r="AJ355" i="89"/>
  <c r="AH355" i="89"/>
  <c r="AF355" i="89"/>
  <c r="EY355" i="89" s="1"/>
  <c r="AD355" i="89"/>
  <c r="AZ346" i="89"/>
  <c r="AX346" i="89"/>
  <c r="AV346" i="89"/>
  <c r="AT346" i="89"/>
  <c r="AR346" i="89"/>
  <c r="AP346" i="89"/>
  <c r="AN346" i="89"/>
  <c r="AL346" i="89"/>
  <c r="AJ346" i="89"/>
  <c r="AH346" i="89"/>
  <c r="AF346" i="89"/>
  <c r="EY346" i="89" s="1"/>
  <c r="AD346" i="89"/>
  <c r="AZ350" i="89"/>
  <c r="AX350" i="89"/>
  <c r="AV350" i="89"/>
  <c r="AT350" i="89"/>
  <c r="AR350" i="89"/>
  <c r="AP350" i="89"/>
  <c r="AN350" i="89"/>
  <c r="AL350" i="89"/>
  <c r="AJ350" i="89"/>
  <c r="AH350" i="89"/>
  <c r="AF350" i="89"/>
  <c r="EY350" i="89" s="1"/>
  <c r="AD350" i="89"/>
  <c r="AZ345" i="89"/>
  <c r="AX345" i="89"/>
  <c r="AV345" i="89"/>
  <c r="AT345" i="89"/>
  <c r="AR345" i="89"/>
  <c r="AP345" i="89"/>
  <c r="AN345" i="89"/>
  <c r="AL345" i="89"/>
  <c r="AJ345" i="89"/>
  <c r="AH345" i="89"/>
  <c r="AF345" i="89"/>
  <c r="EY345" i="89" s="1"/>
  <c r="AD345" i="89"/>
  <c r="AZ344" i="89"/>
  <c r="AX344" i="89"/>
  <c r="AV344" i="89"/>
  <c r="AT344" i="89"/>
  <c r="AR344" i="89"/>
  <c r="AP344" i="89"/>
  <c r="AN344" i="89"/>
  <c r="AL344" i="89"/>
  <c r="AJ344" i="89"/>
  <c r="AH344" i="89"/>
  <c r="AF344" i="89"/>
  <c r="EY344" i="89" s="1"/>
  <c r="AD344" i="89"/>
  <c r="AZ343" i="89"/>
  <c r="AX343" i="89"/>
  <c r="AV343" i="89"/>
  <c r="AT343" i="89"/>
  <c r="AR343" i="89"/>
  <c r="AP343" i="89"/>
  <c r="AN343" i="89"/>
  <c r="AL343" i="89"/>
  <c r="AJ343" i="89"/>
  <c r="AH343" i="89"/>
  <c r="AF343" i="89"/>
  <c r="EY343" i="89" s="1"/>
  <c r="AD343" i="89"/>
  <c r="AZ342" i="89"/>
  <c r="AX342" i="89"/>
  <c r="AV342" i="89"/>
  <c r="AT342" i="89"/>
  <c r="AR342" i="89"/>
  <c r="AP342" i="89"/>
  <c r="AN342" i="89"/>
  <c r="AL342" i="89"/>
  <c r="AJ342" i="89"/>
  <c r="AH342" i="89"/>
  <c r="AF342" i="89"/>
  <c r="EY342" i="89" s="1"/>
  <c r="AD342" i="89"/>
  <c r="AZ341" i="89"/>
  <c r="AX341" i="89"/>
  <c r="AV341" i="89"/>
  <c r="AT341" i="89"/>
  <c r="AR341" i="89"/>
  <c r="AP341" i="89"/>
  <c r="AN341" i="89"/>
  <c r="AL341" i="89"/>
  <c r="AJ341" i="89"/>
  <c r="AH341" i="89"/>
  <c r="AF341" i="89"/>
  <c r="EY341" i="89" s="1"/>
  <c r="AD341" i="89"/>
  <c r="AZ339" i="89"/>
  <c r="AX339" i="89"/>
  <c r="AV339" i="89"/>
  <c r="AT339" i="89"/>
  <c r="AR339" i="89"/>
  <c r="AP339" i="89"/>
  <c r="AN339" i="89"/>
  <c r="AL339" i="89"/>
  <c r="AJ339" i="89"/>
  <c r="AH339" i="89"/>
  <c r="AF339" i="89"/>
  <c r="EY339" i="89" s="1"/>
  <c r="AD339" i="89"/>
  <c r="AZ334" i="89"/>
  <c r="AX334" i="89"/>
  <c r="AV334" i="89"/>
  <c r="AT334" i="89"/>
  <c r="AR334" i="89"/>
  <c r="AP334" i="89"/>
  <c r="AN334" i="89"/>
  <c r="AL334" i="89"/>
  <c r="AJ334" i="89"/>
  <c r="AH334" i="89"/>
  <c r="AF334" i="89"/>
  <c r="EY334" i="89" s="1"/>
  <c r="AZ331" i="89"/>
  <c r="AX331" i="89"/>
  <c r="AV331" i="89"/>
  <c r="AT331" i="89"/>
  <c r="AR331" i="89"/>
  <c r="AP331" i="89"/>
  <c r="AN331" i="89"/>
  <c r="AL331" i="89"/>
  <c r="AJ331" i="89"/>
  <c r="AH331" i="89"/>
  <c r="AF331" i="89"/>
  <c r="EY331" i="89" s="1"/>
  <c r="AZ338" i="89"/>
  <c r="AX338" i="89"/>
  <c r="AV338" i="89"/>
  <c r="AT338" i="89"/>
  <c r="AR338" i="89"/>
  <c r="AP338" i="89"/>
  <c r="AN338" i="89"/>
  <c r="AL338" i="89"/>
  <c r="AJ338" i="89"/>
  <c r="AH338" i="89"/>
  <c r="AF338" i="89"/>
  <c r="EY338" i="89" s="1"/>
  <c r="AD338" i="89"/>
  <c r="AZ335" i="89"/>
  <c r="AX335" i="89"/>
  <c r="AV335" i="89"/>
  <c r="AT335" i="89"/>
  <c r="AR335" i="89"/>
  <c r="AP335" i="89"/>
  <c r="AN335" i="89"/>
  <c r="AL335" i="89"/>
  <c r="AJ335" i="89"/>
  <c r="AH335" i="89"/>
  <c r="AF335" i="89"/>
  <c r="EY335" i="89" s="1"/>
  <c r="AD335" i="89"/>
  <c r="AZ332" i="89"/>
  <c r="AX332" i="89"/>
  <c r="AV332" i="89"/>
  <c r="AT332" i="89"/>
  <c r="AR332" i="89"/>
  <c r="AP332" i="89"/>
  <c r="AN332" i="89"/>
  <c r="AL332" i="89"/>
  <c r="AJ332" i="89"/>
  <c r="AH332" i="89"/>
  <c r="AF332" i="89"/>
  <c r="EY332" i="89" s="1"/>
  <c r="AZ330" i="89"/>
  <c r="AX330" i="89"/>
  <c r="AV330" i="89"/>
  <c r="AT330" i="89"/>
  <c r="AR330" i="89"/>
  <c r="AP330" i="89"/>
  <c r="AN330" i="89"/>
  <c r="AL330" i="89"/>
  <c r="AJ330" i="89"/>
  <c r="AH330" i="89"/>
  <c r="AF330" i="89"/>
  <c r="EY330" i="89" s="1"/>
  <c r="AZ328" i="89"/>
  <c r="AX328" i="89"/>
  <c r="AV328" i="89"/>
  <c r="AT328" i="89"/>
  <c r="AR328" i="89"/>
  <c r="AP328" i="89"/>
  <c r="AN328" i="89"/>
  <c r="AL328" i="89"/>
  <c r="AJ328" i="89"/>
  <c r="AH328" i="89"/>
  <c r="AF328" i="89"/>
  <c r="EY328" i="89" s="1"/>
  <c r="AD328" i="89"/>
  <c r="AZ327" i="89"/>
  <c r="AX327" i="89"/>
  <c r="AV327" i="89"/>
  <c r="AT327" i="89"/>
  <c r="AR327" i="89"/>
  <c r="AP327" i="89"/>
  <c r="AN327" i="89"/>
  <c r="AL327" i="89"/>
  <c r="AJ327" i="89"/>
  <c r="AH327" i="89"/>
  <c r="AF327" i="89"/>
  <c r="EY327" i="89" s="1"/>
  <c r="AD327" i="89"/>
  <c r="AZ326" i="89"/>
  <c r="AX326" i="89"/>
  <c r="AV326" i="89"/>
  <c r="AT326" i="89"/>
  <c r="AR326" i="89"/>
  <c r="AP326" i="89"/>
  <c r="AN326" i="89"/>
  <c r="AL326" i="89"/>
  <c r="AJ326" i="89"/>
  <c r="AH326" i="89"/>
  <c r="AF326" i="89"/>
  <c r="EY326" i="89" s="1"/>
  <c r="AD326" i="89"/>
  <c r="AZ325" i="89"/>
  <c r="AX325" i="89"/>
  <c r="AV325" i="89"/>
  <c r="AT325" i="89"/>
  <c r="AR325" i="89"/>
  <c r="AP325" i="89"/>
  <c r="AN325" i="89"/>
  <c r="AL325" i="89"/>
  <c r="AJ325" i="89"/>
  <c r="AH325" i="89"/>
  <c r="AF325" i="89"/>
  <c r="EY325" i="89" s="1"/>
  <c r="AD325" i="89"/>
  <c r="AY318" i="89"/>
  <c r="AW318" i="89"/>
  <c r="AU318" i="89"/>
  <c r="AS318" i="89"/>
  <c r="AQ318" i="89"/>
  <c r="AO318" i="89"/>
  <c r="AM318" i="89"/>
  <c r="AK318" i="89"/>
  <c r="AI318" i="89"/>
  <c r="AG318" i="89"/>
  <c r="AE318" i="89"/>
  <c r="AC318" i="89"/>
  <c r="AZ315" i="89"/>
  <c r="AX315" i="89"/>
  <c r="AV315" i="89"/>
  <c r="AT315" i="89"/>
  <c r="AR315" i="89"/>
  <c r="AP315" i="89"/>
  <c r="AN315" i="89"/>
  <c r="AL315" i="89"/>
  <c r="AJ315" i="89"/>
  <c r="AH315" i="89"/>
  <c r="AF315" i="89"/>
  <c r="EY315" i="89" s="1"/>
  <c r="AD315" i="89"/>
  <c r="AZ311" i="89"/>
  <c r="AX311" i="89"/>
  <c r="AV311" i="89"/>
  <c r="AT311" i="89"/>
  <c r="AR311" i="89"/>
  <c r="AP311" i="89"/>
  <c r="AN311" i="89"/>
  <c r="AL311" i="89"/>
  <c r="AJ311" i="89"/>
  <c r="AH311" i="89"/>
  <c r="AF311" i="89"/>
  <c r="EY311" i="89" s="1"/>
  <c r="AD311" i="89"/>
  <c r="AZ310" i="89"/>
  <c r="AX310" i="89"/>
  <c r="AV310" i="89"/>
  <c r="AT310" i="89"/>
  <c r="AR310" i="89"/>
  <c r="AP310" i="89"/>
  <c r="AN310" i="89"/>
  <c r="AL310" i="89"/>
  <c r="AJ310" i="89"/>
  <c r="AH310" i="89"/>
  <c r="AF310" i="89"/>
  <c r="EY310" i="89" s="1"/>
  <c r="AD310" i="89"/>
  <c r="AZ308" i="89"/>
  <c r="AX308" i="89"/>
  <c r="AV308" i="89"/>
  <c r="AT308" i="89"/>
  <c r="AR308" i="89"/>
  <c r="AP308" i="89"/>
  <c r="AN308" i="89"/>
  <c r="AL308" i="89"/>
  <c r="AJ308" i="89"/>
  <c r="AH308" i="89"/>
  <c r="AF308" i="89"/>
  <c r="EY308" i="89" s="1"/>
  <c r="AD308" i="89"/>
  <c r="AZ307" i="89"/>
  <c r="AX307" i="89"/>
  <c r="AV307" i="89"/>
  <c r="AT307" i="89"/>
  <c r="AR307" i="89"/>
  <c r="AP307" i="89"/>
  <c r="AN307" i="89"/>
  <c r="AL307" i="89"/>
  <c r="AJ307" i="89"/>
  <c r="AH307" i="89"/>
  <c r="AF307" i="89"/>
  <c r="EY307" i="89" s="1"/>
  <c r="AD307" i="89"/>
  <c r="AZ306" i="89"/>
  <c r="AX306" i="89"/>
  <c r="AV306" i="89"/>
  <c r="AT306" i="89"/>
  <c r="AR306" i="89"/>
  <c r="AP306" i="89"/>
  <c r="AN306" i="89"/>
  <c r="AL306" i="89"/>
  <c r="AJ306" i="89"/>
  <c r="AH306" i="89"/>
  <c r="AF306" i="89"/>
  <c r="EY306" i="89" s="1"/>
  <c r="AD306" i="89"/>
  <c r="AZ305" i="89"/>
  <c r="AX305" i="89"/>
  <c r="AV305" i="89"/>
  <c r="AT305" i="89"/>
  <c r="AR305" i="89"/>
  <c r="AP305" i="89"/>
  <c r="AN305" i="89"/>
  <c r="AL305" i="89"/>
  <c r="AJ305" i="89"/>
  <c r="AH305" i="89"/>
  <c r="AF305" i="89"/>
  <c r="EY305" i="89" s="1"/>
  <c r="AD305" i="89"/>
  <c r="AZ304" i="89"/>
  <c r="AX304" i="89"/>
  <c r="AV304" i="89"/>
  <c r="AT304" i="89"/>
  <c r="AR304" i="89"/>
  <c r="AP304" i="89"/>
  <c r="AN304" i="89"/>
  <c r="AL304" i="89"/>
  <c r="AJ304" i="89"/>
  <c r="AH304" i="89"/>
  <c r="AF304" i="89"/>
  <c r="EY304" i="89" s="1"/>
  <c r="AD304" i="89"/>
  <c r="AZ303" i="89"/>
  <c r="AX303" i="89"/>
  <c r="AV303" i="89"/>
  <c r="AT303" i="89"/>
  <c r="AR303" i="89"/>
  <c r="AP303" i="89"/>
  <c r="AN303" i="89"/>
  <c r="AL303" i="89"/>
  <c r="AJ303" i="89"/>
  <c r="AH303" i="89"/>
  <c r="AF303" i="89"/>
  <c r="EY303" i="89" s="1"/>
  <c r="AD303" i="89"/>
  <c r="AZ302" i="89"/>
  <c r="AX302" i="89"/>
  <c r="AV302" i="89"/>
  <c r="AT302" i="89"/>
  <c r="AR302" i="89"/>
  <c r="AP302" i="89"/>
  <c r="AN302" i="89"/>
  <c r="AL302" i="89"/>
  <c r="AJ302" i="89"/>
  <c r="AH302" i="89"/>
  <c r="AF302" i="89"/>
  <c r="EY302" i="89" s="1"/>
  <c r="AD302" i="89"/>
  <c r="AZ301" i="89"/>
  <c r="AX301" i="89"/>
  <c r="AV301" i="89"/>
  <c r="AT301" i="89"/>
  <c r="AR301" i="89"/>
  <c r="AP301" i="89"/>
  <c r="AN301" i="89"/>
  <c r="AL301" i="89"/>
  <c r="AJ301" i="89"/>
  <c r="AH301" i="89"/>
  <c r="AF301" i="89"/>
  <c r="EY301" i="89" s="1"/>
  <c r="AD301" i="89"/>
  <c r="AZ300" i="89"/>
  <c r="AX300" i="89"/>
  <c r="AV300" i="89"/>
  <c r="AT300" i="89"/>
  <c r="AR300" i="89"/>
  <c r="AP300" i="89"/>
  <c r="AN300" i="89"/>
  <c r="AL300" i="89"/>
  <c r="AJ300" i="89"/>
  <c r="AH300" i="89"/>
  <c r="AF300" i="89"/>
  <c r="EY300" i="89" s="1"/>
  <c r="AD300" i="89"/>
  <c r="AZ299" i="89"/>
  <c r="AX299" i="89"/>
  <c r="AV299" i="89"/>
  <c r="AT299" i="89"/>
  <c r="AR299" i="89"/>
  <c r="AP299" i="89"/>
  <c r="AN299" i="89"/>
  <c r="AL299" i="89"/>
  <c r="AJ299" i="89"/>
  <c r="AH299" i="89"/>
  <c r="AF299" i="89"/>
  <c r="EY299" i="89" s="1"/>
  <c r="AD299" i="89"/>
  <c r="AZ298" i="89"/>
  <c r="AX298" i="89"/>
  <c r="AV298" i="89"/>
  <c r="AT298" i="89"/>
  <c r="AR298" i="89"/>
  <c r="AP298" i="89"/>
  <c r="AN298" i="89"/>
  <c r="AL298" i="89"/>
  <c r="AJ298" i="89"/>
  <c r="AH298" i="89"/>
  <c r="AF298" i="89"/>
  <c r="EY298" i="89" s="1"/>
  <c r="AD298" i="89"/>
  <c r="AZ297" i="89"/>
  <c r="AX297" i="89"/>
  <c r="AV297" i="89"/>
  <c r="AT297" i="89"/>
  <c r="AR297" i="89"/>
  <c r="AP297" i="89"/>
  <c r="AN297" i="89"/>
  <c r="AL297" i="89"/>
  <c r="AJ297" i="89"/>
  <c r="AH297" i="89"/>
  <c r="AF297" i="89"/>
  <c r="EY297" i="89" s="1"/>
  <c r="AD297" i="89"/>
  <c r="AZ296" i="89"/>
  <c r="AX296" i="89"/>
  <c r="AV296" i="89"/>
  <c r="AT296" i="89"/>
  <c r="AR296" i="89"/>
  <c r="AP296" i="89"/>
  <c r="AN296" i="89"/>
  <c r="AL296" i="89"/>
  <c r="AJ296" i="89"/>
  <c r="AH296" i="89"/>
  <c r="AF296" i="89"/>
  <c r="EY296" i="89" s="1"/>
  <c r="AD296" i="89"/>
  <c r="AZ293" i="89"/>
  <c r="AX293" i="89"/>
  <c r="AV293" i="89"/>
  <c r="AT293" i="89"/>
  <c r="AR293" i="89"/>
  <c r="AP293" i="89"/>
  <c r="AN293" i="89"/>
  <c r="AL293" i="89"/>
  <c r="AJ293" i="89"/>
  <c r="AH293" i="89"/>
  <c r="AF293" i="89"/>
  <c r="EY293" i="89" s="1"/>
  <c r="AD293" i="89"/>
  <c r="AZ295" i="89"/>
  <c r="AX295" i="89"/>
  <c r="AV295" i="89"/>
  <c r="AT295" i="89"/>
  <c r="AR295" i="89"/>
  <c r="AP295" i="89"/>
  <c r="AN295" i="89"/>
  <c r="AL295" i="89"/>
  <c r="AJ295" i="89"/>
  <c r="AH295" i="89"/>
  <c r="AF295" i="89"/>
  <c r="EY295" i="89" s="1"/>
  <c r="AD295" i="89"/>
  <c r="AZ294" i="89"/>
  <c r="AX294" i="89"/>
  <c r="AV294" i="89"/>
  <c r="AT294" i="89"/>
  <c r="AR294" i="89"/>
  <c r="AP294" i="89"/>
  <c r="AN294" i="89"/>
  <c r="AL294" i="89"/>
  <c r="AJ294" i="89"/>
  <c r="AH294" i="89"/>
  <c r="AF294" i="89"/>
  <c r="EY294" i="89" s="1"/>
  <c r="AD294" i="89"/>
  <c r="AZ292" i="89"/>
  <c r="AX292" i="89"/>
  <c r="AV292" i="89"/>
  <c r="AT292" i="89"/>
  <c r="AR292" i="89"/>
  <c r="AP292" i="89"/>
  <c r="AN292" i="89"/>
  <c r="AL292" i="89"/>
  <c r="AJ292" i="89"/>
  <c r="AH292" i="89"/>
  <c r="AF292" i="89"/>
  <c r="EY292" i="89" s="1"/>
  <c r="AD292" i="89"/>
  <c r="AZ290" i="89"/>
  <c r="AX290" i="89"/>
  <c r="AV290" i="89"/>
  <c r="AT290" i="89"/>
  <c r="AR290" i="89"/>
  <c r="AP290" i="89"/>
  <c r="AN290" i="89"/>
  <c r="AL290" i="89"/>
  <c r="AJ290" i="89"/>
  <c r="AH290" i="89"/>
  <c r="AF290" i="89"/>
  <c r="EY290" i="89" s="1"/>
  <c r="AD290" i="89"/>
  <c r="AZ289" i="89"/>
  <c r="AX289" i="89"/>
  <c r="AV289" i="89"/>
  <c r="AT289" i="89"/>
  <c r="AR289" i="89"/>
  <c r="AP289" i="89"/>
  <c r="AN289" i="89"/>
  <c r="AL289" i="89"/>
  <c r="AJ289" i="89"/>
  <c r="AH289" i="89"/>
  <c r="AF289" i="89"/>
  <c r="EY289" i="89" s="1"/>
  <c r="AD289" i="89"/>
  <c r="AZ288" i="89"/>
  <c r="AX288" i="89"/>
  <c r="AV288" i="89"/>
  <c r="AT288" i="89"/>
  <c r="AR288" i="89"/>
  <c r="AP288" i="89"/>
  <c r="AN288" i="89"/>
  <c r="AL288" i="89"/>
  <c r="AJ288" i="89"/>
  <c r="AH288" i="89"/>
  <c r="AF288" i="89"/>
  <c r="EY288" i="89" s="1"/>
  <c r="AD288" i="89"/>
  <c r="AZ287" i="89"/>
  <c r="AX287" i="89"/>
  <c r="AV287" i="89"/>
  <c r="AT287" i="89"/>
  <c r="AR287" i="89"/>
  <c r="AP287" i="89"/>
  <c r="AN287" i="89"/>
  <c r="AL287" i="89"/>
  <c r="AJ287" i="89"/>
  <c r="AH287" i="89"/>
  <c r="AF287" i="89"/>
  <c r="EY287" i="89" s="1"/>
  <c r="AD287" i="89"/>
  <c r="AZ286" i="89"/>
  <c r="AX286" i="89"/>
  <c r="AV286" i="89"/>
  <c r="AT286" i="89"/>
  <c r="AR286" i="89"/>
  <c r="AP286" i="89"/>
  <c r="AN286" i="89"/>
  <c r="AL286" i="89"/>
  <c r="AJ286" i="89"/>
  <c r="AH286" i="89"/>
  <c r="AF286" i="89"/>
  <c r="EY286" i="89" s="1"/>
  <c r="AD286" i="89"/>
  <c r="AZ285" i="89"/>
  <c r="AX285" i="89"/>
  <c r="AV285" i="89"/>
  <c r="AT285" i="89"/>
  <c r="AR285" i="89"/>
  <c r="AP285" i="89"/>
  <c r="AN285" i="89"/>
  <c r="AL285" i="89"/>
  <c r="AJ285" i="89"/>
  <c r="AH285" i="89"/>
  <c r="AF285" i="89"/>
  <c r="EY285" i="89" s="1"/>
  <c r="AD285" i="89"/>
  <c r="AZ284" i="89"/>
  <c r="AX284" i="89"/>
  <c r="AV284" i="89"/>
  <c r="AT284" i="89"/>
  <c r="AR284" i="89"/>
  <c r="AP284" i="89"/>
  <c r="AN284" i="89"/>
  <c r="AL284" i="89"/>
  <c r="AJ284" i="89"/>
  <c r="AH284" i="89"/>
  <c r="AF284" i="89"/>
  <c r="EY284" i="89" s="1"/>
  <c r="AD284" i="89"/>
  <c r="AZ283" i="89"/>
  <c r="AX283" i="89"/>
  <c r="AV283" i="89"/>
  <c r="AT283" i="89"/>
  <c r="AR283" i="89"/>
  <c r="AP283" i="89"/>
  <c r="AN283" i="89"/>
  <c r="AL283" i="89"/>
  <c r="AJ283" i="89"/>
  <c r="AH283" i="89"/>
  <c r="AF283" i="89"/>
  <c r="EY283" i="89" s="1"/>
  <c r="AD283" i="89"/>
  <c r="AZ282" i="89"/>
  <c r="AX282" i="89"/>
  <c r="AV282" i="89"/>
  <c r="AT282" i="89"/>
  <c r="AR282" i="89"/>
  <c r="AP282" i="89"/>
  <c r="AN282" i="89"/>
  <c r="AL282" i="89"/>
  <c r="AJ282" i="89"/>
  <c r="AH282" i="89"/>
  <c r="AF282" i="89"/>
  <c r="EY282" i="89" s="1"/>
  <c r="AD282" i="89"/>
  <c r="AZ281" i="89"/>
  <c r="AX281" i="89"/>
  <c r="AV281" i="89"/>
  <c r="AT281" i="89"/>
  <c r="AR281" i="89"/>
  <c r="AP281" i="89"/>
  <c r="AN281" i="89"/>
  <c r="AL281" i="89"/>
  <c r="AJ281" i="89"/>
  <c r="AH281" i="89"/>
  <c r="AF281" i="89"/>
  <c r="EY281" i="89" s="1"/>
  <c r="AD281" i="89"/>
  <c r="AZ280" i="89"/>
  <c r="AX280" i="89"/>
  <c r="AV280" i="89"/>
  <c r="AT280" i="89"/>
  <c r="AR280" i="89"/>
  <c r="AP280" i="89"/>
  <c r="AN280" i="89"/>
  <c r="AL280" i="89"/>
  <c r="AJ280" i="89"/>
  <c r="AH280" i="89"/>
  <c r="AF280" i="89"/>
  <c r="EY280" i="89" s="1"/>
  <c r="AD280" i="89"/>
  <c r="AZ279" i="89"/>
  <c r="AX279" i="89"/>
  <c r="AV279" i="89"/>
  <c r="AT279" i="89"/>
  <c r="AR279" i="89"/>
  <c r="AP279" i="89"/>
  <c r="AN279" i="89"/>
  <c r="AL279" i="89"/>
  <c r="AJ279" i="89"/>
  <c r="AH279" i="89"/>
  <c r="AF279" i="89"/>
  <c r="EY279" i="89" s="1"/>
  <c r="AD279" i="89"/>
  <c r="AZ278" i="89"/>
  <c r="AX278" i="89"/>
  <c r="AV278" i="89"/>
  <c r="AT278" i="89"/>
  <c r="AR278" i="89"/>
  <c r="AP278" i="89"/>
  <c r="AN278" i="89"/>
  <c r="AL278" i="89"/>
  <c r="AJ278" i="89"/>
  <c r="AH278" i="89"/>
  <c r="AF278" i="89"/>
  <c r="EY278" i="89" s="1"/>
  <c r="AD278" i="89"/>
  <c r="AZ277" i="89"/>
  <c r="AX277" i="89"/>
  <c r="AV277" i="89"/>
  <c r="AT277" i="89"/>
  <c r="AR277" i="89"/>
  <c r="AP277" i="89"/>
  <c r="AN277" i="89"/>
  <c r="AL277" i="89"/>
  <c r="AJ277" i="89"/>
  <c r="AH277" i="89"/>
  <c r="AF277" i="89"/>
  <c r="EY277" i="89" s="1"/>
  <c r="AD277" i="89"/>
  <c r="AZ276" i="89"/>
  <c r="AX276" i="89"/>
  <c r="AV276" i="89"/>
  <c r="AT276" i="89"/>
  <c r="AR276" i="89"/>
  <c r="AP276" i="89"/>
  <c r="AN276" i="89"/>
  <c r="AL276" i="89"/>
  <c r="AJ276" i="89"/>
  <c r="AH276" i="89"/>
  <c r="AF276" i="89"/>
  <c r="EY276" i="89" s="1"/>
  <c r="AD276" i="89"/>
  <c r="AZ275" i="89"/>
  <c r="AX275" i="89"/>
  <c r="AV275" i="89"/>
  <c r="AT275" i="89"/>
  <c r="AR275" i="89"/>
  <c r="AP275" i="89"/>
  <c r="AN275" i="89"/>
  <c r="AL275" i="89"/>
  <c r="AJ275" i="89"/>
  <c r="AH275" i="89"/>
  <c r="AF275" i="89"/>
  <c r="EY275" i="89" s="1"/>
  <c r="AD275" i="89"/>
  <c r="AY268" i="89"/>
  <c r="AW268" i="89"/>
  <c r="AU268" i="89"/>
  <c r="AS268" i="89"/>
  <c r="AQ268" i="89"/>
  <c r="AO268" i="89"/>
  <c r="AM268" i="89"/>
  <c r="AK268" i="89"/>
  <c r="AI268" i="89"/>
  <c r="AG268" i="89"/>
  <c r="AE268" i="89"/>
  <c r="AC268" i="89"/>
  <c r="AZ265" i="89"/>
  <c r="AX265" i="89"/>
  <c r="AV265" i="89"/>
  <c r="AT265" i="89"/>
  <c r="AR265" i="89"/>
  <c r="AP265" i="89"/>
  <c r="AN265" i="89"/>
  <c r="AL265" i="89"/>
  <c r="AJ265" i="89"/>
  <c r="AH265" i="89"/>
  <c r="AF265" i="89"/>
  <c r="FA265" i="89" s="1"/>
  <c r="AD265" i="89"/>
  <c r="AZ264" i="89"/>
  <c r="AX264" i="89"/>
  <c r="AV264" i="89"/>
  <c r="AT264" i="89"/>
  <c r="AR264" i="89"/>
  <c r="AP264" i="89"/>
  <c r="AN264" i="89"/>
  <c r="AL264" i="89"/>
  <c r="AJ264" i="89"/>
  <c r="AH264" i="89"/>
  <c r="AF264" i="89"/>
  <c r="EY264" i="89" s="1"/>
  <c r="AD264" i="89"/>
  <c r="AZ263" i="89"/>
  <c r="AX263" i="89"/>
  <c r="AV263" i="89"/>
  <c r="AT263" i="89"/>
  <c r="AR263" i="89"/>
  <c r="AP263" i="89"/>
  <c r="AN263" i="89"/>
  <c r="AL263" i="89"/>
  <c r="AJ263" i="89"/>
  <c r="AH263" i="89"/>
  <c r="AF263" i="89"/>
  <c r="EY263" i="89" s="1"/>
  <c r="AD263" i="89"/>
  <c r="AZ262" i="89"/>
  <c r="AX262" i="89"/>
  <c r="AV262" i="89"/>
  <c r="AT262" i="89"/>
  <c r="AR262" i="89"/>
  <c r="AP262" i="89"/>
  <c r="AN262" i="89"/>
  <c r="AL262" i="89"/>
  <c r="AJ262" i="89"/>
  <c r="AH262" i="89"/>
  <c r="AF262" i="89"/>
  <c r="EY262" i="89" s="1"/>
  <c r="AD262" i="89"/>
  <c r="AZ261" i="89"/>
  <c r="AX261" i="89"/>
  <c r="AV261" i="89"/>
  <c r="AT261" i="89"/>
  <c r="AR261" i="89"/>
  <c r="AP261" i="89"/>
  <c r="AN261" i="89"/>
  <c r="AL261" i="89"/>
  <c r="AJ261" i="89"/>
  <c r="AH261" i="89"/>
  <c r="AF261" i="89"/>
  <c r="EY261" i="89" s="1"/>
  <c r="AD261" i="89"/>
  <c r="AZ260" i="89"/>
  <c r="AX260" i="89"/>
  <c r="AV260" i="89"/>
  <c r="AT260" i="89"/>
  <c r="AR260" i="89"/>
  <c r="AP260" i="89"/>
  <c r="AN260" i="89"/>
  <c r="AL260" i="89"/>
  <c r="AJ260" i="89"/>
  <c r="AH260" i="89"/>
  <c r="AF260" i="89"/>
  <c r="EY260" i="89" s="1"/>
  <c r="AD260" i="89"/>
  <c r="AZ259" i="89"/>
  <c r="AX259" i="89"/>
  <c r="AV259" i="89"/>
  <c r="AT259" i="89"/>
  <c r="AR259" i="89"/>
  <c r="AP259" i="89"/>
  <c r="AN259" i="89"/>
  <c r="AL259" i="89"/>
  <c r="AJ259" i="89"/>
  <c r="AH259" i="89"/>
  <c r="AF259" i="89"/>
  <c r="EY259" i="89" s="1"/>
  <c r="AD259" i="89"/>
  <c r="AZ258" i="89"/>
  <c r="AX258" i="89"/>
  <c r="AV258" i="89"/>
  <c r="AT258" i="89"/>
  <c r="AR258" i="89"/>
  <c r="AP258" i="89"/>
  <c r="AN258" i="89"/>
  <c r="AL258" i="89"/>
  <c r="AJ258" i="89"/>
  <c r="AH258" i="89"/>
  <c r="AF258" i="89"/>
  <c r="EY258" i="89" s="1"/>
  <c r="AD258" i="89"/>
  <c r="AZ257" i="89"/>
  <c r="AX257" i="89"/>
  <c r="AV257" i="89"/>
  <c r="AT257" i="89"/>
  <c r="AR257" i="89"/>
  <c r="AP257" i="89"/>
  <c r="AN257" i="89"/>
  <c r="AL257" i="89"/>
  <c r="AJ257" i="89"/>
  <c r="AH257" i="89"/>
  <c r="AF257" i="89"/>
  <c r="EY257" i="89" s="1"/>
  <c r="AD257" i="89"/>
  <c r="AZ256" i="89"/>
  <c r="AX256" i="89"/>
  <c r="AV256" i="89"/>
  <c r="AT256" i="89"/>
  <c r="AR256" i="89"/>
  <c r="AP256" i="89"/>
  <c r="AN256" i="89"/>
  <c r="AL256" i="89"/>
  <c r="AJ256" i="89"/>
  <c r="AH256" i="89"/>
  <c r="AF256" i="89"/>
  <c r="EY256" i="89" s="1"/>
  <c r="AD256" i="89"/>
  <c r="AZ255" i="89"/>
  <c r="AX255" i="89"/>
  <c r="AV255" i="89"/>
  <c r="AT255" i="89"/>
  <c r="AR255" i="89"/>
  <c r="AP255" i="89"/>
  <c r="AN255" i="89"/>
  <c r="AL255" i="89"/>
  <c r="AJ255" i="89"/>
  <c r="AH255" i="89"/>
  <c r="AF255" i="89"/>
  <c r="EY255" i="89" s="1"/>
  <c r="AD255" i="89"/>
  <c r="AZ254" i="89"/>
  <c r="AX254" i="89"/>
  <c r="AV254" i="89"/>
  <c r="AT254" i="89"/>
  <c r="AR254" i="89"/>
  <c r="AP254" i="89"/>
  <c r="AN254" i="89"/>
  <c r="AL254" i="89"/>
  <c r="AJ254" i="89"/>
  <c r="AH254" i="89"/>
  <c r="AF254" i="89"/>
  <c r="EY254" i="89" s="1"/>
  <c r="AD254" i="89"/>
  <c r="AZ253" i="89"/>
  <c r="AX253" i="89"/>
  <c r="AV253" i="89"/>
  <c r="AT253" i="89"/>
  <c r="AR253" i="89"/>
  <c r="AP253" i="89"/>
  <c r="AN253" i="89"/>
  <c r="AL253" i="89"/>
  <c r="AJ253" i="89"/>
  <c r="AH253" i="89"/>
  <c r="AF253" i="89"/>
  <c r="EY253" i="89" s="1"/>
  <c r="AD253" i="89"/>
  <c r="AZ252" i="89"/>
  <c r="AX252" i="89"/>
  <c r="AV252" i="89"/>
  <c r="AT252" i="89"/>
  <c r="AR252" i="89"/>
  <c r="AP252" i="89"/>
  <c r="AN252" i="89"/>
  <c r="AL252" i="89"/>
  <c r="AJ252" i="89"/>
  <c r="AH252" i="89"/>
  <c r="AF252" i="89"/>
  <c r="EY252" i="89" s="1"/>
  <c r="AD252" i="89"/>
  <c r="AZ251" i="89"/>
  <c r="AX251" i="89"/>
  <c r="AV251" i="89"/>
  <c r="AT251" i="89"/>
  <c r="AR251" i="89"/>
  <c r="AP251" i="89"/>
  <c r="AN251" i="89"/>
  <c r="AL251" i="89"/>
  <c r="AJ251" i="89"/>
  <c r="AH251" i="89"/>
  <c r="AF251" i="89"/>
  <c r="EY251" i="89" s="1"/>
  <c r="AD251" i="89"/>
  <c r="AZ250" i="89"/>
  <c r="AX250" i="89"/>
  <c r="AV250" i="89"/>
  <c r="AT250" i="89"/>
  <c r="AR250" i="89"/>
  <c r="AP250" i="89"/>
  <c r="AN250" i="89"/>
  <c r="AL250" i="89"/>
  <c r="AJ250" i="89"/>
  <c r="AH250" i="89"/>
  <c r="AF250" i="89"/>
  <c r="EY250" i="89" s="1"/>
  <c r="AD250" i="89"/>
  <c r="AZ249" i="89"/>
  <c r="AX249" i="89"/>
  <c r="AV249" i="89"/>
  <c r="AT249" i="89"/>
  <c r="AR249" i="89"/>
  <c r="AP249" i="89"/>
  <c r="AN249" i="89"/>
  <c r="AL249" i="89"/>
  <c r="AJ249" i="89"/>
  <c r="AH249" i="89"/>
  <c r="AF249" i="89"/>
  <c r="EY249" i="89" s="1"/>
  <c r="AD249" i="89"/>
  <c r="AZ248" i="89"/>
  <c r="AX248" i="89"/>
  <c r="AV248" i="89"/>
  <c r="AT248" i="89"/>
  <c r="AR248" i="89"/>
  <c r="AP248" i="89"/>
  <c r="AN248" i="89"/>
  <c r="AL248" i="89"/>
  <c r="AJ248" i="89"/>
  <c r="AH248" i="89"/>
  <c r="AF248" i="89"/>
  <c r="EY248" i="89" s="1"/>
  <c r="AD248" i="89"/>
  <c r="AZ246" i="89"/>
  <c r="AX246" i="89"/>
  <c r="AV246" i="89"/>
  <c r="AT246" i="89"/>
  <c r="AR246" i="89"/>
  <c r="AP246" i="89"/>
  <c r="AN246" i="89"/>
  <c r="AL246" i="89"/>
  <c r="AJ246" i="89"/>
  <c r="AH246" i="89"/>
  <c r="AF246" i="89"/>
  <c r="EY246" i="89" s="1"/>
  <c r="AD246" i="89"/>
  <c r="AZ245" i="89"/>
  <c r="AX245" i="89"/>
  <c r="AV245" i="89"/>
  <c r="AT245" i="89"/>
  <c r="AR245" i="89"/>
  <c r="AP245" i="89"/>
  <c r="AN245" i="89"/>
  <c r="AL245" i="89"/>
  <c r="AJ245" i="89"/>
  <c r="AH245" i="89"/>
  <c r="AF245" i="89"/>
  <c r="EY245" i="89" s="1"/>
  <c r="AD245" i="89"/>
  <c r="AZ244" i="89"/>
  <c r="AX244" i="89"/>
  <c r="AV244" i="89"/>
  <c r="AT244" i="89"/>
  <c r="AR244" i="89"/>
  <c r="AP244" i="89"/>
  <c r="AN244" i="89"/>
  <c r="AL244" i="89"/>
  <c r="AJ244" i="89"/>
  <c r="AH244" i="89"/>
  <c r="AF244" i="89"/>
  <c r="EY244" i="89" s="1"/>
  <c r="AD244" i="89"/>
  <c r="AZ243" i="89"/>
  <c r="AX243" i="89"/>
  <c r="AV243" i="89"/>
  <c r="AT243" i="89"/>
  <c r="AR243" i="89"/>
  <c r="AP243" i="89"/>
  <c r="AN243" i="89"/>
  <c r="AL243" i="89"/>
  <c r="AJ243" i="89"/>
  <c r="AH243" i="89"/>
  <c r="AF243" i="89"/>
  <c r="EY243" i="89" s="1"/>
  <c r="AD243" i="89"/>
  <c r="AZ242" i="89"/>
  <c r="AX242" i="89"/>
  <c r="AV242" i="89"/>
  <c r="AT242" i="89"/>
  <c r="AR242" i="89"/>
  <c r="AP242" i="89"/>
  <c r="AN242" i="89"/>
  <c r="AL242" i="89"/>
  <c r="AJ242" i="89"/>
  <c r="AH242" i="89"/>
  <c r="AF242" i="89"/>
  <c r="EY242" i="89" s="1"/>
  <c r="AD242" i="89"/>
  <c r="AZ241" i="89"/>
  <c r="AX241" i="89"/>
  <c r="AV241" i="89"/>
  <c r="AT241" i="89"/>
  <c r="AR241" i="89"/>
  <c r="AP241" i="89"/>
  <c r="AN241" i="89"/>
  <c r="AL241" i="89"/>
  <c r="AJ241" i="89"/>
  <c r="AH241" i="89"/>
  <c r="AF241" i="89"/>
  <c r="EY241" i="89" s="1"/>
  <c r="AD241" i="89"/>
  <c r="AZ240" i="89"/>
  <c r="AX240" i="89"/>
  <c r="AV240" i="89"/>
  <c r="AT240" i="89"/>
  <c r="AR240" i="89"/>
  <c r="AP240" i="89"/>
  <c r="AN240" i="89"/>
  <c r="AL240" i="89"/>
  <c r="AJ240" i="89"/>
  <c r="AH240" i="89"/>
  <c r="AF240" i="89"/>
  <c r="EY240" i="89" s="1"/>
  <c r="AD240" i="89"/>
  <c r="AZ238" i="89"/>
  <c r="AX238" i="89"/>
  <c r="AV238" i="89"/>
  <c r="AT238" i="89"/>
  <c r="AR238" i="89"/>
  <c r="AP238" i="89"/>
  <c r="AN238" i="89"/>
  <c r="AL238" i="89"/>
  <c r="AJ238" i="89"/>
  <c r="AH238" i="89"/>
  <c r="AF238" i="89"/>
  <c r="EY238" i="89" s="1"/>
  <c r="AD238" i="89"/>
  <c r="AZ237" i="89"/>
  <c r="AX237" i="89"/>
  <c r="AV237" i="89"/>
  <c r="AT237" i="89"/>
  <c r="AR237" i="89"/>
  <c r="AP237" i="89"/>
  <c r="AN237" i="89"/>
  <c r="AL237" i="89"/>
  <c r="AJ237" i="89"/>
  <c r="AH237" i="89"/>
  <c r="AF237" i="89"/>
  <c r="EY237" i="89" s="1"/>
  <c r="AD237" i="89"/>
  <c r="AZ236" i="89"/>
  <c r="AX236" i="89"/>
  <c r="AV236" i="89"/>
  <c r="AT236" i="89"/>
  <c r="AR236" i="89"/>
  <c r="AP236" i="89"/>
  <c r="AN236" i="89"/>
  <c r="AL236" i="89"/>
  <c r="AJ236" i="89"/>
  <c r="AH236" i="89"/>
  <c r="AF236" i="89"/>
  <c r="EY236" i="89" s="1"/>
  <c r="AD236" i="89"/>
  <c r="AZ235" i="89"/>
  <c r="AX235" i="89"/>
  <c r="AV235" i="89"/>
  <c r="AT235" i="89"/>
  <c r="AR235" i="89"/>
  <c r="AP235" i="89"/>
  <c r="AN235" i="89"/>
  <c r="AL235" i="89"/>
  <c r="AJ235" i="89"/>
  <c r="AH235" i="89"/>
  <c r="AF235" i="89"/>
  <c r="EY235" i="89" s="1"/>
  <c r="AD235" i="89"/>
  <c r="AZ234" i="89"/>
  <c r="AX234" i="89"/>
  <c r="AV234" i="89"/>
  <c r="AT234" i="89"/>
  <c r="AR234" i="89"/>
  <c r="AP234" i="89"/>
  <c r="AN234" i="89"/>
  <c r="AL234" i="89"/>
  <c r="AJ234" i="89"/>
  <c r="AH234" i="89"/>
  <c r="AF234" i="89"/>
  <c r="EY234" i="89" s="1"/>
  <c r="AD234" i="89"/>
  <c r="AZ233" i="89"/>
  <c r="AX233" i="89"/>
  <c r="AV233" i="89"/>
  <c r="AT233" i="89"/>
  <c r="AR233" i="89"/>
  <c r="AP233" i="89"/>
  <c r="AN233" i="89"/>
  <c r="AL233" i="89"/>
  <c r="AJ233" i="89"/>
  <c r="AH233" i="89"/>
  <c r="AF233" i="89"/>
  <c r="EY233" i="89" s="1"/>
  <c r="AD233" i="89"/>
  <c r="AY226" i="89"/>
  <c r="AW226" i="89"/>
  <c r="AU226" i="89"/>
  <c r="AS226" i="89"/>
  <c r="AQ226" i="89"/>
  <c r="AO226" i="89"/>
  <c r="AM226" i="89"/>
  <c r="AK226" i="89"/>
  <c r="AI226" i="89"/>
  <c r="AG226" i="89"/>
  <c r="AE226" i="89"/>
  <c r="AC226" i="89"/>
  <c r="AZ222" i="89"/>
  <c r="AX222" i="89"/>
  <c r="AV222" i="89"/>
  <c r="AT222" i="89"/>
  <c r="AR222" i="89"/>
  <c r="AP222" i="89"/>
  <c r="AN222" i="89"/>
  <c r="AL222" i="89"/>
  <c r="AJ222" i="89"/>
  <c r="AH222" i="89"/>
  <c r="AF222" i="89"/>
  <c r="AD222" i="89"/>
  <c r="AZ223" i="89"/>
  <c r="AX223" i="89"/>
  <c r="AV223" i="89"/>
  <c r="AT223" i="89"/>
  <c r="AR223" i="89"/>
  <c r="AP223" i="89"/>
  <c r="AN223" i="89"/>
  <c r="AL223" i="89"/>
  <c r="AJ223" i="89"/>
  <c r="AH223" i="89"/>
  <c r="AF223" i="89"/>
  <c r="AD223" i="89"/>
  <c r="AZ221" i="89"/>
  <c r="AX221" i="89"/>
  <c r="AV221" i="89"/>
  <c r="AT221" i="89"/>
  <c r="AR221" i="89"/>
  <c r="AP221" i="89"/>
  <c r="AN221" i="89"/>
  <c r="AL221" i="89"/>
  <c r="AJ221" i="89"/>
  <c r="AH221" i="89"/>
  <c r="AF221" i="89"/>
  <c r="AD221" i="89"/>
  <c r="AZ220" i="89"/>
  <c r="AX220" i="89"/>
  <c r="AV220" i="89"/>
  <c r="AT220" i="89"/>
  <c r="AR220" i="89"/>
  <c r="AP220" i="89"/>
  <c r="AN220" i="89"/>
  <c r="AL220" i="89"/>
  <c r="AJ220" i="89"/>
  <c r="AH220" i="89"/>
  <c r="AF220" i="89"/>
  <c r="AD220" i="89"/>
  <c r="AZ219" i="89"/>
  <c r="AX219" i="89"/>
  <c r="AV219" i="89"/>
  <c r="AT219" i="89"/>
  <c r="AR219" i="89"/>
  <c r="AP219" i="89"/>
  <c r="AN219" i="89"/>
  <c r="AL219" i="89"/>
  <c r="AJ219" i="89"/>
  <c r="AH219" i="89"/>
  <c r="AF219" i="89"/>
  <c r="AD219" i="89"/>
  <c r="AZ218" i="89"/>
  <c r="AX218" i="89"/>
  <c r="AV218" i="89"/>
  <c r="AT218" i="89"/>
  <c r="AR218" i="89"/>
  <c r="AP218" i="89"/>
  <c r="AN218" i="89"/>
  <c r="AL218" i="89"/>
  <c r="AJ218" i="89"/>
  <c r="AH218" i="89"/>
  <c r="AF218" i="89"/>
  <c r="AD218" i="89"/>
  <c r="AZ217" i="89"/>
  <c r="AX217" i="89"/>
  <c r="AV217" i="89"/>
  <c r="AT217" i="89"/>
  <c r="AR217" i="89"/>
  <c r="AP217" i="89"/>
  <c r="AN217" i="89"/>
  <c r="AL217" i="89"/>
  <c r="AJ217" i="89"/>
  <c r="AH217" i="89"/>
  <c r="AF217" i="89"/>
  <c r="AD217" i="89"/>
  <c r="AZ216" i="89"/>
  <c r="AX216" i="89"/>
  <c r="AV216" i="89"/>
  <c r="AT216" i="89"/>
  <c r="AR216" i="89"/>
  <c r="AP216" i="89"/>
  <c r="AN216" i="89"/>
  <c r="AL216" i="89"/>
  <c r="AJ216" i="89"/>
  <c r="AH216" i="89"/>
  <c r="AF216" i="89"/>
  <c r="AD216" i="89"/>
  <c r="AZ215" i="89"/>
  <c r="AX215" i="89"/>
  <c r="AV215" i="89"/>
  <c r="AT215" i="89"/>
  <c r="AR215" i="89"/>
  <c r="AP215" i="89"/>
  <c r="AN215" i="89"/>
  <c r="AL215" i="89"/>
  <c r="AJ215" i="89"/>
  <c r="AH215" i="89"/>
  <c r="AF215" i="89"/>
  <c r="AD215" i="89"/>
  <c r="AZ211" i="89"/>
  <c r="AX211" i="89"/>
  <c r="AV211" i="89"/>
  <c r="AT211" i="89"/>
  <c r="AR211" i="89"/>
  <c r="AP211" i="89"/>
  <c r="AN211" i="89"/>
  <c r="AL211" i="89"/>
  <c r="AJ211" i="89"/>
  <c r="AH211" i="89"/>
  <c r="AF211" i="89"/>
  <c r="AD211" i="89"/>
  <c r="AZ213" i="89"/>
  <c r="AX213" i="89"/>
  <c r="AV213" i="89"/>
  <c r="AT213" i="89"/>
  <c r="AR213" i="89"/>
  <c r="AP213" i="89"/>
  <c r="AN213" i="89"/>
  <c r="AL213" i="89"/>
  <c r="AJ213" i="89"/>
  <c r="AH213" i="89"/>
  <c r="AF213" i="89"/>
  <c r="AD213" i="89"/>
  <c r="AZ214" i="89"/>
  <c r="AX214" i="89"/>
  <c r="AV214" i="89"/>
  <c r="AT214" i="89"/>
  <c r="AR214" i="89"/>
  <c r="AP214" i="89"/>
  <c r="AN214" i="89"/>
  <c r="AL214" i="89"/>
  <c r="AJ214" i="89"/>
  <c r="AH214" i="89"/>
  <c r="AF214" i="89"/>
  <c r="AD214" i="89"/>
  <c r="AZ210" i="89"/>
  <c r="AX210" i="89"/>
  <c r="AV210" i="89"/>
  <c r="AT210" i="89"/>
  <c r="AR210" i="89"/>
  <c r="AP210" i="89"/>
  <c r="AN210" i="89"/>
  <c r="AL210" i="89"/>
  <c r="AJ210" i="89"/>
  <c r="AH210" i="89"/>
  <c r="AF210" i="89"/>
  <c r="AD210" i="89"/>
  <c r="AZ209" i="89"/>
  <c r="AX209" i="89"/>
  <c r="AV209" i="89"/>
  <c r="AT209" i="89"/>
  <c r="AR209" i="89"/>
  <c r="AP209" i="89"/>
  <c r="AN209" i="89"/>
  <c r="AL209" i="89"/>
  <c r="AJ209" i="89"/>
  <c r="AH209" i="89"/>
  <c r="AF209" i="89"/>
  <c r="AD209" i="89"/>
  <c r="AZ212" i="89"/>
  <c r="AX212" i="89"/>
  <c r="AV212" i="89"/>
  <c r="AT212" i="89"/>
  <c r="AR212" i="89"/>
  <c r="AP212" i="89"/>
  <c r="AN212" i="89"/>
  <c r="AL212" i="89"/>
  <c r="AJ212" i="89"/>
  <c r="AH212" i="89"/>
  <c r="AF212" i="89"/>
  <c r="AD212" i="89"/>
  <c r="AZ207" i="89"/>
  <c r="AX207" i="89"/>
  <c r="AV207" i="89"/>
  <c r="AT207" i="89"/>
  <c r="AR207" i="89"/>
  <c r="AP207" i="89"/>
  <c r="AN207" i="89"/>
  <c r="AL207" i="89"/>
  <c r="AJ207" i="89"/>
  <c r="AH207" i="89"/>
  <c r="AF207" i="89"/>
  <c r="AD207" i="89"/>
  <c r="AZ205" i="89"/>
  <c r="AX205" i="89"/>
  <c r="AV205" i="89"/>
  <c r="AT205" i="89"/>
  <c r="AR205" i="89"/>
  <c r="AP205" i="89"/>
  <c r="AN205" i="89"/>
  <c r="AL205" i="89"/>
  <c r="AJ205" i="89"/>
  <c r="AH205" i="89"/>
  <c r="AF205" i="89"/>
  <c r="AD205" i="89"/>
  <c r="AZ202" i="89"/>
  <c r="AX202" i="89"/>
  <c r="AV202" i="89"/>
  <c r="AT202" i="89"/>
  <c r="AR202" i="89"/>
  <c r="AP202" i="89"/>
  <c r="AN202" i="89"/>
  <c r="AL202" i="89"/>
  <c r="AJ202" i="89"/>
  <c r="AH202" i="89"/>
  <c r="AF202" i="89"/>
  <c r="AD202" i="89"/>
  <c r="AZ201" i="89"/>
  <c r="AX201" i="89"/>
  <c r="AV201" i="89"/>
  <c r="AT201" i="89"/>
  <c r="AR201" i="89"/>
  <c r="AP201" i="89"/>
  <c r="AN201" i="89"/>
  <c r="AL201" i="89"/>
  <c r="AJ201" i="89"/>
  <c r="AH201" i="89"/>
  <c r="AF201" i="89"/>
  <c r="AD201" i="89"/>
  <c r="AZ197" i="89"/>
  <c r="AX197" i="89"/>
  <c r="AV197" i="89"/>
  <c r="AT197" i="89"/>
  <c r="AR197" i="89"/>
  <c r="AP197" i="89"/>
  <c r="AN197" i="89"/>
  <c r="AL197" i="89"/>
  <c r="AJ197" i="89"/>
  <c r="AH197" i="89"/>
  <c r="AF197" i="89"/>
  <c r="AD197" i="89"/>
  <c r="AZ200" i="89"/>
  <c r="AX200" i="89"/>
  <c r="AV200" i="89"/>
  <c r="AT200" i="89"/>
  <c r="AR200" i="89"/>
  <c r="AP200" i="89"/>
  <c r="AN200" i="89"/>
  <c r="AL200" i="89"/>
  <c r="AJ200" i="89"/>
  <c r="AH200" i="89"/>
  <c r="AF200" i="89"/>
  <c r="AD200" i="89"/>
  <c r="AZ206" i="89"/>
  <c r="AX206" i="89"/>
  <c r="AV206" i="89"/>
  <c r="AT206" i="89"/>
  <c r="AR206" i="89"/>
  <c r="AP206" i="89"/>
  <c r="AN206" i="89"/>
  <c r="AL206" i="89"/>
  <c r="AJ206" i="89"/>
  <c r="AH206" i="89"/>
  <c r="AF206" i="89"/>
  <c r="AD206" i="89"/>
  <c r="AZ198" i="89"/>
  <c r="AX198" i="89"/>
  <c r="AV198" i="89"/>
  <c r="AT198" i="89"/>
  <c r="AR198" i="89"/>
  <c r="AP198" i="89"/>
  <c r="AN198" i="89"/>
  <c r="AL198" i="89"/>
  <c r="AJ198" i="89"/>
  <c r="AH198" i="89"/>
  <c r="AF198" i="89"/>
  <c r="AD198" i="89"/>
  <c r="AZ196" i="89"/>
  <c r="AX196" i="89"/>
  <c r="AV196" i="89"/>
  <c r="AT196" i="89"/>
  <c r="AR196" i="89"/>
  <c r="AP196" i="89"/>
  <c r="AN196" i="89"/>
  <c r="AL196" i="89"/>
  <c r="AJ196" i="89"/>
  <c r="AH196" i="89"/>
  <c r="AF196" i="89"/>
  <c r="AD196" i="89"/>
  <c r="AZ195" i="89"/>
  <c r="AX195" i="89"/>
  <c r="AV195" i="89"/>
  <c r="AT195" i="89"/>
  <c r="AR195" i="89"/>
  <c r="AP195" i="89"/>
  <c r="AN195" i="89"/>
  <c r="AL195" i="89"/>
  <c r="AJ195" i="89"/>
  <c r="AH195" i="89"/>
  <c r="AF195" i="89"/>
  <c r="AD195" i="89"/>
  <c r="AZ208" i="89"/>
  <c r="AX208" i="89"/>
  <c r="AV208" i="89"/>
  <c r="AT208" i="89"/>
  <c r="AR208" i="89"/>
  <c r="AP208" i="89"/>
  <c r="AN208" i="89"/>
  <c r="AL208" i="89"/>
  <c r="AJ208" i="89"/>
  <c r="AH208" i="89"/>
  <c r="AF208" i="89"/>
  <c r="AD208" i="89"/>
  <c r="AZ194" i="89"/>
  <c r="AX194" i="89"/>
  <c r="AV194" i="89"/>
  <c r="AT194" i="89"/>
  <c r="AR194" i="89"/>
  <c r="AP194" i="89"/>
  <c r="AN194" i="89"/>
  <c r="AL194" i="89"/>
  <c r="AJ194" i="89"/>
  <c r="AH194" i="89"/>
  <c r="AF194" i="89"/>
  <c r="AD194" i="89"/>
  <c r="AZ193" i="89"/>
  <c r="AX193" i="89"/>
  <c r="AV193" i="89"/>
  <c r="AT193" i="89"/>
  <c r="AR193" i="89"/>
  <c r="AP193" i="89"/>
  <c r="AN193" i="89"/>
  <c r="AL193" i="89"/>
  <c r="AJ193" i="89"/>
  <c r="AH193" i="89"/>
  <c r="AF193" i="89"/>
  <c r="AD193" i="89"/>
  <c r="AZ192" i="89"/>
  <c r="AX192" i="89"/>
  <c r="AV192" i="89"/>
  <c r="AT192" i="89"/>
  <c r="AR192" i="89"/>
  <c r="AP192" i="89"/>
  <c r="AN192" i="89"/>
  <c r="AL192" i="89"/>
  <c r="AJ192" i="89"/>
  <c r="AH192" i="89"/>
  <c r="AF192" i="89"/>
  <c r="AD192" i="89"/>
  <c r="AZ191" i="89"/>
  <c r="AX191" i="89"/>
  <c r="AV191" i="89"/>
  <c r="AT191" i="89"/>
  <c r="AR191" i="89"/>
  <c r="AP191" i="89"/>
  <c r="AN191" i="89"/>
  <c r="AL191" i="89"/>
  <c r="AJ191" i="89"/>
  <c r="AH191" i="89"/>
  <c r="AF191" i="89"/>
  <c r="AD191" i="89"/>
  <c r="AZ190" i="89"/>
  <c r="AX190" i="89"/>
  <c r="AV190" i="89"/>
  <c r="AT190" i="89"/>
  <c r="AR190" i="89"/>
  <c r="AP190" i="89"/>
  <c r="AN190" i="89"/>
  <c r="AL190" i="89"/>
  <c r="AJ190" i="89"/>
  <c r="AH190" i="89"/>
  <c r="AF190" i="89"/>
  <c r="AD190" i="89"/>
  <c r="AZ189" i="89"/>
  <c r="AX189" i="89"/>
  <c r="AV189" i="89"/>
  <c r="AT189" i="89"/>
  <c r="AR189" i="89"/>
  <c r="AP189" i="89"/>
  <c r="AN189" i="89"/>
  <c r="AL189" i="89"/>
  <c r="AJ189" i="89"/>
  <c r="AH189" i="89"/>
  <c r="AF189" i="89"/>
  <c r="AD189" i="89"/>
  <c r="AZ188" i="89"/>
  <c r="AX188" i="89"/>
  <c r="AV188" i="89"/>
  <c r="AT188" i="89"/>
  <c r="AR188" i="89"/>
  <c r="AP188" i="89"/>
  <c r="AN188" i="89"/>
  <c r="AL188" i="89"/>
  <c r="AJ188" i="89"/>
  <c r="AH188" i="89"/>
  <c r="AF188" i="89"/>
  <c r="AD188" i="89"/>
  <c r="AZ187" i="89"/>
  <c r="AX187" i="89"/>
  <c r="AV187" i="89"/>
  <c r="AT187" i="89"/>
  <c r="AR187" i="89"/>
  <c r="AP187" i="89"/>
  <c r="AN187" i="89"/>
  <c r="AL187" i="89"/>
  <c r="AJ187" i="89"/>
  <c r="AH187" i="89"/>
  <c r="AF187" i="89"/>
  <c r="AD187" i="89"/>
  <c r="AZ186" i="89"/>
  <c r="AX186" i="89"/>
  <c r="AV186" i="89"/>
  <c r="AT186" i="89"/>
  <c r="AR186" i="89"/>
  <c r="AP186" i="89"/>
  <c r="AN186" i="89"/>
  <c r="AL186" i="89"/>
  <c r="AJ186" i="89"/>
  <c r="AH186" i="89"/>
  <c r="AF186" i="89"/>
  <c r="AD186" i="89"/>
  <c r="AZ185" i="89"/>
  <c r="AX185" i="89"/>
  <c r="AV185" i="89"/>
  <c r="AT185" i="89"/>
  <c r="AR185" i="89"/>
  <c r="AP185" i="89"/>
  <c r="AN185" i="89"/>
  <c r="AL185" i="89"/>
  <c r="AJ185" i="89"/>
  <c r="AH185" i="89"/>
  <c r="AF185" i="89"/>
  <c r="AD185" i="89"/>
  <c r="AY178" i="89"/>
  <c r="AW178" i="89"/>
  <c r="AU178" i="89"/>
  <c r="AS178" i="89"/>
  <c r="AQ178" i="89"/>
  <c r="AO178" i="89"/>
  <c r="AM178" i="89"/>
  <c r="AK178" i="89"/>
  <c r="AI178" i="89"/>
  <c r="AG178" i="89"/>
  <c r="AE178" i="89"/>
  <c r="AC178" i="89"/>
  <c r="AZ175" i="89"/>
  <c r="AX175" i="89"/>
  <c r="AV175" i="89"/>
  <c r="AT175" i="89"/>
  <c r="AR175" i="89"/>
  <c r="AP175" i="89"/>
  <c r="AN175" i="89"/>
  <c r="AL175" i="89"/>
  <c r="AJ175" i="89"/>
  <c r="AH175" i="89"/>
  <c r="AF175" i="89"/>
  <c r="EY175" i="89" s="1"/>
  <c r="AD175" i="89"/>
  <c r="AZ174" i="89"/>
  <c r="AX174" i="89"/>
  <c r="AV174" i="89"/>
  <c r="AT174" i="89"/>
  <c r="AR174" i="89"/>
  <c r="AP174" i="89"/>
  <c r="AN174" i="89"/>
  <c r="AL174" i="89"/>
  <c r="AJ174" i="89"/>
  <c r="AH174" i="89"/>
  <c r="AF174" i="89"/>
  <c r="EY174" i="89" s="1"/>
  <c r="AD174" i="89"/>
  <c r="AZ173" i="89"/>
  <c r="AX173" i="89"/>
  <c r="AV173" i="89"/>
  <c r="AT173" i="89"/>
  <c r="AR173" i="89"/>
  <c r="AP173" i="89"/>
  <c r="AN173" i="89"/>
  <c r="AL173" i="89"/>
  <c r="AJ173" i="89"/>
  <c r="AH173" i="89"/>
  <c r="AF173" i="89"/>
  <c r="EY173" i="89" s="1"/>
  <c r="AD173" i="89"/>
  <c r="AZ172" i="89"/>
  <c r="AX172" i="89"/>
  <c r="AV172" i="89"/>
  <c r="AT172" i="89"/>
  <c r="AR172" i="89"/>
  <c r="AP172" i="89"/>
  <c r="AN172" i="89"/>
  <c r="AL172" i="89"/>
  <c r="AJ172" i="89"/>
  <c r="AH172" i="89"/>
  <c r="AF172" i="89"/>
  <c r="EY172" i="89" s="1"/>
  <c r="AD172" i="89"/>
  <c r="AZ171" i="89"/>
  <c r="AX171" i="89"/>
  <c r="AV171" i="89"/>
  <c r="AT171" i="89"/>
  <c r="AR171" i="89"/>
  <c r="AP171" i="89"/>
  <c r="AN171" i="89"/>
  <c r="AL171" i="89"/>
  <c r="AJ171" i="89"/>
  <c r="AH171" i="89"/>
  <c r="AF171" i="89"/>
  <c r="EY171" i="89" s="1"/>
  <c r="AD171" i="89"/>
  <c r="AZ170" i="89"/>
  <c r="AX170" i="89"/>
  <c r="AV170" i="89"/>
  <c r="AT170" i="89"/>
  <c r="AR170" i="89"/>
  <c r="AP170" i="89"/>
  <c r="AN170" i="89"/>
  <c r="AL170" i="89"/>
  <c r="AJ170" i="89"/>
  <c r="AH170" i="89"/>
  <c r="AF170" i="89"/>
  <c r="EY170" i="89" s="1"/>
  <c r="AD170" i="89"/>
  <c r="AZ169" i="89"/>
  <c r="AX169" i="89"/>
  <c r="AV169" i="89"/>
  <c r="AT169" i="89"/>
  <c r="AR169" i="89"/>
  <c r="AP169" i="89"/>
  <c r="AN169" i="89"/>
  <c r="AL169" i="89"/>
  <c r="AJ169" i="89"/>
  <c r="AH169" i="89"/>
  <c r="AF169" i="89"/>
  <c r="EY169" i="89" s="1"/>
  <c r="AD169" i="89"/>
  <c r="AZ164" i="89"/>
  <c r="AX164" i="89"/>
  <c r="AV164" i="89"/>
  <c r="AT164" i="89"/>
  <c r="AR164" i="89"/>
  <c r="AP164" i="89"/>
  <c r="AN164" i="89"/>
  <c r="AL164" i="89"/>
  <c r="AJ164" i="89"/>
  <c r="AH164" i="89"/>
  <c r="AF164" i="89"/>
  <c r="EY164" i="89" s="1"/>
  <c r="AD164" i="89"/>
  <c r="AZ168" i="89"/>
  <c r="AX168" i="89"/>
  <c r="AV168" i="89"/>
  <c r="AT168" i="89"/>
  <c r="AR168" i="89"/>
  <c r="AP168" i="89"/>
  <c r="AN168" i="89"/>
  <c r="AL168" i="89"/>
  <c r="AJ168" i="89"/>
  <c r="AH168" i="89"/>
  <c r="AF168" i="89"/>
  <c r="EY168" i="89" s="1"/>
  <c r="AD168" i="89"/>
  <c r="AZ167" i="89"/>
  <c r="AX167" i="89"/>
  <c r="AV167" i="89"/>
  <c r="AT167" i="89"/>
  <c r="AR167" i="89"/>
  <c r="AP167" i="89"/>
  <c r="AN167" i="89"/>
  <c r="AL167" i="89"/>
  <c r="AJ167" i="89"/>
  <c r="AH167" i="89"/>
  <c r="AF167" i="89"/>
  <c r="EY167" i="89" s="1"/>
  <c r="AD167" i="89"/>
  <c r="AZ165" i="89"/>
  <c r="AX165" i="89"/>
  <c r="AV165" i="89"/>
  <c r="AT165" i="89"/>
  <c r="AR165" i="89"/>
  <c r="AP165" i="89"/>
  <c r="AN165" i="89"/>
  <c r="AL165" i="89"/>
  <c r="AJ165" i="89"/>
  <c r="AH165" i="89"/>
  <c r="AF165" i="89"/>
  <c r="EY165" i="89" s="1"/>
  <c r="AD165" i="89"/>
  <c r="AZ163" i="89"/>
  <c r="AX163" i="89"/>
  <c r="AV163" i="89"/>
  <c r="AT163" i="89"/>
  <c r="AR163" i="89"/>
  <c r="AP163" i="89"/>
  <c r="AN163" i="89"/>
  <c r="AL163" i="89"/>
  <c r="AJ163" i="89"/>
  <c r="AH163" i="89"/>
  <c r="AF163" i="89"/>
  <c r="EY163" i="89" s="1"/>
  <c r="AD163" i="89"/>
  <c r="AZ152" i="89"/>
  <c r="AX152" i="89"/>
  <c r="AV152" i="89"/>
  <c r="AT152" i="89"/>
  <c r="AR152" i="89"/>
  <c r="AP152" i="89"/>
  <c r="AN152" i="89"/>
  <c r="AL152" i="89"/>
  <c r="AJ152" i="89"/>
  <c r="AH152" i="89"/>
  <c r="AF152" i="89"/>
  <c r="EY152" i="89" s="1"/>
  <c r="AD152" i="89"/>
  <c r="AZ153" i="89"/>
  <c r="AX153" i="89"/>
  <c r="AV153" i="89"/>
  <c r="AT153" i="89"/>
  <c r="AR153" i="89"/>
  <c r="AP153" i="89"/>
  <c r="AN153" i="89"/>
  <c r="AL153" i="89"/>
  <c r="AJ153" i="89"/>
  <c r="AH153" i="89"/>
  <c r="AF153" i="89"/>
  <c r="EY153" i="89" s="1"/>
  <c r="AD153" i="89"/>
  <c r="AZ162" i="89"/>
  <c r="AX162" i="89"/>
  <c r="AV162" i="89"/>
  <c r="AT162" i="89"/>
  <c r="AR162" i="89"/>
  <c r="AP162" i="89"/>
  <c r="AN162" i="89"/>
  <c r="AL162" i="89"/>
  <c r="AJ162" i="89"/>
  <c r="AH162" i="89"/>
  <c r="AF162" i="89"/>
  <c r="EY162" i="89" s="1"/>
  <c r="AD162" i="89"/>
  <c r="AZ160" i="89"/>
  <c r="AX160" i="89"/>
  <c r="AV160" i="89"/>
  <c r="AT160" i="89"/>
  <c r="AR160" i="89"/>
  <c r="AP160" i="89"/>
  <c r="AN160" i="89"/>
  <c r="AL160" i="89"/>
  <c r="AJ160" i="89"/>
  <c r="AH160" i="89"/>
  <c r="AF160" i="89"/>
  <c r="EY160" i="89" s="1"/>
  <c r="AD160" i="89"/>
  <c r="AZ158" i="89"/>
  <c r="AX158" i="89"/>
  <c r="AV158" i="89"/>
  <c r="AT158" i="89"/>
  <c r="AR158" i="89"/>
  <c r="AP158" i="89"/>
  <c r="AN158" i="89"/>
  <c r="AL158" i="89"/>
  <c r="AJ158" i="89"/>
  <c r="AH158" i="89"/>
  <c r="AF158" i="89"/>
  <c r="EY158" i="89" s="1"/>
  <c r="AD158" i="89"/>
  <c r="AZ157" i="89"/>
  <c r="AX157" i="89"/>
  <c r="AV157" i="89"/>
  <c r="AT157" i="89"/>
  <c r="AR157" i="89"/>
  <c r="AP157" i="89"/>
  <c r="AN157" i="89"/>
  <c r="AL157" i="89"/>
  <c r="AJ157" i="89"/>
  <c r="AH157" i="89"/>
  <c r="AF157" i="89"/>
  <c r="EY157" i="89" s="1"/>
  <c r="AD157" i="89"/>
  <c r="AZ156" i="89"/>
  <c r="AX156" i="89"/>
  <c r="AV156" i="89"/>
  <c r="AT156" i="89"/>
  <c r="AR156" i="89"/>
  <c r="AP156" i="89"/>
  <c r="AN156" i="89"/>
  <c r="AL156" i="89"/>
  <c r="AJ156" i="89"/>
  <c r="AH156" i="89"/>
  <c r="AF156" i="89"/>
  <c r="EY156" i="89" s="1"/>
  <c r="AD156" i="89"/>
  <c r="AZ151" i="89"/>
  <c r="AX151" i="89"/>
  <c r="AV151" i="89"/>
  <c r="AT151" i="89"/>
  <c r="AR151" i="89"/>
  <c r="AP151" i="89"/>
  <c r="AN151" i="89"/>
  <c r="AL151" i="89"/>
  <c r="AJ151" i="89"/>
  <c r="AH151" i="89"/>
  <c r="AF151" i="89"/>
  <c r="EY151" i="89" s="1"/>
  <c r="AD151" i="89"/>
  <c r="AZ150" i="89"/>
  <c r="AX150" i="89"/>
  <c r="AV150" i="89"/>
  <c r="AT150" i="89"/>
  <c r="AR150" i="89"/>
  <c r="AP150" i="89"/>
  <c r="AN150" i="89"/>
  <c r="AL150" i="89"/>
  <c r="AJ150" i="89"/>
  <c r="AH150" i="89"/>
  <c r="AF150" i="89"/>
  <c r="EY150" i="89" s="1"/>
  <c r="AD150" i="89"/>
  <c r="AZ149" i="89"/>
  <c r="AX149" i="89"/>
  <c r="AV149" i="89"/>
  <c r="AT149" i="89"/>
  <c r="AR149" i="89"/>
  <c r="AP149" i="89"/>
  <c r="AN149" i="89"/>
  <c r="AL149" i="89"/>
  <c r="AJ149" i="89"/>
  <c r="AH149" i="89"/>
  <c r="AF149" i="89"/>
  <c r="EY149" i="89" s="1"/>
  <c r="AD149" i="89"/>
  <c r="AZ148" i="89"/>
  <c r="AX148" i="89"/>
  <c r="AV148" i="89"/>
  <c r="AT148" i="89"/>
  <c r="AR148" i="89"/>
  <c r="AP148" i="89"/>
  <c r="AN148" i="89"/>
  <c r="AL148" i="89"/>
  <c r="AJ148" i="89"/>
  <c r="AH148" i="89"/>
  <c r="AF148" i="89"/>
  <c r="EY148" i="89" s="1"/>
  <c r="AD148" i="89"/>
  <c r="AZ147" i="89"/>
  <c r="AX147" i="89"/>
  <c r="AV147" i="89"/>
  <c r="AT147" i="89"/>
  <c r="AR147" i="89"/>
  <c r="AP147" i="89"/>
  <c r="AN147" i="89"/>
  <c r="AL147" i="89"/>
  <c r="AJ147" i="89"/>
  <c r="AH147" i="89"/>
  <c r="AF147" i="89"/>
  <c r="EY147" i="89" s="1"/>
  <c r="AD147" i="89"/>
  <c r="AZ146" i="89"/>
  <c r="AX146" i="89"/>
  <c r="AV146" i="89"/>
  <c r="AT146" i="89"/>
  <c r="AR146" i="89"/>
  <c r="AP146" i="89"/>
  <c r="AN146" i="89"/>
  <c r="AL146" i="89"/>
  <c r="AJ146" i="89"/>
  <c r="AH146" i="89"/>
  <c r="AF146" i="89"/>
  <c r="EY146" i="89" s="1"/>
  <c r="AD146" i="89"/>
  <c r="AZ145" i="89"/>
  <c r="AX145" i="89"/>
  <c r="AV145" i="89"/>
  <c r="AT145" i="89"/>
  <c r="AR145" i="89"/>
  <c r="AP145" i="89"/>
  <c r="AN145" i="89"/>
  <c r="AL145" i="89"/>
  <c r="AJ145" i="89"/>
  <c r="AH145" i="89"/>
  <c r="AF145" i="89"/>
  <c r="EY145" i="89" s="1"/>
  <c r="AD145" i="89"/>
  <c r="AZ144" i="89"/>
  <c r="AX144" i="89"/>
  <c r="AV144" i="89"/>
  <c r="AT144" i="89"/>
  <c r="AR144" i="89"/>
  <c r="AP144" i="89"/>
  <c r="AN144" i="89"/>
  <c r="AL144" i="89"/>
  <c r="AJ144" i="89"/>
  <c r="AH144" i="89"/>
  <c r="AF144" i="89"/>
  <c r="EY144" i="89" s="1"/>
  <c r="AD144" i="89"/>
  <c r="AZ143" i="89"/>
  <c r="AX143" i="89"/>
  <c r="AV143" i="89"/>
  <c r="AT143" i="89"/>
  <c r="AR143" i="89"/>
  <c r="AP143" i="89"/>
  <c r="AN143" i="89"/>
  <c r="AL143" i="89"/>
  <c r="AJ143" i="89"/>
  <c r="AH143" i="89"/>
  <c r="AF143" i="89"/>
  <c r="EY143" i="89" s="1"/>
  <c r="AD143" i="89"/>
  <c r="AZ142" i="89"/>
  <c r="AX142" i="89"/>
  <c r="AV142" i="89"/>
  <c r="AT142" i="89"/>
  <c r="AR142" i="89"/>
  <c r="AP142" i="89"/>
  <c r="AN142" i="89"/>
  <c r="AL142" i="89"/>
  <c r="AJ142" i="89"/>
  <c r="AH142" i="89"/>
  <c r="AF142" i="89"/>
  <c r="EY142" i="89" s="1"/>
  <c r="AD142" i="89"/>
  <c r="AZ141" i="89"/>
  <c r="AX141" i="89"/>
  <c r="AV141" i="89"/>
  <c r="AT141" i="89"/>
  <c r="AR141" i="89"/>
  <c r="AP141" i="89"/>
  <c r="AN141" i="89"/>
  <c r="AL141" i="89"/>
  <c r="AJ141" i="89"/>
  <c r="AH141" i="89"/>
  <c r="AF141" i="89"/>
  <c r="EY141" i="89" s="1"/>
  <c r="AD141" i="89"/>
  <c r="AZ140" i="89"/>
  <c r="AX140" i="89"/>
  <c r="AV140" i="89"/>
  <c r="AT140" i="89"/>
  <c r="AR140" i="89"/>
  <c r="AP140" i="89"/>
  <c r="AN140" i="89"/>
  <c r="AL140" i="89"/>
  <c r="AJ140" i="89"/>
  <c r="AH140" i="89"/>
  <c r="AF140" i="89"/>
  <c r="EY140" i="89" s="1"/>
  <c r="AD140" i="89"/>
  <c r="AZ139" i="89"/>
  <c r="AX139" i="89"/>
  <c r="AV139" i="89"/>
  <c r="AT139" i="89"/>
  <c r="AR139" i="89"/>
  <c r="AP139" i="89"/>
  <c r="AN139" i="89"/>
  <c r="AL139" i="89"/>
  <c r="AJ139" i="89"/>
  <c r="AH139" i="89"/>
  <c r="AF139" i="89"/>
  <c r="EY139" i="89" s="1"/>
  <c r="AD139" i="89"/>
  <c r="AZ138" i="89"/>
  <c r="AX138" i="89"/>
  <c r="AV138" i="89"/>
  <c r="AT138" i="89"/>
  <c r="AR138" i="89"/>
  <c r="AP138" i="89"/>
  <c r="AN138" i="89"/>
  <c r="AL138" i="89"/>
  <c r="AJ138" i="89"/>
  <c r="AH138" i="89"/>
  <c r="AF138" i="89"/>
  <c r="EY138" i="89" s="1"/>
  <c r="AD138" i="89"/>
  <c r="AZ137" i="89"/>
  <c r="AX137" i="89"/>
  <c r="AV137" i="89"/>
  <c r="AT137" i="89"/>
  <c r="AR137" i="89"/>
  <c r="AP137" i="89"/>
  <c r="AN137" i="89"/>
  <c r="AL137" i="89"/>
  <c r="AJ137" i="89"/>
  <c r="AH137" i="89"/>
  <c r="AF137" i="89"/>
  <c r="EY137" i="89" s="1"/>
  <c r="AD137" i="89"/>
  <c r="AZ136" i="89"/>
  <c r="AX136" i="89"/>
  <c r="AV136" i="89"/>
  <c r="AT136" i="89"/>
  <c r="AR136" i="89"/>
  <c r="AP136" i="89"/>
  <c r="AN136" i="89"/>
  <c r="AL136" i="89"/>
  <c r="AJ136" i="89"/>
  <c r="AH136" i="89"/>
  <c r="AF136" i="89"/>
  <c r="AD136" i="89"/>
  <c r="AY129" i="89"/>
  <c r="AW129" i="89"/>
  <c r="AU129" i="89"/>
  <c r="AS129" i="89"/>
  <c r="AQ129" i="89"/>
  <c r="AO129" i="89"/>
  <c r="AM129" i="89"/>
  <c r="AK129" i="89"/>
  <c r="AI129" i="89"/>
  <c r="AG129" i="89"/>
  <c r="AE129" i="89"/>
  <c r="AC129" i="89"/>
  <c r="AZ126" i="89"/>
  <c r="AX126" i="89"/>
  <c r="AV126" i="89"/>
  <c r="AT126" i="89"/>
  <c r="AR126" i="89"/>
  <c r="AP126" i="89"/>
  <c r="AN126" i="89"/>
  <c r="AL126" i="89"/>
  <c r="AJ126" i="89"/>
  <c r="AH126" i="89"/>
  <c r="AF126" i="89"/>
  <c r="EY126" i="89" s="1"/>
  <c r="AD126" i="89"/>
  <c r="AZ123" i="89"/>
  <c r="AX123" i="89"/>
  <c r="AV123" i="89"/>
  <c r="AT123" i="89"/>
  <c r="AR123" i="89"/>
  <c r="AP123" i="89"/>
  <c r="AN123" i="89"/>
  <c r="AL123" i="89"/>
  <c r="AJ123" i="89"/>
  <c r="AH123" i="89"/>
  <c r="AF123" i="89"/>
  <c r="EY123" i="89" s="1"/>
  <c r="AD123" i="89"/>
  <c r="AZ120" i="89"/>
  <c r="AX120" i="89"/>
  <c r="AV120" i="89"/>
  <c r="AT120" i="89"/>
  <c r="AR120" i="89"/>
  <c r="AP120" i="89"/>
  <c r="AN120" i="89"/>
  <c r="AL120" i="89"/>
  <c r="AJ120" i="89"/>
  <c r="AH120" i="89"/>
  <c r="AF120" i="89"/>
  <c r="EY120" i="89" s="1"/>
  <c r="AD120" i="89"/>
  <c r="AZ124" i="89"/>
  <c r="AX124" i="89"/>
  <c r="AV124" i="89"/>
  <c r="AT124" i="89"/>
  <c r="AR124" i="89"/>
  <c r="AP124" i="89"/>
  <c r="AN124" i="89"/>
  <c r="AL124" i="89"/>
  <c r="AJ124" i="89"/>
  <c r="AH124" i="89"/>
  <c r="AF124" i="89"/>
  <c r="EY124" i="89" s="1"/>
  <c r="AD124" i="89"/>
  <c r="AZ103" i="89"/>
  <c r="AX103" i="89"/>
  <c r="AV103" i="89"/>
  <c r="AT103" i="89"/>
  <c r="AR103" i="89"/>
  <c r="AP103" i="89"/>
  <c r="AN103" i="89"/>
  <c r="AL103" i="89"/>
  <c r="AJ103" i="89"/>
  <c r="AH103" i="89"/>
  <c r="AF103" i="89"/>
  <c r="EY103" i="89" s="1"/>
  <c r="AD103" i="89"/>
  <c r="AZ125" i="89"/>
  <c r="AX125" i="89"/>
  <c r="AV125" i="89"/>
  <c r="AT125" i="89"/>
  <c r="AR125" i="89"/>
  <c r="AP125" i="89"/>
  <c r="AN125" i="89"/>
  <c r="AL125" i="89"/>
  <c r="AJ125" i="89"/>
  <c r="AH125" i="89"/>
  <c r="AF125" i="89"/>
  <c r="EY125" i="89" s="1"/>
  <c r="AD125" i="89"/>
  <c r="AZ118" i="89"/>
  <c r="AX118" i="89"/>
  <c r="AV118" i="89"/>
  <c r="AT118" i="89"/>
  <c r="AR118" i="89"/>
  <c r="AP118" i="89"/>
  <c r="AN118" i="89"/>
  <c r="AL118" i="89"/>
  <c r="AJ118" i="89"/>
  <c r="AH118" i="89"/>
  <c r="AF118" i="89"/>
  <c r="EY118" i="89" s="1"/>
  <c r="AD118" i="89"/>
  <c r="AZ114" i="89"/>
  <c r="AX114" i="89"/>
  <c r="AV114" i="89"/>
  <c r="AT114" i="89"/>
  <c r="AR114" i="89"/>
  <c r="AP114" i="89"/>
  <c r="AN114" i="89"/>
  <c r="AL114" i="89"/>
  <c r="AJ114" i="89"/>
  <c r="AH114" i="89"/>
  <c r="AF114" i="89"/>
  <c r="EY114" i="89" s="1"/>
  <c r="AD114" i="89"/>
  <c r="AZ121" i="89"/>
  <c r="AX121" i="89"/>
  <c r="AV121" i="89"/>
  <c r="AT121" i="89"/>
  <c r="AR121" i="89"/>
  <c r="AP121" i="89"/>
  <c r="AN121" i="89"/>
  <c r="AL121" i="89"/>
  <c r="AJ121" i="89"/>
  <c r="AH121" i="89"/>
  <c r="AF121" i="89"/>
  <c r="EY121" i="89" s="1"/>
  <c r="AD121" i="89"/>
  <c r="AZ119" i="89"/>
  <c r="AX119" i="89"/>
  <c r="AV119" i="89"/>
  <c r="AT119" i="89"/>
  <c r="AR119" i="89"/>
  <c r="AP119" i="89"/>
  <c r="AN119" i="89"/>
  <c r="AL119" i="89"/>
  <c r="AJ119" i="89"/>
  <c r="AH119" i="89"/>
  <c r="AF119" i="89"/>
  <c r="EY119" i="89" s="1"/>
  <c r="AD119" i="89"/>
  <c r="AZ122" i="89"/>
  <c r="AX122" i="89"/>
  <c r="AV122" i="89"/>
  <c r="AT122" i="89"/>
  <c r="AR122" i="89"/>
  <c r="AP122" i="89"/>
  <c r="AN122" i="89"/>
  <c r="AL122" i="89"/>
  <c r="AJ122" i="89"/>
  <c r="AH122" i="89"/>
  <c r="AF122" i="89"/>
  <c r="EY122" i="89" s="1"/>
  <c r="AD122" i="89"/>
  <c r="AZ117" i="89"/>
  <c r="AX117" i="89"/>
  <c r="AV117" i="89"/>
  <c r="AT117" i="89"/>
  <c r="AR117" i="89"/>
  <c r="AP117" i="89"/>
  <c r="AN117" i="89"/>
  <c r="AL117" i="89"/>
  <c r="AJ117" i="89"/>
  <c r="AH117" i="89"/>
  <c r="AF117" i="89"/>
  <c r="EY117" i="89" s="1"/>
  <c r="AD117" i="89"/>
  <c r="AZ115" i="89"/>
  <c r="AX115" i="89"/>
  <c r="AV115" i="89"/>
  <c r="AT115" i="89"/>
  <c r="AR115" i="89"/>
  <c r="AP115" i="89"/>
  <c r="AN115" i="89"/>
  <c r="AL115" i="89"/>
  <c r="AJ115" i="89"/>
  <c r="AH115" i="89"/>
  <c r="AF115" i="89"/>
  <c r="EY115" i="89" s="1"/>
  <c r="AD115" i="89"/>
  <c r="AZ113" i="89"/>
  <c r="AX113" i="89"/>
  <c r="AV113" i="89"/>
  <c r="AT113" i="89"/>
  <c r="AR113" i="89"/>
  <c r="AP113" i="89"/>
  <c r="AN113" i="89"/>
  <c r="AL113" i="89"/>
  <c r="AJ113" i="89"/>
  <c r="AH113" i="89"/>
  <c r="AF113" i="89"/>
  <c r="EY113" i="89" s="1"/>
  <c r="AD113" i="89"/>
  <c r="AZ111" i="89"/>
  <c r="AX111" i="89"/>
  <c r="AV111" i="89"/>
  <c r="AT111" i="89"/>
  <c r="AR111" i="89"/>
  <c r="AP111" i="89"/>
  <c r="AN111" i="89"/>
  <c r="AL111" i="89"/>
  <c r="AJ111" i="89"/>
  <c r="AH111" i="89"/>
  <c r="AF111" i="89"/>
  <c r="EY111" i="89" s="1"/>
  <c r="AD111" i="89"/>
  <c r="AZ109" i="89"/>
  <c r="AX109" i="89"/>
  <c r="AV109" i="89"/>
  <c r="AT109" i="89"/>
  <c r="AR109" i="89"/>
  <c r="AP109" i="89"/>
  <c r="AN109" i="89"/>
  <c r="AL109" i="89"/>
  <c r="AJ109" i="89"/>
  <c r="AH109" i="89"/>
  <c r="AF109" i="89"/>
  <c r="EY109" i="89" s="1"/>
  <c r="AD109" i="89"/>
  <c r="AZ116" i="89"/>
  <c r="AX116" i="89"/>
  <c r="AV116" i="89"/>
  <c r="AT116" i="89"/>
  <c r="AR116" i="89"/>
  <c r="AP116" i="89"/>
  <c r="AN116" i="89"/>
  <c r="AL116" i="89"/>
  <c r="AJ116" i="89"/>
  <c r="AH116" i="89"/>
  <c r="AF116" i="89"/>
  <c r="EY116" i="89" s="1"/>
  <c r="AD116" i="89"/>
  <c r="AZ110" i="89"/>
  <c r="AX110" i="89"/>
  <c r="AV110" i="89"/>
  <c r="AT110" i="89"/>
  <c r="AR110" i="89"/>
  <c r="AP110" i="89"/>
  <c r="AN110" i="89"/>
  <c r="AL110" i="89"/>
  <c r="AJ110" i="89"/>
  <c r="AH110" i="89"/>
  <c r="AF110" i="89"/>
  <c r="EY110" i="89" s="1"/>
  <c r="AD110" i="89"/>
  <c r="AZ104" i="89"/>
  <c r="AX104" i="89"/>
  <c r="AV104" i="89"/>
  <c r="AT104" i="89"/>
  <c r="AR104" i="89"/>
  <c r="AP104" i="89"/>
  <c r="AN104" i="89"/>
  <c r="AL104" i="89"/>
  <c r="AJ104" i="89"/>
  <c r="AH104" i="89"/>
  <c r="AF104" i="89"/>
  <c r="EY104" i="89" s="1"/>
  <c r="AD104" i="89"/>
  <c r="AZ108" i="89"/>
  <c r="AX108" i="89"/>
  <c r="AV108" i="89"/>
  <c r="AT108" i="89"/>
  <c r="AR108" i="89"/>
  <c r="AP108" i="89"/>
  <c r="AN108" i="89"/>
  <c r="AL108" i="89"/>
  <c r="AJ108" i="89"/>
  <c r="AH108" i="89"/>
  <c r="AF108" i="89"/>
  <c r="EY108" i="89" s="1"/>
  <c r="AD108" i="89"/>
  <c r="AZ102" i="89"/>
  <c r="AX102" i="89"/>
  <c r="AV102" i="89"/>
  <c r="AT102" i="89"/>
  <c r="AR102" i="89"/>
  <c r="AP102" i="89"/>
  <c r="AN102" i="89"/>
  <c r="AL102" i="89"/>
  <c r="AJ102" i="89"/>
  <c r="AH102" i="89"/>
  <c r="AF102" i="89"/>
  <c r="EY102" i="89" s="1"/>
  <c r="AD102" i="89"/>
  <c r="AZ105" i="89"/>
  <c r="AX105" i="89"/>
  <c r="AV105" i="89"/>
  <c r="AT105" i="89"/>
  <c r="AR105" i="89"/>
  <c r="AP105" i="89"/>
  <c r="AN105" i="89"/>
  <c r="AL105" i="89"/>
  <c r="AJ105" i="89"/>
  <c r="AH105" i="89"/>
  <c r="AF105" i="89"/>
  <c r="EY105" i="89" s="1"/>
  <c r="AD105" i="89"/>
  <c r="AZ101" i="89"/>
  <c r="AX101" i="89"/>
  <c r="AV101" i="89"/>
  <c r="AT101" i="89"/>
  <c r="AR101" i="89"/>
  <c r="AP101" i="89"/>
  <c r="AN101" i="89"/>
  <c r="AL101" i="89"/>
  <c r="AJ101" i="89"/>
  <c r="AH101" i="89"/>
  <c r="AF101" i="89"/>
  <c r="EY101" i="89" s="1"/>
  <c r="AD101" i="89"/>
  <c r="AZ99" i="89"/>
  <c r="AX99" i="89"/>
  <c r="AV99" i="89"/>
  <c r="AT99" i="89"/>
  <c r="AR99" i="89"/>
  <c r="AP99" i="89"/>
  <c r="AN99" i="89"/>
  <c r="AL99" i="89"/>
  <c r="AJ99" i="89"/>
  <c r="AH99" i="89"/>
  <c r="AF99" i="89"/>
  <c r="EY99" i="89" s="1"/>
  <c r="AD99" i="89"/>
  <c r="AZ95" i="89"/>
  <c r="AX95" i="89"/>
  <c r="AV95" i="89"/>
  <c r="AT95" i="89"/>
  <c r="AR95" i="89"/>
  <c r="AP95" i="89"/>
  <c r="AN95" i="89"/>
  <c r="AL95" i="89"/>
  <c r="AJ95" i="89"/>
  <c r="AH95" i="89"/>
  <c r="AF95" i="89"/>
  <c r="EY95" i="89" s="1"/>
  <c r="AD95" i="89"/>
  <c r="AZ96" i="89"/>
  <c r="AX96" i="89"/>
  <c r="AV96" i="89"/>
  <c r="AT96" i="89"/>
  <c r="AR96" i="89"/>
  <c r="AP96" i="89"/>
  <c r="AN96" i="89"/>
  <c r="AL96" i="89"/>
  <c r="AJ96" i="89"/>
  <c r="AH96" i="89"/>
  <c r="AF96" i="89"/>
  <c r="EY96" i="89" s="1"/>
  <c r="AD96" i="89"/>
  <c r="AZ100" i="89"/>
  <c r="AX100" i="89"/>
  <c r="AV100" i="89"/>
  <c r="AT100" i="89"/>
  <c r="AR100" i="89"/>
  <c r="AP100" i="89"/>
  <c r="AN100" i="89"/>
  <c r="AL100" i="89"/>
  <c r="AJ100" i="89"/>
  <c r="AH100" i="89"/>
  <c r="AF100" i="89"/>
  <c r="EY100" i="89" s="1"/>
  <c r="AD100" i="89"/>
  <c r="AZ97" i="89"/>
  <c r="AX97" i="89"/>
  <c r="AV97" i="89"/>
  <c r="AT97" i="89"/>
  <c r="AR97" i="89"/>
  <c r="AP97" i="89"/>
  <c r="AN97" i="89"/>
  <c r="AL97" i="89"/>
  <c r="AJ97" i="89"/>
  <c r="AH97" i="89"/>
  <c r="AF97" i="89"/>
  <c r="EY97" i="89" s="1"/>
  <c r="AD97" i="89"/>
  <c r="AZ106" i="89"/>
  <c r="AX106" i="89"/>
  <c r="AV106" i="89"/>
  <c r="AT106" i="89"/>
  <c r="AR106" i="89"/>
  <c r="AP106" i="89"/>
  <c r="AN106" i="89"/>
  <c r="AL106" i="89"/>
  <c r="AJ106" i="89"/>
  <c r="AH106" i="89"/>
  <c r="AF106" i="89"/>
  <c r="EY106" i="89" s="1"/>
  <c r="AD106" i="89"/>
  <c r="AZ94" i="89"/>
  <c r="AX94" i="89"/>
  <c r="AV94" i="89"/>
  <c r="AT94" i="89"/>
  <c r="AR94" i="89"/>
  <c r="AP94" i="89"/>
  <c r="AN94" i="89"/>
  <c r="AL94" i="89"/>
  <c r="AJ94" i="89"/>
  <c r="AH94" i="89"/>
  <c r="AF94" i="89"/>
  <c r="EY94" i="89" s="1"/>
  <c r="AD94" i="89"/>
  <c r="AZ93" i="89"/>
  <c r="AX93" i="89"/>
  <c r="AV93" i="89"/>
  <c r="AT93" i="89"/>
  <c r="AR93" i="89"/>
  <c r="AP93" i="89"/>
  <c r="AN93" i="89"/>
  <c r="AL93" i="89"/>
  <c r="AJ93" i="89"/>
  <c r="AH93" i="89"/>
  <c r="AF93" i="89"/>
  <c r="EY93" i="89" s="1"/>
  <c r="AD93" i="89"/>
  <c r="AZ92" i="89"/>
  <c r="AX92" i="89"/>
  <c r="AV92" i="89"/>
  <c r="AT92" i="89"/>
  <c r="AR92" i="89"/>
  <c r="AP92" i="89"/>
  <c r="AN92" i="89"/>
  <c r="AL92" i="89"/>
  <c r="AJ92" i="89"/>
  <c r="AH92" i="89"/>
  <c r="AF92" i="89"/>
  <c r="EY92" i="89" s="1"/>
  <c r="AD92" i="89"/>
  <c r="AZ90" i="89"/>
  <c r="AX90" i="89"/>
  <c r="AV90" i="89"/>
  <c r="AT90" i="89"/>
  <c r="AR90" i="89"/>
  <c r="AP90" i="89"/>
  <c r="AN90" i="89"/>
  <c r="AL90" i="89"/>
  <c r="AJ90" i="89"/>
  <c r="AH90" i="89"/>
  <c r="AF90" i="89"/>
  <c r="EY90" i="89" s="1"/>
  <c r="AD90" i="89"/>
  <c r="AZ89" i="89"/>
  <c r="AX89" i="89"/>
  <c r="AV89" i="89"/>
  <c r="AT89" i="89"/>
  <c r="AR89" i="89"/>
  <c r="AP89" i="89"/>
  <c r="AN89" i="89"/>
  <c r="AL89" i="89"/>
  <c r="AJ89" i="89"/>
  <c r="AH89" i="89"/>
  <c r="AF89" i="89"/>
  <c r="EY89" i="89" s="1"/>
  <c r="AD89" i="89"/>
  <c r="AZ88" i="89"/>
  <c r="AX88" i="89"/>
  <c r="AV88" i="89"/>
  <c r="AT88" i="89"/>
  <c r="AR88" i="89"/>
  <c r="AP88" i="89"/>
  <c r="AN88" i="89"/>
  <c r="AL88" i="89"/>
  <c r="AJ88" i="89"/>
  <c r="AH88" i="89"/>
  <c r="AF88" i="89"/>
  <c r="EY88" i="89" s="1"/>
  <c r="AD88" i="89"/>
  <c r="AY81" i="89"/>
  <c r="AW81" i="89"/>
  <c r="AU81" i="89"/>
  <c r="AS81" i="89"/>
  <c r="AQ81" i="89"/>
  <c r="AO81" i="89"/>
  <c r="AM81" i="89"/>
  <c r="AK81" i="89"/>
  <c r="AI81" i="89"/>
  <c r="AG81" i="89"/>
  <c r="AE81" i="89"/>
  <c r="AC81" i="89"/>
  <c r="AZ78" i="89"/>
  <c r="AX78" i="89"/>
  <c r="AV78" i="89"/>
  <c r="AT78" i="89"/>
  <c r="AR78" i="89"/>
  <c r="AP78" i="89"/>
  <c r="AN78" i="89"/>
  <c r="AL78" i="89"/>
  <c r="AJ78" i="89"/>
  <c r="AH78" i="89"/>
  <c r="AF78" i="89"/>
  <c r="AD78" i="89"/>
  <c r="AZ77" i="89"/>
  <c r="AX77" i="89"/>
  <c r="AV77" i="89"/>
  <c r="AT77" i="89"/>
  <c r="AR77" i="89"/>
  <c r="AP77" i="89"/>
  <c r="AN77" i="89"/>
  <c r="AL77" i="89"/>
  <c r="AJ77" i="89"/>
  <c r="AH77" i="89"/>
  <c r="AF77" i="89"/>
  <c r="AD77" i="89"/>
  <c r="AZ76" i="89"/>
  <c r="AX76" i="89"/>
  <c r="AV76" i="89"/>
  <c r="AT76" i="89"/>
  <c r="AR76" i="89"/>
  <c r="AP76" i="89"/>
  <c r="AN76" i="89"/>
  <c r="AL76" i="89"/>
  <c r="AJ76" i="89"/>
  <c r="AH76" i="89"/>
  <c r="AF76" i="89"/>
  <c r="AD76" i="89"/>
  <c r="AZ75" i="89"/>
  <c r="AX75" i="89"/>
  <c r="AV75" i="89"/>
  <c r="AT75" i="89"/>
  <c r="AR75" i="89"/>
  <c r="AP75" i="89"/>
  <c r="AN75" i="89"/>
  <c r="AL75" i="89"/>
  <c r="AJ75" i="89"/>
  <c r="AH75" i="89"/>
  <c r="AF75" i="89"/>
  <c r="AD75" i="89"/>
  <c r="AZ74" i="89"/>
  <c r="AX74" i="89"/>
  <c r="AV74" i="89"/>
  <c r="AT74" i="89"/>
  <c r="AR74" i="89"/>
  <c r="AP74" i="89"/>
  <c r="AN74" i="89"/>
  <c r="AL74" i="89"/>
  <c r="AJ74" i="89"/>
  <c r="AH74" i="89"/>
  <c r="AF74" i="89"/>
  <c r="AD74" i="89"/>
  <c r="AZ73" i="89"/>
  <c r="AX73" i="89"/>
  <c r="AV73" i="89"/>
  <c r="AT73" i="89"/>
  <c r="AR73" i="89"/>
  <c r="AP73" i="89"/>
  <c r="AN73" i="89"/>
  <c r="AL73" i="89"/>
  <c r="AJ73" i="89"/>
  <c r="AH73" i="89"/>
  <c r="AF73" i="89"/>
  <c r="AD73" i="89"/>
  <c r="AZ72" i="89"/>
  <c r="AX72" i="89"/>
  <c r="AV72" i="89"/>
  <c r="AT72" i="89"/>
  <c r="AR72" i="89"/>
  <c r="AP72" i="89"/>
  <c r="AN72" i="89"/>
  <c r="AL72" i="89"/>
  <c r="AJ72" i="89"/>
  <c r="AH72" i="89"/>
  <c r="AF72" i="89"/>
  <c r="AD72" i="89"/>
  <c r="AZ71" i="89"/>
  <c r="AX71" i="89"/>
  <c r="AV71" i="89"/>
  <c r="AT71" i="89"/>
  <c r="AR71" i="89"/>
  <c r="AP71" i="89"/>
  <c r="AN71" i="89"/>
  <c r="AL71" i="89"/>
  <c r="AJ71" i="89"/>
  <c r="AH71" i="89"/>
  <c r="AF71" i="89"/>
  <c r="AD71" i="89"/>
  <c r="AZ70" i="89"/>
  <c r="AX70" i="89"/>
  <c r="AV70" i="89"/>
  <c r="AT70" i="89"/>
  <c r="AR70" i="89"/>
  <c r="AP70" i="89"/>
  <c r="AN70" i="89"/>
  <c r="AL70" i="89"/>
  <c r="AJ70" i="89"/>
  <c r="AH70" i="89"/>
  <c r="AF70" i="89"/>
  <c r="AD70" i="89"/>
  <c r="AZ69" i="89"/>
  <c r="AX69" i="89"/>
  <c r="AV69" i="89"/>
  <c r="AT69" i="89"/>
  <c r="AR69" i="89"/>
  <c r="AP69" i="89"/>
  <c r="AN69" i="89"/>
  <c r="AL69" i="89"/>
  <c r="AJ69" i="89"/>
  <c r="AH69" i="89"/>
  <c r="AF69" i="89"/>
  <c r="AD69" i="89"/>
  <c r="AZ68" i="89"/>
  <c r="AX68" i="89"/>
  <c r="AV68" i="89"/>
  <c r="AT68" i="89"/>
  <c r="AR68" i="89"/>
  <c r="AP68" i="89"/>
  <c r="AN68" i="89"/>
  <c r="AL68" i="89"/>
  <c r="AJ68" i="89"/>
  <c r="AH68" i="89"/>
  <c r="AF68" i="89"/>
  <c r="AD68" i="89"/>
  <c r="AZ67" i="89"/>
  <c r="AX67" i="89"/>
  <c r="AV67" i="89"/>
  <c r="AT67" i="89"/>
  <c r="AR67" i="89"/>
  <c r="AP67" i="89"/>
  <c r="AN67" i="89"/>
  <c r="AL67" i="89"/>
  <c r="AJ67" i="89"/>
  <c r="AH67" i="89"/>
  <c r="AF67" i="89"/>
  <c r="AD67" i="89"/>
  <c r="AZ66" i="89"/>
  <c r="AX66" i="89"/>
  <c r="AV66" i="89"/>
  <c r="AT66" i="89"/>
  <c r="AR66" i="89"/>
  <c r="AP66" i="89"/>
  <c r="AN66" i="89"/>
  <c r="AL66" i="89"/>
  <c r="AJ66" i="89"/>
  <c r="AH66" i="89"/>
  <c r="AF66" i="89"/>
  <c r="AD66" i="89"/>
  <c r="AZ65" i="89"/>
  <c r="AX65" i="89"/>
  <c r="AV65" i="89"/>
  <c r="AT65" i="89"/>
  <c r="AR65" i="89"/>
  <c r="AP65" i="89"/>
  <c r="AN65" i="89"/>
  <c r="AL65" i="89"/>
  <c r="AJ65" i="89"/>
  <c r="AH65" i="89"/>
  <c r="AF65" i="89"/>
  <c r="AD65" i="89"/>
  <c r="AZ64" i="89"/>
  <c r="AX64" i="89"/>
  <c r="AV64" i="89"/>
  <c r="AT64" i="89"/>
  <c r="AR64" i="89"/>
  <c r="AP64" i="89"/>
  <c r="AN64" i="89"/>
  <c r="AL64" i="89"/>
  <c r="AJ64" i="89"/>
  <c r="AH64" i="89"/>
  <c r="AF64" i="89"/>
  <c r="AD64" i="89"/>
  <c r="AZ63" i="89"/>
  <c r="AX63" i="89"/>
  <c r="AV63" i="89"/>
  <c r="AT63" i="89"/>
  <c r="AR63" i="89"/>
  <c r="AP63" i="89"/>
  <c r="AN63" i="89"/>
  <c r="AL63" i="89"/>
  <c r="AJ63" i="89"/>
  <c r="AH63" i="89"/>
  <c r="AF63" i="89"/>
  <c r="AD63" i="89"/>
  <c r="AZ62" i="89"/>
  <c r="AX62" i="89"/>
  <c r="AV62" i="89"/>
  <c r="AT62" i="89"/>
  <c r="AR62" i="89"/>
  <c r="AP62" i="89"/>
  <c r="AN62" i="89"/>
  <c r="AL62" i="89"/>
  <c r="AJ62" i="89"/>
  <c r="AH62" i="89"/>
  <c r="AF62" i="89"/>
  <c r="AD62" i="89"/>
  <c r="AZ61" i="89"/>
  <c r="AX61" i="89"/>
  <c r="AV61" i="89"/>
  <c r="AT61" i="89"/>
  <c r="AR61" i="89"/>
  <c r="AP61" i="89"/>
  <c r="AN61" i="89"/>
  <c r="AL61" i="89"/>
  <c r="AJ61" i="89"/>
  <c r="AH61" i="89"/>
  <c r="AF61" i="89"/>
  <c r="AD61" i="89"/>
  <c r="AZ60" i="89"/>
  <c r="AX60" i="89"/>
  <c r="AV60" i="89"/>
  <c r="AT60" i="89"/>
  <c r="AR60" i="89"/>
  <c r="AP60" i="89"/>
  <c r="AN60" i="89"/>
  <c r="AL60" i="89"/>
  <c r="AJ60" i="89"/>
  <c r="AH60" i="89"/>
  <c r="AF60" i="89"/>
  <c r="AD60" i="89"/>
  <c r="AZ59" i="89"/>
  <c r="AX59" i="89"/>
  <c r="AV59" i="89"/>
  <c r="AT59" i="89"/>
  <c r="AR59" i="89"/>
  <c r="AP59" i="89"/>
  <c r="AN59" i="89"/>
  <c r="AL59" i="89"/>
  <c r="AJ59" i="89"/>
  <c r="AH59" i="89"/>
  <c r="AF59" i="89"/>
  <c r="AD59" i="89"/>
  <c r="AZ58" i="89"/>
  <c r="AX58" i="89"/>
  <c r="AV58" i="89"/>
  <c r="AT58" i="89"/>
  <c r="AR58" i="89"/>
  <c r="AP58" i="89"/>
  <c r="AN58" i="89"/>
  <c r="AL58" i="89"/>
  <c r="AJ58" i="89"/>
  <c r="AH58" i="89"/>
  <c r="AF58" i="89"/>
  <c r="AD58" i="89"/>
  <c r="AZ57" i="89"/>
  <c r="AX57" i="89"/>
  <c r="AV57" i="89"/>
  <c r="AT57" i="89"/>
  <c r="AR57" i="89"/>
  <c r="AP57" i="89"/>
  <c r="AN57" i="89"/>
  <c r="AL57" i="89"/>
  <c r="AJ57" i="89"/>
  <c r="AH57" i="89"/>
  <c r="AF57" i="89"/>
  <c r="AD57" i="89"/>
  <c r="AZ56" i="89"/>
  <c r="AX56" i="89"/>
  <c r="AV56" i="89"/>
  <c r="AT56" i="89"/>
  <c r="AR56" i="89"/>
  <c r="AP56" i="89"/>
  <c r="AN56" i="89"/>
  <c r="AL56" i="89"/>
  <c r="AJ56" i="89"/>
  <c r="AH56" i="89"/>
  <c r="AF56" i="89"/>
  <c r="AD56" i="89"/>
  <c r="AZ55" i="89"/>
  <c r="AX55" i="89"/>
  <c r="AV55" i="89"/>
  <c r="AT55" i="89"/>
  <c r="AR55" i="89"/>
  <c r="AP55" i="89"/>
  <c r="AN55" i="89"/>
  <c r="AL55" i="89"/>
  <c r="AJ55" i="89"/>
  <c r="AH55" i="89"/>
  <c r="AF55" i="89"/>
  <c r="AD55" i="89"/>
  <c r="AZ54" i="89"/>
  <c r="AX54" i="89"/>
  <c r="AV54" i="89"/>
  <c r="AT54" i="89"/>
  <c r="AR54" i="89"/>
  <c r="AP54" i="89"/>
  <c r="AN54" i="89"/>
  <c r="AL54" i="89"/>
  <c r="AJ54" i="89"/>
  <c r="AH54" i="89"/>
  <c r="AF54" i="89"/>
  <c r="AD54" i="89"/>
  <c r="AZ53" i="89"/>
  <c r="AX53" i="89"/>
  <c r="AV53" i="89"/>
  <c r="AT53" i="89"/>
  <c r="AR53" i="89"/>
  <c r="AP53" i="89"/>
  <c r="AN53" i="89"/>
  <c r="AL53" i="89"/>
  <c r="AJ53" i="89"/>
  <c r="AH53" i="89"/>
  <c r="AF53" i="89"/>
  <c r="AD53" i="89"/>
  <c r="AZ52" i="89"/>
  <c r="AX52" i="89"/>
  <c r="AV52" i="89"/>
  <c r="AT52" i="89"/>
  <c r="AR52" i="89"/>
  <c r="AP52" i="89"/>
  <c r="AN52" i="89"/>
  <c r="AL52" i="89"/>
  <c r="AJ52" i="89"/>
  <c r="AH52" i="89"/>
  <c r="AF52" i="89"/>
  <c r="AD52" i="89"/>
  <c r="AZ51" i="89"/>
  <c r="AX51" i="89"/>
  <c r="AV51" i="89"/>
  <c r="AT51" i="89"/>
  <c r="AR51" i="89"/>
  <c r="AP51" i="89"/>
  <c r="AN51" i="89"/>
  <c r="AL51" i="89"/>
  <c r="AJ51" i="89"/>
  <c r="AH51" i="89"/>
  <c r="AF51" i="89"/>
  <c r="AD51" i="89"/>
  <c r="AZ50" i="89"/>
  <c r="AX50" i="89"/>
  <c r="AV50" i="89"/>
  <c r="AT50" i="89"/>
  <c r="AR50" i="89"/>
  <c r="AP50" i="89"/>
  <c r="AN50" i="89"/>
  <c r="AL50" i="89"/>
  <c r="AJ50" i="89"/>
  <c r="AH50" i="89"/>
  <c r="AF50" i="89"/>
  <c r="AD50" i="89"/>
  <c r="AZ49" i="89"/>
  <c r="AX49" i="89"/>
  <c r="AV49" i="89"/>
  <c r="AT49" i="89"/>
  <c r="AR49" i="89"/>
  <c r="AP49" i="89"/>
  <c r="AN49" i="89"/>
  <c r="AL49" i="89"/>
  <c r="AJ49" i="89"/>
  <c r="AH49" i="89"/>
  <c r="AF49" i="89"/>
  <c r="AD49" i="89"/>
  <c r="AZ48" i="89"/>
  <c r="AX48" i="89"/>
  <c r="AV48" i="89"/>
  <c r="AT48" i="89"/>
  <c r="AR48" i="89"/>
  <c r="AP48" i="89"/>
  <c r="AN48" i="89"/>
  <c r="AL48" i="89"/>
  <c r="AJ48" i="89"/>
  <c r="AH48" i="89"/>
  <c r="AF48" i="89"/>
  <c r="AD48" i="89"/>
  <c r="AY41" i="89"/>
  <c r="AW41" i="89"/>
  <c r="AU41" i="89"/>
  <c r="AS41" i="89"/>
  <c r="AQ41" i="89"/>
  <c r="AO41" i="89"/>
  <c r="AM41" i="89"/>
  <c r="AK41" i="89"/>
  <c r="AI41" i="89"/>
  <c r="AG41" i="89"/>
  <c r="AE41" i="89"/>
  <c r="AC41" i="89"/>
  <c r="AZ38" i="89"/>
  <c r="AX38" i="89"/>
  <c r="AV38" i="89"/>
  <c r="AT38" i="89"/>
  <c r="AR38" i="89"/>
  <c r="AP38" i="89"/>
  <c r="AN38" i="89"/>
  <c r="AL38" i="89"/>
  <c r="AJ38" i="89"/>
  <c r="AH38" i="89"/>
  <c r="AF38" i="89"/>
  <c r="AD38" i="89"/>
  <c r="AZ37" i="89"/>
  <c r="AX37" i="89"/>
  <c r="AV37" i="89"/>
  <c r="AT37" i="89"/>
  <c r="AR37" i="89"/>
  <c r="AP37" i="89"/>
  <c r="AN37" i="89"/>
  <c r="AL37" i="89"/>
  <c r="AJ37" i="89"/>
  <c r="AH37" i="89"/>
  <c r="AF37" i="89"/>
  <c r="AD37" i="89"/>
  <c r="AZ36" i="89"/>
  <c r="AX36" i="89"/>
  <c r="AV36" i="89"/>
  <c r="AT36" i="89"/>
  <c r="AR36" i="89"/>
  <c r="AP36" i="89"/>
  <c r="AN36" i="89"/>
  <c r="AL36" i="89"/>
  <c r="AJ36" i="89"/>
  <c r="AH36" i="89"/>
  <c r="AF36" i="89"/>
  <c r="AD36" i="89"/>
  <c r="AZ35" i="89"/>
  <c r="AX35" i="89"/>
  <c r="AV35" i="89"/>
  <c r="AT35" i="89"/>
  <c r="AR35" i="89"/>
  <c r="AP35" i="89"/>
  <c r="AN35" i="89"/>
  <c r="AL35" i="89"/>
  <c r="AJ35" i="89"/>
  <c r="AH35" i="89"/>
  <c r="AF35" i="89"/>
  <c r="AD35" i="89"/>
  <c r="AZ34" i="89"/>
  <c r="AX34" i="89"/>
  <c r="AV34" i="89"/>
  <c r="AT34" i="89"/>
  <c r="AR34" i="89"/>
  <c r="AP34" i="89"/>
  <c r="AN34" i="89"/>
  <c r="AL34" i="89"/>
  <c r="AJ34" i="89"/>
  <c r="AH34" i="89"/>
  <c r="AF34" i="89"/>
  <c r="AD34" i="89"/>
  <c r="AZ33" i="89"/>
  <c r="AX33" i="89"/>
  <c r="AV33" i="89"/>
  <c r="AT33" i="89"/>
  <c r="AR33" i="89"/>
  <c r="AP33" i="89"/>
  <c r="AN33" i="89"/>
  <c r="AL33" i="89"/>
  <c r="AJ33" i="89"/>
  <c r="AH33" i="89"/>
  <c r="AF33" i="89"/>
  <c r="AD33" i="89"/>
  <c r="AZ32" i="89"/>
  <c r="AX32" i="89"/>
  <c r="AV32" i="89"/>
  <c r="AT32" i="89"/>
  <c r="AR32" i="89"/>
  <c r="AP32" i="89"/>
  <c r="AN32" i="89"/>
  <c r="AL32" i="89"/>
  <c r="AJ32" i="89"/>
  <c r="AH32" i="89"/>
  <c r="AF32" i="89"/>
  <c r="AD32" i="89"/>
  <c r="AZ31" i="89"/>
  <c r="AX31" i="89"/>
  <c r="AV31" i="89"/>
  <c r="AT31" i="89"/>
  <c r="AR31" i="89"/>
  <c r="AP31" i="89"/>
  <c r="AN31" i="89"/>
  <c r="AL31" i="89"/>
  <c r="AJ31" i="89"/>
  <c r="AH31" i="89"/>
  <c r="AF31" i="89"/>
  <c r="AD31" i="89"/>
  <c r="AZ30" i="89"/>
  <c r="AX30" i="89"/>
  <c r="AV30" i="89"/>
  <c r="AT30" i="89"/>
  <c r="AR30" i="89"/>
  <c r="AP30" i="89"/>
  <c r="AN30" i="89"/>
  <c r="AL30" i="89"/>
  <c r="AJ30" i="89"/>
  <c r="AH30" i="89"/>
  <c r="AF30" i="89"/>
  <c r="AD30" i="89"/>
  <c r="AZ29" i="89"/>
  <c r="AX29" i="89"/>
  <c r="AV29" i="89"/>
  <c r="AT29" i="89"/>
  <c r="AR29" i="89"/>
  <c r="AP29" i="89"/>
  <c r="AN29" i="89"/>
  <c r="AL29" i="89"/>
  <c r="AJ29" i="89"/>
  <c r="AH29" i="89"/>
  <c r="AF29" i="89"/>
  <c r="AD29" i="89"/>
  <c r="AZ28" i="89"/>
  <c r="AX28" i="89"/>
  <c r="AV28" i="89"/>
  <c r="AT28" i="89"/>
  <c r="AR28" i="89"/>
  <c r="AP28" i="89"/>
  <c r="AN28" i="89"/>
  <c r="AL28" i="89"/>
  <c r="AJ28" i="89"/>
  <c r="AH28" i="89"/>
  <c r="AF28" i="89"/>
  <c r="AD28" i="89"/>
  <c r="AZ27" i="89"/>
  <c r="AX27" i="89"/>
  <c r="AV27" i="89"/>
  <c r="AT27" i="89"/>
  <c r="AR27" i="89"/>
  <c r="AP27" i="89"/>
  <c r="AN27" i="89"/>
  <c r="AL27" i="89"/>
  <c r="AJ27" i="89"/>
  <c r="AH27" i="89"/>
  <c r="AF27" i="89"/>
  <c r="AD27" i="89"/>
  <c r="AZ26" i="89"/>
  <c r="AX26" i="89"/>
  <c r="AV26" i="89"/>
  <c r="AT26" i="89"/>
  <c r="AR26" i="89"/>
  <c r="AP26" i="89"/>
  <c r="AN26" i="89"/>
  <c r="AL26" i="89"/>
  <c r="AJ26" i="89"/>
  <c r="AH26" i="89"/>
  <c r="AF26" i="89"/>
  <c r="AD26" i="89"/>
  <c r="AZ17" i="89"/>
  <c r="AX17" i="89"/>
  <c r="AV17" i="89"/>
  <c r="AT17" i="89"/>
  <c r="AR17" i="89"/>
  <c r="AP17" i="89"/>
  <c r="AN17" i="89"/>
  <c r="AL17" i="89"/>
  <c r="AJ17" i="89"/>
  <c r="AH17" i="89"/>
  <c r="AF17" i="89"/>
  <c r="AD17" i="89"/>
  <c r="AZ21" i="89"/>
  <c r="AX21" i="89"/>
  <c r="AV21" i="89"/>
  <c r="AT21" i="89"/>
  <c r="AR21" i="89"/>
  <c r="AP21" i="89"/>
  <c r="AN21" i="89"/>
  <c r="AL21" i="89"/>
  <c r="AJ21" i="89"/>
  <c r="AH21" i="89"/>
  <c r="AF21" i="89"/>
  <c r="AD21" i="89"/>
  <c r="AZ22" i="89"/>
  <c r="AX22" i="89"/>
  <c r="AV22" i="89"/>
  <c r="AT22" i="89"/>
  <c r="AR22" i="89"/>
  <c r="AP22" i="89"/>
  <c r="AN22" i="89"/>
  <c r="AL22" i="89"/>
  <c r="AJ22" i="89"/>
  <c r="AH22" i="89"/>
  <c r="AF22" i="89"/>
  <c r="AD22" i="89"/>
  <c r="AZ25" i="89"/>
  <c r="AX25" i="89"/>
  <c r="AV25" i="89"/>
  <c r="AT25" i="89"/>
  <c r="AR25" i="89"/>
  <c r="AP25" i="89"/>
  <c r="AN25" i="89"/>
  <c r="AL25" i="89"/>
  <c r="AJ25" i="89"/>
  <c r="AH25" i="89"/>
  <c r="AF25" i="89"/>
  <c r="AD25" i="89"/>
  <c r="AZ23" i="89"/>
  <c r="AX23" i="89"/>
  <c r="AV23" i="89"/>
  <c r="AT23" i="89"/>
  <c r="AR23" i="89"/>
  <c r="AP23" i="89"/>
  <c r="AN23" i="89"/>
  <c r="AL23" i="89"/>
  <c r="AJ23" i="89"/>
  <c r="AH23" i="89"/>
  <c r="AF23" i="89"/>
  <c r="AD23" i="89"/>
  <c r="AZ20" i="89"/>
  <c r="AX20" i="89"/>
  <c r="AV20" i="89"/>
  <c r="AT20" i="89"/>
  <c r="AR20" i="89"/>
  <c r="AP20" i="89"/>
  <c r="AN20" i="89"/>
  <c r="AL20" i="89"/>
  <c r="AJ20" i="89"/>
  <c r="AH20" i="89"/>
  <c r="AF20" i="89"/>
  <c r="AD20" i="89"/>
  <c r="AZ18" i="89"/>
  <c r="AX18" i="89"/>
  <c r="AV18" i="89"/>
  <c r="AT18" i="89"/>
  <c r="AR18" i="89"/>
  <c r="AP18" i="89"/>
  <c r="AN18" i="89"/>
  <c r="AL18" i="89"/>
  <c r="AJ18" i="89"/>
  <c r="AH18" i="89"/>
  <c r="AF18" i="89"/>
  <c r="AD18" i="89"/>
  <c r="AZ16" i="89"/>
  <c r="AX16" i="89"/>
  <c r="AV16" i="89"/>
  <c r="AT16" i="89"/>
  <c r="AR16" i="89"/>
  <c r="AP16" i="89"/>
  <c r="AN16" i="89"/>
  <c r="AL16" i="89"/>
  <c r="AJ16" i="89"/>
  <c r="AH16" i="89"/>
  <c r="AF16" i="89"/>
  <c r="AD16" i="89"/>
  <c r="AZ15" i="89"/>
  <c r="AX15" i="89"/>
  <c r="AV15" i="89"/>
  <c r="AT15" i="89"/>
  <c r="AR15" i="89"/>
  <c r="AP15" i="89"/>
  <c r="AN15" i="89"/>
  <c r="AL15" i="89"/>
  <c r="AJ15" i="89"/>
  <c r="AH15" i="89"/>
  <c r="AF15" i="89"/>
  <c r="AD15" i="89"/>
  <c r="AZ14" i="89"/>
  <c r="AX14" i="89"/>
  <c r="AV14" i="89"/>
  <c r="AT14" i="89"/>
  <c r="AR14" i="89"/>
  <c r="AP14" i="89"/>
  <c r="AN14" i="89"/>
  <c r="AL14" i="89"/>
  <c r="AJ14" i="89"/>
  <c r="AH14" i="89"/>
  <c r="AF14" i="89"/>
  <c r="AD14" i="89"/>
  <c r="AZ13" i="89"/>
  <c r="AX13" i="89"/>
  <c r="AV13" i="89"/>
  <c r="AT13" i="89"/>
  <c r="AR13" i="89"/>
  <c r="AP13" i="89"/>
  <c r="AN13" i="89"/>
  <c r="AL13" i="89"/>
  <c r="AJ13" i="89"/>
  <c r="AH13" i="89"/>
  <c r="AF13" i="89"/>
  <c r="AD13" i="89"/>
  <c r="AZ12" i="89"/>
  <c r="AX12" i="89"/>
  <c r="AV12" i="89"/>
  <c r="AT12" i="89"/>
  <c r="AR12" i="89"/>
  <c r="AP12" i="89"/>
  <c r="AN12" i="89"/>
  <c r="AL12" i="89"/>
  <c r="AJ12" i="89"/>
  <c r="AH12" i="89"/>
  <c r="AF12" i="89"/>
  <c r="AD12" i="89"/>
  <c r="AZ11" i="89"/>
  <c r="AX11" i="89"/>
  <c r="AV11" i="89"/>
  <c r="AT11" i="89"/>
  <c r="AR11" i="89"/>
  <c r="AP11" i="89"/>
  <c r="AN11" i="89"/>
  <c r="AL11" i="89"/>
  <c r="AJ11" i="89"/>
  <c r="AH11" i="89"/>
  <c r="AF11" i="89"/>
  <c r="AD11" i="89"/>
  <c r="AZ10" i="89"/>
  <c r="AX10" i="89"/>
  <c r="AV10" i="89"/>
  <c r="AT10" i="89"/>
  <c r="AR10" i="89"/>
  <c r="AN10" i="89"/>
  <c r="AL10" i="89"/>
  <c r="AJ10" i="89"/>
  <c r="AH10" i="89"/>
  <c r="AF10" i="89"/>
  <c r="AD10" i="89"/>
  <c r="AZ9" i="89"/>
  <c r="AX9" i="89"/>
  <c r="AV9" i="89"/>
  <c r="AT9" i="89"/>
  <c r="AR9" i="89"/>
  <c r="AP9" i="89"/>
  <c r="AN9" i="89"/>
  <c r="AL9" i="89"/>
  <c r="AJ9" i="89"/>
  <c r="AH9" i="89"/>
  <c r="AF9" i="89"/>
  <c r="AD9" i="89"/>
  <c r="AZ8" i="89"/>
  <c r="AX8" i="89"/>
  <c r="AV8" i="89"/>
  <c r="AT8" i="89"/>
  <c r="AR8" i="89"/>
  <c r="AP8" i="89"/>
  <c r="AN8" i="89"/>
  <c r="AL8" i="89"/>
  <c r="AJ8" i="89"/>
  <c r="AH8" i="89"/>
  <c r="AF8" i="89"/>
  <c r="AD8" i="89"/>
  <c r="AZ6" i="89"/>
  <c r="AX6" i="89"/>
  <c r="AV6" i="89"/>
  <c r="AT6" i="89"/>
  <c r="AR6" i="89"/>
  <c r="AP6" i="89"/>
  <c r="AN6" i="89"/>
  <c r="AL6" i="89"/>
  <c r="AJ6" i="89"/>
  <c r="AH6" i="89"/>
  <c r="AF6" i="89"/>
  <c r="AD6" i="89"/>
  <c r="AZ7" i="89"/>
  <c r="AX7" i="89"/>
  <c r="AV7" i="89"/>
  <c r="AT7" i="89"/>
  <c r="AR7" i="89"/>
  <c r="AP7" i="89"/>
  <c r="AN7" i="89"/>
  <c r="AL7" i="89"/>
  <c r="AJ7" i="89"/>
  <c r="AH7" i="89"/>
  <c r="AF7" i="89"/>
  <c r="AD7" i="89"/>
  <c r="BA41" i="89"/>
  <c r="BA47" i="89"/>
  <c r="BA81" i="89"/>
  <c r="BA87" i="89"/>
  <c r="BA129" i="89"/>
  <c r="BA135" i="89"/>
  <c r="BA178" i="89"/>
  <c r="BA184" i="89"/>
  <c r="BA226" i="89"/>
  <c r="BA232" i="89"/>
  <c r="BA268" i="89"/>
  <c r="BA274" i="89"/>
  <c r="BA318" i="89"/>
  <c r="BA324" i="89"/>
  <c r="BA375" i="89"/>
  <c r="BA381" i="89"/>
  <c r="BA416" i="89"/>
  <c r="BA422" i="89"/>
  <c r="BA456" i="89"/>
  <c r="AQ460" i="89" l="1"/>
  <c r="AP416" i="89"/>
  <c r="AO460" i="89"/>
  <c r="AF49" i="90" s="1"/>
  <c r="FW416" i="89"/>
  <c r="FW123" i="89"/>
  <c r="FY123" i="89"/>
  <c r="FW150" i="89"/>
  <c r="FY150" i="89"/>
  <c r="FW152" i="89"/>
  <c r="FY152" i="89"/>
  <c r="FW170" i="89"/>
  <c r="FY170" i="89"/>
  <c r="FY241" i="89"/>
  <c r="FW241" i="89"/>
  <c r="FY250" i="89"/>
  <c r="FW250" i="89"/>
  <c r="FW258" i="89"/>
  <c r="FY258" i="89"/>
  <c r="FW300" i="89"/>
  <c r="FY300" i="89"/>
  <c r="FW308" i="89"/>
  <c r="FY308" i="89"/>
  <c r="FW126" i="89"/>
  <c r="FY126" i="89"/>
  <c r="FW151" i="89"/>
  <c r="FY151" i="89"/>
  <c r="FW163" i="89"/>
  <c r="FY163" i="89"/>
  <c r="FW171" i="89"/>
  <c r="FY171" i="89"/>
  <c r="FW233" i="89"/>
  <c r="FY233" i="89"/>
  <c r="FW242" i="89"/>
  <c r="FY242" i="89"/>
  <c r="FY251" i="89"/>
  <c r="FW251" i="89"/>
  <c r="FW259" i="89"/>
  <c r="FY259" i="89"/>
  <c r="FW301" i="89"/>
  <c r="FY301" i="89"/>
  <c r="FW310" i="89"/>
  <c r="FY310" i="89"/>
  <c r="FY136" i="89"/>
  <c r="FW136" i="89"/>
  <c r="FW156" i="89"/>
  <c r="FY156" i="89"/>
  <c r="FW165" i="89"/>
  <c r="FY165" i="89"/>
  <c r="FW172" i="89"/>
  <c r="FY172" i="89"/>
  <c r="FW234" i="89"/>
  <c r="FY234" i="89"/>
  <c r="FY243" i="89"/>
  <c r="FW243" i="89"/>
  <c r="FY252" i="89"/>
  <c r="FW252" i="89"/>
  <c r="FW260" i="89"/>
  <c r="FY260" i="89"/>
  <c r="FW295" i="89"/>
  <c r="FY295" i="89"/>
  <c r="FW302" i="89"/>
  <c r="FY302" i="89"/>
  <c r="FW311" i="89"/>
  <c r="FY311" i="89"/>
  <c r="FW137" i="89"/>
  <c r="FY137" i="89"/>
  <c r="FW157" i="89"/>
  <c r="FY157" i="89"/>
  <c r="FW167" i="89"/>
  <c r="FY167" i="89"/>
  <c r="FW173" i="89"/>
  <c r="FY173" i="89"/>
  <c r="FW235" i="89"/>
  <c r="FY235" i="89"/>
  <c r="FY244" i="89"/>
  <c r="FW244" i="89"/>
  <c r="FY253" i="89"/>
  <c r="FW253" i="89"/>
  <c r="FW261" i="89"/>
  <c r="FY261" i="89"/>
  <c r="FW303" i="89"/>
  <c r="FY303" i="89"/>
  <c r="FW315" i="89"/>
  <c r="FY315" i="89"/>
  <c r="FW138" i="89"/>
  <c r="FY138" i="89"/>
  <c r="FW158" i="89"/>
  <c r="FY158" i="89"/>
  <c r="FW168" i="89"/>
  <c r="FY168" i="89"/>
  <c r="FY175" i="89"/>
  <c r="FW175" i="89"/>
  <c r="FW236" i="89"/>
  <c r="FY236" i="89"/>
  <c r="FY245" i="89"/>
  <c r="FW245" i="89"/>
  <c r="FW254" i="89"/>
  <c r="FY254" i="89"/>
  <c r="FW262" i="89"/>
  <c r="FY262" i="89"/>
  <c r="FW296" i="89"/>
  <c r="FY296" i="89"/>
  <c r="FW304" i="89"/>
  <c r="FY304" i="89"/>
  <c r="FW367" i="89"/>
  <c r="FW370" i="89"/>
  <c r="FY371" i="89"/>
  <c r="FW139" i="89"/>
  <c r="FY139" i="89"/>
  <c r="FW160" i="89"/>
  <c r="FY160" i="89"/>
  <c r="FW164" i="89"/>
  <c r="FY164" i="89"/>
  <c r="FW237" i="89"/>
  <c r="FY237" i="89"/>
  <c r="FY246" i="89"/>
  <c r="FW246" i="89"/>
  <c r="FW255" i="89"/>
  <c r="FY255" i="89"/>
  <c r="FW263" i="89"/>
  <c r="FY263" i="89"/>
  <c r="FW297" i="89"/>
  <c r="FY297" i="89"/>
  <c r="FW305" i="89"/>
  <c r="FY305" i="89"/>
  <c r="FW140" i="89"/>
  <c r="FY140" i="89"/>
  <c r="FW148" i="89"/>
  <c r="FY148" i="89"/>
  <c r="FW162" i="89"/>
  <c r="FY162" i="89"/>
  <c r="FY238" i="89"/>
  <c r="FW238" i="89"/>
  <c r="FY248" i="89"/>
  <c r="FW248" i="89"/>
  <c r="FW256" i="89"/>
  <c r="FY256" i="89"/>
  <c r="FW264" i="89"/>
  <c r="FY264" i="89"/>
  <c r="FW298" i="89"/>
  <c r="FY298" i="89"/>
  <c r="FW306" i="89"/>
  <c r="FY306" i="89"/>
  <c r="FW88" i="89"/>
  <c r="FW129" i="89" s="1"/>
  <c r="FY88" i="89"/>
  <c r="FW149" i="89"/>
  <c r="FY149" i="89"/>
  <c r="FW153" i="89"/>
  <c r="FY153" i="89"/>
  <c r="FW169" i="89"/>
  <c r="FY169" i="89"/>
  <c r="FW222" i="89"/>
  <c r="FY223" i="89"/>
  <c r="FY226" i="89" s="1"/>
  <c r="FY240" i="89"/>
  <c r="FW240" i="89"/>
  <c r="FY249" i="89"/>
  <c r="FW249" i="89"/>
  <c r="FW257" i="89"/>
  <c r="FY257" i="89"/>
  <c r="FW299" i="89"/>
  <c r="FY299" i="89"/>
  <c r="FW307" i="89"/>
  <c r="FY307" i="89"/>
  <c r="FW371" i="89"/>
  <c r="FY372" i="89"/>
  <c r="FS416" i="89"/>
  <c r="FU226" i="89"/>
  <c r="EY367" i="89"/>
  <c r="EY370" i="89"/>
  <c r="FO234" i="89"/>
  <c r="FO238" i="89"/>
  <c r="FO243" i="89"/>
  <c r="FO248" i="89"/>
  <c r="FO252" i="89"/>
  <c r="FO245" i="89"/>
  <c r="FO250" i="89"/>
  <c r="FO254" i="89"/>
  <c r="FO258" i="89"/>
  <c r="FQ226" i="89"/>
  <c r="FO262" i="89"/>
  <c r="FO241" i="89"/>
  <c r="FO260" i="89"/>
  <c r="FO264" i="89"/>
  <c r="FO233" i="89"/>
  <c r="FO235" i="89"/>
  <c r="FO237" i="89"/>
  <c r="FO240" i="89"/>
  <c r="FO242" i="89"/>
  <c r="FO244" i="89"/>
  <c r="FO246" i="89"/>
  <c r="FO249" i="89"/>
  <c r="FO251" i="89"/>
  <c r="FO253" i="89"/>
  <c r="FO255" i="89"/>
  <c r="FO257" i="89"/>
  <c r="FO259" i="89"/>
  <c r="FO261" i="89"/>
  <c r="FO263" i="89"/>
  <c r="FO416" i="89"/>
  <c r="FO236" i="89"/>
  <c r="FO256" i="89"/>
  <c r="FC416" i="89"/>
  <c r="FM226" i="89"/>
  <c r="FK416" i="89"/>
  <c r="FG416" i="89"/>
  <c r="FI226" i="89"/>
  <c r="EY268" i="89"/>
  <c r="EY318" i="89"/>
  <c r="FI375" i="89"/>
  <c r="EY416" i="89"/>
  <c r="EY129" i="89"/>
  <c r="FE226" i="89"/>
  <c r="FC375" i="89"/>
  <c r="FE375" i="89"/>
  <c r="EY136" i="89"/>
  <c r="EY178" i="89" s="1"/>
  <c r="EY371" i="89"/>
  <c r="CH456" i="89"/>
  <c r="J49" i="86"/>
  <c r="AD226" i="89"/>
  <c r="T83" i="90" s="1"/>
  <c r="AT226" i="89"/>
  <c r="AJ83" i="90" s="1"/>
  <c r="AD416" i="89"/>
  <c r="T89" i="90" s="1"/>
  <c r="T88" i="90" s="1"/>
  <c r="AT416" i="89"/>
  <c r="AJ89" i="90" s="1"/>
  <c r="AJ88" i="90" s="1"/>
  <c r="AL456" i="89"/>
  <c r="AK457" i="89" s="1"/>
  <c r="AD41" i="89"/>
  <c r="T75" i="90" s="1"/>
  <c r="AT41" i="89"/>
  <c r="AJ75" i="90" s="1"/>
  <c r="AD81" i="89"/>
  <c r="T66" i="90" s="1"/>
  <c r="AT81" i="89"/>
  <c r="AJ66" i="90" s="1"/>
  <c r="AL268" i="89"/>
  <c r="AN41" i="89"/>
  <c r="AD75" i="90" s="1"/>
  <c r="AV41" i="89"/>
  <c r="AL75" i="90" s="1"/>
  <c r="AN81" i="89"/>
  <c r="AD66" i="90" s="1"/>
  <c r="AV81" i="89"/>
  <c r="AL66" i="90" s="1"/>
  <c r="AN416" i="89"/>
  <c r="AD89" i="90" s="1"/>
  <c r="AD88" i="90" s="1"/>
  <c r="AJ41" i="89"/>
  <c r="Z75" i="90" s="1"/>
  <c r="AZ41" i="89"/>
  <c r="AP75" i="90" s="1"/>
  <c r="AJ129" i="89"/>
  <c r="Z76" i="90" s="1"/>
  <c r="AZ129" i="89"/>
  <c r="AP76" i="90" s="1"/>
  <c r="AJ226" i="89"/>
  <c r="Z83" i="90" s="1"/>
  <c r="AZ226" i="89"/>
  <c r="AP83" i="90" s="1"/>
  <c r="AR268" i="89"/>
  <c r="AR318" i="89"/>
  <c r="AH68" i="90" s="1"/>
  <c r="AJ416" i="89"/>
  <c r="Z89" i="90" s="1"/>
  <c r="Z88" i="90" s="1"/>
  <c r="AZ416" i="89"/>
  <c r="AP89" i="90" s="1"/>
  <c r="AP88" i="90" s="1"/>
  <c r="AR456" i="89"/>
  <c r="AQ457" i="89" s="1"/>
  <c r="AP129" i="89"/>
  <c r="AF76" i="90" s="1"/>
  <c r="AP226" i="89"/>
  <c r="AF83" i="90" s="1"/>
  <c r="AH268" i="89"/>
  <c r="AX268" i="89"/>
  <c r="AH318" i="89"/>
  <c r="X68" i="90" s="1"/>
  <c r="AX318" i="89"/>
  <c r="AN68" i="90" s="1"/>
  <c r="AP375" i="89"/>
  <c r="AF69" i="90" s="1"/>
  <c r="AF89" i="90"/>
  <c r="AF88" i="90" s="1"/>
  <c r="AH456" i="89"/>
  <c r="AG457" i="89" s="1"/>
  <c r="AJ178" i="89"/>
  <c r="Z82" i="90" s="1"/>
  <c r="AZ178" i="89"/>
  <c r="AP82" i="90" s="1"/>
  <c r="AR375" i="89"/>
  <c r="AH69" i="90" s="1"/>
  <c r="AZ81" i="89"/>
  <c r="AP66" i="90" s="1"/>
  <c r="AF226" i="89"/>
  <c r="V83" i="90" s="1"/>
  <c r="AV226" i="89"/>
  <c r="AL83" i="90" s="1"/>
  <c r="AN268" i="89"/>
  <c r="AN318" i="89"/>
  <c r="AD68" i="90" s="1"/>
  <c r="AF375" i="89"/>
  <c r="V69" i="90" s="1"/>
  <c r="AV375" i="89"/>
  <c r="AL69" i="90" s="1"/>
  <c r="AP178" i="89"/>
  <c r="AF82" i="90" s="1"/>
  <c r="AX456" i="89"/>
  <c r="AW460" i="89"/>
  <c r="AN49" i="90" s="1"/>
  <c r="AD178" i="89"/>
  <c r="T82" i="90" s="1"/>
  <c r="AT178" i="89"/>
  <c r="AJ82" i="90" s="1"/>
  <c r="AL375" i="89"/>
  <c r="AB69" i="90" s="1"/>
  <c r="AR81" i="89"/>
  <c r="AH66" i="90" s="1"/>
  <c r="AF41" i="89"/>
  <c r="V75" i="90" s="1"/>
  <c r="AF81" i="89"/>
  <c r="V66" i="90" s="1"/>
  <c r="AF129" i="89"/>
  <c r="V76" i="90" s="1"/>
  <c r="AV129" i="89"/>
  <c r="AL76" i="90" s="1"/>
  <c r="AH41" i="89"/>
  <c r="X75" i="90" s="1"/>
  <c r="AH81" i="89"/>
  <c r="X66" i="90" s="1"/>
  <c r="AX81" i="89"/>
  <c r="AN66" i="90" s="1"/>
  <c r="AL129" i="89"/>
  <c r="AB76" i="90" s="1"/>
  <c r="AX41" i="89"/>
  <c r="AN75" i="90" s="1"/>
  <c r="AL318" i="89"/>
  <c r="AB68" i="90" s="1"/>
  <c r="AG460" i="89"/>
  <c r="X49" i="90" s="1"/>
  <c r="AV456" i="89"/>
  <c r="AU457" i="89" s="1"/>
  <c r="AF456" i="89"/>
  <c r="AE457" i="89" s="1"/>
  <c r="AL41" i="89"/>
  <c r="AB75" i="90" s="1"/>
  <c r="AN129" i="89"/>
  <c r="AD76" i="90" s="1"/>
  <c r="AR178" i="89"/>
  <c r="AH82" i="90" s="1"/>
  <c r="AH226" i="89"/>
  <c r="X83" i="90" s="1"/>
  <c r="AX226" i="89"/>
  <c r="AN83" i="90" s="1"/>
  <c r="AP268" i="89"/>
  <c r="AP318" i="89"/>
  <c r="AF68" i="90" s="1"/>
  <c r="AD375" i="89"/>
  <c r="T69" i="90" s="1"/>
  <c r="AT375" i="89"/>
  <c r="AJ69" i="90" s="1"/>
  <c r="AR416" i="89"/>
  <c r="AH89" i="90" s="1"/>
  <c r="AH88" i="90" s="1"/>
  <c r="AJ456" i="89"/>
  <c r="AI457" i="89" s="1"/>
  <c r="AZ456" i="89"/>
  <c r="AC460" i="89"/>
  <c r="T49" i="90" s="1"/>
  <c r="AS460" i="89"/>
  <c r="AJ49" i="90" s="1"/>
  <c r="AJ81" i="89"/>
  <c r="Z66" i="90" s="1"/>
  <c r="AR129" i="89"/>
  <c r="AH76" i="90" s="1"/>
  <c r="AF178" i="89"/>
  <c r="V82" i="90" s="1"/>
  <c r="AV178" i="89"/>
  <c r="AL82" i="90" s="1"/>
  <c r="AL226" i="89"/>
  <c r="AB83" i="90" s="1"/>
  <c r="AD268" i="89"/>
  <c r="AR67" i="90" s="1"/>
  <c r="AT268" i="89"/>
  <c r="AD318" i="89"/>
  <c r="T68" i="90" s="1"/>
  <c r="AT318" i="89"/>
  <c r="AJ68" i="90" s="1"/>
  <c r="AH375" i="89"/>
  <c r="X69" i="90" s="1"/>
  <c r="AX375" i="89"/>
  <c r="AN69" i="90" s="1"/>
  <c r="AF416" i="89"/>
  <c r="V89" i="90" s="1"/>
  <c r="V88" i="90" s="1"/>
  <c r="AV416" i="89"/>
  <c r="AL89" i="90" s="1"/>
  <c r="AL88" i="90" s="1"/>
  <c r="AN456" i="89"/>
  <c r="AM457" i="89" s="1"/>
  <c r="AR41" i="89"/>
  <c r="AH75" i="90" s="1"/>
  <c r="AL81" i="89"/>
  <c r="AB66" i="90" s="1"/>
  <c r="AD129" i="89"/>
  <c r="T76" i="90" s="1"/>
  <c r="AT129" i="89"/>
  <c r="AJ76" i="90" s="1"/>
  <c r="AH178" i="89"/>
  <c r="X82" i="90" s="1"/>
  <c r="AX178" i="89"/>
  <c r="AN82" i="90" s="1"/>
  <c r="AN226" i="89"/>
  <c r="AD83" i="90" s="1"/>
  <c r="AF268" i="89"/>
  <c r="AV268" i="89"/>
  <c r="AF318" i="89"/>
  <c r="V68" i="90" s="1"/>
  <c r="AV318" i="89"/>
  <c r="AL68" i="90" s="1"/>
  <c r="AJ375" i="89"/>
  <c r="Z69" i="90" s="1"/>
  <c r="AZ375" i="89"/>
  <c r="AP69" i="90" s="1"/>
  <c r="AH416" i="89"/>
  <c r="X89" i="90" s="1"/>
  <c r="X88" i="90" s="1"/>
  <c r="AX416" i="89"/>
  <c r="AN89" i="90" s="1"/>
  <c r="AN88" i="90" s="1"/>
  <c r="AP456" i="89"/>
  <c r="AO457" i="89" s="1"/>
  <c r="AP41" i="89"/>
  <c r="AF75" i="90" s="1"/>
  <c r="AN178" i="89"/>
  <c r="AD82" i="90" s="1"/>
  <c r="AP81" i="89"/>
  <c r="AF66" i="90" s="1"/>
  <c r="AH129" i="89"/>
  <c r="X76" i="90" s="1"/>
  <c r="AX129" i="89"/>
  <c r="AN76" i="90" s="1"/>
  <c r="AL178" i="89"/>
  <c r="AB82" i="90" s="1"/>
  <c r="AR226" i="89"/>
  <c r="AH83" i="90" s="1"/>
  <c r="AJ268" i="89"/>
  <c r="AZ268" i="89"/>
  <c r="AJ318" i="89"/>
  <c r="Z68" i="90" s="1"/>
  <c r="AZ318" i="89"/>
  <c r="AP68" i="90" s="1"/>
  <c r="AN375" i="89"/>
  <c r="AD69" i="90" s="1"/>
  <c r="AL416" i="89"/>
  <c r="AB89" i="90" s="1"/>
  <c r="AB88" i="90" s="1"/>
  <c r="AD456" i="89"/>
  <c r="AC457" i="89" s="1"/>
  <c r="AT456" i="89"/>
  <c r="AS457" i="89" s="1"/>
  <c r="AK460" i="89"/>
  <c r="AB49" i="90" s="1"/>
  <c r="AE460" i="89"/>
  <c r="V49" i="90" s="1"/>
  <c r="AM460" i="89"/>
  <c r="AD49" i="90" s="1"/>
  <c r="AU460" i="89"/>
  <c r="AL49" i="90" s="1"/>
  <c r="BA460" i="89"/>
  <c r="AR49" i="90" s="1"/>
  <c r="AI460" i="89"/>
  <c r="Z49" i="90" s="1"/>
  <c r="AH49" i="90"/>
  <c r="AY460" i="89"/>
  <c r="AP49" i="90" s="1"/>
  <c r="CI200" i="89"/>
  <c r="BB200" i="89"/>
  <c r="AB200" i="89"/>
  <c r="Z200" i="89"/>
  <c r="X200" i="89"/>
  <c r="T200" i="89"/>
  <c r="R200" i="89"/>
  <c r="P200" i="89"/>
  <c r="N200" i="89"/>
  <c r="L200" i="89"/>
  <c r="J200" i="89"/>
  <c r="H200" i="89"/>
  <c r="F200" i="89"/>
  <c r="AY457" i="89" l="1"/>
  <c r="AZ460" i="89"/>
  <c r="AW457" i="89"/>
  <c r="AX460" i="89"/>
  <c r="AL81" i="90"/>
  <c r="AP81" i="90"/>
  <c r="V81" i="90"/>
  <c r="Z81" i="90"/>
  <c r="AD81" i="90"/>
  <c r="AB74" i="90"/>
  <c r="AP74" i="90"/>
  <c r="AH74" i="90"/>
  <c r="AN81" i="90"/>
  <c r="X81" i="90"/>
  <c r="Z74" i="90"/>
  <c r="AF81" i="90"/>
  <c r="AF74" i="90"/>
  <c r="T81" i="90"/>
  <c r="AJ74" i="90"/>
  <c r="AB81" i="90"/>
  <c r="AH81" i="90"/>
  <c r="AN74" i="90"/>
  <c r="V74" i="90"/>
  <c r="T74" i="90"/>
  <c r="AL74" i="90"/>
  <c r="AD74" i="90"/>
  <c r="X74" i="90"/>
  <c r="AJ81" i="90"/>
  <c r="FY129" i="89"/>
  <c r="FW375" i="89"/>
  <c r="FW318" i="89"/>
  <c r="FY178" i="89"/>
  <c r="EY375" i="89"/>
  <c r="FY268" i="89"/>
  <c r="FW268" i="89"/>
  <c r="FY375" i="89"/>
  <c r="FY463" i="89" s="1"/>
  <c r="FY318" i="89"/>
  <c r="FW178" i="89"/>
  <c r="FS375" i="89"/>
  <c r="FS226" i="89"/>
  <c r="FS318" i="89"/>
  <c r="FS178" i="89"/>
  <c r="FU178" i="89"/>
  <c r="FU268" i="89"/>
  <c r="FU318" i="89"/>
  <c r="FS268" i="89"/>
  <c r="FU129" i="89"/>
  <c r="FU375" i="89"/>
  <c r="FU463" i="89" s="1"/>
  <c r="FS129" i="89"/>
  <c r="FO375" i="89"/>
  <c r="FK129" i="89"/>
  <c r="FM375" i="89"/>
  <c r="FM463" i="89" s="1"/>
  <c r="FO318" i="89"/>
  <c r="FO226" i="89"/>
  <c r="FQ178" i="89"/>
  <c r="FQ375" i="89"/>
  <c r="FQ463" i="89" s="1"/>
  <c r="FO178" i="89"/>
  <c r="FQ268" i="89"/>
  <c r="FQ318" i="89"/>
  <c r="FO268" i="89"/>
  <c r="FQ129" i="89"/>
  <c r="FO129" i="89"/>
  <c r="FK375" i="89"/>
  <c r="FK226" i="89"/>
  <c r="FK318" i="89"/>
  <c r="FG226" i="89"/>
  <c r="FK178" i="89"/>
  <c r="FM178" i="89"/>
  <c r="FM268" i="89"/>
  <c r="FM318" i="89"/>
  <c r="FK268" i="89"/>
  <c r="FM129" i="89"/>
  <c r="FG318" i="89"/>
  <c r="FG375" i="89"/>
  <c r="FE463" i="89"/>
  <c r="FG178" i="89"/>
  <c r="FI178" i="89"/>
  <c r="FI268" i="89"/>
  <c r="FC318" i="89"/>
  <c r="FC226" i="89"/>
  <c r="FI463" i="89"/>
  <c r="FI129" i="89"/>
  <c r="FI318" i="89"/>
  <c r="FG129" i="89"/>
  <c r="FG268" i="89"/>
  <c r="FC178" i="89"/>
  <c r="FE178" i="89"/>
  <c r="FC268" i="89"/>
  <c r="FE268" i="89"/>
  <c r="FE129" i="89"/>
  <c r="FE318" i="89"/>
  <c r="FC129" i="89"/>
  <c r="EY226" i="89"/>
  <c r="AI269" i="89"/>
  <c r="AE269" i="89"/>
  <c r="AC269" i="89"/>
  <c r="AG227" i="89"/>
  <c r="AK319" i="89"/>
  <c r="AE82" i="89"/>
  <c r="AO179" i="89"/>
  <c r="AY82" i="89"/>
  <c r="AG319" i="89"/>
  <c r="AQ319" i="89"/>
  <c r="AM417" i="89"/>
  <c r="AS42" i="89"/>
  <c r="AM227" i="89"/>
  <c r="AW42" i="89"/>
  <c r="AQ376" i="89"/>
  <c r="AK179" i="89"/>
  <c r="AG417" i="89"/>
  <c r="AW179" i="89"/>
  <c r="AE417" i="89"/>
  <c r="AU179" i="89"/>
  <c r="AQ417" i="89"/>
  <c r="AM130" i="89"/>
  <c r="AK130" i="89"/>
  <c r="AQ82" i="89"/>
  <c r="AE376" i="89"/>
  <c r="AY179" i="89"/>
  <c r="AG269" i="89"/>
  <c r="AY227" i="89"/>
  <c r="AM82" i="89"/>
  <c r="AQ227" i="89"/>
  <c r="AK227" i="89"/>
  <c r="AW269" i="89"/>
  <c r="AW130" i="89"/>
  <c r="AY376" i="89"/>
  <c r="AG179" i="89"/>
  <c r="AW376" i="89"/>
  <c r="AE179" i="89"/>
  <c r="AS376" i="89"/>
  <c r="AK42" i="89"/>
  <c r="AW82" i="89"/>
  <c r="AK376" i="89"/>
  <c r="AM319" i="89"/>
  <c r="AI179" i="89"/>
  <c r="AO227" i="89"/>
  <c r="AI227" i="89"/>
  <c r="AU42" i="89"/>
  <c r="AS417" i="89"/>
  <c r="AU417" i="89"/>
  <c r="AU376" i="89"/>
  <c r="AG130" i="89"/>
  <c r="AI376" i="89"/>
  <c r="AS130" i="89"/>
  <c r="AG376" i="89"/>
  <c r="AQ130" i="89"/>
  <c r="AC376" i="89"/>
  <c r="AG82" i="89"/>
  <c r="AS179" i="89"/>
  <c r="AM269" i="89"/>
  <c r="AO130" i="89"/>
  <c r="AY130" i="89"/>
  <c r="AM42" i="89"/>
  <c r="AC417" i="89"/>
  <c r="AQ179" i="89"/>
  <c r="AU82" i="89"/>
  <c r="AM376" i="89"/>
  <c r="AY319" i="89"/>
  <c r="AO82" i="89"/>
  <c r="AU319" i="89"/>
  <c r="AC130" i="89"/>
  <c r="AS319" i="89"/>
  <c r="AI82" i="89"/>
  <c r="AO319" i="89"/>
  <c r="AG42" i="89"/>
  <c r="AC179" i="89"/>
  <c r="AU227" i="89"/>
  <c r="AO417" i="89"/>
  <c r="AI130" i="89"/>
  <c r="AK269" i="89"/>
  <c r="AS227" i="89"/>
  <c r="AW417" i="89"/>
  <c r="AE42" i="89"/>
  <c r="AQ269" i="89"/>
  <c r="AM179" i="89"/>
  <c r="AE319" i="89"/>
  <c r="AK82" i="89"/>
  <c r="AC319" i="89"/>
  <c r="AO269" i="89"/>
  <c r="AU130" i="89"/>
  <c r="AE227" i="89"/>
  <c r="AO376" i="89"/>
  <c r="AY417" i="89"/>
  <c r="AY42" i="89"/>
  <c r="AS82" i="89"/>
  <c r="AC227" i="89"/>
  <c r="AC42" i="89"/>
  <c r="AK417" i="89"/>
  <c r="AI319" i="89"/>
  <c r="AY269" i="89"/>
  <c r="AO42" i="89"/>
  <c r="AU269" i="89"/>
  <c r="AQ42" i="89"/>
  <c r="AS269" i="89"/>
  <c r="AW227" i="89"/>
  <c r="AE130" i="89"/>
  <c r="AW319" i="89"/>
  <c r="AI417" i="89"/>
  <c r="AI42" i="89"/>
  <c r="AC82" i="89"/>
  <c r="AV460" i="89"/>
  <c r="AD460" i="89"/>
  <c r="AR460" i="89"/>
  <c r="AH460" i="89"/>
  <c r="AT460" i="89"/>
  <c r="AJ460" i="89"/>
  <c r="AN460" i="89"/>
  <c r="AL460" i="89"/>
  <c r="AF460" i="89"/>
  <c r="AP460" i="89"/>
  <c r="CI101" i="89"/>
  <c r="BB101" i="89"/>
  <c r="AB101" i="89"/>
  <c r="Z101" i="89"/>
  <c r="X101" i="89"/>
  <c r="V101" i="89"/>
  <c r="T101" i="89"/>
  <c r="R101" i="89"/>
  <c r="P101" i="89"/>
  <c r="N101" i="89"/>
  <c r="L101" i="89"/>
  <c r="J101" i="89"/>
  <c r="H101" i="89"/>
  <c r="F101" i="89"/>
  <c r="CI94" i="89"/>
  <c r="BB94" i="89"/>
  <c r="AB94" i="89"/>
  <c r="Z94" i="89"/>
  <c r="X94" i="89"/>
  <c r="V94" i="89"/>
  <c r="T94" i="89"/>
  <c r="R94" i="89"/>
  <c r="P94" i="89"/>
  <c r="N94" i="89"/>
  <c r="L94" i="89"/>
  <c r="J94" i="89"/>
  <c r="H94" i="89"/>
  <c r="F94" i="89"/>
  <c r="CI201" i="89"/>
  <c r="BB201" i="89"/>
  <c r="AB201" i="89"/>
  <c r="Z201" i="89"/>
  <c r="X201" i="89"/>
  <c r="T201" i="89"/>
  <c r="R201" i="89"/>
  <c r="P201" i="89"/>
  <c r="N201" i="89"/>
  <c r="L201" i="89"/>
  <c r="J201" i="89"/>
  <c r="H201" i="89"/>
  <c r="F201" i="89"/>
  <c r="CI202" i="89"/>
  <c r="BB202" i="89"/>
  <c r="AB202" i="89"/>
  <c r="Z202" i="89"/>
  <c r="X202" i="89"/>
  <c r="T202" i="89"/>
  <c r="R202" i="89"/>
  <c r="P202" i="89"/>
  <c r="N202" i="89"/>
  <c r="L202" i="89"/>
  <c r="J202" i="89"/>
  <c r="H202" i="89"/>
  <c r="F202" i="89"/>
  <c r="CI158" i="89"/>
  <c r="BB158" i="89"/>
  <c r="AB158" i="89"/>
  <c r="Z158" i="89"/>
  <c r="X158" i="89"/>
  <c r="V158" i="89"/>
  <c r="T158" i="89"/>
  <c r="R158" i="89"/>
  <c r="P158" i="89"/>
  <c r="N158" i="89"/>
  <c r="L158" i="89"/>
  <c r="J158" i="89"/>
  <c r="H158" i="89"/>
  <c r="F158" i="89"/>
  <c r="CI157" i="89"/>
  <c r="BB157" i="89"/>
  <c r="AB157" i="89"/>
  <c r="Z157" i="89"/>
  <c r="X157" i="89"/>
  <c r="V157" i="89"/>
  <c r="T157" i="89"/>
  <c r="R157" i="89"/>
  <c r="P157" i="89"/>
  <c r="N157" i="89"/>
  <c r="L157" i="89"/>
  <c r="J157" i="89"/>
  <c r="H157" i="89"/>
  <c r="F157" i="89"/>
  <c r="CI111" i="89"/>
  <c r="BB111" i="89"/>
  <c r="AB111" i="89"/>
  <c r="Z111" i="89"/>
  <c r="X111" i="89"/>
  <c r="V111" i="89"/>
  <c r="T111" i="89"/>
  <c r="R111" i="89"/>
  <c r="P111" i="89"/>
  <c r="N111" i="89"/>
  <c r="L111" i="89"/>
  <c r="J111" i="89"/>
  <c r="H111" i="89"/>
  <c r="F111" i="89"/>
  <c r="CI99" i="89"/>
  <c r="BB99" i="89"/>
  <c r="AB99" i="89"/>
  <c r="Z99" i="89"/>
  <c r="X99" i="89"/>
  <c r="V99" i="89"/>
  <c r="T99" i="89"/>
  <c r="R99" i="89"/>
  <c r="P99" i="89"/>
  <c r="N99" i="89"/>
  <c r="L99" i="89"/>
  <c r="J99" i="89"/>
  <c r="H99" i="89"/>
  <c r="F99" i="89"/>
  <c r="BB453" i="89"/>
  <c r="BB452" i="89"/>
  <c r="BB451" i="89"/>
  <c r="BB450" i="89"/>
  <c r="BB449" i="89"/>
  <c r="BB448" i="89"/>
  <c r="BB447" i="89"/>
  <c r="BB446" i="89"/>
  <c r="BB445" i="89"/>
  <c r="BB444" i="89"/>
  <c r="BB443" i="89"/>
  <c r="BB442" i="89"/>
  <c r="BB441" i="89"/>
  <c r="BB440" i="89"/>
  <c r="BB439" i="89"/>
  <c r="BB438" i="89"/>
  <c r="BB437" i="89"/>
  <c r="BB436" i="89"/>
  <c r="BB435" i="89"/>
  <c r="BB434" i="89"/>
  <c r="BB433" i="89"/>
  <c r="BB432" i="89"/>
  <c r="BB431" i="89"/>
  <c r="BB430" i="89"/>
  <c r="BB429" i="89"/>
  <c r="BB428" i="89"/>
  <c r="BB427" i="89"/>
  <c r="BB426" i="89"/>
  <c r="BB425" i="89"/>
  <c r="BB424" i="89"/>
  <c r="BB423" i="89"/>
  <c r="BB422" i="89"/>
  <c r="BB413" i="89"/>
  <c r="BB412" i="89"/>
  <c r="BB411" i="89"/>
  <c r="BB410" i="89"/>
  <c r="BB409" i="89"/>
  <c r="BB408" i="89"/>
  <c r="BB407" i="89"/>
  <c r="BB406" i="89"/>
  <c r="BB405" i="89"/>
  <c r="BB402" i="89"/>
  <c r="BB403" i="89"/>
  <c r="BB404" i="89"/>
  <c r="BB401" i="89"/>
  <c r="BB400" i="89"/>
  <c r="BB399" i="89"/>
  <c r="BB398" i="89"/>
  <c r="BB397" i="89"/>
  <c r="BB396" i="89"/>
  <c r="BB395" i="89"/>
  <c r="BB394" i="89"/>
  <c r="BB393" i="89"/>
  <c r="BB392" i="89"/>
  <c r="BB391" i="89"/>
  <c r="BB390" i="89"/>
  <c r="BB389" i="89"/>
  <c r="BB388" i="89"/>
  <c r="BB387" i="89"/>
  <c r="BB386" i="89"/>
  <c r="BB385" i="89"/>
  <c r="BB384" i="89"/>
  <c r="BB383" i="89"/>
  <c r="BB382" i="89"/>
  <c r="BB381" i="89"/>
  <c r="BB372" i="89"/>
  <c r="BB366" i="89"/>
  <c r="BB367" i="89"/>
  <c r="BB371" i="89"/>
  <c r="BB362" i="89"/>
  <c r="BB361" i="89"/>
  <c r="BB364" i="89"/>
  <c r="BB360" i="89"/>
  <c r="BB363" i="89"/>
  <c r="BB358" i="89"/>
  <c r="BB359" i="89"/>
  <c r="BB356" i="89"/>
  <c r="BB357" i="89"/>
  <c r="BB347" i="89"/>
  <c r="BB340" i="89"/>
  <c r="BB354" i="89"/>
  <c r="BB353" i="89"/>
  <c r="BB352" i="89"/>
  <c r="BB355" i="89"/>
  <c r="BB346" i="89"/>
  <c r="BB350" i="89"/>
  <c r="BB345" i="89"/>
  <c r="BB344" i="89"/>
  <c r="BB343" i="89"/>
  <c r="BB342" i="89"/>
  <c r="BB341" i="89"/>
  <c r="BB339" i="89"/>
  <c r="BB334" i="89"/>
  <c r="BB331" i="89"/>
  <c r="BB338" i="89"/>
  <c r="BB335" i="89"/>
  <c r="BB332" i="89"/>
  <c r="BB330" i="89"/>
  <c r="BB328" i="89"/>
  <c r="BB327" i="89"/>
  <c r="BB326" i="89"/>
  <c r="BB325" i="89"/>
  <c r="BB324" i="89"/>
  <c r="BB315" i="89"/>
  <c r="BB311" i="89"/>
  <c r="BB310" i="89"/>
  <c r="BB308" i="89"/>
  <c r="BB307" i="89"/>
  <c r="BB306" i="89"/>
  <c r="BB305" i="89"/>
  <c r="BB304" i="89"/>
  <c r="BB303" i="89"/>
  <c r="BB302" i="89"/>
  <c r="BB301" i="89"/>
  <c r="BB300" i="89"/>
  <c r="BB299" i="89"/>
  <c r="BB298" i="89"/>
  <c r="BB297" i="89"/>
  <c r="BB296" i="89"/>
  <c r="BB293" i="89"/>
  <c r="BB295" i="89"/>
  <c r="BB294" i="89"/>
  <c r="BB292" i="89"/>
  <c r="BB290" i="89"/>
  <c r="BB289" i="89"/>
  <c r="BB288" i="89"/>
  <c r="BB287" i="89"/>
  <c r="BB286" i="89"/>
  <c r="BB285" i="89"/>
  <c r="BB284" i="89"/>
  <c r="BB283" i="89"/>
  <c r="BB282" i="89"/>
  <c r="BB281" i="89"/>
  <c r="BB280" i="89"/>
  <c r="BB279" i="89"/>
  <c r="BB278" i="89"/>
  <c r="BB277" i="89"/>
  <c r="BB276" i="89"/>
  <c r="BB275" i="89"/>
  <c r="BB274" i="89"/>
  <c r="BB265" i="89"/>
  <c r="BB264" i="89"/>
  <c r="BB263" i="89"/>
  <c r="BB262" i="89"/>
  <c r="BB261" i="89"/>
  <c r="BB260" i="89"/>
  <c r="BB259" i="89"/>
  <c r="BB258" i="89"/>
  <c r="BB257" i="89"/>
  <c r="BB256" i="89"/>
  <c r="BB255" i="89"/>
  <c r="BB254" i="89"/>
  <c r="BB253" i="89"/>
  <c r="BB252" i="89"/>
  <c r="BB251" i="89"/>
  <c r="BB244" i="89"/>
  <c r="BB250" i="89"/>
  <c r="BB249" i="89"/>
  <c r="BB248" i="89"/>
  <c r="BB246" i="89"/>
  <c r="BB245" i="89"/>
  <c r="BB243" i="89"/>
  <c r="BB242" i="89"/>
  <c r="BB241" i="89"/>
  <c r="BB240" i="89"/>
  <c r="BB238" i="89"/>
  <c r="BB237" i="89"/>
  <c r="BB236" i="89"/>
  <c r="BB235" i="89"/>
  <c r="BB234" i="89"/>
  <c r="BB233" i="89"/>
  <c r="BB232" i="89"/>
  <c r="BB222" i="89"/>
  <c r="BB223" i="89"/>
  <c r="BB221" i="89"/>
  <c r="BB220" i="89"/>
  <c r="BB219" i="89"/>
  <c r="BB218" i="89"/>
  <c r="BB217" i="89"/>
  <c r="BB216" i="89"/>
  <c r="BB215" i="89"/>
  <c r="BB211" i="89"/>
  <c r="BB213" i="89"/>
  <c r="BB214" i="89"/>
  <c r="BB210" i="89"/>
  <c r="BB209" i="89"/>
  <c r="BB205" i="89"/>
  <c r="BB212" i="89"/>
  <c r="BB197" i="89"/>
  <c r="BB208" i="89"/>
  <c r="BB206" i="89"/>
  <c r="BB198" i="89"/>
  <c r="BB196" i="89"/>
  <c r="BB207" i="89"/>
  <c r="BB195" i="89"/>
  <c r="BB194" i="89"/>
  <c r="BB193" i="89"/>
  <c r="BB192" i="89"/>
  <c r="BB191" i="89"/>
  <c r="BB190" i="89"/>
  <c r="BB189" i="89"/>
  <c r="BB188" i="89"/>
  <c r="BB187" i="89"/>
  <c r="BB186" i="89"/>
  <c r="BB185" i="89"/>
  <c r="BB184" i="89"/>
  <c r="BB175" i="89"/>
  <c r="BB174" i="89"/>
  <c r="BB173" i="89"/>
  <c r="BB172" i="89"/>
  <c r="BB171" i="89"/>
  <c r="BB170" i="89"/>
  <c r="BB169" i="89"/>
  <c r="BB164" i="89"/>
  <c r="BB168" i="89"/>
  <c r="BB167" i="89"/>
  <c r="BB165" i="89"/>
  <c r="BB163" i="89"/>
  <c r="BB152" i="89"/>
  <c r="BB148" i="89"/>
  <c r="BB156" i="89"/>
  <c r="BB153" i="89"/>
  <c r="BB160" i="89"/>
  <c r="BB151" i="89"/>
  <c r="BB162" i="89"/>
  <c r="BB147" i="89"/>
  <c r="BB150" i="89"/>
  <c r="BB149" i="89"/>
  <c r="BB140" i="89"/>
  <c r="BB141" i="89"/>
  <c r="BB146" i="89"/>
  <c r="BB145" i="89"/>
  <c r="BB143" i="89"/>
  <c r="BB142" i="89"/>
  <c r="BB144" i="89"/>
  <c r="BB139" i="89"/>
  <c r="BB138" i="89"/>
  <c r="BB137" i="89"/>
  <c r="BB136" i="89"/>
  <c r="BB135" i="89"/>
  <c r="BB126" i="89"/>
  <c r="BB123" i="89"/>
  <c r="BB120" i="89"/>
  <c r="BB124" i="89"/>
  <c r="BB103" i="89"/>
  <c r="BB125" i="89"/>
  <c r="BB118" i="89"/>
  <c r="BB114" i="89"/>
  <c r="BB121" i="89"/>
  <c r="BB119" i="89"/>
  <c r="BB122" i="89"/>
  <c r="BB117" i="89"/>
  <c r="BB108" i="89"/>
  <c r="BB109" i="89"/>
  <c r="BB115" i="89"/>
  <c r="BB113" i="89"/>
  <c r="BB116" i="89"/>
  <c r="BB110" i="89"/>
  <c r="BB104" i="89"/>
  <c r="BB102" i="89"/>
  <c r="BB105" i="89"/>
  <c r="BB95" i="89"/>
  <c r="BB96" i="89"/>
  <c r="BB100" i="89"/>
  <c r="BB97" i="89"/>
  <c r="BB106" i="89"/>
  <c r="BB93" i="89"/>
  <c r="BB92" i="89"/>
  <c r="BB90" i="89"/>
  <c r="BB89" i="89"/>
  <c r="BB88" i="89"/>
  <c r="BB87" i="89"/>
  <c r="BB78" i="89"/>
  <c r="BB77" i="89"/>
  <c r="BB76" i="89"/>
  <c r="BB75" i="89"/>
  <c r="BB74" i="89"/>
  <c r="BB73" i="89"/>
  <c r="BB72" i="89"/>
  <c r="BB71" i="89"/>
  <c r="BB70" i="89"/>
  <c r="BB69" i="89"/>
  <c r="BB68" i="89"/>
  <c r="BB67" i="89"/>
  <c r="BB66" i="89"/>
  <c r="BB65" i="89"/>
  <c r="BB64" i="89"/>
  <c r="BB63" i="89"/>
  <c r="BB62" i="89"/>
  <c r="BB61" i="89"/>
  <c r="BB60" i="89"/>
  <c r="BB59" i="89"/>
  <c r="BB58" i="89"/>
  <c r="BB57" i="89"/>
  <c r="BB56" i="89"/>
  <c r="BB55" i="89"/>
  <c r="BB54" i="89"/>
  <c r="BB53" i="89"/>
  <c r="BB52" i="89"/>
  <c r="BB51" i="89"/>
  <c r="BB50" i="89"/>
  <c r="BB49" i="89"/>
  <c r="BB48" i="89"/>
  <c r="BB47" i="89"/>
  <c r="BB38" i="89"/>
  <c r="BB37" i="89"/>
  <c r="BB36" i="89"/>
  <c r="BB35" i="89"/>
  <c r="BB34" i="89"/>
  <c r="BB33" i="89"/>
  <c r="BB32" i="89"/>
  <c r="BB31" i="89"/>
  <c r="BB30" i="89"/>
  <c r="BB29" i="89"/>
  <c r="BB28" i="89"/>
  <c r="BB27" i="89"/>
  <c r="BB26" i="89"/>
  <c r="BB17" i="89"/>
  <c r="BB21" i="89"/>
  <c r="BB20" i="89"/>
  <c r="BB23" i="89"/>
  <c r="BB22" i="89"/>
  <c r="BB25" i="89"/>
  <c r="BB18" i="89"/>
  <c r="BB16" i="89"/>
  <c r="BB15" i="89"/>
  <c r="BB14" i="89"/>
  <c r="BB13" i="89"/>
  <c r="BB12" i="89"/>
  <c r="BB11" i="89"/>
  <c r="BB10" i="89"/>
  <c r="BB9" i="89"/>
  <c r="BB8" i="89"/>
  <c r="BB6" i="89"/>
  <c r="BB7" i="89"/>
  <c r="AM461" i="89" l="1"/>
  <c r="AD53" i="90"/>
  <c r="AI461" i="89"/>
  <c r="Z53" i="90"/>
  <c r="AS461" i="89"/>
  <c r="AJ53" i="90"/>
  <c r="AO461" i="89"/>
  <c r="AF53" i="90"/>
  <c r="AG461" i="89"/>
  <c r="X53" i="90"/>
  <c r="AY461" i="89"/>
  <c r="AP53" i="90"/>
  <c r="AQ461" i="89"/>
  <c r="AH53" i="90"/>
  <c r="AW461" i="89"/>
  <c r="AN53" i="90"/>
  <c r="AC461" i="89"/>
  <c r="T53" i="90"/>
  <c r="AE461" i="89"/>
  <c r="V53" i="90"/>
  <c r="AU461" i="89"/>
  <c r="AL53" i="90"/>
  <c r="AK461" i="89"/>
  <c r="AB53" i="90"/>
  <c r="FY464" i="89"/>
  <c r="FU464" i="89"/>
  <c r="FY465" i="89"/>
  <c r="FU465" i="89"/>
  <c r="FM464" i="89"/>
  <c r="FQ465" i="89"/>
  <c r="FQ464" i="89"/>
  <c r="FM465" i="89"/>
  <c r="FE465" i="89"/>
  <c r="FI465" i="89"/>
  <c r="FE464" i="89"/>
  <c r="FI464" i="89"/>
  <c r="FI467" i="89" s="1"/>
  <c r="BB226" i="89"/>
  <c r="BB178" i="89"/>
  <c r="BB129" i="89"/>
  <c r="BB375" i="89"/>
  <c r="BB416" i="89"/>
  <c r="BB81" i="89"/>
  <c r="BB318" i="89"/>
  <c r="AR68" i="90" s="1"/>
  <c r="BB268" i="89"/>
  <c r="BA269" i="89" s="1"/>
  <c r="BB41" i="89"/>
  <c r="BB456" i="89"/>
  <c r="BA457" i="89" s="1"/>
  <c r="D9" i="86"/>
  <c r="N46" i="86"/>
  <c r="FQ467" i="89" l="1"/>
  <c r="FE467" i="89"/>
  <c r="FU467" i="89"/>
  <c r="FM467" i="89"/>
  <c r="BA179" i="89"/>
  <c r="AR82" i="90"/>
  <c r="BA227" i="89"/>
  <c r="AR83" i="90"/>
  <c r="AR81" i="90" s="1"/>
  <c r="BA130" i="89"/>
  <c r="AR76" i="90"/>
  <c r="BA42" i="89"/>
  <c r="AR75" i="90"/>
  <c r="BA417" i="89"/>
  <c r="AR89" i="90"/>
  <c r="AR88" i="90" s="1"/>
  <c r="BA376" i="89"/>
  <c r="AR69" i="90"/>
  <c r="BA82" i="89"/>
  <c r="AR66" i="90"/>
  <c r="BA319" i="89"/>
  <c r="K49" i="86"/>
  <c r="BB460" i="89"/>
  <c r="U10" i="86"/>
  <c r="U11" i="86"/>
  <c r="U12" i="86"/>
  <c r="C26" i="86"/>
  <c r="D26" i="86" s="1"/>
  <c r="C25" i="86"/>
  <c r="D25" i="86" s="1"/>
  <c r="C24" i="86"/>
  <c r="D24" i="86" s="1"/>
  <c r="C23" i="86"/>
  <c r="D23" i="86" s="1"/>
  <c r="C22" i="86"/>
  <c r="D22" i="86" s="1"/>
  <c r="C21" i="86"/>
  <c r="D21" i="86" s="1"/>
  <c r="C20" i="86"/>
  <c r="D20" i="86" s="1"/>
  <c r="C19" i="86"/>
  <c r="D19" i="86" s="1"/>
  <c r="C18" i="86"/>
  <c r="D18" i="86" s="1"/>
  <c r="C17" i="86"/>
  <c r="D17" i="86" s="1"/>
  <c r="C16" i="86"/>
  <c r="D16" i="86" s="1"/>
  <c r="C15" i="86"/>
  <c r="D15" i="86" s="1"/>
  <c r="C14" i="86"/>
  <c r="D14" i="86" s="1"/>
  <c r="C13" i="86"/>
  <c r="D13" i="86" s="1"/>
  <c r="C12" i="86"/>
  <c r="D12" i="86" s="1"/>
  <c r="C11" i="86"/>
  <c r="D11" i="86" s="1"/>
  <c r="C10" i="86"/>
  <c r="D10" i="86" s="1"/>
  <c r="J27" i="86"/>
  <c r="K27" i="86" s="1"/>
  <c r="J28" i="86"/>
  <c r="K28" i="86" s="1"/>
  <c r="I28" i="86" s="1"/>
  <c r="F28" i="86" s="1"/>
  <c r="C28" i="86" s="1"/>
  <c r="D28" i="86" s="1"/>
  <c r="J29" i="86"/>
  <c r="J30" i="86"/>
  <c r="K30" i="86" s="1"/>
  <c r="I30" i="86" s="1"/>
  <c r="F30" i="86" s="1"/>
  <c r="C30" i="86" s="1"/>
  <c r="D30" i="86" s="1"/>
  <c r="J31" i="86"/>
  <c r="K31" i="86" s="1"/>
  <c r="I31" i="86" s="1"/>
  <c r="F31" i="86" s="1"/>
  <c r="C31" i="86" s="1"/>
  <c r="D31" i="86" s="1"/>
  <c r="J32" i="86"/>
  <c r="K32" i="86" s="1"/>
  <c r="I32" i="86" s="1"/>
  <c r="F32" i="86" s="1"/>
  <c r="C32" i="86" s="1"/>
  <c r="D32" i="86" s="1"/>
  <c r="J33" i="86"/>
  <c r="K33" i="86" s="1"/>
  <c r="I33" i="86" s="1"/>
  <c r="F33" i="86" s="1"/>
  <c r="C33" i="86" s="1"/>
  <c r="D33" i="86" s="1"/>
  <c r="J34" i="86"/>
  <c r="J35" i="86"/>
  <c r="K35" i="86" s="1"/>
  <c r="I35" i="86" s="1"/>
  <c r="F35" i="86" s="1"/>
  <c r="C35" i="86" s="1"/>
  <c r="D35" i="86" s="1"/>
  <c r="J36" i="86"/>
  <c r="K36" i="86" s="1"/>
  <c r="J37" i="86"/>
  <c r="K37" i="86" s="1"/>
  <c r="I37" i="86" s="1"/>
  <c r="F37" i="86" s="1"/>
  <c r="C37" i="86" s="1"/>
  <c r="D37" i="86" s="1"/>
  <c r="J38" i="86"/>
  <c r="K38" i="86" s="1"/>
  <c r="J39" i="86"/>
  <c r="K39" i="86" s="1"/>
  <c r="I39" i="86" s="1"/>
  <c r="F39" i="86" s="1"/>
  <c r="C39" i="86" s="1"/>
  <c r="D39" i="86" s="1"/>
  <c r="L46" i="86"/>
  <c r="AR65" i="90" l="1"/>
  <c r="AR74" i="90"/>
  <c r="AR53" i="90"/>
  <c r="BA461" i="89"/>
  <c r="D8" i="86"/>
  <c r="I36" i="86"/>
  <c r="F36" i="86" s="1"/>
  <c r="C36" i="86" s="1"/>
  <c r="D36" i="86" s="1"/>
  <c r="K29" i="86"/>
  <c r="I29" i="86" s="1"/>
  <c r="F29" i="86" s="1"/>
  <c r="C29" i="86" s="1"/>
  <c r="D29" i="86" s="1"/>
  <c r="K34" i="86"/>
  <c r="I34" i="86" s="1"/>
  <c r="F34" i="86" s="1"/>
  <c r="C34" i="86" s="1"/>
  <c r="D34" i="86" s="1"/>
  <c r="H27" i="86"/>
  <c r="F27" i="86" s="1"/>
  <c r="C27" i="86" s="1"/>
  <c r="D27" i="86" s="1"/>
  <c r="I38" i="86"/>
  <c r="F38" i="86" s="1"/>
  <c r="C38" i="86" s="1"/>
  <c r="D38" i="86" s="1"/>
  <c r="CI352" i="89" l="1"/>
  <c r="AB352" i="89"/>
  <c r="Z352" i="89"/>
  <c r="X352" i="89"/>
  <c r="V352" i="89"/>
  <c r="DL352" i="89" s="1"/>
  <c r="DM352" i="89" s="1"/>
  <c r="T352" i="89"/>
  <c r="R352" i="89"/>
  <c r="P352" i="89"/>
  <c r="N352" i="89"/>
  <c r="L352" i="89"/>
  <c r="J352" i="89"/>
  <c r="H352" i="89"/>
  <c r="F352" i="89"/>
  <c r="CI193" i="89"/>
  <c r="AB193" i="89"/>
  <c r="Z193" i="89"/>
  <c r="X193" i="89"/>
  <c r="T193" i="89"/>
  <c r="R193" i="89"/>
  <c r="P193" i="89"/>
  <c r="N193" i="89"/>
  <c r="L193" i="89"/>
  <c r="J193" i="89"/>
  <c r="H193" i="89"/>
  <c r="F193" i="89"/>
  <c r="CI96" i="89"/>
  <c r="AB96" i="89"/>
  <c r="Z96" i="89"/>
  <c r="X96" i="89"/>
  <c r="V96" i="89"/>
  <c r="T96" i="89"/>
  <c r="R96" i="89"/>
  <c r="P96" i="89"/>
  <c r="N96" i="89"/>
  <c r="L96" i="89"/>
  <c r="J96" i="89"/>
  <c r="H96" i="89"/>
  <c r="F96" i="89"/>
  <c r="CI223" i="89"/>
  <c r="AB223" i="89"/>
  <c r="Z223" i="89"/>
  <c r="X223" i="89"/>
  <c r="T223" i="89"/>
  <c r="R223" i="89"/>
  <c r="P223" i="89"/>
  <c r="N223" i="89"/>
  <c r="L223" i="89"/>
  <c r="J223" i="89"/>
  <c r="H223" i="89"/>
  <c r="F223" i="89"/>
  <c r="EQ352" i="89" l="1"/>
  <c r="EM352" i="89"/>
  <c r="DM416" i="89"/>
  <c r="DK416" i="89"/>
  <c r="DG416" i="89"/>
  <c r="AB339" i="89" l="1"/>
  <c r="Z339" i="89"/>
  <c r="X339" i="89"/>
  <c r="V339" i="89"/>
  <c r="DL339" i="89" s="1"/>
  <c r="DM339" i="89" s="1"/>
  <c r="T339" i="89"/>
  <c r="R339" i="89"/>
  <c r="P339" i="89"/>
  <c r="N339" i="89"/>
  <c r="L339" i="89"/>
  <c r="J339" i="89"/>
  <c r="H339" i="89"/>
  <c r="F339" i="89"/>
  <c r="AB344" i="89"/>
  <c r="Z344" i="89"/>
  <c r="X344" i="89"/>
  <c r="V344" i="89"/>
  <c r="DL344" i="89" s="1"/>
  <c r="DM344" i="89" s="1"/>
  <c r="T344" i="89"/>
  <c r="R344" i="89"/>
  <c r="P344" i="89"/>
  <c r="N344" i="89"/>
  <c r="L344" i="89"/>
  <c r="J344" i="89"/>
  <c r="H344" i="89"/>
  <c r="F344" i="89"/>
  <c r="AB343" i="89"/>
  <c r="Z343" i="89"/>
  <c r="X343" i="89"/>
  <c r="V343" i="89"/>
  <c r="DL343" i="89" s="1"/>
  <c r="DM343" i="89" s="1"/>
  <c r="T343" i="89"/>
  <c r="R343" i="89"/>
  <c r="P343" i="89"/>
  <c r="N343" i="89"/>
  <c r="L343" i="89"/>
  <c r="J343" i="89"/>
  <c r="H343" i="89"/>
  <c r="F343" i="89"/>
  <c r="AB332" i="89"/>
  <c r="Z332" i="89"/>
  <c r="X332" i="89"/>
  <c r="V332" i="89"/>
  <c r="DL332" i="89" s="1"/>
  <c r="DM332" i="89" s="1"/>
  <c r="T332" i="89"/>
  <c r="R332" i="89"/>
  <c r="P332" i="89"/>
  <c r="N332" i="89"/>
  <c r="L332" i="89"/>
  <c r="J332" i="89"/>
  <c r="H332" i="89"/>
  <c r="F332" i="89"/>
  <c r="AB141" i="89"/>
  <c r="Z141" i="89"/>
  <c r="X141" i="89"/>
  <c r="V141" i="89"/>
  <c r="T141" i="89"/>
  <c r="R141" i="89"/>
  <c r="P141" i="89"/>
  <c r="N141" i="89"/>
  <c r="L141" i="89"/>
  <c r="J141" i="89"/>
  <c r="H141" i="89"/>
  <c r="F141" i="89"/>
  <c r="AB285" i="89"/>
  <c r="Z285" i="89"/>
  <c r="X285" i="89"/>
  <c r="V285" i="89"/>
  <c r="T285" i="89"/>
  <c r="R285" i="89"/>
  <c r="P285" i="89"/>
  <c r="N285" i="89"/>
  <c r="L285" i="89"/>
  <c r="J285" i="89"/>
  <c r="H285" i="89"/>
  <c r="F285" i="89"/>
  <c r="AB276" i="89"/>
  <c r="Z276" i="89"/>
  <c r="X276" i="89"/>
  <c r="V276" i="89"/>
  <c r="T276" i="89"/>
  <c r="R276" i="89"/>
  <c r="P276" i="89"/>
  <c r="N276" i="89"/>
  <c r="L276" i="89"/>
  <c r="J276" i="89"/>
  <c r="H276" i="89"/>
  <c r="F276" i="89"/>
  <c r="AB142" i="89"/>
  <c r="Z142" i="89"/>
  <c r="X142" i="89"/>
  <c r="V142" i="89"/>
  <c r="T142" i="89"/>
  <c r="R142" i="89"/>
  <c r="P142" i="89"/>
  <c r="N142" i="89"/>
  <c r="L142" i="89"/>
  <c r="J142" i="89"/>
  <c r="H142" i="89"/>
  <c r="F142" i="89"/>
  <c r="AB149" i="89"/>
  <c r="Z149" i="89"/>
  <c r="X149" i="89"/>
  <c r="V149" i="89"/>
  <c r="T149" i="89"/>
  <c r="R149" i="89"/>
  <c r="P149" i="89"/>
  <c r="N149" i="89"/>
  <c r="L149" i="89"/>
  <c r="J149" i="89"/>
  <c r="H149" i="89"/>
  <c r="F149" i="89"/>
  <c r="AB286" i="89"/>
  <c r="Z286" i="89"/>
  <c r="X286" i="89"/>
  <c r="V286" i="89"/>
  <c r="T286" i="89"/>
  <c r="R286" i="89"/>
  <c r="P286" i="89"/>
  <c r="N286" i="89"/>
  <c r="L286" i="89"/>
  <c r="J286" i="89"/>
  <c r="H286" i="89"/>
  <c r="F286" i="89"/>
  <c r="AB342" i="89"/>
  <c r="Z342" i="89"/>
  <c r="X342" i="89"/>
  <c r="V342" i="89"/>
  <c r="DL342" i="89" s="1"/>
  <c r="DM342" i="89" s="1"/>
  <c r="T342" i="89"/>
  <c r="R342" i="89"/>
  <c r="P342" i="89"/>
  <c r="N342" i="89"/>
  <c r="L342" i="89"/>
  <c r="J342" i="89"/>
  <c r="H342" i="89"/>
  <c r="F342" i="89"/>
  <c r="AP150" i="86"/>
  <c r="AP198" i="86"/>
  <c r="AB245" i="89"/>
  <c r="Z245" i="89"/>
  <c r="X245" i="89"/>
  <c r="V245" i="89"/>
  <c r="T245" i="89"/>
  <c r="R245" i="89"/>
  <c r="P245" i="89"/>
  <c r="N245" i="89"/>
  <c r="L245" i="89"/>
  <c r="J245" i="89"/>
  <c r="H245" i="89"/>
  <c r="F245" i="89"/>
  <c r="AP190" i="86"/>
  <c r="AO74" i="86"/>
  <c r="AP74" i="86" s="1"/>
  <c r="AB401" i="89"/>
  <c r="Z401" i="89"/>
  <c r="X401" i="89"/>
  <c r="V401" i="89"/>
  <c r="T401" i="89"/>
  <c r="R401" i="89"/>
  <c r="P401" i="89"/>
  <c r="N401" i="89"/>
  <c r="L401" i="89"/>
  <c r="J401" i="89"/>
  <c r="H401" i="89"/>
  <c r="F401" i="89"/>
  <c r="AB288" i="89"/>
  <c r="Z288" i="89"/>
  <c r="X288" i="89"/>
  <c r="V288" i="89"/>
  <c r="T288" i="89"/>
  <c r="R288" i="89"/>
  <c r="P288" i="89"/>
  <c r="N288" i="89"/>
  <c r="L288" i="89"/>
  <c r="J288" i="89"/>
  <c r="H288" i="89"/>
  <c r="F288" i="89"/>
  <c r="AB287" i="89"/>
  <c r="Z287" i="89"/>
  <c r="X287" i="89"/>
  <c r="V287" i="89"/>
  <c r="T287" i="89"/>
  <c r="R287" i="89"/>
  <c r="P287" i="89"/>
  <c r="N287" i="89"/>
  <c r="L287" i="89"/>
  <c r="J287" i="89"/>
  <c r="H287" i="89"/>
  <c r="F287" i="89"/>
  <c r="J45" i="86"/>
  <c r="K45" i="86" s="1"/>
  <c r="H45" i="86" s="1"/>
  <c r="F45" i="86" s="1"/>
  <c r="C45" i="86" s="1"/>
  <c r="D45" i="86" s="1"/>
  <c r="F48" i="89"/>
  <c r="H48" i="89"/>
  <c r="J48" i="89"/>
  <c r="L48" i="89"/>
  <c r="N48" i="89"/>
  <c r="P48" i="89"/>
  <c r="R48" i="89"/>
  <c r="T48" i="89"/>
  <c r="V48" i="89"/>
  <c r="X48" i="89"/>
  <c r="Z48" i="89"/>
  <c r="AB48" i="89"/>
  <c r="F49" i="89"/>
  <c r="H49" i="89"/>
  <c r="J49" i="89"/>
  <c r="L49" i="89"/>
  <c r="N49" i="89"/>
  <c r="P49" i="89"/>
  <c r="R49" i="89"/>
  <c r="T49" i="89"/>
  <c r="V49" i="89"/>
  <c r="X49" i="89"/>
  <c r="Z49" i="89"/>
  <c r="AB49" i="89"/>
  <c r="CI49" i="89"/>
  <c r="F50" i="89"/>
  <c r="H50" i="89"/>
  <c r="J50" i="89"/>
  <c r="L50" i="89"/>
  <c r="N50" i="89"/>
  <c r="P50" i="89"/>
  <c r="R50" i="89"/>
  <c r="T50" i="89"/>
  <c r="V50" i="89"/>
  <c r="X50" i="89"/>
  <c r="Z50" i="89"/>
  <c r="AB50" i="89"/>
  <c r="CI50" i="89"/>
  <c r="F51" i="89"/>
  <c r="H51" i="89"/>
  <c r="J51" i="89"/>
  <c r="L51" i="89"/>
  <c r="N51" i="89"/>
  <c r="P51" i="89"/>
  <c r="R51" i="89"/>
  <c r="T51" i="89"/>
  <c r="V51" i="89"/>
  <c r="X51" i="89"/>
  <c r="Z51" i="89"/>
  <c r="AB51" i="89"/>
  <c r="CI51" i="89"/>
  <c r="F52" i="89"/>
  <c r="H52" i="89"/>
  <c r="J52" i="89"/>
  <c r="L52" i="89"/>
  <c r="N52" i="89"/>
  <c r="P52" i="89"/>
  <c r="R52" i="89"/>
  <c r="T52" i="89"/>
  <c r="V52" i="89"/>
  <c r="X52" i="89"/>
  <c r="Z52" i="89"/>
  <c r="AB52" i="89"/>
  <c r="CI52" i="89"/>
  <c r="F53" i="89"/>
  <c r="H53" i="89"/>
  <c r="J53" i="89"/>
  <c r="L53" i="89"/>
  <c r="N53" i="89"/>
  <c r="P53" i="89"/>
  <c r="R53" i="89"/>
  <c r="T53" i="89"/>
  <c r="V53" i="89"/>
  <c r="X53" i="89"/>
  <c r="Z53" i="89"/>
  <c r="AB53" i="89"/>
  <c r="CI53" i="89"/>
  <c r="F54" i="89"/>
  <c r="H54" i="89"/>
  <c r="J54" i="89"/>
  <c r="L54" i="89"/>
  <c r="N54" i="89"/>
  <c r="P54" i="89"/>
  <c r="R54" i="89"/>
  <c r="T54" i="89"/>
  <c r="V54" i="89"/>
  <c r="X54" i="89"/>
  <c r="Z54" i="89"/>
  <c r="AB54" i="89"/>
  <c r="CI54" i="89"/>
  <c r="F55" i="89"/>
  <c r="H55" i="89"/>
  <c r="J55" i="89"/>
  <c r="L55" i="89"/>
  <c r="N55" i="89"/>
  <c r="P55" i="89"/>
  <c r="R55" i="89"/>
  <c r="T55" i="89"/>
  <c r="V55" i="89"/>
  <c r="X55" i="89"/>
  <c r="Z55" i="89"/>
  <c r="AB55" i="89"/>
  <c r="CI55" i="89"/>
  <c r="F56" i="89"/>
  <c r="H56" i="89"/>
  <c r="J56" i="89"/>
  <c r="L56" i="89"/>
  <c r="N56" i="89"/>
  <c r="P56" i="89"/>
  <c r="R56" i="89"/>
  <c r="T56" i="89"/>
  <c r="V56" i="89"/>
  <c r="X56" i="89"/>
  <c r="Z56" i="89"/>
  <c r="AB56" i="89"/>
  <c r="CI56" i="89"/>
  <c r="F57" i="89"/>
  <c r="H57" i="89"/>
  <c r="J57" i="89"/>
  <c r="L57" i="89"/>
  <c r="N57" i="89"/>
  <c r="P57" i="89"/>
  <c r="R57" i="89"/>
  <c r="T57" i="89"/>
  <c r="V57" i="89"/>
  <c r="X57" i="89"/>
  <c r="Z57" i="89"/>
  <c r="AB57" i="89"/>
  <c r="CI57" i="89"/>
  <c r="F58" i="89"/>
  <c r="H58" i="89"/>
  <c r="J58" i="89"/>
  <c r="L58" i="89"/>
  <c r="N58" i="89"/>
  <c r="P58" i="89"/>
  <c r="R58" i="89"/>
  <c r="T58" i="89"/>
  <c r="V58" i="89"/>
  <c r="X58" i="89"/>
  <c r="Z58" i="89"/>
  <c r="AB58" i="89"/>
  <c r="CI58" i="89"/>
  <c r="F59" i="89"/>
  <c r="H59" i="89"/>
  <c r="J59" i="89"/>
  <c r="L59" i="89"/>
  <c r="N59" i="89"/>
  <c r="P59" i="89"/>
  <c r="R59" i="89"/>
  <c r="T59" i="89"/>
  <c r="V59" i="89"/>
  <c r="X59" i="89"/>
  <c r="Z59" i="89"/>
  <c r="AB59" i="89"/>
  <c r="CI59" i="89"/>
  <c r="F60" i="89"/>
  <c r="H60" i="89"/>
  <c r="J60" i="89"/>
  <c r="L60" i="89"/>
  <c r="N60" i="89"/>
  <c r="P60" i="89"/>
  <c r="R60" i="89"/>
  <c r="T60" i="89"/>
  <c r="V60" i="89"/>
  <c r="X60" i="89"/>
  <c r="Z60" i="89"/>
  <c r="AB60" i="89"/>
  <c r="CI60" i="89"/>
  <c r="F61" i="89"/>
  <c r="H61" i="89"/>
  <c r="J61" i="89"/>
  <c r="L61" i="89"/>
  <c r="N61" i="89"/>
  <c r="P61" i="89"/>
  <c r="R61" i="89"/>
  <c r="T61" i="89"/>
  <c r="V61" i="89"/>
  <c r="X61" i="89"/>
  <c r="Z61" i="89"/>
  <c r="AB61" i="89"/>
  <c r="CI61" i="89"/>
  <c r="F62" i="89"/>
  <c r="H62" i="89"/>
  <c r="J62" i="89"/>
  <c r="L62" i="89"/>
  <c r="N62" i="89"/>
  <c r="P62" i="89"/>
  <c r="R62" i="89"/>
  <c r="T62" i="89"/>
  <c r="V62" i="89"/>
  <c r="X62" i="89"/>
  <c r="Z62" i="89"/>
  <c r="AB62" i="89"/>
  <c r="CI62" i="89"/>
  <c r="F63" i="89"/>
  <c r="H63" i="89"/>
  <c r="J63" i="89"/>
  <c r="L63" i="89"/>
  <c r="N63" i="89"/>
  <c r="P63" i="89"/>
  <c r="R63" i="89"/>
  <c r="T63" i="89"/>
  <c r="V63" i="89"/>
  <c r="X63" i="89"/>
  <c r="Z63" i="89"/>
  <c r="AB63" i="89"/>
  <c r="CI63" i="89"/>
  <c r="F64" i="89"/>
  <c r="H64" i="89"/>
  <c r="J64" i="89"/>
  <c r="L64" i="89"/>
  <c r="N64" i="89"/>
  <c r="P64" i="89"/>
  <c r="R64" i="89"/>
  <c r="T64" i="89"/>
  <c r="V64" i="89"/>
  <c r="X64" i="89"/>
  <c r="Z64" i="89"/>
  <c r="AB64" i="89"/>
  <c r="CI64" i="89"/>
  <c r="F65" i="89"/>
  <c r="H65" i="89"/>
  <c r="J65" i="89"/>
  <c r="L65" i="89"/>
  <c r="N65" i="89"/>
  <c r="P65" i="89"/>
  <c r="R65" i="89"/>
  <c r="T65" i="89"/>
  <c r="V65" i="89"/>
  <c r="X65" i="89"/>
  <c r="Z65" i="89"/>
  <c r="AB65" i="89"/>
  <c r="CI65" i="89"/>
  <c r="F66" i="89"/>
  <c r="H66" i="89"/>
  <c r="J66" i="89"/>
  <c r="L66" i="89"/>
  <c r="N66" i="89"/>
  <c r="P66" i="89"/>
  <c r="R66" i="89"/>
  <c r="T66" i="89"/>
  <c r="V66" i="89"/>
  <c r="X66" i="89"/>
  <c r="Z66" i="89"/>
  <c r="AB66" i="89"/>
  <c r="CI66" i="89"/>
  <c r="F67" i="89"/>
  <c r="H67" i="89"/>
  <c r="J67" i="89"/>
  <c r="L67" i="89"/>
  <c r="N67" i="89"/>
  <c r="P67" i="89"/>
  <c r="R67" i="89"/>
  <c r="T67" i="89"/>
  <c r="V67" i="89"/>
  <c r="X67" i="89"/>
  <c r="Z67" i="89"/>
  <c r="AB67" i="89"/>
  <c r="CI67" i="89"/>
  <c r="F68" i="89"/>
  <c r="H68" i="89"/>
  <c r="J68" i="89"/>
  <c r="L68" i="89"/>
  <c r="N68" i="89"/>
  <c r="P68" i="89"/>
  <c r="R68" i="89"/>
  <c r="T68" i="89"/>
  <c r="V68" i="89"/>
  <c r="X68" i="89"/>
  <c r="Z68" i="89"/>
  <c r="AB68" i="89"/>
  <c r="CI68" i="89"/>
  <c r="F69" i="89"/>
  <c r="H69" i="89"/>
  <c r="J69" i="89"/>
  <c r="L69" i="89"/>
  <c r="N69" i="89"/>
  <c r="P69" i="89"/>
  <c r="R69" i="89"/>
  <c r="T69" i="89"/>
  <c r="V69" i="89"/>
  <c r="X69" i="89"/>
  <c r="Z69" i="89"/>
  <c r="AB69" i="89"/>
  <c r="CI69" i="89"/>
  <c r="F70" i="89"/>
  <c r="H70" i="89"/>
  <c r="J70" i="89"/>
  <c r="L70" i="89"/>
  <c r="N70" i="89"/>
  <c r="P70" i="89"/>
  <c r="R70" i="89"/>
  <c r="T70" i="89"/>
  <c r="V70" i="89"/>
  <c r="X70" i="89"/>
  <c r="Z70" i="89"/>
  <c r="AB70" i="89"/>
  <c r="CI70" i="89"/>
  <c r="F71" i="89"/>
  <c r="H71" i="89"/>
  <c r="J71" i="89"/>
  <c r="L71" i="89"/>
  <c r="N71" i="89"/>
  <c r="P71" i="89"/>
  <c r="R71" i="89"/>
  <c r="T71" i="89"/>
  <c r="V71" i="89"/>
  <c r="X71" i="89"/>
  <c r="Z71" i="89"/>
  <c r="AB71" i="89"/>
  <c r="CI71" i="89"/>
  <c r="F72" i="89"/>
  <c r="H72" i="89"/>
  <c r="J72" i="89"/>
  <c r="L72" i="89"/>
  <c r="N72" i="89"/>
  <c r="P72" i="89"/>
  <c r="R72" i="89"/>
  <c r="T72" i="89"/>
  <c r="V72" i="89"/>
  <c r="X72" i="89"/>
  <c r="Z72" i="89"/>
  <c r="AB72" i="89"/>
  <c r="CI72" i="89"/>
  <c r="F73" i="89"/>
  <c r="H73" i="89"/>
  <c r="J73" i="89"/>
  <c r="L73" i="89"/>
  <c r="N73" i="89"/>
  <c r="P73" i="89"/>
  <c r="R73" i="89"/>
  <c r="T73" i="89"/>
  <c r="V73" i="89"/>
  <c r="X73" i="89"/>
  <c r="Z73" i="89"/>
  <c r="AB73" i="89"/>
  <c r="CI73" i="89"/>
  <c r="F74" i="89"/>
  <c r="H74" i="89"/>
  <c r="J74" i="89"/>
  <c r="L74" i="89"/>
  <c r="N74" i="89"/>
  <c r="P74" i="89"/>
  <c r="R74" i="89"/>
  <c r="T74" i="89"/>
  <c r="V74" i="89"/>
  <c r="X74" i="89"/>
  <c r="Z74" i="89"/>
  <c r="AB74" i="89"/>
  <c r="CI74" i="89"/>
  <c r="F75" i="89"/>
  <c r="H75" i="89"/>
  <c r="J75" i="89"/>
  <c r="L75" i="89"/>
  <c r="N75" i="89"/>
  <c r="P75" i="89"/>
  <c r="R75" i="89"/>
  <c r="T75" i="89"/>
  <c r="V75" i="89"/>
  <c r="X75" i="89"/>
  <c r="Z75" i="89"/>
  <c r="AB75" i="89"/>
  <c r="CI75" i="89"/>
  <c r="F76" i="89"/>
  <c r="H76" i="89"/>
  <c r="J76" i="89"/>
  <c r="L76" i="89"/>
  <c r="N76" i="89"/>
  <c r="P76" i="89"/>
  <c r="R76" i="89"/>
  <c r="T76" i="89"/>
  <c r="V76" i="89"/>
  <c r="X76" i="89"/>
  <c r="Z76" i="89"/>
  <c r="AB76" i="89"/>
  <c r="CI76" i="89"/>
  <c r="F77" i="89"/>
  <c r="H77" i="89"/>
  <c r="J77" i="89"/>
  <c r="L77" i="89"/>
  <c r="N77" i="89"/>
  <c r="P77" i="89"/>
  <c r="R77" i="89"/>
  <c r="T77" i="89"/>
  <c r="V77" i="89"/>
  <c r="X77" i="89"/>
  <c r="Z77" i="89"/>
  <c r="AB77" i="89"/>
  <c r="CI77" i="89"/>
  <c r="F78" i="89"/>
  <c r="H78" i="89"/>
  <c r="J78" i="89"/>
  <c r="L78" i="89"/>
  <c r="N78" i="89"/>
  <c r="P78" i="89"/>
  <c r="R78" i="89"/>
  <c r="T78" i="89"/>
  <c r="V78" i="89"/>
  <c r="X78" i="89"/>
  <c r="Z78" i="89"/>
  <c r="AB78" i="89"/>
  <c r="CI78" i="89"/>
  <c r="E81" i="89"/>
  <c r="G81" i="89"/>
  <c r="I81" i="89"/>
  <c r="K81" i="89"/>
  <c r="M81" i="89"/>
  <c r="O81" i="89"/>
  <c r="Q81" i="89"/>
  <c r="S81" i="89"/>
  <c r="U81" i="89"/>
  <c r="W81" i="89"/>
  <c r="Y81" i="89"/>
  <c r="AA81" i="89"/>
  <c r="B86" i="89"/>
  <c r="C76" i="90" s="1"/>
  <c r="C86" i="89"/>
  <c r="DG129" i="89"/>
  <c r="F88" i="89"/>
  <c r="H88" i="89"/>
  <c r="J88" i="89"/>
  <c r="L88" i="89"/>
  <c r="N88" i="89"/>
  <c r="P88" i="89"/>
  <c r="R88" i="89"/>
  <c r="T88" i="89"/>
  <c r="V88" i="89"/>
  <c r="X88" i="89"/>
  <c r="Z88" i="89"/>
  <c r="AB88" i="89"/>
  <c r="CI88" i="89"/>
  <c r="F89" i="89"/>
  <c r="H89" i="89"/>
  <c r="J89" i="89"/>
  <c r="L89" i="89"/>
  <c r="N89" i="89"/>
  <c r="P89" i="89"/>
  <c r="R89" i="89"/>
  <c r="T89" i="89"/>
  <c r="V89" i="89"/>
  <c r="X89" i="89"/>
  <c r="Z89" i="89"/>
  <c r="AB89" i="89"/>
  <c r="F90" i="89"/>
  <c r="H90" i="89"/>
  <c r="J90" i="89"/>
  <c r="L90" i="89"/>
  <c r="N90" i="89"/>
  <c r="P90" i="89"/>
  <c r="R90" i="89"/>
  <c r="T90" i="89"/>
  <c r="V90" i="89"/>
  <c r="X90" i="89"/>
  <c r="Z90" i="89"/>
  <c r="AB90" i="89"/>
  <c r="F92" i="89"/>
  <c r="H92" i="89"/>
  <c r="J92" i="89"/>
  <c r="L92" i="89"/>
  <c r="N92" i="89"/>
  <c r="P92" i="89"/>
  <c r="R92" i="89"/>
  <c r="T92" i="89"/>
  <c r="V92" i="89"/>
  <c r="X92" i="89"/>
  <c r="Z92" i="89"/>
  <c r="AB92" i="89"/>
  <c r="F93" i="89"/>
  <c r="H93" i="89"/>
  <c r="J93" i="89"/>
  <c r="L93" i="89"/>
  <c r="N93" i="89"/>
  <c r="P93" i="89"/>
  <c r="R93" i="89"/>
  <c r="T93" i="89"/>
  <c r="V93" i="89"/>
  <c r="X93" i="89"/>
  <c r="Z93" i="89"/>
  <c r="AB93" i="89"/>
  <c r="F106" i="89"/>
  <c r="H106" i="89"/>
  <c r="L106" i="89"/>
  <c r="N106" i="89"/>
  <c r="P106" i="89"/>
  <c r="R106" i="89"/>
  <c r="T106" i="89"/>
  <c r="V106" i="89"/>
  <c r="X106" i="89"/>
  <c r="Z106" i="89"/>
  <c r="AB106" i="89"/>
  <c r="F97" i="89"/>
  <c r="H97" i="89"/>
  <c r="J97" i="89"/>
  <c r="L97" i="89"/>
  <c r="N97" i="89"/>
  <c r="P97" i="89"/>
  <c r="R97" i="89"/>
  <c r="T97" i="89"/>
  <c r="V97" i="89"/>
  <c r="X97" i="89"/>
  <c r="Z97" i="89"/>
  <c r="AB97" i="89"/>
  <c r="F100" i="89"/>
  <c r="H100" i="89"/>
  <c r="J100" i="89"/>
  <c r="L100" i="89"/>
  <c r="N100" i="89"/>
  <c r="P100" i="89"/>
  <c r="R100" i="89"/>
  <c r="T100" i="89"/>
  <c r="V100" i="89"/>
  <c r="X100" i="89"/>
  <c r="Z100" i="89"/>
  <c r="AB100" i="89"/>
  <c r="F95" i="89"/>
  <c r="H95" i="89"/>
  <c r="J95" i="89"/>
  <c r="L95" i="89"/>
  <c r="N95" i="89"/>
  <c r="P95" i="89"/>
  <c r="R95" i="89"/>
  <c r="T95" i="89"/>
  <c r="V95" i="89"/>
  <c r="X95" i="89"/>
  <c r="Z95" i="89"/>
  <c r="AB95" i="89"/>
  <c r="CI95" i="89"/>
  <c r="F105" i="89"/>
  <c r="H105" i="89"/>
  <c r="J105" i="89"/>
  <c r="L105" i="89"/>
  <c r="N105" i="89"/>
  <c r="P105" i="89"/>
  <c r="R105" i="89"/>
  <c r="T105" i="89"/>
  <c r="V105" i="89"/>
  <c r="X105" i="89"/>
  <c r="Z105" i="89"/>
  <c r="AB105" i="89"/>
  <c r="F102" i="89"/>
  <c r="H102" i="89"/>
  <c r="J102" i="89"/>
  <c r="L102" i="89"/>
  <c r="N102" i="89"/>
  <c r="P102" i="89"/>
  <c r="R102" i="89"/>
  <c r="T102" i="89"/>
  <c r="V102" i="89"/>
  <c r="X102" i="89"/>
  <c r="Z102" i="89"/>
  <c r="AB102" i="89"/>
  <c r="F104" i="89"/>
  <c r="H104" i="89"/>
  <c r="J104" i="89"/>
  <c r="L104" i="89"/>
  <c r="N104" i="89"/>
  <c r="P104" i="89"/>
  <c r="R104" i="89"/>
  <c r="T104" i="89"/>
  <c r="V104" i="89"/>
  <c r="X104" i="89"/>
  <c r="Z104" i="89"/>
  <c r="AB104" i="89"/>
  <c r="F110" i="89"/>
  <c r="H110" i="89"/>
  <c r="J110" i="89"/>
  <c r="L110" i="89"/>
  <c r="N110" i="89"/>
  <c r="P110" i="89"/>
  <c r="R110" i="89"/>
  <c r="T110" i="89"/>
  <c r="V110" i="89"/>
  <c r="X110" i="89"/>
  <c r="Z110" i="89"/>
  <c r="AB110" i="89"/>
  <c r="F116" i="89"/>
  <c r="H116" i="89"/>
  <c r="J116" i="89"/>
  <c r="L116" i="89"/>
  <c r="N116" i="89"/>
  <c r="P116" i="89"/>
  <c r="R116" i="89"/>
  <c r="T116" i="89"/>
  <c r="V116" i="89"/>
  <c r="X116" i="89"/>
  <c r="Z116" i="89"/>
  <c r="AB116" i="89"/>
  <c r="F113" i="89"/>
  <c r="H113" i="89"/>
  <c r="J113" i="89"/>
  <c r="L113" i="89"/>
  <c r="N113" i="89"/>
  <c r="P113" i="89"/>
  <c r="R113" i="89"/>
  <c r="T113" i="89"/>
  <c r="V113" i="89"/>
  <c r="X113" i="89"/>
  <c r="Z113" i="89"/>
  <c r="AB113" i="89"/>
  <c r="F115" i="89"/>
  <c r="H115" i="89"/>
  <c r="J115" i="89"/>
  <c r="L115" i="89"/>
  <c r="N115" i="89"/>
  <c r="P115" i="89"/>
  <c r="R115" i="89"/>
  <c r="T115" i="89"/>
  <c r="V115" i="89"/>
  <c r="X115" i="89"/>
  <c r="Z115" i="89"/>
  <c r="AB115" i="89"/>
  <c r="F109" i="89"/>
  <c r="H109" i="89"/>
  <c r="J109" i="89"/>
  <c r="L109" i="89"/>
  <c r="N109" i="89"/>
  <c r="P109" i="89"/>
  <c r="R109" i="89"/>
  <c r="T109" i="89"/>
  <c r="V109" i="89"/>
  <c r="X109" i="89"/>
  <c r="Z109" i="89"/>
  <c r="AB109" i="89"/>
  <c r="F108" i="89"/>
  <c r="H108" i="89"/>
  <c r="J108" i="89"/>
  <c r="L108" i="89"/>
  <c r="N108" i="89"/>
  <c r="P108" i="89"/>
  <c r="R108" i="89"/>
  <c r="T108" i="89"/>
  <c r="V108" i="89"/>
  <c r="X108" i="89"/>
  <c r="Z108" i="89"/>
  <c r="AB108" i="89"/>
  <c r="F117" i="89"/>
  <c r="H117" i="89"/>
  <c r="J117" i="89"/>
  <c r="L117" i="89"/>
  <c r="N117" i="89"/>
  <c r="P117" i="89"/>
  <c r="R117" i="89"/>
  <c r="T117" i="89"/>
  <c r="V117" i="89"/>
  <c r="X117" i="89"/>
  <c r="Z117" i="89"/>
  <c r="AB117" i="89"/>
  <c r="F122" i="89"/>
  <c r="H122" i="89"/>
  <c r="J122" i="89"/>
  <c r="L122" i="89"/>
  <c r="N122" i="89"/>
  <c r="P122" i="89"/>
  <c r="R122" i="89"/>
  <c r="T122" i="89"/>
  <c r="V122" i="89"/>
  <c r="X122" i="89"/>
  <c r="Z122" i="89"/>
  <c r="AB122" i="89"/>
  <c r="F119" i="89"/>
  <c r="H119" i="89"/>
  <c r="J119" i="89"/>
  <c r="L119" i="89"/>
  <c r="N119" i="89"/>
  <c r="P119" i="89"/>
  <c r="R119" i="89"/>
  <c r="T119" i="89"/>
  <c r="V119" i="89"/>
  <c r="X119" i="89"/>
  <c r="Z119" i="89"/>
  <c r="AB119" i="89"/>
  <c r="F121" i="89"/>
  <c r="H121" i="89"/>
  <c r="J121" i="89"/>
  <c r="L121" i="89"/>
  <c r="N121" i="89"/>
  <c r="P121" i="89"/>
  <c r="R121" i="89"/>
  <c r="V121" i="89"/>
  <c r="X121" i="89"/>
  <c r="Z121" i="89"/>
  <c r="AB121" i="89"/>
  <c r="F114" i="89"/>
  <c r="H114" i="89"/>
  <c r="J114" i="89"/>
  <c r="L114" i="89"/>
  <c r="N114" i="89"/>
  <c r="P114" i="89"/>
  <c r="R114" i="89"/>
  <c r="T114" i="89"/>
  <c r="V114" i="89"/>
  <c r="X114" i="89"/>
  <c r="Z114" i="89"/>
  <c r="AB114" i="89"/>
  <c r="F118" i="89"/>
  <c r="H118" i="89"/>
  <c r="J118" i="89"/>
  <c r="L118" i="89"/>
  <c r="N118" i="89"/>
  <c r="P118" i="89"/>
  <c r="R118" i="89"/>
  <c r="T118" i="89"/>
  <c r="V118" i="89"/>
  <c r="X118" i="89"/>
  <c r="Z118" i="89"/>
  <c r="AB118" i="89"/>
  <c r="F125" i="89"/>
  <c r="H125" i="89"/>
  <c r="J125" i="89"/>
  <c r="L125" i="89"/>
  <c r="N125" i="89"/>
  <c r="P125" i="89"/>
  <c r="R125" i="89"/>
  <c r="T125" i="89"/>
  <c r="V125" i="89"/>
  <c r="X125" i="89"/>
  <c r="Z125" i="89"/>
  <c r="AB125" i="89"/>
  <c r="F103" i="89"/>
  <c r="H103" i="89"/>
  <c r="J103" i="89"/>
  <c r="L103" i="89"/>
  <c r="N103" i="89"/>
  <c r="P103" i="89"/>
  <c r="R103" i="89"/>
  <c r="T103" i="89"/>
  <c r="V103" i="89"/>
  <c r="X103" i="89"/>
  <c r="Z103" i="89"/>
  <c r="AB103" i="89"/>
  <c r="F124" i="89"/>
  <c r="H124" i="89"/>
  <c r="J124" i="89"/>
  <c r="L124" i="89"/>
  <c r="N124" i="89"/>
  <c r="P124" i="89"/>
  <c r="R124" i="89"/>
  <c r="T124" i="89"/>
  <c r="V124" i="89"/>
  <c r="X124" i="89"/>
  <c r="Z124" i="89"/>
  <c r="AB124" i="89"/>
  <c r="F120" i="89"/>
  <c r="H120" i="89"/>
  <c r="J120" i="89"/>
  <c r="L120" i="89"/>
  <c r="N120" i="89"/>
  <c r="P120" i="89"/>
  <c r="R120" i="89"/>
  <c r="T120" i="89"/>
  <c r="V120" i="89"/>
  <c r="X120" i="89"/>
  <c r="Z120" i="89"/>
  <c r="AB120" i="89"/>
  <c r="CI120" i="89"/>
  <c r="F123" i="89"/>
  <c r="H123" i="89"/>
  <c r="J123" i="89"/>
  <c r="L123" i="89"/>
  <c r="N123" i="89"/>
  <c r="P123" i="89"/>
  <c r="R123" i="89"/>
  <c r="T123" i="89"/>
  <c r="V123" i="89"/>
  <c r="X123" i="89"/>
  <c r="Z123" i="89"/>
  <c r="AB123" i="89"/>
  <c r="F126" i="89"/>
  <c r="H126" i="89"/>
  <c r="J126" i="89"/>
  <c r="L126" i="89"/>
  <c r="N126" i="89"/>
  <c r="P126" i="89"/>
  <c r="R126" i="89"/>
  <c r="T126" i="89"/>
  <c r="V126" i="89"/>
  <c r="X126" i="89"/>
  <c r="Z126" i="89"/>
  <c r="AB126" i="89"/>
  <c r="J44" i="86"/>
  <c r="J43" i="86"/>
  <c r="J42" i="86"/>
  <c r="K42" i="86" s="1"/>
  <c r="I42" i="86" s="1"/>
  <c r="F42" i="86" s="1"/>
  <c r="C42" i="86" s="1"/>
  <c r="D42" i="86" s="1"/>
  <c r="J41" i="86"/>
  <c r="J40" i="86"/>
  <c r="B421" i="89"/>
  <c r="C380" i="89"/>
  <c r="B380" i="89"/>
  <c r="C89" i="90" s="1"/>
  <c r="C323" i="89"/>
  <c r="B323" i="89"/>
  <c r="C69" i="90" s="1"/>
  <c r="C273" i="89"/>
  <c r="B273" i="89"/>
  <c r="C68" i="90" s="1"/>
  <c r="C231" i="89"/>
  <c r="B231" i="89"/>
  <c r="C67" i="90" s="1"/>
  <c r="C183" i="89"/>
  <c r="B183" i="89"/>
  <c r="C83" i="90" s="1"/>
  <c r="C134" i="89"/>
  <c r="B134" i="89"/>
  <c r="C82" i="90" s="1"/>
  <c r="C46" i="89"/>
  <c r="B46" i="89"/>
  <c r="C66" i="90" s="1"/>
  <c r="C4" i="89"/>
  <c r="B4" i="89"/>
  <c r="C75" i="90" s="1"/>
  <c r="AA456" i="89"/>
  <c r="Y456" i="89"/>
  <c r="W456" i="89"/>
  <c r="U456" i="89"/>
  <c r="S456" i="89"/>
  <c r="Q456" i="89"/>
  <c r="O456" i="89"/>
  <c r="M456" i="89"/>
  <c r="K456" i="89"/>
  <c r="I456" i="89"/>
  <c r="G456" i="89"/>
  <c r="E456" i="89"/>
  <c r="CI453" i="89"/>
  <c r="AB453" i="89"/>
  <c r="Z453" i="89"/>
  <c r="X453" i="89"/>
  <c r="V453" i="89"/>
  <c r="T453" i="89"/>
  <c r="R453" i="89"/>
  <c r="P453" i="89"/>
  <c r="N453" i="89"/>
  <c r="L453" i="89"/>
  <c r="J453" i="89"/>
  <c r="H453" i="89"/>
  <c r="F453" i="89"/>
  <c r="CI452" i="89"/>
  <c r="AB452" i="89"/>
  <c r="Z452" i="89"/>
  <c r="X452" i="89"/>
  <c r="V452" i="89"/>
  <c r="T452" i="89"/>
  <c r="R452" i="89"/>
  <c r="P452" i="89"/>
  <c r="N452" i="89"/>
  <c r="L452" i="89"/>
  <c r="J452" i="89"/>
  <c r="H452" i="89"/>
  <c r="F452" i="89"/>
  <c r="CI451" i="89"/>
  <c r="AB451" i="89"/>
  <c r="Z451" i="89"/>
  <c r="X451" i="89"/>
  <c r="V451" i="89"/>
  <c r="T451" i="89"/>
  <c r="R451" i="89"/>
  <c r="P451" i="89"/>
  <c r="N451" i="89"/>
  <c r="L451" i="89"/>
  <c r="J451" i="89"/>
  <c r="H451" i="89"/>
  <c r="F451" i="89"/>
  <c r="AB450" i="89"/>
  <c r="Z450" i="89"/>
  <c r="X450" i="89"/>
  <c r="V450" i="89"/>
  <c r="T450" i="89"/>
  <c r="R450" i="89"/>
  <c r="P450" i="89"/>
  <c r="N450" i="89"/>
  <c r="L450" i="89"/>
  <c r="J450" i="89"/>
  <c r="H450" i="89"/>
  <c r="F450" i="89"/>
  <c r="AB449" i="89"/>
  <c r="Z449" i="89"/>
  <c r="X449" i="89"/>
  <c r="V449" i="89"/>
  <c r="T449" i="89"/>
  <c r="R449" i="89"/>
  <c r="P449" i="89"/>
  <c r="N449" i="89"/>
  <c r="L449" i="89"/>
  <c r="J449" i="89"/>
  <c r="H449" i="89"/>
  <c r="F449" i="89"/>
  <c r="AB448" i="89"/>
  <c r="Z448" i="89"/>
  <c r="X448" i="89"/>
  <c r="V448" i="89"/>
  <c r="T448" i="89"/>
  <c r="R448" i="89"/>
  <c r="P448" i="89"/>
  <c r="N448" i="89"/>
  <c r="L448" i="89"/>
  <c r="J448" i="89"/>
  <c r="H448" i="89"/>
  <c r="F448" i="89"/>
  <c r="AB447" i="89"/>
  <c r="Z447" i="89"/>
  <c r="X447" i="89"/>
  <c r="V447" i="89"/>
  <c r="T447" i="89"/>
  <c r="R447" i="89"/>
  <c r="P447" i="89"/>
  <c r="N447" i="89"/>
  <c r="L447" i="89"/>
  <c r="J447" i="89"/>
  <c r="H447" i="89"/>
  <c r="F447" i="89"/>
  <c r="AB446" i="89"/>
  <c r="Z446" i="89"/>
  <c r="X446" i="89"/>
  <c r="V446" i="89"/>
  <c r="T446" i="89"/>
  <c r="R446" i="89"/>
  <c r="P446" i="89"/>
  <c r="N446" i="89"/>
  <c r="L446" i="89"/>
  <c r="J446" i="89"/>
  <c r="H446" i="89"/>
  <c r="F446" i="89"/>
  <c r="AB445" i="89"/>
  <c r="Z445" i="89"/>
  <c r="X445" i="89"/>
  <c r="V445" i="89"/>
  <c r="T445" i="89"/>
  <c r="R445" i="89"/>
  <c r="P445" i="89"/>
  <c r="N445" i="89"/>
  <c r="L445" i="89"/>
  <c r="J445" i="89"/>
  <c r="H445" i="89"/>
  <c r="F445" i="89"/>
  <c r="AB444" i="89"/>
  <c r="Z444" i="89"/>
  <c r="X444" i="89"/>
  <c r="V444" i="89"/>
  <c r="T444" i="89"/>
  <c r="R444" i="89"/>
  <c r="P444" i="89"/>
  <c r="N444" i="89"/>
  <c r="L444" i="89"/>
  <c r="J444" i="89"/>
  <c r="H444" i="89"/>
  <c r="F444" i="89"/>
  <c r="AB443" i="89"/>
  <c r="Z443" i="89"/>
  <c r="X443" i="89"/>
  <c r="V443" i="89"/>
  <c r="T443" i="89"/>
  <c r="R443" i="89"/>
  <c r="P443" i="89"/>
  <c r="N443" i="89"/>
  <c r="L443" i="89"/>
  <c r="J443" i="89"/>
  <c r="H443" i="89"/>
  <c r="F443" i="89"/>
  <c r="AB442" i="89"/>
  <c r="Z442" i="89"/>
  <c r="X442" i="89"/>
  <c r="V442" i="89"/>
  <c r="T442" i="89"/>
  <c r="R442" i="89"/>
  <c r="P442" i="89"/>
  <c r="N442" i="89"/>
  <c r="L442" i="89"/>
  <c r="J442" i="89"/>
  <c r="H442" i="89"/>
  <c r="F442" i="89"/>
  <c r="AB441" i="89"/>
  <c r="Z441" i="89"/>
  <c r="X441" i="89"/>
  <c r="V441" i="89"/>
  <c r="T441" i="89"/>
  <c r="R441" i="89"/>
  <c r="P441" i="89"/>
  <c r="N441" i="89"/>
  <c r="L441" i="89"/>
  <c r="J441" i="89"/>
  <c r="H441" i="89"/>
  <c r="F441" i="89"/>
  <c r="AB440" i="89"/>
  <c r="Z440" i="89"/>
  <c r="X440" i="89"/>
  <c r="V440" i="89"/>
  <c r="T440" i="89"/>
  <c r="R440" i="89"/>
  <c r="P440" i="89"/>
  <c r="N440" i="89"/>
  <c r="L440" i="89"/>
  <c r="J440" i="89"/>
  <c r="H440" i="89"/>
  <c r="F440" i="89"/>
  <c r="AB439" i="89"/>
  <c r="Z439" i="89"/>
  <c r="X439" i="89"/>
  <c r="V439" i="89"/>
  <c r="T439" i="89"/>
  <c r="R439" i="89"/>
  <c r="P439" i="89"/>
  <c r="N439" i="89"/>
  <c r="L439" i="89"/>
  <c r="J439" i="89"/>
  <c r="H439" i="89"/>
  <c r="F439" i="89"/>
  <c r="AB438" i="89"/>
  <c r="Z438" i="89"/>
  <c r="X438" i="89"/>
  <c r="V438" i="89"/>
  <c r="T438" i="89"/>
  <c r="R438" i="89"/>
  <c r="P438" i="89"/>
  <c r="N438" i="89"/>
  <c r="L438" i="89"/>
  <c r="J438" i="89"/>
  <c r="H438" i="89"/>
  <c r="F438" i="89"/>
  <c r="AB437" i="89"/>
  <c r="Z437" i="89"/>
  <c r="X437" i="89"/>
  <c r="V437" i="89"/>
  <c r="T437" i="89"/>
  <c r="R437" i="89"/>
  <c r="P437" i="89"/>
  <c r="N437" i="89"/>
  <c r="L437" i="89"/>
  <c r="J437" i="89"/>
  <c r="H437" i="89"/>
  <c r="F437" i="89"/>
  <c r="AB436" i="89"/>
  <c r="Z436" i="89"/>
  <c r="X436" i="89"/>
  <c r="V436" i="89"/>
  <c r="T436" i="89"/>
  <c r="R436" i="89"/>
  <c r="P436" i="89"/>
  <c r="N436" i="89"/>
  <c r="L436" i="89"/>
  <c r="J436" i="89"/>
  <c r="H436" i="89"/>
  <c r="F436" i="89"/>
  <c r="AB435" i="89"/>
  <c r="Z435" i="89"/>
  <c r="X435" i="89"/>
  <c r="V435" i="89"/>
  <c r="T435" i="89"/>
  <c r="R435" i="89"/>
  <c r="P435" i="89"/>
  <c r="N435" i="89"/>
  <c r="L435" i="89"/>
  <c r="J435" i="89"/>
  <c r="H435" i="89"/>
  <c r="F435" i="89"/>
  <c r="AB434" i="89"/>
  <c r="Z434" i="89"/>
  <c r="X434" i="89"/>
  <c r="V434" i="89"/>
  <c r="T434" i="89"/>
  <c r="R434" i="89"/>
  <c r="P434" i="89"/>
  <c r="N434" i="89"/>
  <c r="L434" i="89"/>
  <c r="J434" i="89"/>
  <c r="H434" i="89"/>
  <c r="F434" i="89"/>
  <c r="AB433" i="89"/>
  <c r="Z433" i="89"/>
  <c r="X433" i="89"/>
  <c r="V433" i="89"/>
  <c r="T433" i="89"/>
  <c r="R433" i="89"/>
  <c r="P433" i="89"/>
  <c r="N433" i="89"/>
  <c r="L433" i="89"/>
  <c r="J433" i="89"/>
  <c r="H433" i="89"/>
  <c r="F433" i="89"/>
  <c r="AB432" i="89"/>
  <c r="Z432" i="89"/>
  <c r="X432" i="89"/>
  <c r="V432" i="89"/>
  <c r="T432" i="89"/>
  <c r="R432" i="89"/>
  <c r="P432" i="89"/>
  <c r="N432" i="89"/>
  <c r="L432" i="89"/>
  <c r="J432" i="89"/>
  <c r="H432" i="89"/>
  <c r="F432" i="89"/>
  <c r="AB431" i="89"/>
  <c r="Z431" i="89"/>
  <c r="X431" i="89"/>
  <c r="V431" i="89"/>
  <c r="T431" i="89"/>
  <c r="R431" i="89"/>
  <c r="P431" i="89"/>
  <c r="N431" i="89"/>
  <c r="L431" i="89"/>
  <c r="J431" i="89"/>
  <c r="H431" i="89"/>
  <c r="F431" i="89"/>
  <c r="AB430" i="89"/>
  <c r="Z430" i="89"/>
  <c r="X430" i="89"/>
  <c r="V430" i="89"/>
  <c r="T430" i="89"/>
  <c r="R430" i="89"/>
  <c r="P430" i="89"/>
  <c r="N430" i="89"/>
  <c r="L430" i="89"/>
  <c r="J430" i="89"/>
  <c r="H430" i="89"/>
  <c r="F430" i="89"/>
  <c r="AB429" i="89"/>
  <c r="Z429" i="89"/>
  <c r="X429" i="89"/>
  <c r="V429" i="89"/>
  <c r="T429" i="89"/>
  <c r="R429" i="89"/>
  <c r="P429" i="89"/>
  <c r="N429" i="89"/>
  <c r="L429" i="89"/>
  <c r="J429" i="89"/>
  <c r="H429" i="89"/>
  <c r="F429" i="89"/>
  <c r="AB428" i="89"/>
  <c r="Z428" i="89"/>
  <c r="X428" i="89"/>
  <c r="V428" i="89"/>
  <c r="T428" i="89"/>
  <c r="R428" i="89"/>
  <c r="P428" i="89"/>
  <c r="N428" i="89"/>
  <c r="L428" i="89"/>
  <c r="J428" i="89"/>
  <c r="H428" i="89"/>
  <c r="F428" i="89"/>
  <c r="AB427" i="89"/>
  <c r="Z427" i="89"/>
  <c r="X427" i="89"/>
  <c r="V427" i="89"/>
  <c r="T427" i="89"/>
  <c r="R427" i="89"/>
  <c r="P427" i="89"/>
  <c r="N427" i="89"/>
  <c r="L427" i="89"/>
  <c r="J427" i="89"/>
  <c r="H427" i="89"/>
  <c r="F427" i="89"/>
  <c r="AB426" i="89"/>
  <c r="Z426" i="89"/>
  <c r="X426" i="89"/>
  <c r="V426" i="89"/>
  <c r="T426" i="89"/>
  <c r="R426" i="89"/>
  <c r="P426" i="89"/>
  <c r="N426" i="89"/>
  <c r="L426" i="89"/>
  <c r="J426" i="89"/>
  <c r="H426" i="89"/>
  <c r="F426" i="89"/>
  <c r="AB425" i="89"/>
  <c r="Z425" i="89"/>
  <c r="X425" i="89"/>
  <c r="V425" i="89"/>
  <c r="T425" i="89"/>
  <c r="R425" i="89"/>
  <c r="P425" i="89"/>
  <c r="N425" i="89"/>
  <c r="L425" i="89"/>
  <c r="J425" i="89"/>
  <c r="H425" i="89"/>
  <c r="F425" i="89"/>
  <c r="AB424" i="89"/>
  <c r="Z424" i="89"/>
  <c r="X424" i="89"/>
  <c r="V424" i="89"/>
  <c r="T424" i="89"/>
  <c r="R424" i="89"/>
  <c r="P424" i="89"/>
  <c r="N424" i="89"/>
  <c r="L424" i="89"/>
  <c r="J424" i="89"/>
  <c r="H424" i="89"/>
  <c r="F424" i="89"/>
  <c r="AB423" i="89"/>
  <c r="Z423" i="89"/>
  <c r="X423" i="89"/>
  <c r="V423" i="89"/>
  <c r="T423" i="89"/>
  <c r="R423" i="89"/>
  <c r="P423" i="89"/>
  <c r="N423" i="89"/>
  <c r="L423" i="89"/>
  <c r="J423" i="89"/>
  <c r="H423" i="89"/>
  <c r="F423" i="89"/>
  <c r="AA416" i="89"/>
  <c r="Y416" i="89"/>
  <c r="W416" i="89"/>
  <c r="U416" i="89"/>
  <c r="S416" i="89"/>
  <c r="Q416" i="89"/>
  <c r="O416" i="89"/>
  <c r="M416" i="89"/>
  <c r="K416" i="89"/>
  <c r="I416" i="89"/>
  <c r="G416" i="89"/>
  <c r="E416" i="89"/>
  <c r="CI413" i="89"/>
  <c r="AB413" i="89"/>
  <c r="Z413" i="89"/>
  <c r="X413" i="89"/>
  <c r="V413" i="89"/>
  <c r="T413" i="89"/>
  <c r="R413" i="89"/>
  <c r="P413" i="89"/>
  <c r="N413" i="89"/>
  <c r="L413" i="89"/>
  <c r="J413" i="89"/>
  <c r="H413" i="89"/>
  <c r="F413" i="89"/>
  <c r="CI412" i="89"/>
  <c r="AB412" i="89"/>
  <c r="Z412" i="89"/>
  <c r="X412" i="89"/>
  <c r="V412" i="89"/>
  <c r="T412" i="89"/>
  <c r="R412" i="89"/>
  <c r="P412" i="89"/>
  <c r="N412" i="89"/>
  <c r="L412" i="89"/>
  <c r="J412" i="89"/>
  <c r="H412" i="89"/>
  <c r="F412" i="89"/>
  <c r="CI411" i="89"/>
  <c r="AB411" i="89"/>
  <c r="Z411" i="89"/>
  <c r="X411" i="89"/>
  <c r="V411" i="89"/>
  <c r="T411" i="89"/>
  <c r="R411" i="89"/>
  <c r="P411" i="89"/>
  <c r="N411" i="89"/>
  <c r="L411" i="89"/>
  <c r="J411" i="89"/>
  <c r="H411" i="89"/>
  <c r="F411" i="89"/>
  <c r="AB410" i="89"/>
  <c r="Z410" i="89"/>
  <c r="X410" i="89"/>
  <c r="V410" i="89"/>
  <c r="T410" i="89"/>
  <c r="R410" i="89"/>
  <c r="P410" i="89"/>
  <c r="N410" i="89"/>
  <c r="L410" i="89"/>
  <c r="J410" i="89"/>
  <c r="H410" i="89"/>
  <c r="F410" i="89"/>
  <c r="AB409" i="89"/>
  <c r="Z409" i="89"/>
  <c r="X409" i="89"/>
  <c r="V409" i="89"/>
  <c r="T409" i="89"/>
  <c r="R409" i="89"/>
  <c r="P409" i="89"/>
  <c r="N409" i="89"/>
  <c r="L409" i="89"/>
  <c r="J409" i="89"/>
  <c r="H409" i="89"/>
  <c r="F409" i="89"/>
  <c r="AB408" i="89"/>
  <c r="Z408" i="89"/>
  <c r="X408" i="89"/>
  <c r="V408" i="89"/>
  <c r="T408" i="89"/>
  <c r="R408" i="89"/>
  <c r="P408" i="89"/>
  <c r="N408" i="89"/>
  <c r="L408" i="89"/>
  <c r="J408" i="89"/>
  <c r="H408" i="89"/>
  <c r="F408" i="89"/>
  <c r="AB407" i="89"/>
  <c r="Z407" i="89"/>
  <c r="X407" i="89"/>
  <c r="V407" i="89"/>
  <c r="T407" i="89"/>
  <c r="R407" i="89"/>
  <c r="P407" i="89"/>
  <c r="N407" i="89"/>
  <c r="L407" i="89"/>
  <c r="J407" i="89"/>
  <c r="H407" i="89"/>
  <c r="F407" i="89"/>
  <c r="AB406" i="89"/>
  <c r="Z406" i="89"/>
  <c r="X406" i="89"/>
  <c r="V406" i="89"/>
  <c r="T406" i="89"/>
  <c r="R406" i="89"/>
  <c r="P406" i="89"/>
  <c r="N406" i="89"/>
  <c r="L406" i="89"/>
  <c r="J406" i="89"/>
  <c r="H406" i="89"/>
  <c r="F406" i="89"/>
  <c r="AB405" i="89"/>
  <c r="Z405" i="89"/>
  <c r="X405" i="89"/>
  <c r="V405" i="89"/>
  <c r="T405" i="89"/>
  <c r="R405" i="89"/>
  <c r="P405" i="89"/>
  <c r="N405" i="89"/>
  <c r="L405" i="89"/>
  <c r="J405" i="89"/>
  <c r="H405" i="89"/>
  <c r="F405" i="89"/>
  <c r="AB402" i="89"/>
  <c r="Z402" i="89"/>
  <c r="X402" i="89"/>
  <c r="V402" i="89"/>
  <c r="T402" i="89"/>
  <c r="R402" i="89"/>
  <c r="P402" i="89"/>
  <c r="N402" i="89"/>
  <c r="L402" i="89"/>
  <c r="J402" i="89"/>
  <c r="H402" i="89"/>
  <c r="F402" i="89"/>
  <c r="AB403" i="89"/>
  <c r="Z403" i="89"/>
  <c r="X403" i="89"/>
  <c r="V403" i="89"/>
  <c r="T403" i="89"/>
  <c r="R403" i="89"/>
  <c r="P403" i="89"/>
  <c r="N403" i="89"/>
  <c r="L403" i="89"/>
  <c r="J403" i="89"/>
  <c r="H403" i="89"/>
  <c r="F403" i="89"/>
  <c r="AB404" i="89"/>
  <c r="Z404" i="89"/>
  <c r="X404" i="89"/>
  <c r="V404" i="89"/>
  <c r="T404" i="89"/>
  <c r="R404" i="89"/>
  <c r="P404" i="89"/>
  <c r="N404" i="89"/>
  <c r="L404" i="89"/>
  <c r="J404" i="89"/>
  <c r="H404" i="89"/>
  <c r="F404" i="89"/>
  <c r="AB400" i="89"/>
  <c r="Z400" i="89"/>
  <c r="X400" i="89"/>
  <c r="V400" i="89"/>
  <c r="T400" i="89"/>
  <c r="R400" i="89"/>
  <c r="P400" i="89"/>
  <c r="N400" i="89"/>
  <c r="L400" i="89"/>
  <c r="J400" i="89"/>
  <c r="H400" i="89"/>
  <c r="F400" i="89"/>
  <c r="AB399" i="89"/>
  <c r="Z399" i="89"/>
  <c r="X399" i="89"/>
  <c r="V399" i="89"/>
  <c r="T399" i="89"/>
  <c r="R399" i="89"/>
  <c r="P399" i="89"/>
  <c r="N399" i="89"/>
  <c r="L399" i="89"/>
  <c r="J399" i="89"/>
  <c r="H399" i="89"/>
  <c r="F399" i="89"/>
  <c r="AB398" i="89"/>
  <c r="Z398" i="89"/>
  <c r="X398" i="89"/>
  <c r="V398" i="89"/>
  <c r="T398" i="89"/>
  <c r="R398" i="89"/>
  <c r="P398" i="89"/>
  <c r="N398" i="89"/>
  <c r="L398" i="89"/>
  <c r="J398" i="89"/>
  <c r="H398" i="89"/>
  <c r="F398" i="89"/>
  <c r="AB397" i="89"/>
  <c r="Z397" i="89"/>
  <c r="X397" i="89"/>
  <c r="V397" i="89"/>
  <c r="T397" i="89"/>
  <c r="R397" i="89"/>
  <c r="P397" i="89"/>
  <c r="N397" i="89"/>
  <c r="L397" i="89"/>
  <c r="J397" i="89"/>
  <c r="H397" i="89"/>
  <c r="F397" i="89"/>
  <c r="AB396" i="89"/>
  <c r="Z396" i="89"/>
  <c r="X396" i="89"/>
  <c r="V396" i="89"/>
  <c r="T396" i="89"/>
  <c r="R396" i="89"/>
  <c r="P396" i="89"/>
  <c r="N396" i="89"/>
  <c r="L396" i="89"/>
  <c r="J396" i="89"/>
  <c r="H396" i="89"/>
  <c r="F396" i="89"/>
  <c r="AB395" i="89"/>
  <c r="Z395" i="89"/>
  <c r="X395" i="89"/>
  <c r="V395" i="89"/>
  <c r="T395" i="89"/>
  <c r="R395" i="89"/>
  <c r="P395" i="89"/>
  <c r="N395" i="89"/>
  <c r="L395" i="89"/>
  <c r="J395" i="89"/>
  <c r="H395" i="89"/>
  <c r="F395" i="89"/>
  <c r="AB394" i="89"/>
  <c r="Z394" i="89"/>
  <c r="X394" i="89"/>
  <c r="V394" i="89"/>
  <c r="T394" i="89"/>
  <c r="R394" i="89"/>
  <c r="P394" i="89"/>
  <c r="N394" i="89"/>
  <c r="L394" i="89"/>
  <c r="J394" i="89"/>
  <c r="H394" i="89"/>
  <c r="F394" i="89"/>
  <c r="AB393" i="89"/>
  <c r="Z393" i="89"/>
  <c r="X393" i="89"/>
  <c r="V393" i="89"/>
  <c r="T393" i="89"/>
  <c r="R393" i="89"/>
  <c r="P393" i="89"/>
  <c r="N393" i="89"/>
  <c r="L393" i="89"/>
  <c r="J393" i="89"/>
  <c r="H393" i="89"/>
  <c r="F393" i="89"/>
  <c r="AB392" i="89"/>
  <c r="Z392" i="89"/>
  <c r="X392" i="89"/>
  <c r="V392" i="89"/>
  <c r="T392" i="89"/>
  <c r="R392" i="89"/>
  <c r="P392" i="89"/>
  <c r="N392" i="89"/>
  <c r="L392" i="89"/>
  <c r="J392" i="89"/>
  <c r="H392" i="89"/>
  <c r="F392" i="89"/>
  <c r="AB391" i="89"/>
  <c r="Z391" i="89"/>
  <c r="X391" i="89"/>
  <c r="V391" i="89"/>
  <c r="T391" i="89"/>
  <c r="R391" i="89"/>
  <c r="P391" i="89"/>
  <c r="N391" i="89"/>
  <c r="L391" i="89"/>
  <c r="J391" i="89"/>
  <c r="H391" i="89"/>
  <c r="F391" i="89"/>
  <c r="AB390" i="89"/>
  <c r="Z390" i="89"/>
  <c r="X390" i="89"/>
  <c r="V390" i="89"/>
  <c r="T390" i="89"/>
  <c r="R390" i="89"/>
  <c r="P390" i="89"/>
  <c r="N390" i="89"/>
  <c r="L390" i="89"/>
  <c r="J390" i="89"/>
  <c r="H390" i="89"/>
  <c r="F390" i="89"/>
  <c r="AB389" i="89"/>
  <c r="Z389" i="89"/>
  <c r="X389" i="89"/>
  <c r="V389" i="89"/>
  <c r="T389" i="89"/>
  <c r="R389" i="89"/>
  <c r="P389" i="89"/>
  <c r="N389" i="89"/>
  <c r="L389" i="89"/>
  <c r="J389" i="89"/>
  <c r="H389" i="89"/>
  <c r="F389" i="89"/>
  <c r="AB388" i="89"/>
  <c r="Z388" i="89"/>
  <c r="X388" i="89"/>
  <c r="V388" i="89"/>
  <c r="T388" i="89"/>
  <c r="R388" i="89"/>
  <c r="P388" i="89"/>
  <c r="N388" i="89"/>
  <c r="L388" i="89"/>
  <c r="J388" i="89"/>
  <c r="H388" i="89"/>
  <c r="F388" i="89"/>
  <c r="AB387" i="89"/>
  <c r="Z387" i="89"/>
  <c r="X387" i="89"/>
  <c r="V387" i="89"/>
  <c r="T387" i="89"/>
  <c r="R387" i="89"/>
  <c r="P387" i="89"/>
  <c r="N387" i="89"/>
  <c r="L387" i="89"/>
  <c r="J387" i="89"/>
  <c r="H387" i="89"/>
  <c r="F387" i="89"/>
  <c r="AB386" i="89"/>
  <c r="Z386" i="89"/>
  <c r="X386" i="89"/>
  <c r="V386" i="89"/>
  <c r="T386" i="89"/>
  <c r="R386" i="89"/>
  <c r="P386" i="89"/>
  <c r="N386" i="89"/>
  <c r="L386" i="89"/>
  <c r="J386" i="89"/>
  <c r="H386" i="89"/>
  <c r="F386" i="89"/>
  <c r="AB385" i="89"/>
  <c r="Z385" i="89"/>
  <c r="X385" i="89"/>
  <c r="V385" i="89"/>
  <c r="T385" i="89"/>
  <c r="R385" i="89"/>
  <c r="P385" i="89"/>
  <c r="N385" i="89"/>
  <c r="L385" i="89"/>
  <c r="J385" i="89"/>
  <c r="H385" i="89"/>
  <c r="F385" i="89"/>
  <c r="AB384" i="89"/>
  <c r="Z384" i="89"/>
  <c r="X384" i="89"/>
  <c r="V384" i="89"/>
  <c r="T384" i="89"/>
  <c r="R384" i="89"/>
  <c r="P384" i="89"/>
  <c r="N384" i="89"/>
  <c r="L384" i="89"/>
  <c r="J384" i="89"/>
  <c r="H384" i="89"/>
  <c r="F384" i="89"/>
  <c r="AB383" i="89"/>
  <c r="Z383" i="89"/>
  <c r="X383" i="89"/>
  <c r="V383" i="89"/>
  <c r="T383" i="89"/>
  <c r="R383" i="89"/>
  <c r="P383" i="89"/>
  <c r="N383" i="89"/>
  <c r="L383" i="89"/>
  <c r="J383" i="89"/>
  <c r="H383" i="89"/>
  <c r="F383" i="89"/>
  <c r="AB382" i="89"/>
  <c r="Z382" i="89"/>
  <c r="X382" i="89"/>
  <c r="V382" i="89"/>
  <c r="T382" i="89"/>
  <c r="R382" i="89"/>
  <c r="P382" i="89"/>
  <c r="N382" i="89"/>
  <c r="L382" i="89"/>
  <c r="J382" i="89"/>
  <c r="H382" i="89"/>
  <c r="F382" i="89"/>
  <c r="AA375" i="89"/>
  <c r="Y375" i="89"/>
  <c r="W375" i="89"/>
  <c r="U375" i="89"/>
  <c r="S375" i="89"/>
  <c r="Q375" i="89"/>
  <c r="O375" i="89"/>
  <c r="M375" i="89"/>
  <c r="K375" i="89"/>
  <c r="I375" i="89"/>
  <c r="G375" i="89"/>
  <c r="E375" i="89"/>
  <c r="CI372" i="89"/>
  <c r="AB372" i="89"/>
  <c r="Z372" i="89"/>
  <c r="X372" i="89"/>
  <c r="V372" i="89"/>
  <c r="DL372" i="89" s="1"/>
  <c r="DM372" i="89" s="1"/>
  <c r="T372" i="89"/>
  <c r="R372" i="89"/>
  <c r="P372" i="89"/>
  <c r="N372" i="89"/>
  <c r="L372" i="89"/>
  <c r="J372" i="89"/>
  <c r="H372" i="89"/>
  <c r="F372" i="89"/>
  <c r="AB366" i="89"/>
  <c r="Z366" i="89"/>
  <c r="X366" i="89"/>
  <c r="V366" i="89"/>
  <c r="DL366" i="89" s="1"/>
  <c r="DM366" i="89" s="1"/>
  <c r="T366" i="89"/>
  <c r="R366" i="89"/>
  <c r="P366" i="89"/>
  <c r="N366" i="89"/>
  <c r="L366" i="89"/>
  <c r="J366" i="89"/>
  <c r="H366" i="89"/>
  <c r="F366" i="89"/>
  <c r="AB367" i="89"/>
  <c r="Z367" i="89"/>
  <c r="X367" i="89"/>
  <c r="V367" i="89"/>
  <c r="DL367" i="89" s="1"/>
  <c r="DM367" i="89" s="1"/>
  <c r="T367" i="89"/>
  <c r="R367" i="89"/>
  <c r="P367" i="89"/>
  <c r="N367" i="89"/>
  <c r="L367" i="89"/>
  <c r="J367" i="89"/>
  <c r="H367" i="89"/>
  <c r="F367" i="89"/>
  <c r="AB371" i="89"/>
  <c r="Z371" i="89"/>
  <c r="X371" i="89"/>
  <c r="EQ370" i="89" s="1"/>
  <c r="V371" i="89"/>
  <c r="DL371" i="89" s="1"/>
  <c r="DM371" i="89" s="1"/>
  <c r="T371" i="89"/>
  <c r="EM370" i="89" s="1"/>
  <c r="R371" i="89"/>
  <c r="P371" i="89"/>
  <c r="N371" i="89"/>
  <c r="L371" i="89"/>
  <c r="EE370" i="89" s="1"/>
  <c r="J371" i="89"/>
  <c r="H371" i="89"/>
  <c r="F371" i="89"/>
  <c r="AB362" i="89"/>
  <c r="Z362" i="89"/>
  <c r="X362" i="89"/>
  <c r="V362" i="89"/>
  <c r="DL362" i="89" s="1"/>
  <c r="DM362" i="89" s="1"/>
  <c r="T362" i="89"/>
  <c r="R362" i="89"/>
  <c r="P362" i="89"/>
  <c r="N362" i="89"/>
  <c r="L362" i="89"/>
  <c r="J362" i="89"/>
  <c r="H362" i="89"/>
  <c r="F362" i="89"/>
  <c r="AB361" i="89"/>
  <c r="Z361" i="89"/>
  <c r="X361" i="89"/>
  <c r="V361" i="89"/>
  <c r="DL361" i="89" s="1"/>
  <c r="DM361" i="89" s="1"/>
  <c r="T361" i="89"/>
  <c r="R361" i="89"/>
  <c r="P361" i="89"/>
  <c r="N361" i="89"/>
  <c r="L361" i="89"/>
  <c r="J361" i="89"/>
  <c r="H361" i="89"/>
  <c r="F361" i="89"/>
  <c r="AB364" i="89"/>
  <c r="Z364" i="89"/>
  <c r="X364" i="89"/>
  <c r="V364" i="89"/>
  <c r="DL364" i="89" s="1"/>
  <c r="DM364" i="89" s="1"/>
  <c r="T364" i="89"/>
  <c r="R364" i="89"/>
  <c r="P364" i="89"/>
  <c r="N364" i="89"/>
  <c r="L364" i="89"/>
  <c r="J364" i="89"/>
  <c r="H364" i="89"/>
  <c r="F364" i="89"/>
  <c r="AB360" i="89"/>
  <c r="Z360" i="89"/>
  <c r="X360" i="89"/>
  <c r="V360" i="89"/>
  <c r="DL360" i="89" s="1"/>
  <c r="DM360" i="89" s="1"/>
  <c r="T360" i="89"/>
  <c r="R360" i="89"/>
  <c r="P360" i="89"/>
  <c r="N360" i="89"/>
  <c r="L360" i="89"/>
  <c r="J360" i="89"/>
  <c r="H360" i="89"/>
  <c r="F360" i="89"/>
  <c r="AB363" i="89"/>
  <c r="Z363" i="89"/>
  <c r="X363" i="89"/>
  <c r="V363" i="89"/>
  <c r="DL363" i="89" s="1"/>
  <c r="DM363" i="89" s="1"/>
  <c r="T363" i="89"/>
  <c r="R363" i="89"/>
  <c r="P363" i="89"/>
  <c r="N363" i="89"/>
  <c r="L363" i="89"/>
  <c r="J363" i="89"/>
  <c r="H363" i="89"/>
  <c r="F363" i="89"/>
  <c r="AB358" i="89"/>
  <c r="X358" i="89"/>
  <c r="V358" i="89"/>
  <c r="DL358" i="89" s="1"/>
  <c r="DM358" i="89" s="1"/>
  <c r="T358" i="89"/>
  <c r="R358" i="89"/>
  <c r="P358" i="89"/>
  <c r="N358" i="89"/>
  <c r="L358" i="89"/>
  <c r="J358" i="89"/>
  <c r="H358" i="89"/>
  <c r="F358" i="89"/>
  <c r="AB359" i="89"/>
  <c r="Z359" i="89"/>
  <c r="X359" i="89"/>
  <c r="V359" i="89"/>
  <c r="DL359" i="89" s="1"/>
  <c r="DM359" i="89" s="1"/>
  <c r="T359" i="89"/>
  <c r="R359" i="89"/>
  <c r="P359" i="89"/>
  <c r="N359" i="89"/>
  <c r="L359" i="89"/>
  <c r="J359" i="89"/>
  <c r="H359" i="89"/>
  <c r="F359" i="89"/>
  <c r="AB356" i="89"/>
  <c r="Z356" i="89"/>
  <c r="X356" i="89"/>
  <c r="V356" i="89"/>
  <c r="DL356" i="89" s="1"/>
  <c r="DM356" i="89" s="1"/>
  <c r="T356" i="89"/>
  <c r="R356" i="89"/>
  <c r="P356" i="89"/>
  <c r="N356" i="89"/>
  <c r="L356" i="89"/>
  <c r="J356" i="89"/>
  <c r="H356" i="89"/>
  <c r="F356" i="89"/>
  <c r="AB357" i="89"/>
  <c r="Z357" i="89"/>
  <c r="X357" i="89"/>
  <c r="V357" i="89"/>
  <c r="DL357" i="89" s="1"/>
  <c r="DM357" i="89" s="1"/>
  <c r="T357" i="89"/>
  <c r="R357" i="89"/>
  <c r="P357" i="89"/>
  <c r="N357" i="89"/>
  <c r="L357" i="89"/>
  <c r="J357" i="89"/>
  <c r="H357" i="89"/>
  <c r="F357" i="89"/>
  <c r="AB347" i="89"/>
  <c r="Z347" i="89"/>
  <c r="X347" i="89"/>
  <c r="V347" i="89"/>
  <c r="DL347" i="89" s="1"/>
  <c r="DM347" i="89" s="1"/>
  <c r="T347" i="89"/>
  <c r="R347" i="89"/>
  <c r="P347" i="89"/>
  <c r="N347" i="89"/>
  <c r="L347" i="89"/>
  <c r="J347" i="89"/>
  <c r="H347" i="89"/>
  <c r="F347" i="89"/>
  <c r="AB340" i="89"/>
  <c r="Z340" i="89"/>
  <c r="X340" i="89"/>
  <c r="V340" i="89"/>
  <c r="DL340" i="89" s="1"/>
  <c r="DM340" i="89" s="1"/>
  <c r="T340" i="89"/>
  <c r="R340" i="89"/>
  <c r="P340" i="89"/>
  <c r="N340" i="89"/>
  <c r="L340" i="89"/>
  <c r="J340" i="89"/>
  <c r="H340" i="89"/>
  <c r="F340" i="89"/>
  <c r="AB354" i="89"/>
  <c r="Z354" i="89"/>
  <c r="X354" i="89"/>
  <c r="V354" i="89"/>
  <c r="DL354" i="89" s="1"/>
  <c r="DM354" i="89" s="1"/>
  <c r="T354" i="89"/>
  <c r="R354" i="89"/>
  <c r="P354" i="89"/>
  <c r="N354" i="89"/>
  <c r="L354" i="89"/>
  <c r="J354" i="89"/>
  <c r="H354" i="89"/>
  <c r="F354" i="89"/>
  <c r="AB353" i="89"/>
  <c r="Z353" i="89"/>
  <c r="X353" i="89"/>
  <c r="V353" i="89"/>
  <c r="DL353" i="89" s="1"/>
  <c r="DM353" i="89" s="1"/>
  <c r="T353" i="89"/>
  <c r="R353" i="89"/>
  <c r="P353" i="89"/>
  <c r="N353" i="89"/>
  <c r="L353" i="89"/>
  <c r="J353" i="89"/>
  <c r="H353" i="89"/>
  <c r="F353" i="89"/>
  <c r="AB355" i="89"/>
  <c r="Z355" i="89"/>
  <c r="X355" i="89"/>
  <c r="V355" i="89"/>
  <c r="DL355" i="89" s="1"/>
  <c r="DM355" i="89" s="1"/>
  <c r="T355" i="89"/>
  <c r="R355" i="89"/>
  <c r="P355" i="89"/>
  <c r="N355" i="89"/>
  <c r="L355" i="89"/>
  <c r="J355" i="89"/>
  <c r="H355" i="89"/>
  <c r="F355" i="89"/>
  <c r="AB346" i="89"/>
  <c r="Z346" i="89"/>
  <c r="X346" i="89"/>
  <c r="V346" i="89"/>
  <c r="DL346" i="89" s="1"/>
  <c r="DM346" i="89" s="1"/>
  <c r="T346" i="89"/>
  <c r="R346" i="89"/>
  <c r="P346" i="89"/>
  <c r="N346" i="89"/>
  <c r="L346" i="89"/>
  <c r="J346" i="89"/>
  <c r="H346" i="89"/>
  <c r="F346" i="89"/>
  <c r="AB345" i="89"/>
  <c r="Z345" i="89"/>
  <c r="X345" i="89"/>
  <c r="V345" i="89"/>
  <c r="DL345" i="89" s="1"/>
  <c r="DM345" i="89" s="1"/>
  <c r="T345" i="89"/>
  <c r="R345" i="89"/>
  <c r="P345" i="89"/>
  <c r="N345" i="89"/>
  <c r="L345" i="89"/>
  <c r="J345" i="89"/>
  <c r="H345" i="89"/>
  <c r="F345" i="89"/>
  <c r="AB350" i="89"/>
  <c r="Z350" i="89"/>
  <c r="X350" i="89"/>
  <c r="V350" i="89"/>
  <c r="DL350" i="89" s="1"/>
  <c r="DM350" i="89" s="1"/>
  <c r="T350" i="89"/>
  <c r="R350" i="89"/>
  <c r="P350" i="89"/>
  <c r="N350" i="89"/>
  <c r="L350" i="89"/>
  <c r="J350" i="89"/>
  <c r="H350" i="89"/>
  <c r="F350" i="89"/>
  <c r="AB341" i="89"/>
  <c r="Z341" i="89"/>
  <c r="X341" i="89"/>
  <c r="V341" i="89"/>
  <c r="DL341" i="89" s="1"/>
  <c r="DM341" i="89" s="1"/>
  <c r="T341" i="89"/>
  <c r="R341" i="89"/>
  <c r="P341" i="89"/>
  <c r="N341" i="89"/>
  <c r="L341" i="89"/>
  <c r="J341" i="89"/>
  <c r="H341" i="89"/>
  <c r="F341" i="89"/>
  <c r="AB334" i="89"/>
  <c r="Z334" i="89"/>
  <c r="X334" i="89"/>
  <c r="V334" i="89"/>
  <c r="DL334" i="89" s="1"/>
  <c r="DM334" i="89" s="1"/>
  <c r="T334" i="89"/>
  <c r="R334" i="89"/>
  <c r="P334" i="89"/>
  <c r="N334" i="89"/>
  <c r="L334" i="89"/>
  <c r="J334" i="89"/>
  <c r="H334" i="89"/>
  <c r="F334" i="89"/>
  <c r="AB331" i="89"/>
  <c r="Z331" i="89"/>
  <c r="X331" i="89"/>
  <c r="V331" i="89"/>
  <c r="DL331" i="89" s="1"/>
  <c r="DM331" i="89" s="1"/>
  <c r="T331" i="89"/>
  <c r="R331" i="89"/>
  <c r="P331" i="89"/>
  <c r="N331" i="89"/>
  <c r="L331" i="89"/>
  <c r="J331" i="89"/>
  <c r="H331" i="89"/>
  <c r="F331" i="89"/>
  <c r="AB338" i="89"/>
  <c r="Z338" i="89"/>
  <c r="X338" i="89"/>
  <c r="V338" i="89"/>
  <c r="DL338" i="89" s="1"/>
  <c r="DM338" i="89" s="1"/>
  <c r="T338" i="89"/>
  <c r="R338" i="89"/>
  <c r="P338" i="89"/>
  <c r="N338" i="89"/>
  <c r="L338" i="89"/>
  <c r="J338" i="89"/>
  <c r="H338" i="89"/>
  <c r="F338" i="89"/>
  <c r="AB335" i="89"/>
  <c r="Z335" i="89"/>
  <c r="X335" i="89"/>
  <c r="V335" i="89"/>
  <c r="DL335" i="89" s="1"/>
  <c r="DM335" i="89" s="1"/>
  <c r="T335" i="89"/>
  <c r="R335" i="89"/>
  <c r="P335" i="89"/>
  <c r="N335" i="89"/>
  <c r="L335" i="89"/>
  <c r="J335" i="89"/>
  <c r="H335" i="89"/>
  <c r="F335" i="89"/>
  <c r="AB330" i="89"/>
  <c r="Z330" i="89"/>
  <c r="X330" i="89"/>
  <c r="V330" i="89"/>
  <c r="DL330" i="89" s="1"/>
  <c r="DM330" i="89" s="1"/>
  <c r="T330" i="89"/>
  <c r="R330" i="89"/>
  <c r="P330" i="89"/>
  <c r="N330" i="89"/>
  <c r="L330" i="89"/>
  <c r="J330" i="89"/>
  <c r="H330" i="89"/>
  <c r="F330" i="89"/>
  <c r="AB328" i="89"/>
  <c r="Z328" i="89"/>
  <c r="X328" i="89"/>
  <c r="V328" i="89"/>
  <c r="DL328" i="89" s="1"/>
  <c r="DM328" i="89" s="1"/>
  <c r="T328" i="89"/>
  <c r="R328" i="89"/>
  <c r="P328" i="89"/>
  <c r="N328" i="89"/>
  <c r="L328" i="89"/>
  <c r="J328" i="89"/>
  <c r="H328" i="89"/>
  <c r="F328" i="89"/>
  <c r="AB327" i="89"/>
  <c r="Z327" i="89"/>
  <c r="X327" i="89"/>
  <c r="V327" i="89"/>
  <c r="DL327" i="89" s="1"/>
  <c r="DM327" i="89" s="1"/>
  <c r="T327" i="89"/>
  <c r="R327" i="89"/>
  <c r="P327" i="89"/>
  <c r="N327" i="89"/>
  <c r="L327" i="89"/>
  <c r="J327" i="89"/>
  <c r="H327" i="89"/>
  <c r="F327" i="89"/>
  <c r="AB326" i="89"/>
  <c r="Z326" i="89"/>
  <c r="X326" i="89"/>
  <c r="V326" i="89"/>
  <c r="DL326" i="89" s="1"/>
  <c r="DM326" i="89" s="1"/>
  <c r="T326" i="89"/>
  <c r="R326" i="89"/>
  <c r="P326" i="89"/>
  <c r="N326" i="89"/>
  <c r="L326" i="89"/>
  <c r="J326" i="89"/>
  <c r="H326" i="89"/>
  <c r="F326" i="89"/>
  <c r="AB325" i="89"/>
  <c r="Z325" i="89"/>
  <c r="X325" i="89"/>
  <c r="V325" i="89"/>
  <c r="DL325" i="89" s="1"/>
  <c r="T325" i="89"/>
  <c r="R325" i="89"/>
  <c r="P325" i="89"/>
  <c r="N325" i="89"/>
  <c r="L325" i="89"/>
  <c r="J325" i="89"/>
  <c r="H325" i="89"/>
  <c r="F325" i="89"/>
  <c r="AA318" i="89"/>
  <c r="Y318" i="89"/>
  <c r="W318" i="89"/>
  <c r="U318" i="89"/>
  <c r="S318" i="89"/>
  <c r="Q318" i="89"/>
  <c r="O318" i="89"/>
  <c r="M318" i="89"/>
  <c r="K318" i="89"/>
  <c r="I318" i="89"/>
  <c r="G318" i="89"/>
  <c r="E318" i="89"/>
  <c r="AB315" i="89"/>
  <c r="Z315" i="89"/>
  <c r="X315" i="89"/>
  <c r="V315" i="89"/>
  <c r="T315" i="89"/>
  <c r="R315" i="89"/>
  <c r="P315" i="89"/>
  <c r="N315" i="89"/>
  <c r="L315" i="89"/>
  <c r="J315" i="89"/>
  <c r="H315" i="89"/>
  <c r="F315" i="89"/>
  <c r="AB311" i="89"/>
  <c r="Z311" i="89"/>
  <c r="X311" i="89"/>
  <c r="V311" i="89"/>
  <c r="T311" i="89"/>
  <c r="R311" i="89"/>
  <c r="P311" i="89"/>
  <c r="N311" i="89"/>
  <c r="L311" i="89"/>
  <c r="J311" i="89"/>
  <c r="H311" i="89"/>
  <c r="F311" i="89"/>
  <c r="AB310" i="89"/>
  <c r="Z310" i="89"/>
  <c r="X310" i="89"/>
  <c r="V310" i="89"/>
  <c r="T310" i="89"/>
  <c r="R310" i="89"/>
  <c r="P310" i="89"/>
  <c r="N310" i="89"/>
  <c r="L310" i="89"/>
  <c r="J310" i="89"/>
  <c r="H310" i="89"/>
  <c r="F310" i="89"/>
  <c r="AB308" i="89"/>
  <c r="Z308" i="89"/>
  <c r="X308" i="89"/>
  <c r="V308" i="89"/>
  <c r="T308" i="89"/>
  <c r="R308" i="89"/>
  <c r="P308" i="89"/>
  <c r="N308" i="89"/>
  <c r="L308" i="89"/>
  <c r="J308" i="89"/>
  <c r="H308" i="89"/>
  <c r="F308" i="89"/>
  <c r="AB307" i="89"/>
  <c r="Z307" i="89"/>
  <c r="X307" i="89"/>
  <c r="V307" i="89"/>
  <c r="T307" i="89"/>
  <c r="R307" i="89"/>
  <c r="P307" i="89"/>
  <c r="N307" i="89"/>
  <c r="L307" i="89"/>
  <c r="J307" i="89"/>
  <c r="H307" i="89"/>
  <c r="F307" i="89"/>
  <c r="AB306" i="89"/>
  <c r="Z306" i="89"/>
  <c r="X306" i="89"/>
  <c r="V306" i="89"/>
  <c r="T306" i="89"/>
  <c r="R306" i="89"/>
  <c r="P306" i="89"/>
  <c r="N306" i="89"/>
  <c r="L306" i="89"/>
  <c r="J306" i="89"/>
  <c r="H306" i="89"/>
  <c r="F306" i="89"/>
  <c r="AB305" i="89"/>
  <c r="Z305" i="89"/>
  <c r="X305" i="89"/>
  <c r="V305" i="89"/>
  <c r="T305" i="89"/>
  <c r="R305" i="89"/>
  <c r="P305" i="89"/>
  <c r="N305" i="89"/>
  <c r="L305" i="89"/>
  <c r="J305" i="89"/>
  <c r="H305" i="89"/>
  <c r="F305" i="89"/>
  <c r="AB304" i="89"/>
  <c r="Z304" i="89"/>
  <c r="X304" i="89"/>
  <c r="V304" i="89"/>
  <c r="T304" i="89"/>
  <c r="R304" i="89"/>
  <c r="P304" i="89"/>
  <c r="N304" i="89"/>
  <c r="L304" i="89"/>
  <c r="J304" i="89"/>
  <c r="H304" i="89"/>
  <c r="F304" i="89"/>
  <c r="AB303" i="89"/>
  <c r="Z303" i="89"/>
  <c r="X303" i="89"/>
  <c r="V303" i="89"/>
  <c r="T303" i="89"/>
  <c r="R303" i="89"/>
  <c r="P303" i="89"/>
  <c r="N303" i="89"/>
  <c r="L303" i="89"/>
  <c r="J303" i="89"/>
  <c r="H303" i="89"/>
  <c r="F303" i="89"/>
  <c r="AB302" i="89"/>
  <c r="Z302" i="89"/>
  <c r="X302" i="89"/>
  <c r="V302" i="89"/>
  <c r="T302" i="89"/>
  <c r="R302" i="89"/>
  <c r="P302" i="89"/>
  <c r="N302" i="89"/>
  <c r="L302" i="89"/>
  <c r="J302" i="89"/>
  <c r="H302" i="89"/>
  <c r="F302" i="89"/>
  <c r="AB301" i="89"/>
  <c r="Z301" i="89"/>
  <c r="X301" i="89"/>
  <c r="V301" i="89"/>
  <c r="T301" i="89"/>
  <c r="R301" i="89"/>
  <c r="P301" i="89"/>
  <c r="N301" i="89"/>
  <c r="L301" i="89"/>
  <c r="J301" i="89"/>
  <c r="H301" i="89"/>
  <c r="F301" i="89"/>
  <c r="AB300" i="89"/>
  <c r="Z300" i="89"/>
  <c r="X300" i="89"/>
  <c r="V300" i="89"/>
  <c r="T300" i="89"/>
  <c r="R300" i="89"/>
  <c r="P300" i="89"/>
  <c r="N300" i="89"/>
  <c r="L300" i="89"/>
  <c r="J300" i="89"/>
  <c r="H300" i="89"/>
  <c r="F300" i="89"/>
  <c r="AB299" i="89"/>
  <c r="Z299" i="89"/>
  <c r="X299" i="89"/>
  <c r="V299" i="89"/>
  <c r="T299" i="89"/>
  <c r="R299" i="89"/>
  <c r="P299" i="89"/>
  <c r="N299" i="89"/>
  <c r="L299" i="89"/>
  <c r="J299" i="89"/>
  <c r="H299" i="89"/>
  <c r="F299" i="89"/>
  <c r="AB298" i="89"/>
  <c r="Z298" i="89"/>
  <c r="X298" i="89"/>
  <c r="V298" i="89"/>
  <c r="T298" i="89"/>
  <c r="R298" i="89"/>
  <c r="P298" i="89"/>
  <c r="N298" i="89"/>
  <c r="L298" i="89"/>
  <c r="J298" i="89"/>
  <c r="H298" i="89"/>
  <c r="F298" i="89"/>
  <c r="AB297" i="89"/>
  <c r="Z297" i="89"/>
  <c r="X297" i="89"/>
  <c r="V297" i="89"/>
  <c r="T297" i="89"/>
  <c r="R297" i="89"/>
  <c r="P297" i="89"/>
  <c r="N297" i="89"/>
  <c r="L297" i="89"/>
  <c r="J297" i="89"/>
  <c r="H297" i="89"/>
  <c r="F297" i="89"/>
  <c r="AB296" i="89"/>
  <c r="Z296" i="89"/>
  <c r="X296" i="89"/>
  <c r="V296" i="89"/>
  <c r="T296" i="89"/>
  <c r="R296" i="89"/>
  <c r="P296" i="89"/>
  <c r="N296" i="89"/>
  <c r="L296" i="89"/>
  <c r="J296" i="89"/>
  <c r="H296" i="89"/>
  <c r="F296" i="89"/>
  <c r="AB293" i="89"/>
  <c r="Z293" i="89"/>
  <c r="X293" i="89"/>
  <c r="V293" i="89"/>
  <c r="T293" i="89"/>
  <c r="R293" i="89"/>
  <c r="P293" i="89"/>
  <c r="N293" i="89"/>
  <c r="L293" i="89"/>
  <c r="J293" i="89"/>
  <c r="H293" i="89"/>
  <c r="F293" i="89"/>
  <c r="AB295" i="89"/>
  <c r="Z295" i="89"/>
  <c r="X295" i="89"/>
  <c r="V295" i="89"/>
  <c r="T295" i="89"/>
  <c r="R295" i="89"/>
  <c r="P295" i="89"/>
  <c r="N295" i="89"/>
  <c r="L295" i="89"/>
  <c r="J295" i="89"/>
  <c r="H295" i="89"/>
  <c r="F295" i="89"/>
  <c r="AB294" i="89"/>
  <c r="Z294" i="89"/>
  <c r="X294" i="89"/>
  <c r="V294" i="89"/>
  <c r="T294" i="89"/>
  <c r="R294" i="89"/>
  <c r="P294" i="89"/>
  <c r="N294" i="89"/>
  <c r="L294" i="89"/>
  <c r="J294" i="89"/>
  <c r="H294" i="89"/>
  <c r="F294" i="89"/>
  <c r="AB292" i="89"/>
  <c r="Z292" i="89"/>
  <c r="X292" i="89"/>
  <c r="V292" i="89"/>
  <c r="T292" i="89"/>
  <c r="R292" i="89"/>
  <c r="P292" i="89"/>
  <c r="N292" i="89"/>
  <c r="L292" i="89"/>
  <c r="J292" i="89"/>
  <c r="H292" i="89"/>
  <c r="F292" i="89"/>
  <c r="AB290" i="89"/>
  <c r="Z290" i="89"/>
  <c r="X290" i="89"/>
  <c r="V290" i="89"/>
  <c r="T290" i="89"/>
  <c r="R290" i="89"/>
  <c r="P290" i="89"/>
  <c r="N290" i="89"/>
  <c r="L290" i="89"/>
  <c r="J290" i="89"/>
  <c r="H290" i="89"/>
  <c r="F290" i="89"/>
  <c r="AB289" i="89"/>
  <c r="Z289" i="89"/>
  <c r="X289" i="89"/>
  <c r="V289" i="89"/>
  <c r="T289" i="89"/>
  <c r="R289" i="89"/>
  <c r="P289" i="89"/>
  <c r="N289" i="89"/>
  <c r="L289" i="89"/>
  <c r="J289" i="89"/>
  <c r="H289" i="89"/>
  <c r="F289" i="89"/>
  <c r="AB284" i="89"/>
  <c r="Z284" i="89"/>
  <c r="X284" i="89"/>
  <c r="V284" i="89"/>
  <c r="T284" i="89"/>
  <c r="R284" i="89"/>
  <c r="P284" i="89"/>
  <c r="N284" i="89"/>
  <c r="L284" i="89"/>
  <c r="J284" i="89"/>
  <c r="H284" i="89"/>
  <c r="F284" i="89"/>
  <c r="AB283" i="89"/>
  <c r="Z283" i="89"/>
  <c r="X283" i="89"/>
  <c r="V283" i="89"/>
  <c r="T283" i="89"/>
  <c r="R283" i="89"/>
  <c r="P283" i="89"/>
  <c r="N283" i="89"/>
  <c r="L283" i="89"/>
  <c r="J283" i="89"/>
  <c r="H283" i="89"/>
  <c r="F283" i="89"/>
  <c r="AB282" i="89"/>
  <c r="Z282" i="89"/>
  <c r="X282" i="89"/>
  <c r="V282" i="89"/>
  <c r="T282" i="89"/>
  <c r="R282" i="89"/>
  <c r="P282" i="89"/>
  <c r="N282" i="89"/>
  <c r="L282" i="89"/>
  <c r="J282" i="89"/>
  <c r="H282" i="89"/>
  <c r="F282" i="89"/>
  <c r="AB281" i="89"/>
  <c r="Z281" i="89"/>
  <c r="X281" i="89"/>
  <c r="V281" i="89"/>
  <c r="T281" i="89"/>
  <c r="R281" i="89"/>
  <c r="P281" i="89"/>
  <c r="N281" i="89"/>
  <c r="L281" i="89"/>
  <c r="J281" i="89"/>
  <c r="H281" i="89"/>
  <c r="F281" i="89"/>
  <c r="AB280" i="89"/>
  <c r="Z280" i="89"/>
  <c r="X280" i="89"/>
  <c r="V280" i="89"/>
  <c r="T280" i="89"/>
  <c r="R280" i="89"/>
  <c r="P280" i="89"/>
  <c r="N280" i="89"/>
  <c r="L280" i="89"/>
  <c r="J280" i="89"/>
  <c r="H280" i="89"/>
  <c r="F280" i="89"/>
  <c r="AB279" i="89"/>
  <c r="Z279" i="89"/>
  <c r="X279" i="89"/>
  <c r="V279" i="89"/>
  <c r="T279" i="89"/>
  <c r="R279" i="89"/>
  <c r="P279" i="89"/>
  <c r="N279" i="89"/>
  <c r="L279" i="89"/>
  <c r="J279" i="89"/>
  <c r="H279" i="89"/>
  <c r="F279" i="89"/>
  <c r="AB278" i="89"/>
  <c r="Z278" i="89"/>
  <c r="X278" i="89"/>
  <c r="V278" i="89"/>
  <c r="T278" i="89"/>
  <c r="R278" i="89"/>
  <c r="P278" i="89"/>
  <c r="N278" i="89"/>
  <c r="L278" i="89"/>
  <c r="J278" i="89"/>
  <c r="H278" i="89"/>
  <c r="F278" i="89"/>
  <c r="AB277" i="89"/>
  <c r="Z277" i="89"/>
  <c r="X277" i="89"/>
  <c r="V277" i="89"/>
  <c r="T277" i="89"/>
  <c r="R277" i="89"/>
  <c r="P277" i="89"/>
  <c r="N277" i="89"/>
  <c r="L277" i="89"/>
  <c r="J277" i="89"/>
  <c r="H277" i="89"/>
  <c r="F277" i="89"/>
  <c r="AB275" i="89"/>
  <c r="Z275" i="89"/>
  <c r="X275" i="89"/>
  <c r="V275" i="89"/>
  <c r="T275" i="89"/>
  <c r="R275" i="89"/>
  <c r="P275" i="89"/>
  <c r="N275" i="89"/>
  <c r="L275" i="89"/>
  <c r="J275" i="89"/>
  <c r="H275" i="89"/>
  <c r="F275" i="89"/>
  <c r="AA268" i="89"/>
  <c r="Y268" i="89"/>
  <c r="W268" i="89"/>
  <c r="U268" i="89"/>
  <c r="S268" i="89"/>
  <c r="Q268" i="89"/>
  <c r="O268" i="89"/>
  <c r="M268" i="89"/>
  <c r="K268" i="89"/>
  <c r="I268" i="89"/>
  <c r="G268" i="89"/>
  <c r="E268" i="89"/>
  <c r="AB265" i="89"/>
  <c r="Z265" i="89"/>
  <c r="X265" i="89"/>
  <c r="ES265" i="89" s="1"/>
  <c r="V265" i="89"/>
  <c r="T265" i="89"/>
  <c r="EO265" i="89" s="1"/>
  <c r="R265" i="89"/>
  <c r="P265" i="89"/>
  <c r="N265" i="89"/>
  <c r="L265" i="89"/>
  <c r="J265" i="89"/>
  <c r="H265" i="89"/>
  <c r="F265" i="89"/>
  <c r="AB264" i="89"/>
  <c r="Z264" i="89"/>
  <c r="X264" i="89"/>
  <c r="V264" i="89"/>
  <c r="T264" i="89"/>
  <c r="R264" i="89"/>
  <c r="P264" i="89"/>
  <c r="N264" i="89"/>
  <c r="L264" i="89"/>
  <c r="J264" i="89"/>
  <c r="H264" i="89"/>
  <c r="F264" i="89"/>
  <c r="AB263" i="89"/>
  <c r="Z263" i="89"/>
  <c r="X263" i="89"/>
  <c r="V263" i="89"/>
  <c r="T263" i="89"/>
  <c r="R263" i="89"/>
  <c r="P263" i="89"/>
  <c r="N263" i="89"/>
  <c r="L263" i="89"/>
  <c r="J263" i="89"/>
  <c r="H263" i="89"/>
  <c r="F263" i="89"/>
  <c r="CI262" i="89"/>
  <c r="EZ262" i="89" s="1"/>
  <c r="FA262" i="89" s="1"/>
  <c r="AB262" i="89"/>
  <c r="Z262" i="89"/>
  <c r="X262" i="89"/>
  <c r="V262" i="89"/>
  <c r="T262" i="89"/>
  <c r="R262" i="89"/>
  <c r="P262" i="89"/>
  <c r="N262" i="89"/>
  <c r="L262" i="89"/>
  <c r="J262" i="89"/>
  <c r="H262" i="89"/>
  <c r="F262" i="89"/>
  <c r="AB261" i="89"/>
  <c r="Z261" i="89"/>
  <c r="X261" i="89"/>
  <c r="V261" i="89"/>
  <c r="T261" i="89"/>
  <c r="R261" i="89"/>
  <c r="P261" i="89"/>
  <c r="N261" i="89"/>
  <c r="L261" i="89"/>
  <c r="J261" i="89"/>
  <c r="H261" i="89"/>
  <c r="F261" i="89"/>
  <c r="AB260" i="89"/>
  <c r="Z260" i="89"/>
  <c r="X260" i="89"/>
  <c r="V260" i="89"/>
  <c r="T260" i="89"/>
  <c r="R260" i="89"/>
  <c r="P260" i="89"/>
  <c r="N260" i="89"/>
  <c r="L260" i="89"/>
  <c r="J260" i="89"/>
  <c r="H260" i="89"/>
  <c r="F260" i="89"/>
  <c r="AB259" i="89"/>
  <c r="Z259" i="89"/>
  <c r="X259" i="89"/>
  <c r="V259" i="89"/>
  <c r="T259" i="89"/>
  <c r="R259" i="89"/>
  <c r="P259" i="89"/>
  <c r="N259" i="89"/>
  <c r="L259" i="89"/>
  <c r="J259" i="89"/>
  <c r="H259" i="89"/>
  <c r="F259" i="89"/>
  <c r="AB258" i="89"/>
  <c r="Z258" i="89"/>
  <c r="X258" i="89"/>
  <c r="V258" i="89"/>
  <c r="T258" i="89"/>
  <c r="R258" i="89"/>
  <c r="P258" i="89"/>
  <c r="N258" i="89"/>
  <c r="L258" i="89"/>
  <c r="J258" i="89"/>
  <c r="H258" i="89"/>
  <c r="F258" i="89"/>
  <c r="AB257" i="89"/>
  <c r="Z257" i="89"/>
  <c r="X257" i="89"/>
  <c r="V257" i="89"/>
  <c r="T257" i="89"/>
  <c r="R257" i="89"/>
  <c r="P257" i="89"/>
  <c r="N257" i="89"/>
  <c r="L257" i="89"/>
  <c r="J257" i="89"/>
  <c r="H257" i="89"/>
  <c r="F257" i="89"/>
  <c r="AB256" i="89"/>
  <c r="Z256" i="89"/>
  <c r="X256" i="89"/>
  <c r="V256" i="89"/>
  <c r="T256" i="89"/>
  <c r="R256" i="89"/>
  <c r="P256" i="89"/>
  <c r="N256" i="89"/>
  <c r="L256" i="89"/>
  <c r="J256" i="89"/>
  <c r="H256" i="89"/>
  <c r="F256" i="89"/>
  <c r="AB255" i="89"/>
  <c r="Z255" i="89"/>
  <c r="X255" i="89"/>
  <c r="V255" i="89"/>
  <c r="T255" i="89"/>
  <c r="R255" i="89"/>
  <c r="P255" i="89"/>
  <c r="N255" i="89"/>
  <c r="L255" i="89"/>
  <c r="J255" i="89"/>
  <c r="H255" i="89"/>
  <c r="F255" i="89"/>
  <c r="AB254" i="89"/>
  <c r="Z254" i="89"/>
  <c r="X254" i="89"/>
  <c r="V254" i="89"/>
  <c r="T254" i="89"/>
  <c r="R254" i="89"/>
  <c r="P254" i="89"/>
  <c r="N254" i="89"/>
  <c r="L254" i="89"/>
  <c r="J254" i="89"/>
  <c r="H254" i="89"/>
  <c r="F254" i="89"/>
  <c r="AB253" i="89"/>
  <c r="Z253" i="89"/>
  <c r="X253" i="89"/>
  <c r="V253" i="89"/>
  <c r="T253" i="89"/>
  <c r="R253" i="89"/>
  <c r="P253" i="89"/>
  <c r="N253" i="89"/>
  <c r="L253" i="89"/>
  <c r="J253" i="89"/>
  <c r="H253" i="89"/>
  <c r="F253" i="89"/>
  <c r="AB252" i="89"/>
  <c r="Z252" i="89"/>
  <c r="X252" i="89"/>
  <c r="V252" i="89"/>
  <c r="T252" i="89"/>
  <c r="R252" i="89"/>
  <c r="P252" i="89"/>
  <c r="N252" i="89"/>
  <c r="L252" i="89"/>
  <c r="J252" i="89"/>
  <c r="H252" i="89"/>
  <c r="F252" i="89"/>
  <c r="AB251" i="89"/>
  <c r="Z251" i="89"/>
  <c r="X251" i="89"/>
  <c r="V251" i="89"/>
  <c r="T251" i="89"/>
  <c r="R251" i="89"/>
  <c r="P251" i="89"/>
  <c r="N251" i="89"/>
  <c r="L251" i="89"/>
  <c r="J251" i="89"/>
  <c r="H251" i="89"/>
  <c r="F251" i="89"/>
  <c r="AB244" i="89"/>
  <c r="Z244" i="89"/>
  <c r="X244" i="89"/>
  <c r="V244" i="89"/>
  <c r="T244" i="89"/>
  <c r="R244" i="89"/>
  <c r="P244" i="89"/>
  <c r="N244" i="89"/>
  <c r="L244" i="89"/>
  <c r="J244" i="89"/>
  <c r="H244" i="89"/>
  <c r="F244" i="89"/>
  <c r="AB250" i="89"/>
  <c r="Z250" i="89"/>
  <c r="X250" i="89"/>
  <c r="V250" i="89"/>
  <c r="T250" i="89"/>
  <c r="R250" i="89"/>
  <c r="P250" i="89"/>
  <c r="N250" i="89"/>
  <c r="L250" i="89"/>
  <c r="J250" i="89"/>
  <c r="H250" i="89"/>
  <c r="F250" i="89"/>
  <c r="AB249" i="89"/>
  <c r="Z249" i="89"/>
  <c r="X249" i="89"/>
  <c r="V249" i="89"/>
  <c r="T249" i="89"/>
  <c r="R249" i="89"/>
  <c r="P249" i="89"/>
  <c r="N249" i="89"/>
  <c r="L249" i="89"/>
  <c r="J249" i="89"/>
  <c r="H249" i="89"/>
  <c r="F249" i="89"/>
  <c r="AB248" i="89"/>
  <c r="Z248" i="89"/>
  <c r="X248" i="89"/>
  <c r="V248" i="89"/>
  <c r="T248" i="89"/>
  <c r="R248" i="89"/>
  <c r="P248" i="89"/>
  <c r="N248" i="89"/>
  <c r="L248" i="89"/>
  <c r="J248" i="89"/>
  <c r="H248" i="89"/>
  <c r="F248" i="89"/>
  <c r="AB246" i="89"/>
  <c r="Z246" i="89"/>
  <c r="X246" i="89"/>
  <c r="V246" i="89"/>
  <c r="T246" i="89"/>
  <c r="R246" i="89"/>
  <c r="P246" i="89"/>
  <c r="N246" i="89"/>
  <c r="L246" i="89"/>
  <c r="J246" i="89"/>
  <c r="H246" i="89"/>
  <c r="F246" i="89"/>
  <c r="AB243" i="89"/>
  <c r="Z243" i="89"/>
  <c r="X243" i="89"/>
  <c r="V243" i="89"/>
  <c r="T243" i="89"/>
  <c r="R243" i="89"/>
  <c r="P243" i="89"/>
  <c r="N243" i="89"/>
  <c r="L243" i="89"/>
  <c r="J243" i="89"/>
  <c r="H243" i="89"/>
  <c r="F243" i="89"/>
  <c r="AB242" i="89"/>
  <c r="Z242" i="89"/>
  <c r="X242" i="89"/>
  <c r="V242" i="89"/>
  <c r="T242" i="89"/>
  <c r="R242" i="89"/>
  <c r="P242" i="89"/>
  <c r="N242" i="89"/>
  <c r="L242" i="89"/>
  <c r="J242" i="89"/>
  <c r="H242" i="89"/>
  <c r="F242" i="89"/>
  <c r="AB241" i="89"/>
  <c r="Z241" i="89"/>
  <c r="X241" i="89"/>
  <c r="V241" i="89"/>
  <c r="T241" i="89"/>
  <c r="R241" i="89"/>
  <c r="P241" i="89"/>
  <c r="N241" i="89"/>
  <c r="L241" i="89"/>
  <c r="J241" i="89"/>
  <c r="H241" i="89"/>
  <c r="F241" i="89"/>
  <c r="AB240" i="89"/>
  <c r="Z240" i="89"/>
  <c r="X240" i="89"/>
  <c r="V240" i="89"/>
  <c r="T240" i="89"/>
  <c r="R240" i="89"/>
  <c r="P240" i="89"/>
  <c r="N240" i="89"/>
  <c r="L240" i="89"/>
  <c r="J240" i="89"/>
  <c r="H240" i="89"/>
  <c r="F240" i="89"/>
  <c r="AB238" i="89"/>
  <c r="Z238" i="89"/>
  <c r="X238" i="89"/>
  <c r="V238" i="89"/>
  <c r="T238" i="89"/>
  <c r="R238" i="89"/>
  <c r="P238" i="89"/>
  <c r="N238" i="89"/>
  <c r="L238" i="89"/>
  <c r="J238" i="89"/>
  <c r="H238" i="89"/>
  <c r="F238" i="89"/>
  <c r="AB237" i="89"/>
  <c r="Z237" i="89"/>
  <c r="X237" i="89"/>
  <c r="V237" i="89"/>
  <c r="T237" i="89"/>
  <c r="R237" i="89"/>
  <c r="P237" i="89"/>
  <c r="N237" i="89"/>
  <c r="L237" i="89"/>
  <c r="J237" i="89"/>
  <c r="H237" i="89"/>
  <c r="F237" i="89"/>
  <c r="AB236" i="89"/>
  <c r="Z236" i="89"/>
  <c r="X236" i="89"/>
  <c r="V236" i="89"/>
  <c r="T236" i="89"/>
  <c r="R236" i="89"/>
  <c r="P236" i="89"/>
  <c r="N236" i="89"/>
  <c r="L236" i="89"/>
  <c r="J236" i="89"/>
  <c r="H236" i="89"/>
  <c r="F236" i="89"/>
  <c r="CI235" i="89"/>
  <c r="EZ235" i="89" s="1"/>
  <c r="FA235" i="89" s="1"/>
  <c r="AB235" i="89"/>
  <c r="Z235" i="89"/>
  <c r="X235" i="89"/>
  <c r="V235" i="89"/>
  <c r="T235" i="89"/>
  <c r="R235" i="89"/>
  <c r="P235" i="89"/>
  <c r="N235" i="89"/>
  <c r="L235" i="89"/>
  <c r="J235" i="89"/>
  <c r="H235" i="89"/>
  <c r="F235" i="89"/>
  <c r="CI234" i="89"/>
  <c r="EZ234" i="89" s="1"/>
  <c r="FA234" i="89" s="1"/>
  <c r="AB234" i="89"/>
  <c r="Z234" i="89"/>
  <c r="X234" i="89"/>
  <c r="V234" i="89"/>
  <c r="T234" i="89"/>
  <c r="R234" i="89"/>
  <c r="P234" i="89"/>
  <c r="N234" i="89"/>
  <c r="L234" i="89"/>
  <c r="J234" i="89"/>
  <c r="H234" i="89"/>
  <c r="F234" i="89"/>
  <c r="O49" i="86"/>
  <c r="AB233" i="89"/>
  <c r="Z233" i="89"/>
  <c r="X233" i="89"/>
  <c r="V233" i="89"/>
  <c r="T233" i="89"/>
  <c r="R233" i="89"/>
  <c r="P233" i="89"/>
  <c r="N233" i="89"/>
  <c r="L233" i="89"/>
  <c r="J233" i="89"/>
  <c r="H233" i="89"/>
  <c r="F233" i="89"/>
  <c r="AA226" i="89"/>
  <c r="Y226" i="89"/>
  <c r="W226" i="89"/>
  <c r="U226" i="89"/>
  <c r="S226" i="89"/>
  <c r="Q226" i="89"/>
  <c r="O226" i="89"/>
  <c r="M226" i="89"/>
  <c r="K226" i="89"/>
  <c r="I226" i="89"/>
  <c r="G226" i="89"/>
  <c r="E226" i="89"/>
  <c r="CW226" i="89" s="1"/>
  <c r="CW463" i="89" s="1"/>
  <c r="CW466" i="89" s="1"/>
  <c r="AB222" i="89"/>
  <c r="Z222" i="89"/>
  <c r="X222" i="89"/>
  <c r="T222" i="89"/>
  <c r="R222" i="89"/>
  <c r="P222" i="89"/>
  <c r="N222" i="89"/>
  <c r="L222" i="89"/>
  <c r="J222" i="89"/>
  <c r="H222" i="89"/>
  <c r="F222" i="89"/>
  <c r="AB221" i="89"/>
  <c r="Z221" i="89"/>
  <c r="X221" i="89"/>
  <c r="T221" i="89"/>
  <c r="R221" i="89"/>
  <c r="P221" i="89"/>
  <c r="N221" i="89"/>
  <c r="L221" i="89"/>
  <c r="J221" i="89"/>
  <c r="H221" i="89"/>
  <c r="F221" i="89"/>
  <c r="AB220" i="89"/>
  <c r="Z220" i="89"/>
  <c r="X220" i="89"/>
  <c r="T220" i="89"/>
  <c r="R220" i="89"/>
  <c r="P220" i="89"/>
  <c r="N220" i="89"/>
  <c r="L220" i="89"/>
  <c r="J220" i="89"/>
  <c r="H220" i="89"/>
  <c r="F220" i="89"/>
  <c r="AB219" i="89"/>
  <c r="Z219" i="89"/>
  <c r="X219" i="89"/>
  <c r="T219" i="89"/>
  <c r="R219" i="89"/>
  <c r="P219" i="89"/>
  <c r="N219" i="89"/>
  <c r="L219" i="89"/>
  <c r="J219" i="89"/>
  <c r="H219" i="89"/>
  <c r="F219" i="89"/>
  <c r="AB218" i="89"/>
  <c r="Z218" i="89"/>
  <c r="X218" i="89"/>
  <c r="T218" i="89"/>
  <c r="R218" i="89"/>
  <c r="P218" i="89"/>
  <c r="N218" i="89"/>
  <c r="L218" i="89"/>
  <c r="J218" i="89"/>
  <c r="H218" i="89"/>
  <c r="F218" i="89"/>
  <c r="AB217" i="89"/>
  <c r="Z217" i="89"/>
  <c r="X217" i="89"/>
  <c r="T217" i="89"/>
  <c r="R217" i="89"/>
  <c r="P217" i="89"/>
  <c r="N217" i="89"/>
  <c r="L217" i="89"/>
  <c r="J217" i="89"/>
  <c r="H217" i="89"/>
  <c r="F217" i="89"/>
  <c r="AB216" i="89"/>
  <c r="Z216" i="89"/>
  <c r="X216" i="89"/>
  <c r="T216" i="89"/>
  <c r="R216" i="89"/>
  <c r="P216" i="89"/>
  <c r="N216" i="89"/>
  <c r="L216" i="89"/>
  <c r="J216" i="89"/>
  <c r="H216" i="89"/>
  <c r="F216" i="89"/>
  <c r="AB215" i="89"/>
  <c r="Z215" i="89"/>
  <c r="X215" i="89"/>
  <c r="T215" i="89"/>
  <c r="R215" i="89"/>
  <c r="P215" i="89"/>
  <c r="N215" i="89"/>
  <c r="L215" i="89"/>
  <c r="J215" i="89"/>
  <c r="H215" i="89"/>
  <c r="F215" i="89"/>
  <c r="AB211" i="89"/>
  <c r="Z211" i="89"/>
  <c r="X211" i="89"/>
  <c r="T211" i="89"/>
  <c r="R211" i="89"/>
  <c r="P211" i="89"/>
  <c r="N211" i="89"/>
  <c r="L211" i="89"/>
  <c r="J211" i="89"/>
  <c r="H211" i="89"/>
  <c r="F211" i="89"/>
  <c r="AB213" i="89"/>
  <c r="Z213" i="89"/>
  <c r="X213" i="89"/>
  <c r="T213" i="89"/>
  <c r="R213" i="89"/>
  <c r="P213" i="89"/>
  <c r="N213" i="89"/>
  <c r="L213" i="89"/>
  <c r="J213" i="89"/>
  <c r="H213" i="89"/>
  <c r="F213" i="89"/>
  <c r="AB214" i="89"/>
  <c r="Z214" i="89"/>
  <c r="X214" i="89"/>
  <c r="T214" i="89"/>
  <c r="R214" i="89"/>
  <c r="P214" i="89"/>
  <c r="N214" i="89"/>
  <c r="L214" i="89"/>
  <c r="J214" i="89"/>
  <c r="H214" i="89"/>
  <c r="F214" i="89"/>
  <c r="AB210" i="89"/>
  <c r="Z210" i="89"/>
  <c r="X210" i="89"/>
  <c r="T210" i="89"/>
  <c r="R210" i="89"/>
  <c r="P210" i="89"/>
  <c r="N210" i="89"/>
  <c r="L210" i="89"/>
  <c r="J210" i="89"/>
  <c r="H210" i="89"/>
  <c r="F210" i="89"/>
  <c r="AB209" i="89"/>
  <c r="Z209" i="89"/>
  <c r="X209" i="89"/>
  <c r="T209" i="89"/>
  <c r="R209" i="89"/>
  <c r="P209" i="89"/>
  <c r="N209" i="89"/>
  <c r="L209" i="89"/>
  <c r="J209" i="89"/>
  <c r="H209" i="89"/>
  <c r="F209" i="89"/>
  <c r="AB205" i="89"/>
  <c r="Z205" i="89"/>
  <c r="X205" i="89"/>
  <c r="T205" i="89"/>
  <c r="R205" i="89"/>
  <c r="P205" i="89"/>
  <c r="N205" i="89"/>
  <c r="L205" i="89"/>
  <c r="J205" i="89"/>
  <c r="H205" i="89"/>
  <c r="F205" i="89"/>
  <c r="AB212" i="89"/>
  <c r="Z212" i="89"/>
  <c r="X212" i="89"/>
  <c r="T212" i="89"/>
  <c r="R212" i="89"/>
  <c r="P212" i="89"/>
  <c r="N212" i="89"/>
  <c r="L212" i="89"/>
  <c r="J212" i="89"/>
  <c r="H212" i="89"/>
  <c r="F212" i="89"/>
  <c r="AB197" i="89"/>
  <c r="Z197" i="89"/>
  <c r="X197" i="89"/>
  <c r="T197" i="89"/>
  <c r="R197" i="89"/>
  <c r="P197" i="89"/>
  <c r="N197" i="89"/>
  <c r="L197" i="89"/>
  <c r="J197" i="89"/>
  <c r="H197" i="89"/>
  <c r="F197" i="89"/>
  <c r="AB208" i="89"/>
  <c r="Z208" i="89"/>
  <c r="X208" i="89"/>
  <c r="T208" i="89"/>
  <c r="R208" i="89"/>
  <c r="P208" i="89"/>
  <c r="N208" i="89"/>
  <c r="L208" i="89"/>
  <c r="J208" i="89"/>
  <c r="H208" i="89"/>
  <c r="F208" i="89"/>
  <c r="AB206" i="89"/>
  <c r="Z206" i="89"/>
  <c r="X206" i="89"/>
  <c r="T206" i="89"/>
  <c r="R206" i="89"/>
  <c r="P206" i="89"/>
  <c r="N206" i="89"/>
  <c r="L206" i="89"/>
  <c r="J206" i="89"/>
  <c r="H206" i="89"/>
  <c r="F206" i="89"/>
  <c r="AB198" i="89"/>
  <c r="Z198" i="89"/>
  <c r="X198" i="89"/>
  <c r="T198" i="89"/>
  <c r="R198" i="89"/>
  <c r="P198" i="89"/>
  <c r="N198" i="89"/>
  <c r="L198" i="89"/>
  <c r="J198" i="89"/>
  <c r="H198" i="89"/>
  <c r="F198" i="89"/>
  <c r="AB196" i="89"/>
  <c r="Z196" i="89"/>
  <c r="X196" i="89"/>
  <c r="T196" i="89"/>
  <c r="R196" i="89"/>
  <c r="P196" i="89"/>
  <c r="N196" i="89"/>
  <c r="L196" i="89"/>
  <c r="J196" i="89"/>
  <c r="H196" i="89"/>
  <c r="F196" i="89"/>
  <c r="AB207" i="89"/>
  <c r="Z207" i="89"/>
  <c r="X207" i="89"/>
  <c r="T207" i="89"/>
  <c r="R207" i="89"/>
  <c r="P207" i="89"/>
  <c r="N207" i="89"/>
  <c r="L207" i="89"/>
  <c r="J207" i="89"/>
  <c r="H207" i="89"/>
  <c r="F207" i="89"/>
  <c r="AB195" i="89"/>
  <c r="Z195" i="89"/>
  <c r="X195" i="89"/>
  <c r="T195" i="89"/>
  <c r="R195" i="89"/>
  <c r="P195" i="89"/>
  <c r="N195" i="89"/>
  <c r="L195" i="89"/>
  <c r="J195" i="89"/>
  <c r="H195" i="89"/>
  <c r="F195" i="89"/>
  <c r="AB194" i="89"/>
  <c r="Z194" i="89"/>
  <c r="X194" i="89"/>
  <c r="T194" i="89"/>
  <c r="R194" i="89"/>
  <c r="P194" i="89"/>
  <c r="N194" i="89"/>
  <c r="L194" i="89"/>
  <c r="J194" i="89"/>
  <c r="H194" i="89"/>
  <c r="F194" i="89"/>
  <c r="AB192" i="89"/>
  <c r="Z192" i="89"/>
  <c r="X192" i="89"/>
  <c r="T192" i="89"/>
  <c r="R192" i="89"/>
  <c r="P192" i="89"/>
  <c r="N192" i="89"/>
  <c r="L192" i="89"/>
  <c r="J192" i="89"/>
  <c r="H192" i="89"/>
  <c r="F192" i="89"/>
  <c r="AB191" i="89"/>
  <c r="Z191" i="89"/>
  <c r="X191" i="89"/>
  <c r="T191" i="89"/>
  <c r="R191" i="89"/>
  <c r="P191" i="89"/>
  <c r="N191" i="89"/>
  <c r="L191" i="89"/>
  <c r="J191" i="89"/>
  <c r="H191" i="89"/>
  <c r="F191" i="89"/>
  <c r="AB190" i="89"/>
  <c r="Z190" i="89"/>
  <c r="X190" i="89"/>
  <c r="T190" i="89"/>
  <c r="R190" i="89"/>
  <c r="P190" i="89"/>
  <c r="N190" i="89"/>
  <c r="L190" i="89"/>
  <c r="J190" i="89"/>
  <c r="H190" i="89"/>
  <c r="F190" i="89"/>
  <c r="CI189" i="89"/>
  <c r="AB189" i="89"/>
  <c r="Z189" i="89"/>
  <c r="X189" i="89"/>
  <c r="T189" i="89"/>
  <c r="R189" i="89"/>
  <c r="P189" i="89"/>
  <c r="N189" i="89"/>
  <c r="L189" i="89"/>
  <c r="J189" i="89"/>
  <c r="H189" i="89"/>
  <c r="F189" i="89"/>
  <c r="CI188" i="89"/>
  <c r="AB188" i="89"/>
  <c r="Z188" i="89"/>
  <c r="X188" i="89"/>
  <c r="T188" i="89"/>
  <c r="R188" i="89"/>
  <c r="P188" i="89"/>
  <c r="N188" i="89"/>
  <c r="L188" i="89"/>
  <c r="J188" i="89"/>
  <c r="H188" i="89"/>
  <c r="F188" i="89"/>
  <c r="CI187" i="89"/>
  <c r="AB187" i="89"/>
  <c r="Z187" i="89"/>
  <c r="X187" i="89"/>
  <c r="T187" i="89"/>
  <c r="R187" i="89"/>
  <c r="P187" i="89"/>
  <c r="N187" i="89"/>
  <c r="L187" i="89"/>
  <c r="J187" i="89"/>
  <c r="H187" i="89"/>
  <c r="F187" i="89"/>
  <c r="CI186" i="89"/>
  <c r="AB186" i="89"/>
  <c r="Z186" i="89"/>
  <c r="X186" i="89"/>
  <c r="T186" i="89"/>
  <c r="R186" i="89"/>
  <c r="P186" i="89"/>
  <c r="N186" i="89"/>
  <c r="L186" i="89"/>
  <c r="J186" i="89"/>
  <c r="H186" i="89"/>
  <c r="F186" i="89"/>
  <c r="CI185" i="89"/>
  <c r="AB185" i="89"/>
  <c r="Z185" i="89"/>
  <c r="X185" i="89"/>
  <c r="T185" i="89"/>
  <c r="R185" i="89"/>
  <c r="P185" i="89"/>
  <c r="N185" i="89"/>
  <c r="L185" i="89"/>
  <c r="J185" i="89"/>
  <c r="H185" i="89"/>
  <c r="F185" i="89"/>
  <c r="AA178" i="89"/>
  <c r="Y178" i="89"/>
  <c r="W178" i="89"/>
  <c r="U178" i="89"/>
  <c r="S178" i="89"/>
  <c r="Q178" i="89"/>
  <c r="O178" i="89"/>
  <c r="M178" i="89"/>
  <c r="K178" i="89"/>
  <c r="I178" i="89"/>
  <c r="G178" i="89"/>
  <c r="E178" i="89"/>
  <c r="AB175" i="89"/>
  <c r="Z175" i="89"/>
  <c r="X175" i="89"/>
  <c r="V175" i="89"/>
  <c r="T175" i="89"/>
  <c r="R175" i="89"/>
  <c r="P175" i="89"/>
  <c r="N175" i="89"/>
  <c r="L175" i="89"/>
  <c r="J175" i="89"/>
  <c r="H175" i="89"/>
  <c r="F175" i="89"/>
  <c r="AB174" i="89"/>
  <c r="Z174" i="89"/>
  <c r="X174" i="89"/>
  <c r="V174" i="89"/>
  <c r="T174" i="89"/>
  <c r="R174" i="89"/>
  <c r="P174" i="89"/>
  <c r="N174" i="89"/>
  <c r="L174" i="89"/>
  <c r="J174" i="89"/>
  <c r="H174" i="89"/>
  <c r="F174" i="89"/>
  <c r="AB173" i="89"/>
  <c r="Z173" i="89"/>
  <c r="X173" i="89"/>
  <c r="V173" i="89"/>
  <c r="T173" i="89"/>
  <c r="R173" i="89"/>
  <c r="P173" i="89"/>
  <c r="N173" i="89"/>
  <c r="L173" i="89"/>
  <c r="J173" i="89"/>
  <c r="H173" i="89"/>
  <c r="F173" i="89"/>
  <c r="AB172" i="89"/>
  <c r="Z172" i="89"/>
  <c r="X172" i="89"/>
  <c r="V172" i="89"/>
  <c r="T172" i="89"/>
  <c r="R172" i="89"/>
  <c r="P172" i="89"/>
  <c r="N172" i="89"/>
  <c r="L172" i="89"/>
  <c r="J172" i="89"/>
  <c r="H172" i="89"/>
  <c r="F172" i="89"/>
  <c r="AB171" i="89"/>
  <c r="Z171" i="89"/>
  <c r="X171" i="89"/>
  <c r="V171" i="89"/>
  <c r="T171" i="89"/>
  <c r="R171" i="89"/>
  <c r="P171" i="89"/>
  <c r="N171" i="89"/>
  <c r="L171" i="89"/>
  <c r="J171" i="89"/>
  <c r="H171" i="89"/>
  <c r="F171" i="89"/>
  <c r="AB170" i="89"/>
  <c r="Z170" i="89"/>
  <c r="X170" i="89"/>
  <c r="V170" i="89"/>
  <c r="T170" i="89"/>
  <c r="R170" i="89"/>
  <c r="P170" i="89"/>
  <c r="N170" i="89"/>
  <c r="L170" i="89"/>
  <c r="J170" i="89"/>
  <c r="H170" i="89"/>
  <c r="F170" i="89"/>
  <c r="AB169" i="89"/>
  <c r="Z169" i="89"/>
  <c r="X169" i="89"/>
  <c r="V169" i="89"/>
  <c r="T169" i="89"/>
  <c r="R169" i="89"/>
  <c r="P169" i="89"/>
  <c r="N169" i="89"/>
  <c r="L169" i="89"/>
  <c r="J169" i="89"/>
  <c r="H169" i="89"/>
  <c r="F169" i="89"/>
  <c r="AB164" i="89"/>
  <c r="Z164" i="89"/>
  <c r="X164" i="89"/>
  <c r="V164" i="89"/>
  <c r="T164" i="89"/>
  <c r="R164" i="89"/>
  <c r="P164" i="89"/>
  <c r="N164" i="89"/>
  <c r="L164" i="89"/>
  <c r="J164" i="89"/>
  <c r="H164" i="89"/>
  <c r="F164" i="89"/>
  <c r="AB168" i="89"/>
  <c r="Z168" i="89"/>
  <c r="X168" i="89"/>
  <c r="V168" i="89"/>
  <c r="T168" i="89"/>
  <c r="R168" i="89"/>
  <c r="P168" i="89"/>
  <c r="N168" i="89"/>
  <c r="L168" i="89"/>
  <c r="J168" i="89"/>
  <c r="H168" i="89"/>
  <c r="F168" i="89"/>
  <c r="AB167" i="89"/>
  <c r="Z167" i="89"/>
  <c r="X167" i="89"/>
  <c r="V167" i="89"/>
  <c r="T167" i="89"/>
  <c r="R167" i="89"/>
  <c r="P167" i="89"/>
  <c r="N167" i="89"/>
  <c r="L167" i="89"/>
  <c r="J167" i="89"/>
  <c r="H167" i="89"/>
  <c r="F167" i="89"/>
  <c r="AB165" i="89"/>
  <c r="Z165" i="89"/>
  <c r="X165" i="89"/>
  <c r="V165" i="89"/>
  <c r="T165" i="89"/>
  <c r="R165" i="89"/>
  <c r="P165" i="89"/>
  <c r="N165" i="89"/>
  <c r="L165" i="89"/>
  <c r="J165" i="89"/>
  <c r="H165" i="89"/>
  <c r="F165" i="89"/>
  <c r="AB163" i="89"/>
  <c r="Z163" i="89"/>
  <c r="X163" i="89"/>
  <c r="V163" i="89"/>
  <c r="T163" i="89"/>
  <c r="R163" i="89"/>
  <c r="P163" i="89"/>
  <c r="N163" i="89"/>
  <c r="L163" i="89"/>
  <c r="J163" i="89"/>
  <c r="H163" i="89"/>
  <c r="F163" i="89"/>
  <c r="AB152" i="89"/>
  <c r="Z152" i="89"/>
  <c r="X152" i="89"/>
  <c r="V152" i="89"/>
  <c r="T152" i="89"/>
  <c r="R152" i="89"/>
  <c r="P152" i="89"/>
  <c r="N152" i="89"/>
  <c r="L152" i="89"/>
  <c r="J152" i="89"/>
  <c r="H152" i="89"/>
  <c r="F152" i="89"/>
  <c r="AB148" i="89"/>
  <c r="Z148" i="89"/>
  <c r="X148" i="89"/>
  <c r="V148" i="89"/>
  <c r="T148" i="89"/>
  <c r="R148" i="89"/>
  <c r="P148" i="89"/>
  <c r="N148" i="89"/>
  <c r="L148" i="89"/>
  <c r="J148" i="89"/>
  <c r="H148" i="89"/>
  <c r="F148" i="89"/>
  <c r="AB156" i="89"/>
  <c r="Z156" i="89"/>
  <c r="X156" i="89"/>
  <c r="V156" i="89"/>
  <c r="T156" i="89"/>
  <c r="R156" i="89"/>
  <c r="P156" i="89"/>
  <c r="N156" i="89"/>
  <c r="L156" i="89"/>
  <c r="J156" i="89"/>
  <c r="H156" i="89"/>
  <c r="F156" i="89"/>
  <c r="AB153" i="89"/>
  <c r="Z153" i="89"/>
  <c r="X153" i="89"/>
  <c r="V153" i="89"/>
  <c r="T153" i="89"/>
  <c r="R153" i="89"/>
  <c r="P153" i="89"/>
  <c r="N153" i="89"/>
  <c r="L153" i="89"/>
  <c r="J153" i="89"/>
  <c r="H153" i="89"/>
  <c r="F153" i="89"/>
  <c r="AB160" i="89"/>
  <c r="Z160" i="89"/>
  <c r="X160" i="89"/>
  <c r="V160" i="89"/>
  <c r="T160" i="89"/>
  <c r="R160" i="89"/>
  <c r="P160" i="89"/>
  <c r="N160" i="89"/>
  <c r="L160" i="89"/>
  <c r="J160" i="89"/>
  <c r="H160" i="89"/>
  <c r="F160" i="89"/>
  <c r="AB151" i="89"/>
  <c r="Z151" i="89"/>
  <c r="X151" i="89"/>
  <c r="V151" i="89"/>
  <c r="T151" i="89"/>
  <c r="R151" i="89"/>
  <c r="P151" i="89"/>
  <c r="N151" i="89"/>
  <c r="L151" i="89"/>
  <c r="J151" i="89"/>
  <c r="H151" i="89"/>
  <c r="F151" i="89"/>
  <c r="AB162" i="89"/>
  <c r="Z162" i="89"/>
  <c r="X162" i="89"/>
  <c r="V162" i="89"/>
  <c r="T162" i="89"/>
  <c r="R162" i="89"/>
  <c r="P162" i="89"/>
  <c r="N162" i="89"/>
  <c r="L162" i="89"/>
  <c r="J162" i="89"/>
  <c r="H162" i="89"/>
  <c r="F162" i="89"/>
  <c r="AB150" i="89"/>
  <c r="Z150" i="89"/>
  <c r="X150" i="89"/>
  <c r="V150" i="89"/>
  <c r="T150" i="89"/>
  <c r="R150" i="89"/>
  <c r="P150" i="89"/>
  <c r="N150" i="89"/>
  <c r="L150" i="89"/>
  <c r="J150" i="89"/>
  <c r="H150" i="89"/>
  <c r="F150" i="89"/>
  <c r="AB147" i="89"/>
  <c r="Z147" i="89"/>
  <c r="X147" i="89"/>
  <c r="V147" i="89"/>
  <c r="T147" i="89"/>
  <c r="R147" i="89"/>
  <c r="P147" i="89"/>
  <c r="N147" i="89"/>
  <c r="L147" i="89"/>
  <c r="J147" i="89"/>
  <c r="H147" i="89"/>
  <c r="F147" i="89"/>
  <c r="AB140" i="89"/>
  <c r="Z140" i="89"/>
  <c r="X140" i="89"/>
  <c r="V140" i="89"/>
  <c r="T140" i="89"/>
  <c r="R140" i="89"/>
  <c r="P140" i="89"/>
  <c r="N140" i="89"/>
  <c r="L140" i="89"/>
  <c r="J140" i="89"/>
  <c r="H140" i="89"/>
  <c r="F140" i="89"/>
  <c r="AB145" i="89"/>
  <c r="Z145" i="89"/>
  <c r="X145" i="89"/>
  <c r="V145" i="89"/>
  <c r="T145" i="89"/>
  <c r="R145" i="89"/>
  <c r="P145" i="89"/>
  <c r="N145" i="89"/>
  <c r="L145" i="89"/>
  <c r="J145" i="89"/>
  <c r="H145" i="89"/>
  <c r="F145" i="89"/>
  <c r="AB146" i="89"/>
  <c r="Z146" i="89"/>
  <c r="X146" i="89"/>
  <c r="V146" i="89"/>
  <c r="T146" i="89"/>
  <c r="R146" i="89"/>
  <c r="P146" i="89"/>
  <c r="N146" i="89"/>
  <c r="L146" i="89"/>
  <c r="J146" i="89"/>
  <c r="H146" i="89"/>
  <c r="F146" i="89"/>
  <c r="AB143" i="89"/>
  <c r="Z143" i="89"/>
  <c r="X143" i="89"/>
  <c r="V143" i="89"/>
  <c r="T143" i="89"/>
  <c r="R143" i="89"/>
  <c r="P143" i="89"/>
  <c r="N143" i="89"/>
  <c r="L143" i="89"/>
  <c r="J143" i="89"/>
  <c r="H143" i="89"/>
  <c r="F143" i="89"/>
  <c r="AB144" i="89"/>
  <c r="Z144" i="89"/>
  <c r="X144" i="89"/>
  <c r="V144" i="89"/>
  <c r="T144" i="89"/>
  <c r="R144" i="89"/>
  <c r="P144" i="89"/>
  <c r="N144" i="89"/>
  <c r="L144" i="89"/>
  <c r="J144" i="89"/>
  <c r="H144" i="89"/>
  <c r="F144" i="89"/>
  <c r="AB139" i="89"/>
  <c r="Z139" i="89"/>
  <c r="X139" i="89"/>
  <c r="V139" i="89"/>
  <c r="T139" i="89"/>
  <c r="R139" i="89"/>
  <c r="P139" i="89"/>
  <c r="N139" i="89"/>
  <c r="L139" i="89"/>
  <c r="J139" i="89"/>
  <c r="H139" i="89"/>
  <c r="F139" i="89"/>
  <c r="CI138" i="89"/>
  <c r="AB138" i="89"/>
  <c r="Z138" i="89"/>
  <c r="X138" i="89"/>
  <c r="V138" i="89"/>
  <c r="T138" i="89"/>
  <c r="R138" i="89"/>
  <c r="P138" i="89"/>
  <c r="N138" i="89"/>
  <c r="L138" i="89"/>
  <c r="J138" i="89"/>
  <c r="H138" i="89"/>
  <c r="F138" i="89"/>
  <c r="CI137" i="89"/>
  <c r="AB137" i="89"/>
  <c r="Z137" i="89"/>
  <c r="X137" i="89"/>
  <c r="V137" i="89"/>
  <c r="T137" i="89"/>
  <c r="R137" i="89"/>
  <c r="P137" i="89"/>
  <c r="N137" i="89"/>
  <c r="L137" i="89"/>
  <c r="J137" i="89"/>
  <c r="H137" i="89"/>
  <c r="F137" i="89"/>
  <c r="AB136" i="89"/>
  <c r="Z136" i="89"/>
  <c r="X136" i="89"/>
  <c r="V136" i="89"/>
  <c r="T136" i="89"/>
  <c r="R136" i="89"/>
  <c r="P136" i="89"/>
  <c r="N136" i="89"/>
  <c r="L136" i="89"/>
  <c r="J136" i="89"/>
  <c r="H136" i="89"/>
  <c r="F136" i="89"/>
  <c r="AA129" i="89"/>
  <c r="Y129" i="89"/>
  <c r="W129" i="89"/>
  <c r="U129" i="89"/>
  <c r="S129" i="89"/>
  <c r="Q129" i="89"/>
  <c r="O129" i="89"/>
  <c r="M129" i="89"/>
  <c r="K129" i="89"/>
  <c r="G129" i="89"/>
  <c r="E129" i="89"/>
  <c r="AB38" i="89"/>
  <c r="AB37" i="89"/>
  <c r="AB36" i="89"/>
  <c r="AB35" i="89"/>
  <c r="AB34" i="89"/>
  <c r="AB33" i="89"/>
  <c r="AB32" i="89"/>
  <c r="AB31" i="89"/>
  <c r="AB30" i="89"/>
  <c r="AB29" i="89"/>
  <c r="AB28" i="89"/>
  <c r="AB27" i="89"/>
  <c r="AB26" i="89"/>
  <c r="AB17" i="89"/>
  <c r="AB21" i="89"/>
  <c r="AB20" i="89"/>
  <c r="AB23" i="89"/>
  <c r="AB22" i="89"/>
  <c r="AB25" i="89"/>
  <c r="AB18" i="89"/>
  <c r="AB16" i="89"/>
  <c r="AB15" i="89"/>
  <c r="AB14" i="89"/>
  <c r="AB13" i="89"/>
  <c r="AB12" i="89"/>
  <c r="AB11" i="89"/>
  <c r="AB10" i="89"/>
  <c r="AB9" i="89"/>
  <c r="AB8" i="89"/>
  <c r="AB6" i="89"/>
  <c r="AB7" i="89"/>
  <c r="Z38" i="89"/>
  <c r="Z37" i="89"/>
  <c r="Z36" i="89"/>
  <c r="Z35" i="89"/>
  <c r="Z34" i="89"/>
  <c r="Z33" i="89"/>
  <c r="Z32" i="89"/>
  <c r="Z31" i="89"/>
  <c r="Z30" i="89"/>
  <c r="Z29" i="89"/>
  <c r="Z28" i="89"/>
  <c r="Z27" i="89"/>
  <c r="Z26" i="89"/>
  <c r="Z17" i="89"/>
  <c r="Z21" i="89"/>
  <c r="Z20" i="89"/>
  <c r="Z23" i="89"/>
  <c r="Z22" i="89"/>
  <c r="Z25" i="89"/>
  <c r="Z18" i="89"/>
  <c r="Z16" i="89"/>
  <c r="Z15" i="89"/>
  <c r="Z14" i="89"/>
  <c r="Z13" i="89"/>
  <c r="Z12" i="89"/>
  <c r="Z11" i="89"/>
  <c r="Z10" i="89"/>
  <c r="Z9" i="89"/>
  <c r="Z8" i="89"/>
  <c r="Z6" i="89"/>
  <c r="Z7" i="89"/>
  <c r="X38" i="89"/>
  <c r="X37" i="89"/>
  <c r="X36" i="89"/>
  <c r="X35" i="89"/>
  <c r="X34" i="89"/>
  <c r="X33" i="89"/>
  <c r="X32" i="89"/>
  <c r="X31" i="89"/>
  <c r="X30" i="89"/>
  <c r="X29" i="89"/>
  <c r="X28" i="89"/>
  <c r="X27" i="89"/>
  <c r="X26" i="89"/>
  <c r="X17" i="89"/>
  <c r="X21" i="89"/>
  <c r="X20" i="89"/>
  <c r="X23" i="89"/>
  <c r="X22" i="89"/>
  <c r="X25" i="89"/>
  <c r="X18" i="89"/>
  <c r="X16" i="89"/>
  <c r="X15" i="89"/>
  <c r="X14" i="89"/>
  <c r="X13" i="89"/>
  <c r="X12" i="89"/>
  <c r="X11" i="89"/>
  <c r="X10" i="89"/>
  <c r="X9" i="89"/>
  <c r="X8" i="89"/>
  <c r="X6" i="89"/>
  <c r="X7" i="89"/>
  <c r="V38" i="89"/>
  <c r="V37" i="89"/>
  <c r="V36" i="89"/>
  <c r="V35" i="89"/>
  <c r="V34" i="89"/>
  <c r="V33" i="89"/>
  <c r="V32" i="89"/>
  <c r="V31" i="89"/>
  <c r="V30" i="89"/>
  <c r="V29" i="89"/>
  <c r="V28" i="89"/>
  <c r="V27" i="89"/>
  <c r="V26" i="89"/>
  <c r="V17" i="89"/>
  <c r="V21" i="89"/>
  <c r="V20" i="89"/>
  <c r="V23" i="89"/>
  <c r="V22" i="89"/>
  <c r="V25" i="89"/>
  <c r="V18" i="89"/>
  <c r="V16" i="89"/>
  <c r="V15" i="89"/>
  <c r="V14" i="89"/>
  <c r="V13" i="89"/>
  <c r="V12" i="89"/>
  <c r="V11" i="89"/>
  <c r="V10" i="89"/>
  <c r="V9" i="89"/>
  <c r="V8" i="89"/>
  <c r="V6" i="89"/>
  <c r="V7" i="89"/>
  <c r="T38" i="89"/>
  <c r="T37" i="89"/>
  <c r="T36" i="89"/>
  <c r="T35" i="89"/>
  <c r="T34" i="89"/>
  <c r="T33" i="89"/>
  <c r="T32" i="89"/>
  <c r="T31" i="89"/>
  <c r="T30" i="89"/>
  <c r="T29" i="89"/>
  <c r="T28" i="89"/>
  <c r="T27" i="89"/>
  <c r="T26" i="89"/>
  <c r="T17" i="89"/>
  <c r="T21" i="89"/>
  <c r="T20" i="89"/>
  <c r="T23" i="89"/>
  <c r="T22" i="89"/>
  <c r="T25" i="89"/>
  <c r="T18" i="89"/>
  <c r="T16" i="89"/>
  <c r="T15" i="89"/>
  <c r="T14" i="89"/>
  <c r="T13" i="89"/>
  <c r="T12" i="89"/>
  <c r="T11" i="89"/>
  <c r="T10" i="89"/>
  <c r="T9" i="89"/>
  <c r="T8" i="89"/>
  <c r="T6" i="89"/>
  <c r="T7" i="89"/>
  <c r="R38" i="89"/>
  <c r="R37" i="89"/>
  <c r="R36" i="89"/>
  <c r="R35" i="89"/>
  <c r="R34" i="89"/>
  <c r="R33" i="89"/>
  <c r="R32" i="89"/>
  <c r="R31" i="89"/>
  <c r="R30" i="89"/>
  <c r="R29" i="89"/>
  <c r="R28" i="89"/>
  <c r="R27" i="89"/>
  <c r="R26" i="89"/>
  <c r="R17" i="89"/>
  <c r="R21" i="89"/>
  <c r="R20" i="89"/>
  <c r="R23" i="89"/>
  <c r="R22" i="89"/>
  <c r="R25" i="89"/>
  <c r="R18" i="89"/>
  <c r="R16" i="89"/>
  <c r="R15" i="89"/>
  <c r="R14" i="89"/>
  <c r="R13" i="89"/>
  <c r="R12" i="89"/>
  <c r="R11" i="89"/>
  <c r="R10" i="89"/>
  <c r="R9" i="89"/>
  <c r="R8" i="89"/>
  <c r="R6" i="89"/>
  <c r="R7" i="89"/>
  <c r="P38" i="89"/>
  <c r="P37" i="89"/>
  <c r="P36" i="89"/>
  <c r="P35" i="89"/>
  <c r="P34" i="89"/>
  <c r="P33" i="89"/>
  <c r="P32" i="89"/>
  <c r="P31" i="89"/>
  <c r="P30" i="89"/>
  <c r="P29" i="89"/>
  <c r="P28" i="89"/>
  <c r="P27" i="89"/>
  <c r="P26" i="89"/>
  <c r="P17" i="89"/>
  <c r="P21" i="89"/>
  <c r="P20" i="89"/>
  <c r="P23" i="89"/>
  <c r="P22" i="89"/>
  <c r="P25" i="89"/>
  <c r="P18" i="89"/>
  <c r="P16" i="89"/>
  <c r="P15" i="89"/>
  <c r="P14" i="89"/>
  <c r="P13" i="89"/>
  <c r="P12" i="89"/>
  <c r="P11" i="89"/>
  <c r="P10" i="89"/>
  <c r="P9" i="89"/>
  <c r="P8" i="89"/>
  <c r="P6" i="89"/>
  <c r="P7" i="89"/>
  <c r="N38" i="89"/>
  <c r="N37" i="89"/>
  <c r="N36" i="89"/>
  <c r="N35" i="89"/>
  <c r="N34" i="89"/>
  <c r="N33" i="89"/>
  <c r="N32" i="89"/>
  <c r="N31" i="89"/>
  <c r="N30" i="89"/>
  <c r="N29" i="89"/>
  <c r="N28" i="89"/>
  <c r="N27" i="89"/>
  <c r="N26" i="89"/>
  <c r="N17" i="89"/>
  <c r="N21" i="89"/>
  <c r="N20" i="89"/>
  <c r="N23" i="89"/>
  <c r="N22" i="89"/>
  <c r="N25" i="89"/>
  <c r="N18" i="89"/>
  <c r="N16" i="89"/>
  <c r="N15" i="89"/>
  <c r="N14" i="89"/>
  <c r="N13" i="89"/>
  <c r="N12" i="89"/>
  <c r="N11" i="89"/>
  <c r="N10" i="89"/>
  <c r="N9" i="89"/>
  <c r="N8" i="89"/>
  <c r="N6" i="89"/>
  <c r="N7" i="89"/>
  <c r="L38" i="89"/>
  <c r="L37" i="89"/>
  <c r="L36" i="89"/>
  <c r="L35" i="89"/>
  <c r="L34" i="89"/>
  <c r="L33" i="89"/>
  <c r="L32" i="89"/>
  <c r="L31" i="89"/>
  <c r="L30" i="89"/>
  <c r="L29" i="89"/>
  <c r="L28" i="89"/>
  <c r="L27" i="89"/>
  <c r="L26" i="89"/>
  <c r="L17" i="89"/>
  <c r="L21" i="89"/>
  <c r="L20" i="89"/>
  <c r="L23" i="89"/>
  <c r="L22" i="89"/>
  <c r="L25" i="89"/>
  <c r="L18" i="89"/>
  <c r="L16" i="89"/>
  <c r="L15" i="89"/>
  <c r="L14" i="89"/>
  <c r="L13" i="89"/>
  <c r="L12" i="89"/>
  <c r="L11" i="89"/>
  <c r="L10" i="89"/>
  <c r="L9" i="89"/>
  <c r="L8" i="89"/>
  <c r="L6" i="89"/>
  <c r="L7" i="89"/>
  <c r="J38" i="89"/>
  <c r="J37" i="89"/>
  <c r="J36" i="89"/>
  <c r="J35" i="89"/>
  <c r="J34" i="89"/>
  <c r="J33" i="89"/>
  <c r="J32" i="89"/>
  <c r="J31" i="89"/>
  <c r="J30" i="89"/>
  <c r="J29" i="89"/>
  <c r="J28" i="89"/>
  <c r="J27" i="89"/>
  <c r="J26" i="89"/>
  <c r="J17" i="89"/>
  <c r="J21" i="89"/>
  <c r="J20" i="89"/>
  <c r="J23" i="89"/>
  <c r="J22" i="89"/>
  <c r="J25" i="89"/>
  <c r="J18" i="89"/>
  <c r="J16" i="89"/>
  <c r="J15" i="89"/>
  <c r="J14" i="89"/>
  <c r="J13" i="89"/>
  <c r="J12" i="89"/>
  <c r="J11" i="89"/>
  <c r="J10" i="89"/>
  <c r="J9" i="89"/>
  <c r="J8" i="89"/>
  <c r="J6" i="89"/>
  <c r="J7" i="89"/>
  <c r="H38" i="89"/>
  <c r="H37" i="89"/>
  <c r="H36" i="89"/>
  <c r="H35" i="89"/>
  <c r="H34" i="89"/>
  <c r="H33" i="89"/>
  <c r="H32" i="89"/>
  <c r="H31" i="89"/>
  <c r="H30" i="89"/>
  <c r="H29" i="89"/>
  <c r="H28" i="89"/>
  <c r="H27" i="89"/>
  <c r="H26" i="89"/>
  <c r="H17" i="89"/>
  <c r="H21" i="89"/>
  <c r="H20" i="89"/>
  <c r="H23" i="89"/>
  <c r="H22" i="89"/>
  <c r="H25" i="89"/>
  <c r="H18" i="89"/>
  <c r="H16" i="89"/>
  <c r="H15" i="89"/>
  <c r="H14" i="89"/>
  <c r="H13" i="89"/>
  <c r="H12" i="89"/>
  <c r="H11" i="89"/>
  <c r="H10" i="89"/>
  <c r="H9" i="89"/>
  <c r="H8" i="89"/>
  <c r="H6" i="89"/>
  <c r="H7" i="89"/>
  <c r="F38" i="89"/>
  <c r="F37" i="89"/>
  <c r="F36" i="89"/>
  <c r="F35" i="89"/>
  <c r="F34" i="89"/>
  <c r="F33" i="89"/>
  <c r="F32" i="89"/>
  <c r="F31" i="89"/>
  <c r="F30" i="89"/>
  <c r="F29" i="89"/>
  <c r="F28" i="89"/>
  <c r="F27" i="89"/>
  <c r="F26" i="89"/>
  <c r="F17" i="89"/>
  <c r="F21" i="89"/>
  <c r="F20" i="89"/>
  <c r="F23" i="89"/>
  <c r="F22" i="89"/>
  <c r="F25" i="89"/>
  <c r="F18" i="89"/>
  <c r="F16" i="89"/>
  <c r="F15" i="89"/>
  <c r="F14" i="89"/>
  <c r="F13" i="89"/>
  <c r="F12" i="89"/>
  <c r="F11" i="89"/>
  <c r="F10" i="89"/>
  <c r="F9" i="89"/>
  <c r="F8" i="89"/>
  <c r="F6" i="89"/>
  <c r="F7" i="89"/>
  <c r="CI6" i="89"/>
  <c r="CI8" i="89"/>
  <c r="CI9" i="89"/>
  <c r="CI10" i="89"/>
  <c r="CI11" i="89"/>
  <c r="CI12" i="89"/>
  <c r="CI13" i="89"/>
  <c r="CI14" i="89"/>
  <c r="CI15" i="89"/>
  <c r="CI16" i="89"/>
  <c r="CI18" i="89"/>
  <c r="CI25" i="89"/>
  <c r="CI22" i="89"/>
  <c r="CI23" i="89"/>
  <c r="CI20" i="89"/>
  <c r="CI21" i="89"/>
  <c r="CI17" i="89"/>
  <c r="CI26" i="89"/>
  <c r="CI27" i="89"/>
  <c r="CI28" i="89"/>
  <c r="CI29" i="89"/>
  <c r="CI30" i="89"/>
  <c r="CI31" i="89"/>
  <c r="CI32" i="89"/>
  <c r="CI33" i="89"/>
  <c r="CI34" i="89"/>
  <c r="CI35" i="89"/>
  <c r="CI36" i="89"/>
  <c r="CI37" i="89"/>
  <c r="CI38" i="89"/>
  <c r="AA41" i="89"/>
  <c r="Y41" i="89"/>
  <c r="W41" i="89"/>
  <c r="U41" i="89"/>
  <c r="S41" i="89"/>
  <c r="Q41" i="89"/>
  <c r="O41" i="89"/>
  <c r="M41" i="89"/>
  <c r="K41" i="89"/>
  <c r="G41" i="89"/>
  <c r="E41" i="89"/>
  <c r="K40" i="86"/>
  <c r="I40" i="86" s="1"/>
  <c r="F40" i="86" s="1"/>
  <c r="C40" i="86" s="1"/>
  <c r="D40" i="86" s="1"/>
  <c r="K44" i="86"/>
  <c r="I44" i="86" s="1"/>
  <c r="F44" i="86" s="1"/>
  <c r="C44" i="86" s="1"/>
  <c r="D44" i="86" s="1"/>
  <c r="K41" i="86"/>
  <c r="I41" i="86" s="1"/>
  <c r="F41" i="86" s="1"/>
  <c r="C41" i="86" s="1"/>
  <c r="D41" i="86" s="1"/>
  <c r="CI325" i="89"/>
  <c r="CI423" i="89"/>
  <c r="CI275" i="89"/>
  <c r="CI233" i="89"/>
  <c r="EZ233" i="89" s="1"/>
  <c r="FA233" i="89" l="1"/>
  <c r="EU388" i="89"/>
  <c r="EU396" i="89"/>
  <c r="EU286" i="89"/>
  <c r="EU383" i="89"/>
  <c r="EU391" i="89"/>
  <c r="EU399" i="89"/>
  <c r="EU404" i="89"/>
  <c r="EU402" i="89"/>
  <c r="EU406" i="89"/>
  <c r="EU408" i="89"/>
  <c r="EU410" i="89"/>
  <c r="EU386" i="89"/>
  <c r="EU394" i="89"/>
  <c r="EU412" i="89"/>
  <c r="EU287" i="89"/>
  <c r="EU288" i="89"/>
  <c r="EU277" i="89"/>
  <c r="EU278" i="89"/>
  <c r="EU279" i="89"/>
  <c r="EU280" i="89"/>
  <c r="EU281" i="89"/>
  <c r="EU282" i="89"/>
  <c r="EU283" i="89"/>
  <c r="EU284" i="89"/>
  <c r="EU289" i="89"/>
  <c r="EU290" i="89"/>
  <c r="EU292" i="89"/>
  <c r="EU294" i="89"/>
  <c r="EU295" i="89"/>
  <c r="EU293" i="89"/>
  <c r="EU296" i="89"/>
  <c r="EU297" i="89"/>
  <c r="EU298" i="89"/>
  <c r="EU299" i="89"/>
  <c r="EU300" i="89"/>
  <c r="EU301" i="89"/>
  <c r="EU302" i="89"/>
  <c r="EU303" i="89"/>
  <c r="EU304" i="89"/>
  <c r="EU305" i="89"/>
  <c r="EU306" i="89"/>
  <c r="EU307" i="89"/>
  <c r="EU308" i="89"/>
  <c r="EU310" i="89"/>
  <c r="EU311" i="89"/>
  <c r="EU315" i="89"/>
  <c r="EU389" i="89"/>
  <c r="EU397" i="89"/>
  <c r="EU384" i="89"/>
  <c r="EU392" i="89"/>
  <c r="EU382" i="89"/>
  <c r="EU387" i="89"/>
  <c r="EU395" i="89"/>
  <c r="EU400" i="89"/>
  <c r="EU403" i="89"/>
  <c r="EU405" i="89"/>
  <c r="EU407" i="89"/>
  <c r="EU409" i="89"/>
  <c r="EU411" i="89"/>
  <c r="EU390" i="89"/>
  <c r="EU398" i="89"/>
  <c r="EU401" i="89"/>
  <c r="EU276" i="89"/>
  <c r="EU285" i="89"/>
  <c r="EU385" i="89"/>
  <c r="EU393" i="89"/>
  <c r="EU413" i="89"/>
  <c r="EQ284" i="89"/>
  <c r="ES284" i="89"/>
  <c r="EQ293" i="89"/>
  <c r="ES293" i="89"/>
  <c r="EQ307" i="89"/>
  <c r="ES307" i="89"/>
  <c r="EQ331" i="89"/>
  <c r="EQ345" i="89"/>
  <c r="EQ360" i="89"/>
  <c r="EQ236" i="89"/>
  <c r="ES236" i="89"/>
  <c r="EQ237" i="89"/>
  <c r="ES237" i="89"/>
  <c r="EQ238" i="89"/>
  <c r="ES238" i="89"/>
  <c r="ES240" i="89"/>
  <c r="EQ240" i="89"/>
  <c r="EQ241" i="89"/>
  <c r="ES241" i="89"/>
  <c r="ES242" i="89"/>
  <c r="EQ242" i="89"/>
  <c r="EQ243" i="89"/>
  <c r="ES243" i="89"/>
  <c r="EQ246" i="89"/>
  <c r="ES246" i="89"/>
  <c r="EQ248" i="89"/>
  <c r="ES248" i="89"/>
  <c r="ES249" i="89"/>
  <c r="EQ249" i="89"/>
  <c r="EQ250" i="89"/>
  <c r="ES250" i="89"/>
  <c r="ES244" i="89"/>
  <c r="EQ244" i="89"/>
  <c r="ES251" i="89"/>
  <c r="EQ251" i="89"/>
  <c r="EQ252" i="89"/>
  <c r="ES252" i="89"/>
  <c r="EQ253" i="89"/>
  <c r="ES253" i="89"/>
  <c r="EQ254" i="89"/>
  <c r="ES254" i="89"/>
  <c r="EQ255" i="89"/>
  <c r="ES255" i="89"/>
  <c r="EQ256" i="89"/>
  <c r="ES256" i="89"/>
  <c r="ES257" i="89"/>
  <c r="EQ257" i="89"/>
  <c r="EQ258" i="89"/>
  <c r="ES258" i="89"/>
  <c r="ES259" i="89"/>
  <c r="EQ259" i="89"/>
  <c r="EQ260" i="89"/>
  <c r="ES260" i="89"/>
  <c r="ES261" i="89"/>
  <c r="EQ261" i="89"/>
  <c r="EQ262" i="89"/>
  <c r="ES262" i="89"/>
  <c r="EQ386" i="89"/>
  <c r="EQ394" i="89"/>
  <c r="EQ412" i="89"/>
  <c r="ES287" i="89"/>
  <c r="EQ287" i="89"/>
  <c r="EQ288" i="89"/>
  <c r="ES288" i="89"/>
  <c r="EQ332" i="89"/>
  <c r="EQ280" i="89"/>
  <c r="ES280" i="89"/>
  <c r="EQ343" i="89"/>
  <c r="EQ384" i="89"/>
  <c r="EQ392" i="89"/>
  <c r="ES283" i="89"/>
  <c r="EQ283" i="89"/>
  <c r="ES292" i="89"/>
  <c r="EQ292" i="89"/>
  <c r="EQ298" i="89"/>
  <c r="ES298" i="89"/>
  <c r="ES304" i="89"/>
  <c r="EQ304" i="89"/>
  <c r="ES308" i="89"/>
  <c r="EQ308" i="89"/>
  <c r="EQ311" i="89"/>
  <c r="ES311" i="89"/>
  <c r="EQ328" i="89"/>
  <c r="EQ338" i="89"/>
  <c r="EQ350" i="89"/>
  <c r="EQ353" i="89"/>
  <c r="EQ357" i="89"/>
  <c r="EQ363" i="89"/>
  <c r="EQ361" i="89"/>
  <c r="EQ371" i="89"/>
  <c r="EQ382" i="89"/>
  <c r="EQ387" i="89"/>
  <c r="EQ395" i="89"/>
  <c r="EQ400" i="89"/>
  <c r="EQ403" i="89"/>
  <c r="EQ405" i="89"/>
  <c r="EQ407" i="89"/>
  <c r="EQ409" i="89"/>
  <c r="EQ411" i="89"/>
  <c r="EQ263" i="89"/>
  <c r="ES263" i="89"/>
  <c r="ES277" i="89"/>
  <c r="EQ277" i="89"/>
  <c r="ES294" i="89"/>
  <c r="EQ294" i="89"/>
  <c r="EQ296" i="89"/>
  <c r="ES296" i="89"/>
  <c r="ES302" i="89"/>
  <c r="EQ302" i="89"/>
  <c r="EQ305" i="89"/>
  <c r="ES305" i="89"/>
  <c r="EQ354" i="89"/>
  <c r="EQ367" i="89"/>
  <c r="EQ389" i="89"/>
  <c r="EQ397" i="89"/>
  <c r="EQ344" i="89"/>
  <c r="EQ390" i="89"/>
  <c r="EQ398" i="89"/>
  <c r="EQ401" i="89"/>
  <c r="EQ276" i="89"/>
  <c r="ES276" i="89"/>
  <c r="ES285" i="89"/>
  <c r="EQ285" i="89"/>
  <c r="EQ264" i="89"/>
  <c r="ES264" i="89"/>
  <c r="EQ289" i="89"/>
  <c r="ES289" i="89"/>
  <c r="EQ297" i="89"/>
  <c r="ES297" i="89"/>
  <c r="ES300" i="89"/>
  <c r="EQ300" i="89"/>
  <c r="EQ315" i="89"/>
  <c r="ES315" i="89"/>
  <c r="EQ339" i="89"/>
  <c r="ES233" i="89"/>
  <c r="EQ233" i="89"/>
  <c r="EQ327" i="89"/>
  <c r="EQ341" i="89"/>
  <c r="EQ355" i="89"/>
  <c r="EQ347" i="89"/>
  <c r="EQ358" i="89"/>
  <c r="EQ364" i="89"/>
  <c r="EQ385" i="89"/>
  <c r="EQ393" i="89"/>
  <c r="EQ413" i="89"/>
  <c r="EQ278" i="89"/>
  <c r="ES278" i="89"/>
  <c r="EQ282" i="89"/>
  <c r="ES282" i="89"/>
  <c r="EQ290" i="89"/>
  <c r="ES290" i="89"/>
  <c r="EQ299" i="89"/>
  <c r="ES299" i="89"/>
  <c r="EQ301" i="89"/>
  <c r="ES301" i="89"/>
  <c r="EQ306" i="89"/>
  <c r="ES306" i="89"/>
  <c r="EQ356" i="89"/>
  <c r="EQ234" i="89"/>
  <c r="ES234" i="89"/>
  <c r="EQ388" i="89"/>
  <c r="EQ396" i="89"/>
  <c r="EQ245" i="89"/>
  <c r="ES245" i="89"/>
  <c r="EQ342" i="89"/>
  <c r="EQ286" i="89"/>
  <c r="ES286" i="89"/>
  <c r="ES275" i="89"/>
  <c r="EQ275" i="89"/>
  <c r="ES279" i="89"/>
  <c r="EQ279" i="89"/>
  <c r="EQ281" i="89"/>
  <c r="ES281" i="89"/>
  <c r="EQ295" i="89"/>
  <c r="ES295" i="89"/>
  <c r="EQ303" i="89"/>
  <c r="ES303" i="89"/>
  <c r="ES310" i="89"/>
  <c r="EQ310" i="89"/>
  <c r="EQ325" i="89"/>
  <c r="EQ330" i="89"/>
  <c r="EQ235" i="89"/>
  <c r="ES235" i="89"/>
  <c r="EQ326" i="89"/>
  <c r="EQ335" i="89"/>
  <c r="EQ334" i="89"/>
  <c r="EQ346" i="89"/>
  <c r="EQ340" i="89"/>
  <c r="EQ359" i="89"/>
  <c r="EQ362" i="89"/>
  <c r="EQ366" i="89"/>
  <c r="EQ383" i="89"/>
  <c r="EQ391" i="89"/>
  <c r="EQ399" i="89"/>
  <c r="EQ404" i="89"/>
  <c r="EQ402" i="89"/>
  <c r="EQ406" i="89"/>
  <c r="EQ408" i="89"/>
  <c r="EQ410" i="89"/>
  <c r="EM328" i="89"/>
  <c r="EM361" i="89"/>
  <c r="EM371" i="89"/>
  <c r="EM405" i="89"/>
  <c r="EM384" i="89"/>
  <c r="EM392" i="89"/>
  <c r="EM395" i="89"/>
  <c r="EM403" i="89"/>
  <c r="EM390" i="89"/>
  <c r="EM398" i="89"/>
  <c r="EM401" i="89"/>
  <c r="EM276" i="89"/>
  <c r="EO276" i="89"/>
  <c r="EO285" i="89"/>
  <c r="EM285" i="89"/>
  <c r="EM350" i="89"/>
  <c r="EM353" i="89"/>
  <c r="EM357" i="89"/>
  <c r="EM233" i="89"/>
  <c r="EO233" i="89"/>
  <c r="EM327" i="89"/>
  <c r="EM341" i="89"/>
  <c r="EM355" i="89"/>
  <c r="EM347" i="89"/>
  <c r="EM358" i="89"/>
  <c r="EM364" i="89"/>
  <c r="EM385" i="89"/>
  <c r="EM393" i="89"/>
  <c r="EM413" i="89"/>
  <c r="EM409" i="89"/>
  <c r="EM234" i="89"/>
  <c r="EO234" i="89"/>
  <c r="EM388" i="89"/>
  <c r="EM396" i="89"/>
  <c r="EO245" i="89"/>
  <c r="EM245" i="89"/>
  <c r="EM342" i="89"/>
  <c r="EM286" i="89"/>
  <c r="EO286" i="89"/>
  <c r="EM382" i="89"/>
  <c r="EM387" i="89"/>
  <c r="EM235" i="89"/>
  <c r="EO235" i="89"/>
  <c r="EM326" i="89"/>
  <c r="EM335" i="89"/>
  <c r="EM334" i="89"/>
  <c r="EM346" i="89"/>
  <c r="EM340" i="89"/>
  <c r="EM359" i="89"/>
  <c r="EM362" i="89"/>
  <c r="EM366" i="89"/>
  <c r="EM383" i="89"/>
  <c r="EM391" i="89"/>
  <c r="EM399" i="89"/>
  <c r="EM404" i="89"/>
  <c r="EM402" i="89"/>
  <c r="EM406" i="89"/>
  <c r="EM408" i="89"/>
  <c r="EM410" i="89"/>
  <c r="EM338" i="89"/>
  <c r="EM400" i="89"/>
  <c r="EO236" i="89"/>
  <c r="EM236" i="89"/>
  <c r="EM237" i="89"/>
  <c r="EO237" i="89"/>
  <c r="EM238" i="89"/>
  <c r="EO238" i="89"/>
  <c r="EM240" i="89"/>
  <c r="EO240" i="89"/>
  <c r="EM241" i="89"/>
  <c r="EO241" i="89"/>
  <c r="EM242" i="89"/>
  <c r="EO242" i="89"/>
  <c r="EO243" i="89"/>
  <c r="EM243" i="89"/>
  <c r="EM246" i="89"/>
  <c r="EO246" i="89"/>
  <c r="EM248" i="89"/>
  <c r="EO248" i="89"/>
  <c r="EM249" i="89"/>
  <c r="EO249" i="89"/>
  <c r="EM250" i="89"/>
  <c r="EO250" i="89"/>
  <c r="EM244" i="89"/>
  <c r="EO244" i="89"/>
  <c r="EM251" i="89"/>
  <c r="EO251" i="89"/>
  <c r="EM252" i="89"/>
  <c r="EO252" i="89"/>
  <c r="EM253" i="89"/>
  <c r="EO253" i="89"/>
  <c r="EO254" i="89"/>
  <c r="EM254" i="89"/>
  <c r="EM255" i="89"/>
  <c r="EO255" i="89"/>
  <c r="EM256" i="89"/>
  <c r="EO256" i="89"/>
  <c r="EM257" i="89"/>
  <c r="EO257" i="89"/>
  <c r="EM258" i="89"/>
  <c r="EO258" i="89"/>
  <c r="EM259" i="89"/>
  <c r="EO259" i="89"/>
  <c r="EM260" i="89"/>
  <c r="EO260" i="89"/>
  <c r="EM261" i="89"/>
  <c r="EO261" i="89"/>
  <c r="EO262" i="89"/>
  <c r="EM262" i="89"/>
  <c r="EM386" i="89"/>
  <c r="EM394" i="89"/>
  <c r="EM412" i="89"/>
  <c r="EM287" i="89"/>
  <c r="EO287" i="89"/>
  <c r="EO288" i="89"/>
  <c r="EM288" i="89"/>
  <c r="EM332" i="89"/>
  <c r="EM363" i="89"/>
  <c r="EM407" i="89"/>
  <c r="EM411" i="89"/>
  <c r="EM263" i="89"/>
  <c r="EO263" i="89"/>
  <c r="EM264" i="89"/>
  <c r="EO264" i="89"/>
  <c r="EM275" i="89"/>
  <c r="EO275" i="89"/>
  <c r="EO277" i="89"/>
  <c r="EM277" i="89"/>
  <c r="EM278" i="89"/>
  <c r="EO278" i="89"/>
  <c r="EM279" i="89"/>
  <c r="EO279" i="89"/>
  <c r="EO280" i="89"/>
  <c r="EM280" i="89"/>
  <c r="EM281" i="89"/>
  <c r="EO281" i="89"/>
  <c r="EM282" i="89"/>
  <c r="EO282" i="89"/>
  <c r="EM283" i="89"/>
  <c r="EO283" i="89"/>
  <c r="EM284" i="89"/>
  <c r="EO284" i="89"/>
  <c r="EM289" i="89"/>
  <c r="EO289" i="89"/>
  <c r="EM290" i="89"/>
  <c r="EO290" i="89"/>
  <c r="EM292" i="89"/>
  <c r="EO292" i="89"/>
  <c r="EO294" i="89"/>
  <c r="EM294" i="89"/>
  <c r="EM295" i="89"/>
  <c r="EO295" i="89"/>
  <c r="EO293" i="89"/>
  <c r="EM293" i="89"/>
  <c r="EM296" i="89"/>
  <c r="EO296" i="89"/>
  <c r="EO297" i="89"/>
  <c r="EM297" i="89"/>
  <c r="EM298" i="89"/>
  <c r="EO298" i="89"/>
  <c r="EM299" i="89"/>
  <c r="EO299" i="89"/>
  <c r="EM300" i="89"/>
  <c r="EO300" i="89"/>
  <c r="EM301" i="89"/>
  <c r="EO301" i="89"/>
  <c r="EO302" i="89"/>
  <c r="EM302" i="89"/>
  <c r="EM303" i="89"/>
  <c r="EO303" i="89"/>
  <c r="EM304" i="89"/>
  <c r="EO304" i="89"/>
  <c r="EO305" i="89"/>
  <c r="EM305" i="89"/>
  <c r="EM306" i="89"/>
  <c r="EO306" i="89"/>
  <c r="EM307" i="89"/>
  <c r="EO307" i="89"/>
  <c r="EM308" i="89"/>
  <c r="EO308" i="89"/>
  <c r="EO310" i="89"/>
  <c r="EM310" i="89"/>
  <c r="EM311" i="89"/>
  <c r="EO311" i="89"/>
  <c r="EM315" i="89"/>
  <c r="EO315" i="89"/>
  <c r="EM325" i="89"/>
  <c r="EM330" i="89"/>
  <c r="EM331" i="89"/>
  <c r="EM345" i="89"/>
  <c r="EM354" i="89"/>
  <c r="EM356" i="89"/>
  <c r="EM360" i="89"/>
  <c r="EM367" i="89"/>
  <c r="EM389" i="89"/>
  <c r="EM397" i="89"/>
  <c r="EM343" i="89"/>
  <c r="EM344" i="89"/>
  <c r="EM339" i="89"/>
  <c r="EI390" i="89"/>
  <c r="EI398" i="89"/>
  <c r="EI401" i="89"/>
  <c r="EI276" i="89"/>
  <c r="EI285" i="89"/>
  <c r="EI233" i="89"/>
  <c r="EI385" i="89"/>
  <c r="EI393" i="89"/>
  <c r="EI413" i="89"/>
  <c r="EI234" i="89"/>
  <c r="EI388" i="89"/>
  <c r="EI396" i="89"/>
  <c r="EI245" i="89"/>
  <c r="EI286" i="89"/>
  <c r="EI383" i="89"/>
  <c r="EI391" i="89"/>
  <c r="EI399" i="89"/>
  <c r="EI404" i="89"/>
  <c r="EI402" i="89"/>
  <c r="EI406" i="89"/>
  <c r="EI408" i="89"/>
  <c r="EI410" i="89"/>
  <c r="EI236" i="89"/>
  <c r="EI237" i="89"/>
  <c r="EI238" i="89"/>
  <c r="EI240" i="89"/>
  <c r="EI241" i="89"/>
  <c r="EI242" i="89"/>
  <c r="EI243" i="89"/>
  <c r="EI246" i="89"/>
  <c r="EI248" i="89"/>
  <c r="EI249" i="89"/>
  <c r="EI250" i="89"/>
  <c r="EI244" i="89"/>
  <c r="EI251" i="89"/>
  <c r="EI252" i="89"/>
  <c r="EI253" i="89"/>
  <c r="EI254" i="89"/>
  <c r="EI255" i="89"/>
  <c r="EI256" i="89"/>
  <c r="EI257" i="89"/>
  <c r="EI258" i="89"/>
  <c r="EI259" i="89"/>
  <c r="EI260" i="89"/>
  <c r="EI261" i="89"/>
  <c r="EI262" i="89"/>
  <c r="EI386" i="89"/>
  <c r="EI394" i="89"/>
  <c r="EI412" i="89"/>
  <c r="EI287" i="89"/>
  <c r="EI288" i="89"/>
  <c r="EI263" i="89"/>
  <c r="EI264" i="89"/>
  <c r="EI277" i="89"/>
  <c r="EI278" i="89"/>
  <c r="EI279" i="89"/>
  <c r="EI280" i="89"/>
  <c r="EI281" i="89"/>
  <c r="EI282" i="89"/>
  <c r="EI283" i="89"/>
  <c r="EI284" i="89"/>
  <c r="EI289" i="89"/>
  <c r="EI290" i="89"/>
  <c r="EI292" i="89"/>
  <c r="EI294" i="89"/>
  <c r="EI295" i="89"/>
  <c r="EI293" i="89"/>
  <c r="EI296" i="89"/>
  <c r="EI297" i="89"/>
  <c r="EI298" i="89"/>
  <c r="EI299" i="89"/>
  <c r="EI300" i="89"/>
  <c r="EI301" i="89"/>
  <c r="EI302" i="89"/>
  <c r="EI303" i="89"/>
  <c r="EI304" i="89"/>
  <c r="EI305" i="89"/>
  <c r="EI306" i="89"/>
  <c r="EI307" i="89"/>
  <c r="EI308" i="89"/>
  <c r="EI310" i="89"/>
  <c r="EI311" i="89"/>
  <c r="EI315" i="89"/>
  <c r="EI389" i="89"/>
  <c r="EI397" i="89"/>
  <c r="EI384" i="89"/>
  <c r="EI392" i="89"/>
  <c r="EI382" i="89"/>
  <c r="EI387" i="89"/>
  <c r="EI395" i="89"/>
  <c r="EI400" i="89"/>
  <c r="EI403" i="89"/>
  <c r="EI405" i="89"/>
  <c r="EI407" i="89"/>
  <c r="EI409" i="89"/>
  <c r="EI411" i="89"/>
  <c r="R318" i="89"/>
  <c r="H68" i="90" s="1"/>
  <c r="EA388" i="89"/>
  <c r="EE390" i="89"/>
  <c r="EA396" i="89"/>
  <c r="EE398" i="89"/>
  <c r="EA383" i="89"/>
  <c r="EE385" i="89"/>
  <c r="EA391" i="89"/>
  <c r="EE393" i="89"/>
  <c r="EA399" i="89"/>
  <c r="EA404" i="89"/>
  <c r="EA402" i="89"/>
  <c r="EA406" i="89"/>
  <c r="EA408" i="89"/>
  <c r="EA410" i="89"/>
  <c r="EE413" i="89"/>
  <c r="J41" i="89"/>
  <c r="EE383" i="89"/>
  <c r="EA389" i="89"/>
  <c r="EE391" i="89"/>
  <c r="EA397" i="89"/>
  <c r="EE399" i="89"/>
  <c r="EE404" i="89"/>
  <c r="EE402" i="89"/>
  <c r="EE406" i="89"/>
  <c r="EE408" i="89"/>
  <c r="EE410" i="89"/>
  <c r="EA386" i="89"/>
  <c r="EA394" i="89"/>
  <c r="EA412" i="89"/>
  <c r="EA384" i="89"/>
  <c r="EE386" i="89"/>
  <c r="EA392" i="89"/>
  <c r="EE394" i="89"/>
  <c r="EE412" i="89"/>
  <c r="EA401" i="89"/>
  <c r="EE388" i="89"/>
  <c r="EE396" i="89"/>
  <c r="EA382" i="89"/>
  <c r="EA387" i="89"/>
  <c r="EE389" i="89"/>
  <c r="EA395" i="89"/>
  <c r="EE397" i="89"/>
  <c r="EA400" i="89"/>
  <c r="EA403" i="89"/>
  <c r="EA405" i="89"/>
  <c r="EA407" i="89"/>
  <c r="EA409" i="89"/>
  <c r="EA411" i="89"/>
  <c r="EE384" i="89"/>
  <c r="EA390" i="89"/>
  <c r="EE392" i="89"/>
  <c r="EA398" i="89"/>
  <c r="EE401" i="89"/>
  <c r="EE382" i="89"/>
  <c r="EA385" i="89"/>
  <c r="EE387" i="89"/>
  <c r="EA393" i="89"/>
  <c r="EE395" i="89"/>
  <c r="EE400" i="89"/>
  <c r="EE403" i="89"/>
  <c r="EE405" i="89"/>
  <c r="EE407" i="89"/>
  <c r="EE409" i="89"/>
  <c r="EE411" i="89"/>
  <c r="EA413" i="89"/>
  <c r="EE175" i="89"/>
  <c r="AB226" i="89"/>
  <c r="R83" i="90" s="1"/>
  <c r="T226" i="89"/>
  <c r="J83" i="90" s="1"/>
  <c r="DM325" i="89"/>
  <c r="DM375" i="89" s="1"/>
  <c r="DM463" i="89" s="1"/>
  <c r="DM466" i="89" s="1"/>
  <c r="DL375" i="89"/>
  <c r="DL463" i="89" s="1"/>
  <c r="DK375" i="89"/>
  <c r="DG268" i="89"/>
  <c r="X226" i="89"/>
  <c r="N83" i="90" s="1"/>
  <c r="DG178" i="89"/>
  <c r="R226" i="89"/>
  <c r="H83" i="90" s="1"/>
  <c r="Z226" i="89"/>
  <c r="P83" i="90" s="1"/>
  <c r="DG318" i="89"/>
  <c r="DG375" i="89"/>
  <c r="E460" i="89"/>
  <c r="R456" i="89"/>
  <c r="Q457" i="89" s="1"/>
  <c r="L318" i="89"/>
  <c r="P416" i="89"/>
  <c r="O417" i="89" s="1"/>
  <c r="Z375" i="89"/>
  <c r="P69" i="90" s="1"/>
  <c r="F318" i="89"/>
  <c r="T268" i="89"/>
  <c r="H375" i="89"/>
  <c r="G376" i="89" s="1"/>
  <c r="V456" i="89"/>
  <c r="U457" i="89" s="1"/>
  <c r="Z178" i="89"/>
  <c r="P82" i="90" s="1"/>
  <c r="R416" i="89"/>
  <c r="H89" i="90" s="1"/>
  <c r="H88" i="90" s="1"/>
  <c r="H87" i="90" s="1"/>
  <c r="L416" i="89"/>
  <c r="K417" i="89" s="1"/>
  <c r="V416" i="89"/>
  <c r="L89" i="90" s="1"/>
  <c r="L88" i="90" s="1"/>
  <c r="R41" i="89"/>
  <c r="H75" i="90" s="1"/>
  <c r="H129" i="89"/>
  <c r="G130" i="89" s="1"/>
  <c r="K460" i="89"/>
  <c r="T178" i="89"/>
  <c r="J82" i="90" s="1"/>
  <c r="F226" i="89"/>
  <c r="N268" i="89"/>
  <c r="L268" i="89"/>
  <c r="Z67" i="90" s="1"/>
  <c r="Z65" i="90" s="1"/>
  <c r="AB268" i="89"/>
  <c r="AP67" i="90" s="1"/>
  <c r="AP65" i="90" s="1"/>
  <c r="J268" i="89"/>
  <c r="X67" i="90" s="1"/>
  <c r="X65" i="90" s="1"/>
  <c r="Z268" i="89"/>
  <c r="H268" i="89"/>
  <c r="V67" i="90" s="1"/>
  <c r="V65" i="90" s="1"/>
  <c r="F268" i="89"/>
  <c r="T67" i="90" s="1"/>
  <c r="T65" i="90" s="1"/>
  <c r="V268" i="89"/>
  <c r="R268" i="89"/>
  <c r="N318" i="89"/>
  <c r="CH318" i="89"/>
  <c r="P49" i="86" s="1"/>
  <c r="AB318" i="89"/>
  <c r="R68" i="90" s="1"/>
  <c r="J318" i="89"/>
  <c r="Z318" i="89"/>
  <c r="P68" i="90" s="1"/>
  <c r="V318" i="89"/>
  <c r="L68" i="90" s="1"/>
  <c r="F375" i="89"/>
  <c r="V375" i="89"/>
  <c r="L69" i="90" s="1"/>
  <c r="X375" i="89"/>
  <c r="N69" i="90" s="1"/>
  <c r="J375" i="89"/>
  <c r="I376" i="89" s="1"/>
  <c r="L375" i="89"/>
  <c r="K376" i="89" s="1"/>
  <c r="AB375" i="89"/>
  <c r="R69" i="90" s="1"/>
  <c r="N375" i="89"/>
  <c r="R375" i="89"/>
  <c r="H69" i="90" s="1"/>
  <c r="T416" i="89"/>
  <c r="J89" i="90" s="1"/>
  <c r="J88" i="90" s="1"/>
  <c r="J416" i="89"/>
  <c r="I417" i="89" s="1"/>
  <c r="Z416" i="89"/>
  <c r="P89" i="90" s="1"/>
  <c r="P88" i="90" s="1"/>
  <c r="F416" i="89"/>
  <c r="AB416" i="89"/>
  <c r="R89" i="90" s="1"/>
  <c r="R88" i="90" s="1"/>
  <c r="X416" i="89"/>
  <c r="N89" i="90" s="1"/>
  <c r="N88" i="90" s="1"/>
  <c r="N416" i="89"/>
  <c r="M417" i="89" s="1"/>
  <c r="R49" i="86"/>
  <c r="N456" i="89"/>
  <c r="M457" i="89" s="1"/>
  <c r="J456" i="89"/>
  <c r="I457" i="89" s="1"/>
  <c r="Z456" i="89"/>
  <c r="Y457" i="89" s="1"/>
  <c r="F456" i="89"/>
  <c r="E457" i="89" s="1"/>
  <c r="H318" i="89"/>
  <c r="X318" i="89"/>
  <c r="N68" i="90" s="1"/>
  <c r="X268" i="89"/>
  <c r="P318" i="89"/>
  <c r="K43" i="86"/>
  <c r="I43" i="86" s="1"/>
  <c r="F43" i="86" s="1"/>
  <c r="C43" i="86" s="1"/>
  <c r="D43" i="86" s="1"/>
  <c r="M49" i="86"/>
  <c r="J46" i="86"/>
  <c r="I460" i="89"/>
  <c r="Y460" i="89"/>
  <c r="P49" i="90" s="1"/>
  <c r="U460" i="89"/>
  <c r="L49" i="90" s="1"/>
  <c r="Q46" i="86"/>
  <c r="R46" i="86"/>
  <c r="C73" i="86" s="1"/>
  <c r="O46" i="86"/>
  <c r="S460" i="89"/>
  <c r="J49" i="90" s="1"/>
  <c r="H416" i="89"/>
  <c r="G417" i="89" s="1"/>
  <c r="P268" i="89"/>
  <c r="AD67" i="90" s="1"/>
  <c r="AD65" i="90" s="1"/>
  <c r="F41" i="89"/>
  <c r="V41" i="89"/>
  <c r="L75" i="90" s="1"/>
  <c r="X41" i="89"/>
  <c r="N75" i="90" s="1"/>
  <c r="X178" i="89"/>
  <c r="N82" i="90" s="1"/>
  <c r="X456" i="89"/>
  <c r="W457" i="89" s="1"/>
  <c r="AB456" i="89"/>
  <c r="AA457" i="89" s="1"/>
  <c r="P456" i="89"/>
  <c r="O457" i="89" s="1"/>
  <c r="T375" i="89"/>
  <c r="J69" i="90" s="1"/>
  <c r="T456" i="89"/>
  <c r="S457" i="89" s="1"/>
  <c r="H226" i="89"/>
  <c r="L456" i="89"/>
  <c r="K457" i="89" s="1"/>
  <c r="P375" i="89"/>
  <c r="O376" i="89" s="1"/>
  <c r="N41" i="89"/>
  <c r="M42" i="89" s="1"/>
  <c r="T318" i="89"/>
  <c r="J68" i="90" s="1"/>
  <c r="H456" i="89"/>
  <c r="G457" i="89" s="1"/>
  <c r="Q460" i="89"/>
  <c r="H49" i="90" s="1"/>
  <c r="H50" i="90" s="1"/>
  <c r="AB178" i="89"/>
  <c r="R82" i="90" s="1"/>
  <c r="L178" i="89"/>
  <c r="K179" i="89" s="1"/>
  <c r="H178" i="89"/>
  <c r="G179" i="89" s="1"/>
  <c r="P178" i="89"/>
  <c r="O179" i="89" s="1"/>
  <c r="DK226" i="89"/>
  <c r="P226" i="89"/>
  <c r="J226" i="89"/>
  <c r="I227" i="89" s="1"/>
  <c r="L226" i="89"/>
  <c r="N226" i="89"/>
  <c r="CH375" i="89"/>
  <c r="X129" i="89"/>
  <c r="N76" i="90" s="1"/>
  <c r="P129" i="89"/>
  <c r="O130" i="89" s="1"/>
  <c r="Z129" i="89"/>
  <c r="P76" i="90" s="1"/>
  <c r="R129" i="89"/>
  <c r="H76" i="90" s="1"/>
  <c r="J129" i="89"/>
  <c r="F81" i="89"/>
  <c r="H81" i="89"/>
  <c r="G82" i="89" s="1"/>
  <c r="V129" i="89"/>
  <c r="L76" i="90" s="1"/>
  <c r="T129" i="89"/>
  <c r="J76" i="90" s="1"/>
  <c r="N81" i="89"/>
  <c r="M82" i="89" s="1"/>
  <c r="F129" i="89"/>
  <c r="L129" i="89"/>
  <c r="K130" i="89" s="1"/>
  <c r="T81" i="89"/>
  <c r="J66" i="90" s="1"/>
  <c r="V81" i="89"/>
  <c r="L66" i="90" s="1"/>
  <c r="X81" i="89"/>
  <c r="N66" i="90" s="1"/>
  <c r="G460" i="89"/>
  <c r="O460" i="89"/>
  <c r="F49" i="90" s="1"/>
  <c r="W460" i="89"/>
  <c r="N49" i="90" s="1"/>
  <c r="N129" i="89"/>
  <c r="M130" i="89" s="1"/>
  <c r="AB129" i="89"/>
  <c r="R76" i="90" s="1"/>
  <c r="P81" i="89"/>
  <c r="O82" i="89" s="1"/>
  <c r="R81" i="89"/>
  <c r="H66" i="90" s="1"/>
  <c r="J178" i="89"/>
  <c r="L49" i="86"/>
  <c r="AB41" i="89"/>
  <c r="R75" i="90" s="1"/>
  <c r="CI136" i="89"/>
  <c r="V178" i="89"/>
  <c r="L82" i="90" s="1"/>
  <c r="Z81" i="89"/>
  <c r="P66" i="90" s="1"/>
  <c r="J81" i="89"/>
  <c r="I82" i="89" s="1"/>
  <c r="AB81" i="89"/>
  <c r="R66" i="90" s="1"/>
  <c r="L81" i="89"/>
  <c r="CI48" i="89"/>
  <c r="T41" i="89"/>
  <c r="J75" i="90" s="1"/>
  <c r="N178" i="89"/>
  <c r="M179" i="89" s="1"/>
  <c r="L41" i="89"/>
  <c r="K42" i="89" s="1"/>
  <c r="M460" i="89"/>
  <c r="CI160" i="89"/>
  <c r="R178" i="89"/>
  <c r="H82" i="90" s="1"/>
  <c r="F178" i="89"/>
  <c r="CI327" i="89"/>
  <c r="CI330" i="89"/>
  <c r="CI251" i="89"/>
  <c r="FA251" i="89" s="1"/>
  <c r="CI253" i="89"/>
  <c r="FA253" i="89" s="1"/>
  <c r="CI428" i="89"/>
  <c r="CI117" i="89"/>
  <c r="CI109" i="89"/>
  <c r="CI344" i="89"/>
  <c r="AA460" i="89"/>
  <c r="R49" i="90" s="1"/>
  <c r="CI148" i="89"/>
  <c r="CI174" i="89"/>
  <c r="CI241" i="89"/>
  <c r="FA241" i="89" s="1"/>
  <c r="CI243" i="89"/>
  <c r="FA243" i="89" s="1"/>
  <c r="CI277" i="89"/>
  <c r="CI102" i="89"/>
  <c r="CI97" i="89"/>
  <c r="CI90" i="89"/>
  <c r="CI261" i="89"/>
  <c r="EZ261" i="89" s="1"/>
  <c r="FA261" i="89" s="1"/>
  <c r="CI124" i="89"/>
  <c r="CI125" i="89"/>
  <c r="Z41" i="89"/>
  <c r="P75" i="90" s="1"/>
  <c r="CI140" i="89"/>
  <c r="CI169" i="89"/>
  <c r="CI238" i="89"/>
  <c r="FA238" i="89" s="1"/>
  <c r="CI250" i="89"/>
  <c r="FA250" i="89" s="1"/>
  <c r="CI278" i="89"/>
  <c r="CI326" i="89"/>
  <c r="CI328" i="89"/>
  <c r="CI335" i="89"/>
  <c r="CI432" i="89"/>
  <c r="CI119" i="89"/>
  <c r="CI110" i="89"/>
  <c r="CI93" i="89"/>
  <c r="CI143" i="89"/>
  <c r="CI168" i="89"/>
  <c r="CI236" i="89"/>
  <c r="EZ236" i="89" s="1"/>
  <c r="FA236" i="89" s="1"/>
  <c r="CI248" i="89"/>
  <c r="FA248" i="89" s="1"/>
  <c r="CI255" i="89"/>
  <c r="EZ255" i="89" s="1"/>
  <c r="FA255" i="89" s="1"/>
  <c r="CI257" i="89"/>
  <c r="EZ257" i="89" s="1"/>
  <c r="FA257" i="89" s="1"/>
  <c r="CI259" i="89"/>
  <c r="EZ259" i="89" s="1"/>
  <c r="FA259" i="89" s="1"/>
  <c r="CI426" i="89"/>
  <c r="CI431" i="89"/>
  <c r="CI126" i="89"/>
  <c r="CI114" i="89"/>
  <c r="CI113" i="89"/>
  <c r="CI141" i="89"/>
  <c r="H41" i="89"/>
  <c r="G42" i="89" s="1"/>
  <c r="P41" i="89"/>
  <c r="O42" i="89" s="1"/>
  <c r="CI147" i="89"/>
  <c r="CI152" i="89"/>
  <c r="CI170" i="89"/>
  <c r="CI264" i="89"/>
  <c r="EZ264" i="89" s="1"/>
  <c r="FA264" i="89" s="1"/>
  <c r="CI279" i="89"/>
  <c r="CI281" i="89"/>
  <c r="CI295" i="89"/>
  <c r="EZ295" i="89" s="1"/>
  <c r="FA295" i="89" s="1"/>
  <c r="CI302" i="89"/>
  <c r="EZ302" i="89" s="1"/>
  <c r="FA302" i="89" s="1"/>
  <c r="CI311" i="89"/>
  <c r="EZ311" i="89" s="1"/>
  <c r="FA311" i="89" s="1"/>
  <c r="J50" i="86"/>
  <c r="J51" i="86" s="1"/>
  <c r="CI283" i="89"/>
  <c r="CI296" i="89"/>
  <c r="EZ296" i="89" s="1"/>
  <c r="FA296" i="89" s="1"/>
  <c r="CI304" i="89"/>
  <c r="EZ304" i="89" s="1"/>
  <c r="FA304" i="89" s="1"/>
  <c r="CI289" i="89"/>
  <c r="CI298" i="89"/>
  <c r="EZ298" i="89" s="1"/>
  <c r="FA298" i="89" s="1"/>
  <c r="CI306" i="89"/>
  <c r="EZ306" i="89" s="1"/>
  <c r="FA306" i="89" s="1"/>
  <c r="CI144" i="89"/>
  <c r="CI151" i="89"/>
  <c r="CI167" i="89"/>
  <c r="CI173" i="89"/>
  <c r="CI292" i="89"/>
  <c r="CI300" i="89"/>
  <c r="EZ300" i="89" s="1"/>
  <c r="FA300" i="89" s="1"/>
  <c r="CI308" i="89"/>
  <c r="EZ308" i="89" s="1"/>
  <c r="FA308" i="89" s="1"/>
  <c r="CI430" i="89"/>
  <c r="CI276" i="89"/>
  <c r="CI287" i="89"/>
  <c r="CI401" i="89"/>
  <c r="CI424" i="89"/>
  <c r="CI433" i="89"/>
  <c r="CI245" i="89"/>
  <c r="FA245" i="89" s="1"/>
  <c r="CI342" i="89"/>
  <c r="CI286" i="89"/>
  <c r="CI285" i="89"/>
  <c r="CI332" i="89"/>
  <c r="CI139" i="89"/>
  <c r="CI145" i="89"/>
  <c r="CI162" i="89"/>
  <c r="CI156" i="89"/>
  <c r="CI165" i="89"/>
  <c r="CI172" i="89"/>
  <c r="CI190" i="89"/>
  <c r="CI191" i="89"/>
  <c r="CI192" i="89"/>
  <c r="CI194" i="89"/>
  <c r="CI195" i="89"/>
  <c r="CI207" i="89"/>
  <c r="CI196" i="89"/>
  <c r="CI198" i="89"/>
  <c r="CI206" i="89"/>
  <c r="CI208" i="89"/>
  <c r="CI197" i="89"/>
  <c r="CI212" i="89"/>
  <c r="CI205" i="89"/>
  <c r="CI209" i="89"/>
  <c r="CI210" i="89"/>
  <c r="CI214" i="89"/>
  <c r="CI213" i="89"/>
  <c r="CI211" i="89"/>
  <c r="CI215" i="89"/>
  <c r="CI216" i="89"/>
  <c r="CI217" i="89"/>
  <c r="CI218" i="89"/>
  <c r="CI219" i="89"/>
  <c r="CI220" i="89"/>
  <c r="CI221" i="89"/>
  <c r="CI222" i="89"/>
  <c r="CI240" i="89"/>
  <c r="FA240" i="89" s="1"/>
  <c r="CI246" i="89"/>
  <c r="FA246" i="89" s="1"/>
  <c r="CI244" i="89"/>
  <c r="FA244" i="89" s="1"/>
  <c r="CI254" i="89"/>
  <c r="FA254" i="89" s="1"/>
  <c r="CI258" i="89"/>
  <c r="EZ258" i="89" s="1"/>
  <c r="FA258" i="89" s="1"/>
  <c r="CI260" i="89"/>
  <c r="EZ260" i="89" s="1"/>
  <c r="FA260" i="89" s="1"/>
  <c r="CI280" i="89"/>
  <c r="CI282" i="89"/>
  <c r="CI284" i="89"/>
  <c r="CI290" i="89"/>
  <c r="CI294" i="89"/>
  <c r="CI293" i="89"/>
  <c r="CI299" i="89"/>
  <c r="EZ299" i="89" s="1"/>
  <c r="FA299" i="89" s="1"/>
  <c r="CI303" i="89"/>
  <c r="EZ303" i="89" s="1"/>
  <c r="FA303" i="89" s="1"/>
  <c r="CI307" i="89"/>
  <c r="EZ307" i="89" s="1"/>
  <c r="FA307" i="89" s="1"/>
  <c r="CI315" i="89"/>
  <c r="EZ315" i="89" s="1"/>
  <c r="FA315" i="89" s="1"/>
  <c r="CI237" i="89"/>
  <c r="EZ237" i="89" s="1"/>
  <c r="FA237" i="89" s="1"/>
  <c r="CI242" i="89"/>
  <c r="FA242" i="89" s="1"/>
  <c r="CI249" i="89"/>
  <c r="FA249" i="89" s="1"/>
  <c r="CI252" i="89"/>
  <c r="FA252" i="89" s="1"/>
  <c r="CI256" i="89"/>
  <c r="EZ256" i="89" s="1"/>
  <c r="FA256" i="89" s="1"/>
  <c r="CI265" i="89"/>
  <c r="CI146" i="89"/>
  <c r="CI150" i="89"/>
  <c r="CI153" i="89"/>
  <c r="CI163" i="89"/>
  <c r="CI164" i="89"/>
  <c r="CI171" i="89"/>
  <c r="CI175" i="89"/>
  <c r="CI263" i="89"/>
  <c r="EZ263" i="89" s="1"/>
  <c r="FA263" i="89" s="1"/>
  <c r="CI434" i="89"/>
  <c r="CI436" i="89"/>
  <c r="CI438" i="89"/>
  <c r="CI440" i="89"/>
  <c r="CI442" i="89"/>
  <c r="CI444" i="89"/>
  <c r="CI446" i="89"/>
  <c r="CI448" i="89"/>
  <c r="CI338" i="89"/>
  <c r="CI331" i="89"/>
  <c r="CI334" i="89"/>
  <c r="CI341" i="89"/>
  <c r="CI350" i="89"/>
  <c r="CI345" i="89"/>
  <c r="CI346" i="89"/>
  <c r="CI355" i="89"/>
  <c r="CI353" i="89"/>
  <c r="CI354" i="89"/>
  <c r="CI340" i="89"/>
  <c r="CI347" i="89"/>
  <c r="CI357" i="89"/>
  <c r="CI356" i="89"/>
  <c r="CI359" i="89"/>
  <c r="CI358" i="89"/>
  <c r="CI363" i="89"/>
  <c r="CI360" i="89"/>
  <c r="CI364" i="89"/>
  <c r="CI361" i="89"/>
  <c r="CI362" i="89"/>
  <c r="CI371" i="89"/>
  <c r="CI367" i="89"/>
  <c r="CI366" i="89"/>
  <c r="CI384" i="89"/>
  <c r="CI386" i="89"/>
  <c r="CI388" i="89"/>
  <c r="CI390" i="89"/>
  <c r="CI392" i="89"/>
  <c r="CI394" i="89"/>
  <c r="CI396" i="89"/>
  <c r="CI398" i="89"/>
  <c r="CI400" i="89"/>
  <c r="CI403" i="89"/>
  <c r="CI405" i="89"/>
  <c r="CI407" i="89"/>
  <c r="CI409" i="89"/>
  <c r="CI425" i="89"/>
  <c r="CI427" i="89"/>
  <c r="CI429" i="89"/>
  <c r="CI435" i="89"/>
  <c r="CI437" i="89"/>
  <c r="CI439" i="89"/>
  <c r="CI441" i="89"/>
  <c r="CI443" i="89"/>
  <c r="CI445" i="89"/>
  <c r="CI447" i="89"/>
  <c r="CI297" i="89"/>
  <c r="EZ297" i="89" s="1"/>
  <c r="FA297" i="89" s="1"/>
  <c r="CI301" i="89"/>
  <c r="FA301" i="89" s="1"/>
  <c r="CI305" i="89"/>
  <c r="EZ305" i="89" s="1"/>
  <c r="FA305" i="89" s="1"/>
  <c r="CI310" i="89"/>
  <c r="EZ310" i="89" s="1"/>
  <c r="FA310" i="89" s="1"/>
  <c r="CI383" i="89"/>
  <c r="CI385" i="89"/>
  <c r="CI387" i="89"/>
  <c r="CI389" i="89"/>
  <c r="CI391" i="89"/>
  <c r="CI393" i="89"/>
  <c r="CI395" i="89"/>
  <c r="CI397" i="89"/>
  <c r="CI399" i="89"/>
  <c r="CI404" i="89"/>
  <c r="CI402" i="89"/>
  <c r="CI406" i="89"/>
  <c r="CI408" i="89"/>
  <c r="CI410" i="89"/>
  <c r="CI449" i="89"/>
  <c r="CI450" i="89"/>
  <c r="CI123" i="89"/>
  <c r="CI103" i="89"/>
  <c r="CI121" i="89"/>
  <c r="CI108" i="89"/>
  <c r="CI116" i="89"/>
  <c r="CI105" i="89"/>
  <c r="CI106" i="89"/>
  <c r="CI89" i="89"/>
  <c r="CI288" i="89"/>
  <c r="CI149" i="89"/>
  <c r="CI142" i="89"/>
  <c r="CI118" i="89"/>
  <c r="CI122" i="89"/>
  <c r="CI115" i="89"/>
  <c r="CI104" i="89"/>
  <c r="CI100" i="89"/>
  <c r="CI92" i="89"/>
  <c r="CI343" i="89"/>
  <c r="CI339" i="89"/>
  <c r="DL466" i="89" l="1"/>
  <c r="DX469" i="89"/>
  <c r="DX473" i="89" s="1"/>
  <c r="CH460" i="89"/>
  <c r="R74" i="90"/>
  <c r="N81" i="90"/>
  <c r="J81" i="90"/>
  <c r="R81" i="90"/>
  <c r="J74" i="90"/>
  <c r="P74" i="90"/>
  <c r="Q49" i="86"/>
  <c r="Q61" i="86" s="1"/>
  <c r="P81" i="90"/>
  <c r="J50" i="90"/>
  <c r="L50" i="90" s="1"/>
  <c r="N50" i="90" s="1"/>
  <c r="P50" i="90" s="1"/>
  <c r="R50" i="90" s="1"/>
  <c r="T50" i="90" s="1"/>
  <c r="V50" i="90" s="1"/>
  <c r="X50" i="90" s="1"/>
  <c r="Z50" i="90" s="1"/>
  <c r="AB50" i="90" s="1"/>
  <c r="AD50" i="90" s="1"/>
  <c r="AF50" i="90" s="1"/>
  <c r="AH50" i="90" s="1"/>
  <c r="AJ50" i="90" s="1"/>
  <c r="AL50" i="90" s="1"/>
  <c r="AN50" i="90" s="1"/>
  <c r="AP50" i="90" s="1"/>
  <c r="AR50" i="90" s="1"/>
  <c r="AT50" i="90" s="1"/>
  <c r="AV50" i="90" s="1"/>
  <c r="AX50" i="90" s="1"/>
  <c r="AZ50" i="90" s="1"/>
  <c r="BB50" i="90" s="1"/>
  <c r="BD50" i="90" s="1"/>
  <c r="BF50" i="90" s="1"/>
  <c r="BH50" i="90" s="1"/>
  <c r="BJ50" i="90" s="1"/>
  <c r="BL50" i="90" s="1"/>
  <c r="BN50" i="90" s="1"/>
  <c r="BP50" i="90" s="1"/>
  <c r="BR50" i="90" s="1"/>
  <c r="BT50" i="90" s="1"/>
  <c r="BV50" i="90" s="1"/>
  <c r="BX50" i="90" s="1"/>
  <c r="BZ50" i="90" s="1"/>
  <c r="CB50" i="90" s="1"/>
  <c r="CD50" i="90" s="1"/>
  <c r="CF50" i="90" s="1"/>
  <c r="CH50" i="90" s="1"/>
  <c r="CJ50" i="90" s="1"/>
  <c r="CL50" i="90" s="1"/>
  <c r="CN50" i="90" s="1"/>
  <c r="CP50" i="90" s="1"/>
  <c r="CR50" i="90" s="1"/>
  <c r="CT50" i="90" s="1"/>
  <c r="CV50" i="90" s="1"/>
  <c r="CX50" i="90" s="1"/>
  <c r="CZ50" i="90" s="1"/>
  <c r="DB50" i="90" s="1"/>
  <c r="DD50" i="90" s="1"/>
  <c r="DF50" i="90" s="1"/>
  <c r="DH50" i="90" s="1"/>
  <c r="DJ50" i="90" s="1"/>
  <c r="DL50" i="90" s="1"/>
  <c r="DN50" i="90" s="1"/>
  <c r="DP50" i="90" s="1"/>
  <c r="DR50" i="90" s="1"/>
  <c r="DT50" i="90" s="1"/>
  <c r="DV50" i="90" s="1"/>
  <c r="DX50" i="90" s="1"/>
  <c r="DZ50" i="90" s="1"/>
  <c r="EB50" i="90" s="1"/>
  <c r="CI416" i="89"/>
  <c r="N74" i="90"/>
  <c r="N67" i="90"/>
  <c r="N65" i="90" s="1"/>
  <c r="AL67" i="90"/>
  <c r="AL65" i="90" s="1"/>
  <c r="M376" i="89"/>
  <c r="F69" i="90"/>
  <c r="V226" i="89" s="1"/>
  <c r="L83" i="90" s="1"/>
  <c r="L81" i="90" s="1"/>
  <c r="I179" i="89"/>
  <c r="F82" i="90"/>
  <c r="L74" i="90"/>
  <c r="R65" i="90"/>
  <c r="P67" i="90"/>
  <c r="P65" i="90" s="1"/>
  <c r="AN67" i="90"/>
  <c r="AN65" i="90" s="1"/>
  <c r="AH67" i="90"/>
  <c r="AH65" i="90" s="1"/>
  <c r="J67" i="90"/>
  <c r="J65" i="90" s="1"/>
  <c r="M227" i="89"/>
  <c r="F83" i="90"/>
  <c r="H74" i="90"/>
  <c r="I42" i="89"/>
  <c r="F75" i="90"/>
  <c r="I130" i="89"/>
  <c r="F76" i="90"/>
  <c r="H67" i="90"/>
  <c r="H65" i="90" s="1"/>
  <c r="AF67" i="90"/>
  <c r="AF65" i="90" s="1"/>
  <c r="AB67" i="90"/>
  <c r="AB65" i="90" s="1"/>
  <c r="P271" i="89"/>
  <c r="AJ67" i="90"/>
  <c r="AJ65" i="90" s="1"/>
  <c r="L67" i="90"/>
  <c r="L65" i="90" s="1"/>
  <c r="H81" i="90"/>
  <c r="J87" i="90"/>
  <c r="L87" i="90" s="1"/>
  <c r="N87" i="90" s="1"/>
  <c r="P87" i="90" s="1"/>
  <c r="R87" i="90" s="1"/>
  <c r="T87" i="90" s="1"/>
  <c r="V87" i="90" s="1"/>
  <c r="X87" i="90" s="1"/>
  <c r="Z87" i="90" s="1"/>
  <c r="AB87" i="90" s="1"/>
  <c r="AD87" i="90" s="1"/>
  <c r="AF87" i="90" s="1"/>
  <c r="AH87" i="90" s="1"/>
  <c r="AJ87" i="90" s="1"/>
  <c r="AL87" i="90" s="1"/>
  <c r="AN87" i="90" s="1"/>
  <c r="AP87" i="90" s="1"/>
  <c r="AR87" i="90" s="1"/>
  <c r="AT87" i="90" s="1"/>
  <c r="AV87" i="90" s="1"/>
  <c r="AX87" i="90" s="1"/>
  <c r="AZ87" i="90" s="1"/>
  <c r="BB87" i="90" s="1"/>
  <c r="BD87" i="90" s="1"/>
  <c r="BF87" i="90" s="1"/>
  <c r="BH87" i="90" s="1"/>
  <c r="BJ87" i="90" s="1"/>
  <c r="BL87" i="90" s="1"/>
  <c r="BN87" i="90" s="1"/>
  <c r="BP87" i="90" s="1"/>
  <c r="BR87" i="90" s="1"/>
  <c r="BT87" i="90" s="1"/>
  <c r="BV87" i="90" s="1"/>
  <c r="BX87" i="90" s="1"/>
  <c r="BZ87" i="90" s="1"/>
  <c r="CB87" i="90" s="1"/>
  <c r="CD87" i="90" s="1"/>
  <c r="CF87" i="90" s="1"/>
  <c r="CH87" i="90" s="1"/>
  <c r="CJ87" i="90" s="1"/>
  <c r="CL87" i="90" s="1"/>
  <c r="CN87" i="90" s="1"/>
  <c r="CP87" i="90" s="1"/>
  <c r="CR87" i="90" s="1"/>
  <c r="CT87" i="90" s="1"/>
  <c r="CV87" i="90" s="1"/>
  <c r="CX87" i="90" s="1"/>
  <c r="CZ87" i="90" s="1"/>
  <c r="DB87" i="90" s="1"/>
  <c r="DD87" i="90" s="1"/>
  <c r="DF87" i="90" s="1"/>
  <c r="DH87" i="90" s="1"/>
  <c r="DJ87" i="90" s="1"/>
  <c r="DL87" i="90" s="1"/>
  <c r="DN87" i="90" s="1"/>
  <c r="DP87" i="90" s="1"/>
  <c r="DR87" i="90" s="1"/>
  <c r="DT87" i="90" s="1"/>
  <c r="DV87" i="90" s="1"/>
  <c r="DX87" i="90" s="1"/>
  <c r="DZ87" i="90" s="1"/>
  <c r="EB87" i="90" s="1"/>
  <c r="G269" i="89"/>
  <c r="O319" i="89"/>
  <c r="M319" i="89"/>
  <c r="I269" i="89"/>
  <c r="G319" i="89"/>
  <c r="I319" i="89"/>
  <c r="K269" i="89"/>
  <c r="Q319" i="89"/>
  <c r="K82" i="89"/>
  <c r="F66" i="90"/>
  <c r="O269" i="89"/>
  <c r="K319" i="89"/>
  <c r="M269" i="89"/>
  <c r="N49" i="86"/>
  <c r="N61" i="86" s="1"/>
  <c r="FW225" i="89"/>
  <c r="FW226" i="89" s="1"/>
  <c r="FA268" i="89"/>
  <c r="EZ268" i="89"/>
  <c r="EZ129" i="89"/>
  <c r="FA416" i="89"/>
  <c r="FA129" i="89"/>
  <c r="EZ416" i="89"/>
  <c r="FA226" i="89"/>
  <c r="EZ375" i="89"/>
  <c r="EZ226" i="89"/>
  <c r="FA375" i="89"/>
  <c r="FA318" i="89"/>
  <c r="FA178" i="89"/>
  <c r="EZ318" i="89"/>
  <c r="EZ178" i="89"/>
  <c r="EU375" i="89"/>
  <c r="EW375" i="89"/>
  <c r="EU268" i="89"/>
  <c r="EW268" i="89"/>
  <c r="EU226" i="89"/>
  <c r="EW416" i="89"/>
  <c r="EW318" i="89"/>
  <c r="EW178" i="89"/>
  <c r="EU129" i="89"/>
  <c r="EW226" i="89"/>
  <c r="EU416" i="89"/>
  <c r="EU318" i="89"/>
  <c r="EU178" i="89"/>
  <c r="EW129" i="89"/>
  <c r="ES375" i="89"/>
  <c r="ES178" i="89"/>
  <c r="EQ178" i="89"/>
  <c r="EQ318" i="89"/>
  <c r="EQ268" i="89"/>
  <c r="ES129" i="89"/>
  <c r="ES318" i="89"/>
  <c r="ES268" i="89"/>
  <c r="EQ129" i="89"/>
  <c r="ES226" i="89"/>
  <c r="ES416" i="89"/>
  <c r="EQ375" i="89"/>
  <c r="EQ226" i="89"/>
  <c r="EQ416" i="89"/>
  <c r="EO178" i="89"/>
  <c r="EM318" i="89"/>
  <c r="EO318" i="89"/>
  <c r="EM178" i="89"/>
  <c r="EO268" i="89"/>
  <c r="EO375" i="89"/>
  <c r="EO416" i="89"/>
  <c r="EM375" i="89"/>
  <c r="EM416" i="89"/>
  <c r="EO226" i="89"/>
  <c r="S227" i="89"/>
  <c r="EM226" i="89"/>
  <c r="EM268" i="89"/>
  <c r="EO129" i="89"/>
  <c r="EM129" i="89"/>
  <c r="EI178" i="89"/>
  <c r="EK375" i="89"/>
  <c r="EK226" i="89"/>
  <c r="O227" i="89"/>
  <c r="EI226" i="89"/>
  <c r="EI375" i="89"/>
  <c r="EK129" i="89"/>
  <c r="EI129" i="89"/>
  <c r="EK416" i="89"/>
  <c r="EK318" i="89"/>
  <c r="EK268" i="89"/>
  <c r="EI416" i="89"/>
  <c r="EI318" i="89"/>
  <c r="EK178" i="89"/>
  <c r="EI268" i="89"/>
  <c r="Q269" i="89"/>
  <c r="Y376" i="89"/>
  <c r="AA82" i="89"/>
  <c r="W82" i="89"/>
  <c r="E82" i="89"/>
  <c r="AA179" i="89"/>
  <c r="S417" i="89"/>
  <c r="Y319" i="89"/>
  <c r="E227" i="89"/>
  <c r="U417" i="89"/>
  <c r="S269" i="89"/>
  <c r="EA416" i="89"/>
  <c r="EE318" i="89"/>
  <c r="E179" i="89"/>
  <c r="U319" i="89"/>
  <c r="Q179" i="89"/>
  <c r="Q82" i="89"/>
  <c r="EG318" i="89"/>
  <c r="U82" i="89"/>
  <c r="K227" i="89"/>
  <c r="EE226" i="89"/>
  <c r="W417" i="89"/>
  <c r="W376" i="89"/>
  <c r="AA269" i="89"/>
  <c r="S179" i="89"/>
  <c r="Y179" i="89"/>
  <c r="W227" i="89"/>
  <c r="EG129" i="89"/>
  <c r="EG226" i="89"/>
  <c r="EG416" i="89"/>
  <c r="EE375" i="89"/>
  <c r="Y130" i="89"/>
  <c r="E42" i="89"/>
  <c r="Q42" i="89"/>
  <c r="S82" i="89"/>
  <c r="Q376" i="89"/>
  <c r="U269" i="89"/>
  <c r="EE129" i="89"/>
  <c r="EE416" i="89"/>
  <c r="EG375" i="89"/>
  <c r="U179" i="89"/>
  <c r="Y42" i="89"/>
  <c r="Y82" i="89"/>
  <c r="S130" i="89"/>
  <c r="W130" i="89"/>
  <c r="W179" i="89"/>
  <c r="AA417" i="89"/>
  <c r="U376" i="89"/>
  <c r="AA319" i="89"/>
  <c r="E269" i="89"/>
  <c r="E319" i="89"/>
  <c r="EE178" i="89"/>
  <c r="EE268" i="89"/>
  <c r="EG268" i="89"/>
  <c r="S42" i="89"/>
  <c r="E130" i="89"/>
  <c r="S319" i="89"/>
  <c r="S376" i="89"/>
  <c r="W42" i="89"/>
  <c r="E417" i="89"/>
  <c r="E376" i="89"/>
  <c r="Y227" i="89"/>
  <c r="EG178" i="89"/>
  <c r="Y269" i="89"/>
  <c r="W319" i="89"/>
  <c r="EA375" i="89"/>
  <c r="AA42" i="89"/>
  <c r="AA130" i="89"/>
  <c r="U130" i="89"/>
  <c r="Q130" i="89"/>
  <c r="U42" i="89"/>
  <c r="W269" i="89"/>
  <c r="Y417" i="89"/>
  <c r="AA376" i="89"/>
  <c r="Q417" i="89"/>
  <c r="Q227" i="89"/>
  <c r="AA227" i="89"/>
  <c r="EC416" i="89"/>
  <c r="EA178" i="89"/>
  <c r="EA268" i="89"/>
  <c r="EC268" i="89"/>
  <c r="EC178" i="89"/>
  <c r="EC129" i="89"/>
  <c r="EA129" i="89"/>
  <c r="G227" i="89"/>
  <c r="EA226" i="89"/>
  <c r="EA318" i="89"/>
  <c r="EC226" i="89"/>
  <c r="EC318" i="89"/>
  <c r="EC375" i="89"/>
  <c r="DY226" i="89"/>
  <c r="DW178" i="89"/>
  <c r="DW375" i="89"/>
  <c r="DY375" i="89"/>
  <c r="DW318" i="89"/>
  <c r="DW226" i="89"/>
  <c r="DS318" i="89"/>
  <c r="DY268" i="89"/>
  <c r="DY416" i="89"/>
  <c r="DY318" i="89"/>
  <c r="DY178" i="89"/>
  <c r="DW268" i="89"/>
  <c r="DW129" i="89"/>
  <c r="DW416" i="89"/>
  <c r="DY129" i="89"/>
  <c r="DU318" i="89"/>
  <c r="DU375" i="89"/>
  <c r="DS178" i="89"/>
  <c r="DS375" i="89"/>
  <c r="DU416" i="89"/>
  <c r="DU129" i="89"/>
  <c r="DU268" i="89"/>
  <c r="DS416" i="89"/>
  <c r="DS129" i="89"/>
  <c r="DU226" i="89"/>
  <c r="DU178" i="89"/>
  <c r="DS268" i="89"/>
  <c r="DS478" i="89" s="1"/>
  <c r="FT478" i="89" s="1"/>
  <c r="DS226" i="89"/>
  <c r="DO268" i="89"/>
  <c r="DG226" i="89"/>
  <c r="DQ129" i="89"/>
  <c r="DQ226" i="89"/>
  <c r="DQ416" i="89"/>
  <c r="DQ375" i="89"/>
  <c r="DO226" i="89"/>
  <c r="DO375" i="89"/>
  <c r="DQ178" i="89"/>
  <c r="DO416" i="89"/>
  <c r="DO178" i="89"/>
  <c r="DQ318" i="89"/>
  <c r="J61" i="86"/>
  <c r="DO129" i="89"/>
  <c r="DO318" i="89"/>
  <c r="DQ268" i="89"/>
  <c r="DE129" i="89"/>
  <c r="DE416" i="89"/>
  <c r="DE226" i="89"/>
  <c r="DC318" i="89"/>
  <c r="DE318" i="89"/>
  <c r="DE375" i="89"/>
  <c r="DC375" i="89"/>
  <c r="DE268" i="89"/>
  <c r="DC178" i="89"/>
  <c r="DC129" i="89"/>
  <c r="DC268" i="89"/>
  <c r="DC416" i="89"/>
  <c r="DE178" i="89"/>
  <c r="DC226" i="89"/>
  <c r="R61" i="86"/>
  <c r="DA178" i="89"/>
  <c r="CY268" i="89"/>
  <c r="CY318" i="89"/>
  <c r="CY178" i="89"/>
  <c r="DA268" i="89"/>
  <c r="CY226" i="89"/>
  <c r="DA318" i="89"/>
  <c r="DA416" i="89"/>
  <c r="CY416" i="89"/>
  <c r="DA129" i="89"/>
  <c r="DA375" i="89"/>
  <c r="DA226" i="89"/>
  <c r="CY129" i="89"/>
  <c r="CY375" i="89"/>
  <c r="F460" i="89"/>
  <c r="E461" i="89" s="1"/>
  <c r="S49" i="86"/>
  <c r="K46" i="86"/>
  <c r="C72" i="86" s="1"/>
  <c r="D46" i="86"/>
  <c r="C46" i="86"/>
  <c r="X460" i="89"/>
  <c r="M46" i="86"/>
  <c r="V460" i="89"/>
  <c r="CH42" i="89"/>
  <c r="AB460" i="89"/>
  <c r="N460" i="89"/>
  <c r="M461" i="89" s="1"/>
  <c r="R460" i="89"/>
  <c r="H53" i="90" s="1"/>
  <c r="H54" i="90" s="1"/>
  <c r="T460" i="89"/>
  <c r="J53" i="90" s="1"/>
  <c r="L460" i="89"/>
  <c r="K461" i="89" s="1"/>
  <c r="P460" i="89"/>
  <c r="O461" i="89" s="1"/>
  <c r="J460" i="89"/>
  <c r="Z460" i="89"/>
  <c r="CH417" i="89"/>
  <c r="CI178" i="89"/>
  <c r="CH179" i="89" s="1"/>
  <c r="H460" i="89"/>
  <c r="G461" i="89" s="1"/>
  <c r="CI318" i="89"/>
  <c r="CH319" i="89" s="1"/>
  <c r="CH227" i="89"/>
  <c r="CH269" i="89"/>
  <c r="CI375" i="89"/>
  <c r="L61" i="86"/>
  <c r="CI456" i="89"/>
  <c r="CH457" i="89" s="1"/>
  <c r="L50" i="86"/>
  <c r="L51" i="86" s="1"/>
  <c r="CH82" i="89"/>
  <c r="K50" i="86"/>
  <c r="O61" i="86"/>
  <c r="K51" i="86" l="1"/>
  <c r="K52" i="86" s="1"/>
  <c r="T50" i="86"/>
  <c r="FW475" i="89"/>
  <c r="FW42" i="89"/>
  <c r="F65" i="90"/>
  <c r="H64" i="90" s="1"/>
  <c r="J64" i="90" s="1"/>
  <c r="L64" i="90" s="1"/>
  <c r="N64" i="90" s="1"/>
  <c r="P64" i="90" s="1"/>
  <c r="R64" i="90" s="1"/>
  <c r="T64" i="90" s="1"/>
  <c r="V64" i="90" s="1"/>
  <c r="X64" i="90" s="1"/>
  <c r="Z64" i="90" s="1"/>
  <c r="AB64" i="90" s="1"/>
  <c r="AD64" i="90" s="1"/>
  <c r="AF64" i="90" s="1"/>
  <c r="AH64" i="90" s="1"/>
  <c r="AJ64" i="90" s="1"/>
  <c r="AL64" i="90" s="1"/>
  <c r="AN64" i="90" s="1"/>
  <c r="AP64" i="90" s="1"/>
  <c r="AR64" i="90" s="1"/>
  <c r="AT64" i="90" s="1"/>
  <c r="AV64" i="90" s="1"/>
  <c r="AX64" i="90" s="1"/>
  <c r="AZ64" i="90" s="1"/>
  <c r="BB64" i="90" s="1"/>
  <c r="BD64" i="90" s="1"/>
  <c r="BF64" i="90" s="1"/>
  <c r="BH64" i="90" s="1"/>
  <c r="BJ64" i="90" s="1"/>
  <c r="BL64" i="90" s="1"/>
  <c r="BN64" i="90" s="1"/>
  <c r="BP64" i="90" s="1"/>
  <c r="BR64" i="90" s="1"/>
  <c r="BT64" i="90" s="1"/>
  <c r="BV64" i="90" s="1"/>
  <c r="BX64" i="90" s="1"/>
  <c r="BZ64" i="90" s="1"/>
  <c r="CB64" i="90" s="1"/>
  <c r="CD64" i="90" s="1"/>
  <c r="CF64" i="90" s="1"/>
  <c r="CH64" i="90" s="1"/>
  <c r="CJ64" i="90" s="1"/>
  <c r="CL64" i="90" s="1"/>
  <c r="CN64" i="90" s="1"/>
  <c r="CP64" i="90" s="1"/>
  <c r="CR64" i="90" s="1"/>
  <c r="CT64" i="90" s="1"/>
  <c r="CV64" i="90" s="1"/>
  <c r="CX64" i="90" s="1"/>
  <c r="CZ64" i="90" s="1"/>
  <c r="DB64" i="90" s="1"/>
  <c r="DD64" i="90" s="1"/>
  <c r="DF64" i="90" s="1"/>
  <c r="DH64" i="90" s="1"/>
  <c r="DJ64" i="90" s="1"/>
  <c r="DL64" i="90" s="1"/>
  <c r="DN64" i="90" s="1"/>
  <c r="DP64" i="90" s="1"/>
  <c r="DR64" i="90" s="1"/>
  <c r="DT64" i="90" s="1"/>
  <c r="DV64" i="90" s="1"/>
  <c r="DX64" i="90" s="1"/>
  <c r="DZ64" i="90" s="1"/>
  <c r="EB64" i="90" s="1"/>
  <c r="U227" i="89"/>
  <c r="F81" i="90"/>
  <c r="F80" i="90" s="1"/>
  <c r="H80" i="90" s="1"/>
  <c r="J80" i="90" s="1"/>
  <c r="L80" i="90" s="1"/>
  <c r="N80" i="90" s="1"/>
  <c r="P80" i="90" s="1"/>
  <c r="R80" i="90" s="1"/>
  <c r="T80" i="90" s="1"/>
  <c r="V80" i="90" s="1"/>
  <c r="X80" i="90" s="1"/>
  <c r="Z80" i="90" s="1"/>
  <c r="AB80" i="90" s="1"/>
  <c r="AD80" i="90" s="1"/>
  <c r="AF80" i="90" s="1"/>
  <c r="AH80" i="90" s="1"/>
  <c r="AJ80" i="90" s="1"/>
  <c r="AL80" i="90" s="1"/>
  <c r="AN80" i="90" s="1"/>
  <c r="AP80" i="90" s="1"/>
  <c r="AR80" i="90" s="1"/>
  <c r="AT80" i="90" s="1"/>
  <c r="AV80" i="90" s="1"/>
  <c r="AX80" i="90" s="1"/>
  <c r="AZ80" i="90" s="1"/>
  <c r="BB80" i="90" s="1"/>
  <c r="BD80" i="90" s="1"/>
  <c r="BF80" i="90" s="1"/>
  <c r="BH80" i="90" s="1"/>
  <c r="BJ80" i="90" s="1"/>
  <c r="BL80" i="90" s="1"/>
  <c r="BN80" i="90" s="1"/>
  <c r="BP80" i="90" s="1"/>
  <c r="BR80" i="90" s="1"/>
  <c r="BT80" i="90" s="1"/>
  <c r="BV80" i="90" s="1"/>
  <c r="BX80" i="90" s="1"/>
  <c r="BZ80" i="90" s="1"/>
  <c r="CB80" i="90" s="1"/>
  <c r="CD80" i="90" s="1"/>
  <c r="CF80" i="90" s="1"/>
  <c r="CH80" i="90" s="1"/>
  <c r="CJ80" i="90" s="1"/>
  <c r="CL80" i="90" s="1"/>
  <c r="CN80" i="90" s="1"/>
  <c r="CP80" i="90" s="1"/>
  <c r="CR80" i="90" s="1"/>
  <c r="CT80" i="90" s="1"/>
  <c r="CV80" i="90" s="1"/>
  <c r="CX80" i="90" s="1"/>
  <c r="CZ80" i="90" s="1"/>
  <c r="DB80" i="90" s="1"/>
  <c r="DD80" i="90" s="1"/>
  <c r="DF80" i="90" s="1"/>
  <c r="DH80" i="90" s="1"/>
  <c r="DJ80" i="90" s="1"/>
  <c r="DL80" i="90" s="1"/>
  <c r="DN80" i="90" s="1"/>
  <c r="DP80" i="90" s="1"/>
  <c r="DR80" i="90" s="1"/>
  <c r="DT80" i="90" s="1"/>
  <c r="DV80" i="90" s="1"/>
  <c r="DX80" i="90" s="1"/>
  <c r="DZ80" i="90" s="1"/>
  <c r="EB80" i="90" s="1"/>
  <c r="F74" i="90"/>
  <c r="F73" i="90" s="1"/>
  <c r="H73" i="90" s="1"/>
  <c r="J73" i="90" s="1"/>
  <c r="L73" i="90" s="1"/>
  <c r="N73" i="90" s="1"/>
  <c r="P73" i="90" s="1"/>
  <c r="R73" i="90" s="1"/>
  <c r="T73" i="90" s="1"/>
  <c r="V73" i="90" s="1"/>
  <c r="X73" i="90" s="1"/>
  <c r="Z73" i="90" s="1"/>
  <c r="AB73" i="90" s="1"/>
  <c r="AD73" i="90" s="1"/>
  <c r="AF73" i="90" s="1"/>
  <c r="AH73" i="90" s="1"/>
  <c r="AJ73" i="90" s="1"/>
  <c r="AL73" i="90" s="1"/>
  <c r="AN73" i="90" s="1"/>
  <c r="AP73" i="90" s="1"/>
  <c r="AR73" i="90" s="1"/>
  <c r="AT73" i="90" s="1"/>
  <c r="AV73" i="90" s="1"/>
  <c r="AX73" i="90" s="1"/>
  <c r="AZ73" i="90" s="1"/>
  <c r="BB73" i="90" s="1"/>
  <c r="BD73" i="90" s="1"/>
  <c r="BF73" i="90" s="1"/>
  <c r="BH73" i="90" s="1"/>
  <c r="BJ73" i="90" s="1"/>
  <c r="BL73" i="90" s="1"/>
  <c r="BN73" i="90" s="1"/>
  <c r="BP73" i="90" s="1"/>
  <c r="BR73" i="90" s="1"/>
  <c r="BT73" i="90" s="1"/>
  <c r="BV73" i="90" s="1"/>
  <c r="BX73" i="90" s="1"/>
  <c r="BZ73" i="90" s="1"/>
  <c r="CB73" i="90" s="1"/>
  <c r="CD73" i="90" s="1"/>
  <c r="CF73" i="90" s="1"/>
  <c r="CH73" i="90" s="1"/>
  <c r="CJ73" i="90" s="1"/>
  <c r="CL73" i="90" s="1"/>
  <c r="CN73" i="90" s="1"/>
  <c r="CP73" i="90" s="1"/>
  <c r="CR73" i="90" s="1"/>
  <c r="CT73" i="90" s="1"/>
  <c r="CV73" i="90" s="1"/>
  <c r="CX73" i="90" s="1"/>
  <c r="CZ73" i="90" s="1"/>
  <c r="DB73" i="90" s="1"/>
  <c r="DD73" i="90" s="1"/>
  <c r="DF73" i="90" s="1"/>
  <c r="DH73" i="90" s="1"/>
  <c r="DJ73" i="90" s="1"/>
  <c r="DL73" i="90" s="1"/>
  <c r="DN73" i="90" s="1"/>
  <c r="DP73" i="90" s="1"/>
  <c r="DR73" i="90" s="1"/>
  <c r="DT73" i="90" s="1"/>
  <c r="DV73" i="90" s="1"/>
  <c r="DX73" i="90" s="1"/>
  <c r="DZ73" i="90" s="1"/>
  <c r="EB73" i="90" s="1"/>
  <c r="AA461" i="89"/>
  <c r="S461" i="89"/>
  <c r="W461" i="89"/>
  <c r="N53" i="90"/>
  <c r="I461" i="89"/>
  <c r="F54" i="90"/>
  <c r="Q461" i="89"/>
  <c r="U461" i="89"/>
  <c r="L53" i="90"/>
  <c r="Y461" i="89"/>
  <c r="FA465" i="89"/>
  <c r="EZ463" i="89"/>
  <c r="FT471" i="89" s="1"/>
  <c r="EZ465" i="89"/>
  <c r="FT473" i="89" s="1"/>
  <c r="FA463" i="89"/>
  <c r="EZ464" i="89"/>
  <c r="FT472" i="89" s="1"/>
  <c r="FA464" i="89"/>
  <c r="EW463" i="89"/>
  <c r="EW465" i="89"/>
  <c r="ES465" i="89"/>
  <c r="EW464" i="89"/>
  <c r="ES464" i="89"/>
  <c r="ES463" i="89"/>
  <c r="EO465" i="89"/>
  <c r="EO463" i="89"/>
  <c r="EO464" i="89"/>
  <c r="EK464" i="89"/>
  <c r="EK465" i="89"/>
  <c r="EK463" i="89"/>
  <c r="EG464" i="89"/>
  <c r="EG463" i="89"/>
  <c r="EC465" i="89"/>
  <c r="EC463" i="89"/>
  <c r="EG465" i="89"/>
  <c r="EC464" i="89"/>
  <c r="DY465" i="89"/>
  <c r="DY464" i="89"/>
  <c r="DU463" i="89"/>
  <c r="DY463" i="89"/>
  <c r="DY466" i="89" s="1"/>
  <c r="DU464" i="89"/>
  <c r="DU465" i="89"/>
  <c r="DQ464" i="89"/>
  <c r="DQ465" i="89"/>
  <c r="DQ463" i="89"/>
  <c r="DQ466" i="89" s="1"/>
  <c r="DE464" i="89"/>
  <c r="DE463" i="89"/>
  <c r="DE465" i="89"/>
  <c r="DA464" i="89"/>
  <c r="DA465" i="89"/>
  <c r="DA463" i="89"/>
  <c r="K61" i="86"/>
  <c r="K48" i="86"/>
  <c r="P61" i="86"/>
  <c r="M61" i="86"/>
  <c r="M50" i="86"/>
  <c r="M51" i="86" s="1"/>
  <c r="P50" i="86"/>
  <c r="N50" i="86"/>
  <c r="R50" i="86"/>
  <c r="O50" i="86"/>
  <c r="Q50" i="86"/>
  <c r="CH376" i="89"/>
  <c r="CI460" i="89"/>
  <c r="CH461" i="89" s="1"/>
  <c r="S50" i="86"/>
  <c r="S51" i="86" s="1"/>
  <c r="CH130" i="89"/>
  <c r="F64" i="90" l="1"/>
  <c r="EC466" i="89"/>
  <c r="DY471" i="89"/>
  <c r="FU473" i="89" s="1"/>
  <c r="DA466" i="89"/>
  <c r="DE466" i="89"/>
  <c r="DY469" i="89"/>
  <c r="FU471" i="89" s="1"/>
  <c r="DU466" i="89"/>
  <c r="DY470" i="89"/>
  <c r="FU472" i="89" s="1"/>
  <c r="EK467" i="89"/>
  <c r="EW467" i="89"/>
  <c r="EC467" i="89"/>
  <c r="EO467" i="89"/>
  <c r="EG467" i="89"/>
  <c r="FA467" i="89"/>
  <c r="EZ467" i="89"/>
  <c r="ES467" i="89"/>
  <c r="R51" i="86"/>
  <c r="J54" i="90"/>
  <c r="L54" i="90" s="1"/>
  <c r="N54" i="90" s="1"/>
  <c r="K60" i="86"/>
  <c r="O51" i="86"/>
  <c r="N51" i="86"/>
  <c r="F46" i="86"/>
  <c r="E46" i="86" s="1"/>
  <c r="P51" i="86"/>
  <c r="Q51" i="86"/>
  <c r="DY473" i="89" l="1"/>
  <c r="P54" i="90"/>
  <c r="R54" i="90" s="1"/>
  <c r="T54" i="90" s="1"/>
  <c r="V54" i="90" s="1"/>
  <c r="X54" i="90" s="1"/>
  <c r="Z54" i="90" s="1"/>
  <c r="AB54" i="90" s="1"/>
  <c r="AD54" i="90" s="1"/>
  <c r="AF54" i="90" s="1"/>
  <c r="AH54" i="90" s="1"/>
  <c r="AJ54" i="90" s="1"/>
  <c r="AL54" i="90" s="1"/>
  <c r="AN54" i="90" s="1"/>
  <c r="AP54" i="90" s="1"/>
  <c r="AR54" i="90" s="1"/>
  <c r="AT54" i="90" s="1"/>
  <c r="AV54" i="90" s="1"/>
  <c r="AX54" i="90" s="1"/>
  <c r="AZ54" i="90" s="1"/>
  <c r="BB54" i="90" s="1"/>
  <c r="BD54" i="90" s="1"/>
  <c r="BF54" i="90" s="1"/>
  <c r="BH54" i="90" s="1"/>
  <c r="BJ54" i="90" s="1"/>
  <c r="BL54" i="90" s="1"/>
  <c r="BN54" i="90" s="1"/>
  <c r="BP54" i="90" s="1"/>
  <c r="BR54" i="90" s="1"/>
  <c r="BT54" i="90" s="1"/>
  <c r="D62" i="90"/>
  <c r="D51" i="90"/>
  <c r="U47" i="86"/>
  <c r="L47" i="86" s="1"/>
  <c r="J47" i="86"/>
  <c r="K54" i="86"/>
  <c r="D85" i="90" l="1"/>
  <c r="D78" i="90"/>
  <c r="S47" i="86"/>
  <c r="J48" i="86"/>
  <c r="J60" i="86" s="1"/>
  <c r="J52" i="86"/>
  <c r="J54" i="86" s="1"/>
  <c r="Q47" i="86"/>
  <c r="M47" i="86"/>
  <c r="O47" i="86"/>
  <c r="R47" i="86"/>
  <c r="N47" i="86"/>
  <c r="P47" i="86"/>
  <c r="L48" i="86" l="1"/>
  <c r="L52" i="86"/>
  <c r="M48" i="86"/>
  <c r="M60" i="86" s="1"/>
  <c r="M52" i="86"/>
  <c r="M54" i="86" s="1"/>
  <c r="O48" i="86"/>
  <c r="O52" i="86"/>
  <c r="O54" i="86" s="1"/>
  <c r="P48" i="86"/>
  <c r="P60" i="86" s="1"/>
  <c r="P52" i="86"/>
  <c r="P54" i="86" s="1"/>
  <c r="S52" i="86"/>
  <c r="S54" i="86" s="1"/>
  <c r="N48" i="86"/>
  <c r="N60" i="86" s="1"/>
  <c r="N52" i="86"/>
  <c r="N54" i="86" s="1"/>
  <c r="R48" i="86"/>
  <c r="R52" i="86"/>
  <c r="R54" i="86" s="1"/>
  <c r="Q48" i="86"/>
  <c r="Q60" i="86" s="1"/>
  <c r="Q52" i="86"/>
  <c r="Q54" i="86" s="1"/>
  <c r="L54" i="86" l="1"/>
  <c r="T52" i="86"/>
  <c r="T54" i="86" s="1"/>
  <c r="E73" i="86"/>
  <c r="F73" i="86" s="1"/>
  <c r="R60" i="86"/>
  <c r="O60" i="86"/>
  <c r="E72" i="86"/>
  <c r="L60" i="86"/>
  <c r="F72" i="86" l="1"/>
  <c r="D88" i="90"/>
  <c r="EN3" i="90"/>
  <c r="EM4" i="90" s="1"/>
  <c r="EM7" i="90" s="1"/>
  <c r="EK44" i="90"/>
  <c r="EK45" i="90"/>
  <c r="ER92" i="90"/>
  <c r="EN92" i="90" s="1"/>
  <c r="S8" i="86"/>
  <c r="G8" i="86" s="1"/>
  <c r="G46" i="86" s="1"/>
  <c r="V8" i="86" l="1"/>
  <c r="EK2" i="90"/>
  <c r="U8" i="86"/>
  <c r="S46" i="86"/>
  <c r="S48" i="86" s="1"/>
  <c r="H8" i="86"/>
  <c r="H46" i="86" s="1"/>
  <c r="I8" i="86"/>
  <c r="I46" i="86" s="1"/>
  <c r="C71" i="86" l="1"/>
  <c r="S61" i="86"/>
  <c r="D74" i="86" l="1"/>
  <c r="C75" i="86"/>
  <c r="D71" i="86"/>
  <c r="D72" i="86"/>
  <c r="D73" i="86"/>
  <c r="E71" i="86"/>
  <c r="D87" i="90" s="1"/>
  <c r="S60" i="86"/>
  <c r="D75" i="86" l="1"/>
  <c r="AP76" i="86" s="1"/>
  <c r="F71" i="86"/>
  <c r="E75" i="86"/>
  <c r="F75" i="86" s="1"/>
  <c r="F72" i="90"/>
  <c r="H72" i="90"/>
  <c r="J72" i="90"/>
  <c r="L72" i="90"/>
  <c r="N72" i="90"/>
  <c r="P72" i="90" s="1"/>
  <c r="R72" i="90" s="1"/>
  <c r="T72" i="90" s="1"/>
  <c r="V72" i="90" s="1"/>
  <c r="X72" i="90" s="1"/>
  <c r="Z72" i="90" s="1"/>
  <c r="AB72" i="90" s="1"/>
  <c r="AD72" i="90" s="1"/>
  <c r="AF72" i="90" s="1"/>
  <c r="AH72" i="90" s="1"/>
  <c r="AJ72" i="90" s="1"/>
  <c r="AL72" i="90" s="1"/>
  <c r="AN72" i="90" s="1"/>
  <c r="AP72" i="90" s="1"/>
  <c r="AR72" i="90" s="1"/>
  <c r="AT72" i="90" s="1"/>
  <c r="AV72" i="90" s="1"/>
  <c r="AX72" i="90" s="1"/>
  <c r="AZ72" i="90" s="1"/>
  <c r="BB72" i="90" s="1"/>
  <c r="BD72" i="90" s="1"/>
  <c r="BF72" i="90" s="1"/>
  <c r="BH72" i="90" s="1"/>
  <c r="BJ72" i="90" s="1"/>
  <c r="BL72" i="90" s="1"/>
  <c r="BN72" i="90" s="1"/>
  <c r="BP72" i="90" s="1"/>
  <c r="BR72" i="90" s="1"/>
  <c r="BT72" i="90" s="1"/>
  <c r="BV72" i="90" s="1"/>
  <c r="BX72" i="90" s="1"/>
  <c r="BZ72" i="90" s="1"/>
  <c r="CB72" i="90" s="1"/>
  <c r="CD72" i="90" s="1"/>
  <c r="CF72" i="90" s="1"/>
  <c r="CH72" i="90" s="1"/>
  <c r="CJ72" i="90" s="1"/>
  <c r="CL72" i="90" s="1"/>
  <c r="CN72" i="90" s="1"/>
  <c r="CP72" i="90" s="1"/>
  <c r="CR72" i="90" s="1"/>
  <c r="CT72" i="90" s="1"/>
  <c r="CV72" i="90" s="1"/>
  <c r="CX72" i="90" s="1"/>
  <c r="CZ72" i="90" s="1"/>
  <c r="DB72" i="90" s="1"/>
  <c r="DD72" i="90" s="1"/>
  <c r="DF72" i="90" s="1"/>
  <c r="DH72" i="90" s="1"/>
  <c r="DJ72" i="90" s="1"/>
  <c r="DL72" i="90" s="1"/>
  <c r="DN72" i="90" s="1"/>
  <c r="DP72" i="90" s="1"/>
  <c r="DR72" i="90" s="1"/>
  <c r="DT72" i="90" s="1"/>
  <c r="DV72" i="90" s="1"/>
  <c r="DX72" i="90" s="1"/>
  <c r="DZ72" i="90" s="1"/>
  <c r="EB72" i="90" s="1"/>
  <c r="F63" i="90"/>
  <c r="H63" i="90" s="1"/>
  <c r="J63" i="90" s="1"/>
  <c r="L63" i="90" s="1"/>
  <c r="N63" i="90" s="1"/>
  <c r="P63" i="90" s="1"/>
  <c r="R63" i="90" s="1"/>
  <c r="T63" i="90" s="1"/>
</calcChain>
</file>

<file path=xl/sharedStrings.xml><?xml version="1.0" encoding="utf-8"?>
<sst xmlns="http://schemas.openxmlformats.org/spreadsheetml/2006/main" count="2611" uniqueCount="414">
  <si>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</si>
  <si>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</si>
  <si>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</si>
  <si>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</si>
  <si>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</si>
  <si>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</si>
  <si>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</si>
  <si>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</si>
  <si>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</si>
  <si>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</si>
  <si>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</si>
  <si>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</si>
  <si>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</si>
  <si>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</si>
  <si>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</si>
  <si>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</si>
  <si>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</si>
  <si>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</si>
  <si>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</si>
  <si>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</si>
  <si>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</si>
  <si>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</si>
  <si>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</si>
  <si>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</si>
  <si>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</si>
  <si>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</si>
  <si>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</si>
  <si>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</si>
  <si>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</si>
  <si>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</si>
  <si>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</si>
  <si>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</si>
  <si>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</si>
  <si>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</si>
  <si>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</si>
  <si>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</si>
  <si>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</si>
  <si>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</si>
  <si>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</si>
  <si>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</si>
  <si>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</si>
  <si>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</si>
  <si>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</si>
  <si>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TP1</t>
  </si>
  <si>
    <t>TP2</t>
  </si>
  <si>
    <t>TP3</t>
  </si>
  <si>
    <t>Zuweisung in der INGE</t>
  </si>
  <si>
    <t>JS - TU</t>
  </si>
  <si>
    <t>JS - K</t>
  </si>
  <si>
    <t>JS - TG</t>
  </si>
  <si>
    <t>AeBo - TU</t>
  </si>
  <si>
    <t>AeBo - K</t>
  </si>
  <si>
    <t>AeBo - TG</t>
  </si>
  <si>
    <t>PNP - TG</t>
  </si>
  <si>
    <t>PL</t>
  </si>
  <si>
    <t>Reserve</t>
  </si>
  <si>
    <t>Verfügbarer Betrag resp. Stunden</t>
  </si>
  <si>
    <t>---</t>
  </si>
  <si>
    <t>JS</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</si>
  <si>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</si>
  <si>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</si>
  <si>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</si>
  <si>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</si>
  <si>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</si>
  <si>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</si>
  <si>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</si>
  <si>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</si>
  <si>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</si>
  <si>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</si>
  <si>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</si>
  <si>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</si>
  <si>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</si>
  <si>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</si>
  <si>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</si>
  <si>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</si>
  <si>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</si>
  <si>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Legende</t>
  </si>
  <si>
    <t>Massnahme bei "-"</t>
  </si>
  <si>
    <t>Beobachtungsfelder</t>
  </si>
  <si>
    <t>Zuweisung TP</t>
  </si>
  <si>
    <t>Vorname</t>
  </si>
  <si>
    <t>Andreas</t>
  </si>
  <si>
    <t>Alt</t>
  </si>
  <si>
    <t>Roth</t>
  </si>
  <si>
    <t>Stefan</t>
  </si>
  <si>
    <t xml:space="preserve">Boeglin </t>
  </si>
  <si>
    <t>Chantal</t>
  </si>
  <si>
    <t>Schädler</t>
  </si>
  <si>
    <t>Beat</t>
  </si>
  <si>
    <t>Beuret</t>
  </si>
  <si>
    <t>Agnes</t>
  </si>
  <si>
    <t>Bäumle</t>
  </si>
  <si>
    <t>Michael</t>
  </si>
  <si>
    <t>Forlin</t>
  </si>
  <si>
    <t>Sandro</t>
  </si>
  <si>
    <t>Henz</t>
  </si>
  <si>
    <t>Ralph</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</si>
  <si>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</si>
  <si>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</si>
  <si>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</si>
  <si>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</si>
  <si>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</si>
  <si>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</si>
  <si>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</si>
  <si>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</si>
  <si>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</si>
  <si>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</si>
  <si>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</si>
  <si>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</si>
  <si>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</si>
  <si>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</si>
  <si>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</si>
  <si>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</si>
  <si>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</si>
  <si>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Differenz ("-" zu viel / "+" weniger gebraucht)</t>
  </si>
  <si>
    <t>Freigabe erfolgt</t>
  </si>
  <si>
    <t>Abzug Stundenvorbezug TP2 (480h * 50%)</t>
  </si>
  <si>
    <t>Grieder</t>
  </si>
  <si>
    <t>Markus</t>
  </si>
  <si>
    <t>Spieler</t>
  </si>
  <si>
    <t>Daniel</t>
  </si>
  <si>
    <t>Boeglin</t>
  </si>
  <si>
    <t>Russer</t>
  </si>
  <si>
    <t>Elisabeth</t>
  </si>
  <si>
    <t>Jung</t>
  </si>
  <si>
    <t>Roman</t>
  </si>
  <si>
    <t>Sutter</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</si>
  <si>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</si>
  <si>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</si>
  <si>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</si>
  <si>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</si>
  <si>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</si>
  <si>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</si>
  <si>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</si>
  <si>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</si>
  <si>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</si>
  <si>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</si>
  <si>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</si>
  <si>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</si>
  <si>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</si>
  <si>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</si>
  <si>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</si>
  <si>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</si>
  <si>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</si>
  <si>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</si>
  <si>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</si>
  <si>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</si>
  <si>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</si>
  <si>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</si>
  <si>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</si>
  <si>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</si>
  <si>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</si>
  <si>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</si>
  <si>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</si>
  <si>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</si>
  <si>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</si>
  <si>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</si>
  <si>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</si>
  <si>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</si>
  <si>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</si>
  <si>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</si>
  <si>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</si>
  <si>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</si>
  <si>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</si>
  <si>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</si>
  <si>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</si>
  <si>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</si>
  <si>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</si>
  <si>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</si>
  <si>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</si>
  <si>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</si>
  <si>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</si>
  <si>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</si>
  <si>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</si>
  <si>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</si>
  <si>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</si>
  <si>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</si>
  <si>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</si>
  <si>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</si>
  <si>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</si>
  <si>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</si>
  <si>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</si>
  <si>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</si>
  <si>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</si>
  <si>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</si>
  <si>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</si>
  <si>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</si>
  <si>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</si>
  <si>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</si>
  <si>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</si>
  <si>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</si>
  <si>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</si>
  <si>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</si>
  <si>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</si>
  <si>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</si>
  <si>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</si>
  <si>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</si>
  <si>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</si>
  <si>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</si>
  <si>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Mollet</t>
  </si>
  <si>
    <t>Samuel</t>
  </si>
  <si>
    <t xml:space="preserve">Akdeniz </t>
  </si>
  <si>
    <t>Noelle</t>
  </si>
  <si>
    <t>Breiter</t>
  </si>
  <si>
    <t>Will</t>
  </si>
  <si>
    <t>Nicolosi</t>
  </si>
  <si>
    <t>Lucia</t>
  </si>
  <si>
    <t>Weider</t>
  </si>
  <si>
    <t>Bergmann</t>
  </si>
  <si>
    <t>Georg</t>
  </si>
  <si>
    <t>Eichenberger</t>
  </si>
  <si>
    <t>Sylvia</t>
  </si>
  <si>
    <t>Fischer</t>
  </si>
  <si>
    <t>Michel</t>
  </si>
  <si>
    <t>Pfaff</t>
  </si>
  <si>
    <t>Reto</t>
  </si>
  <si>
    <t>David</t>
  </si>
  <si>
    <t xml:space="preserve">Hardmeyer </t>
  </si>
  <si>
    <t>Siegner</t>
  </si>
  <si>
    <t>Nyffenegger</t>
  </si>
  <si>
    <t>Christoph</t>
  </si>
  <si>
    <t>Brunner</t>
  </si>
  <si>
    <t>INGE-Aufteilung der Phase "Unterlagen für die Ausführung"</t>
  </si>
  <si>
    <t>Total INGE für die Phase UfdA</t>
  </si>
  <si>
    <t>Winterle</t>
  </si>
  <si>
    <t>Ladner</t>
  </si>
  <si>
    <t>Allemann</t>
  </si>
  <si>
    <t>Bertrand</t>
  </si>
  <si>
    <t>Vanessa</t>
  </si>
  <si>
    <t>Wira</t>
  </si>
  <si>
    <t>Stephane</t>
  </si>
  <si>
    <t>Iteln</t>
  </si>
  <si>
    <t>Landner</t>
  </si>
  <si>
    <t>Ramon</t>
  </si>
  <si>
    <t>Palumbo</t>
  </si>
  <si>
    <t>Marianno</t>
  </si>
  <si>
    <t>Merz</t>
  </si>
  <si>
    <t>Malfatti</t>
  </si>
  <si>
    <t>Marco</t>
  </si>
  <si>
    <t>Hunziker</t>
  </si>
  <si>
    <t>Livia</t>
  </si>
  <si>
    <t>Hagen</t>
  </si>
  <si>
    <t>Haas</t>
  </si>
  <si>
    <t>Gaberielle</t>
  </si>
  <si>
    <t>Std.</t>
  </si>
  <si>
    <t>Theis</t>
  </si>
  <si>
    <t>Sophie</t>
  </si>
  <si>
    <t>Künzler</t>
  </si>
  <si>
    <t xml:space="preserve">Lange </t>
  </si>
  <si>
    <t>Stephanie</t>
  </si>
  <si>
    <t>TP 1</t>
  </si>
  <si>
    <t>Honegger</t>
  </si>
  <si>
    <t>Bätscher</t>
  </si>
  <si>
    <t>Basil</t>
  </si>
  <si>
    <t>Fabian</t>
  </si>
  <si>
    <t>Zimmermann</t>
  </si>
  <si>
    <t>Alec</t>
  </si>
  <si>
    <t>Brüngger</t>
  </si>
  <si>
    <t>Kostenkontrolle der INGE für die Phase "Realisierung"</t>
  </si>
  <si>
    <t>Grundauftrag + NO12</t>
  </si>
  <si>
    <t>Summe - Phase, Std.</t>
  </si>
  <si>
    <t>Summe h pro Jahr</t>
  </si>
  <si>
    <t>Summe % pro Monat</t>
  </si>
  <si>
    <t>Summe h pro Monat</t>
  </si>
  <si>
    <t>Projektadministration CBL</t>
  </si>
  <si>
    <t>…</t>
  </si>
  <si>
    <t>…..</t>
  </si>
  <si>
    <t xml:space="preserve">FBL K, TG, T/U </t>
  </si>
  <si>
    <t>öBL für Kunstbauten</t>
  </si>
  <si>
    <t>öBL für SM/ Geotechnik</t>
  </si>
  <si>
    <t>öBL für Tunnel</t>
  </si>
  <si>
    <t>öBL für Trasse</t>
  </si>
  <si>
    <t>M. Palumbo</t>
  </si>
  <si>
    <t>CBL</t>
  </si>
  <si>
    <t>M. Malfatti</t>
  </si>
  <si>
    <t>PL-Stv.</t>
  </si>
  <si>
    <t>L. Falzone</t>
  </si>
  <si>
    <t>Sep</t>
  </si>
  <si>
    <t>Aug</t>
  </si>
  <si>
    <t>Jul</t>
  </si>
  <si>
    <t>Jun</t>
  </si>
  <si>
    <t>Mai</t>
  </si>
  <si>
    <t>Apr</t>
  </si>
  <si>
    <t>Mrz</t>
  </si>
  <si>
    <t>Feb</t>
  </si>
  <si>
    <t>Dez</t>
  </si>
  <si>
    <t>Nov</t>
  </si>
  <si>
    <t>Okt</t>
  </si>
  <si>
    <t>Zusammenzug  Ausführung</t>
  </si>
  <si>
    <t>Prozentuale Zuteilung</t>
  </si>
  <si>
    <t>Jahr 2021</t>
  </si>
  <si>
    <t>Abzüglich Ferien:</t>
  </si>
  <si>
    <t>AeBo-K: UEF-420.03, 420.04, 420.05 / UNF-430.12 / DL-440.08  / LSW-711.07, 711.09, 711.10, 711.12, 711.13, 711.14, 711.15 ==&gt; ca. 1.2 Mio.</t>
  </si>
  <si>
    <t>AeBo-K: UNF-430.18, UEF-420.06 / DL-440.10 / LSW-711.16, 711.17, 711.18, 711.19, 711.20 ==&gt; ca. 1.2 Mio.</t>
  </si>
  <si>
    <t>JS-K: 410.08, 410.09, 410.10, 410.11, 430.09, 430.10, 420.99 ==&gt; 6.8 Mio.</t>
  </si>
  <si>
    <t>JS-K: 410.13, 410.14, 410.15, 410.16 ==&gt; ca. 1.0 Mio.</t>
  </si>
  <si>
    <t>Kunstbauten</t>
  </si>
  <si>
    <t>SM -720.14, 720.15, 720.16 ==&gt; ca. 0.15 Mio.</t>
  </si>
  <si>
    <t>SM-720.17 - 20,-23 (5 Stk.) / HS-760.07, 760.12, 760.13, 760.14 / SSSB-763.0, 763.07, 763.08, 763.10, 763.11, 763.12 ==&gt; ca. 5.1 Mio.</t>
  </si>
  <si>
    <t>SM-720.21 (6 Stk.)  ca. 2 Mio.</t>
  </si>
  <si>
    <t>SM/ Geotechnik</t>
  </si>
  <si>
    <t>Beschichtung Tunnel</t>
  </si>
  <si>
    <t>Tunnel Oberburg ==&gt; ca. 0.7 Mio.</t>
  </si>
  <si>
    <t>Tunnel Ebenrain ==&gt; ca. 9 Mio.</t>
  </si>
  <si>
    <t>Tunnel</t>
  </si>
  <si>
    <t>Trassearbeiten</t>
  </si>
  <si>
    <t>Ertüchtigung PS, Nothaltebuchten, MSÜ</t>
  </si>
  <si>
    <t>Inst.Platz, Tunnelrot</t>
  </si>
  <si>
    <t>Trasse</t>
  </si>
  <si>
    <t>Gemäss Terminprogramm erfolgen die Arbeiten in den jeweiligen Fachgebieten (nicht abgschliessen und komplett) in folgender Zeitspanne....</t>
  </si>
  <si>
    <t>JS SBM</t>
  </si>
  <si>
    <t>JS ITB</t>
  </si>
  <si>
    <t>Durchschnitt Monat:</t>
  </si>
  <si>
    <t>Jahresarbeitszeit:</t>
  </si>
  <si>
    <t>Jahr 2026</t>
  </si>
  <si>
    <t>Jahr 2025</t>
  </si>
  <si>
    <t>Jahr 2024</t>
  </si>
  <si>
    <t>Jahr 2023</t>
  </si>
  <si>
    <t>Jahr 2022</t>
  </si>
  <si>
    <t>Stand: 29.07.20 / FL, SR</t>
  </si>
  <si>
    <t xml:space="preserve">Prognose Personaleinsatz gemäss Terminplan </t>
  </si>
  <si>
    <t>AeBo    Mio.</t>
  </si>
  <si>
    <t>JS        Mio.</t>
  </si>
  <si>
    <t>P.Noordam, M.Bäumle - R.Henz, S.Rich - F.Grieder, Ch.Fuchs - V.Akdeniz, Ch.Fuchs - L.Rey - S.Forlin, R.Methner - T.Lüthi, L.Falzone</t>
  </si>
  <si>
    <t>S. Mollet</t>
  </si>
  <si>
    <t>G. Bergmann</t>
  </si>
  <si>
    <t>C. Schär</t>
  </si>
  <si>
    <t>S. Rich</t>
  </si>
  <si>
    <t>F. Rothfuss</t>
  </si>
  <si>
    <t>Th. Stocker</t>
  </si>
  <si>
    <t>F. Grieder</t>
  </si>
  <si>
    <t>E.Dogan/ S.Mollet</t>
  </si>
  <si>
    <t>JS CBL</t>
  </si>
  <si>
    <t>Admin</t>
  </si>
  <si>
    <r>
      <rPr>
        <b/>
        <sz val="9"/>
        <rFont val="Arial"/>
        <family val="2"/>
      </rPr>
      <t>Anmerkungen:</t>
    </r>
    <r>
      <rPr>
        <sz val="9"/>
        <rFont val="Arial"/>
        <family val="2"/>
      </rPr>
      <t xml:space="preserve">
--  Wir wollen und müssen genau nach Vertrag abrechnen.
--  Jeder von uns (jeder Fachbereich, jedes TP) muss sich also Gedanken machen,  
      wie er arbeiten kann um zu einem Mix von ca. </t>
    </r>
    <r>
      <rPr>
        <sz val="9"/>
        <color rgb="FFFF0000"/>
        <rFont val="Arial"/>
        <family val="2"/>
      </rPr>
      <t>96.37</t>
    </r>
    <r>
      <rPr>
        <sz val="9"/>
        <rFont val="Arial"/>
        <family val="2"/>
      </rPr>
      <t xml:space="preserve"> CHF/h (genauer Betrag ist in "rot" unter 
      "Maximaler ZMT gem. Offerte/Vertrag" zu entnehme) abzurechnen.
--  Entweder wir braucht weniger Stunden als das Stundendach ergibt, dann werden wir mit dem 
      Kostendach durchkommen oder wir setzen Personal ein, welches diesen Mix von ca.</t>
    </r>
    <r>
      <rPr>
        <sz val="9"/>
        <color rgb="FFFF0000"/>
        <rFont val="Arial"/>
        <family val="2"/>
      </rPr>
      <t xml:space="preserve"> 96.37 </t>
    </r>
    <r>
      <rPr>
        <sz val="9"/>
        <rFont val="Arial"/>
        <family val="2"/>
      </rPr>
      <t xml:space="preserve">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L.Falzone und St.Roth
     liefern wie er die Selbsteinschätzung in Prozenten für sein Modul sieht.
</t>
    </r>
  </si>
  <si>
    <t>JS CBL 
(100%)</t>
  </si>
  <si>
    <t>AeBo PL (100%)</t>
  </si>
  <si>
    <t>JS
Admin</t>
  </si>
  <si>
    <t>Hier habe ich eine Aufteilung über die Bausummen aus KV (s. auch in Zeilen 12+13) gemacht.</t>
  </si>
  <si>
    <t>Diese Auftewilung ist bei Var. 1 + 2 unterschiedlich</t>
  </si>
  <si>
    <t>Hier habe ich die Anzahl Personen im Organigramm pro Firma unter Projektierung gezählt und dann Prozentual verteilt.</t>
  </si>
  <si>
    <t>Annahme der 90 zu 10% werde ich noich mit Sandro und Ralph besprechen.</t>
  </si>
  <si>
    <t>Tunnel ist zu 100% bei AeBo</t>
  </si>
  <si>
    <t>Trassee ist zu 95% bei JS und noch 5% für die LSW bei AeBo</t>
  </si>
  <si>
    <t>Damit es nicht kompliziert wird habe ich 100% bei AeBo.
Die Stunden von Fabio al PL-Stv. kann er beim CBL schreiben.</t>
  </si>
  <si>
    <t>Damit es nicht kompliziert wird habe ich 100% bei JS, sofern der CBL-Stv. S.Mollet ist.</t>
  </si>
  <si>
    <t>Anmerkungen von Stefan Roth</t>
  </si>
  <si>
    <t>JS-SBM</t>
  </si>
  <si>
    <t>JS-ITB</t>
  </si>
  <si>
    <t>Delta</t>
  </si>
  <si>
    <t>Fabio</t>
  </si>
  <si>
    <t>Dogan</t>
  </si>
  <si>
    <t>Esra</t>
  </si>
  <si>
    <t>Meyer</t>
  </si>
  <si>
    <t>Moritz</t>
  </si>
  <si>
    <t>Rich</t>
  </si>
  <si>
    <t>Betina</t>
  </si>
  <si>
    <t>Dolder</t>
  </si>
  <si>
    <t>Silvio</t>
  </si>
  <si>
    <t>Ardüser</t>
  </si>
  <si>
    <t>Luca</t>
  </si>
  <si>
    <t>Kern</t>
  </si>
  <si>
    <t>Etienne</t>
  </si>
  <si>
    <t>Stunden aufsummiert - Prgnose</t>
  </si>
  <si>
    <t>Stunden gem. LM - Monatlich</t>
  </si>
  <si>
    <t>Stunden gem. LM - ausummiert</t>
  </si>
  <si>
    <t>CHF gem. LM - Monatlich</t>
  </si>
  <si>
    <t>CHF gem. LM - ausummiert</t>
  </si>
  <si>
    <t>CHF mit Prgnose ZMT - aufsummiert</t>
  </si>
  <si>
    <t>CHF mit Prgnose ZMT
(Kostendach / Stunden im Vertrag)</t>
  </si>
  <si>
    <t>AeBo - pro Monat</t>
  </si>
  <si>
    <t>JS-SBM - pro Monat</t>
  </si>
  <si>
    <t>JS-ITB- pro Monat</t>
  </si>
  <si>
    <t>PNP - pro Monat</t>
  </si>
  <si>
    <t>Gem. LM</t>
  </si>
  <si>
    <t>AeBo - CHF pro Monat</t>
  </si>
  <si>
    <t>JS-SBM - CHF pro Monat</t>
  </si>
  <si>
    <t>JS-IT=B - CHF pro Monat</t>
  </si>
  <si>
    <t>PNP - CHF pro Monat</t>
  </si>
  <si>
    <t>AeBo - CHF mit Prognose -  aufsummiert</t>
  </si>
  <si>
    <t>AeBo - CHF gem. LM -  aufsummiert</t>
  </si>
  <si>
    <t>JS-ITB - CHF mit Prognose -  aufsummiert</t>
  </si>
  <si>
    <t>PNP - CHF mit Prognose -  aufsummiert</t>
  </si>
  <si>
    <t>JS-SBM - CHF gem. LM -  aufsummiert</t>
  </si>
  <si>
    <t>JS-ITB - CHF gem. LM -  aufsummiert</t>
  </si>
  <si>
    <t>PNP - CHF gem. LM -  aufsummiert</t>
  </si>
  <si>
    <t>Ruch</t>
  </si>
  <si>
    <t>JS-SBM - CHF mit Prognose -  aufsummiert</t>
  </si>
  <si>
    <t>Niedermeyer</t>
  </si>
  <si>
    <t>Brünnger</t>
  </si>
  <si>
    <t>Meier</t>
  </si>
  <si>
    <t>Brünngger</t>
  </si>
  <si>
    <t>Fritz</t>
  </si>
  <si>
    <t>Julia</t>
  </si>
  <si>
    <t>Mark</t>
  </si>
  <si>
    <t>Lüthi</t>
  </si>
  <si>
    <t>Tobias</t>
  </si>
  <si>
    <t>Haberthür</t>
  </si>
  <si>
    <t>Nicolas</t>
  </si>
  <si>
    <t>Leuthardt</t>
  </si>
  <si>
    <t>Dominic</t>
  </si>
  <si>
    <t>Hasler</t>
  </si>
  <si>
    <t>Ramona</t>
  </si>
  <si>
    <t xml:space="preserve">Hasler </t>
  </si>
  <si>
    <t>Mendoza</t>
  </si>
  <si>
    <t>Maria</t>
  </si>
  <si>
    <t>More</t>
  </si>
  <si>
    <t>Christopher</t>
  </si>
  <si>
    <t>Rizzo</t>
  </si>
  <si>
    <t>Arianna</t>
  </si>
  <si>
    <t>Chroust</t>
  </si>
  <si>
    <t>Steffi</t>
  </si>
  <si>
    <t>PL JS</t>
  </si>
  <si>
    <t>PL AeBo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</si>
</sst>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_ * #,##0_ ;_ * \-#,##0_ ;_ * &quot;-&quot;??_ ;_ @_ "/>
    <numFmt numFmtId="165" formatCode="0.0"/>
    <numFmt numFmtId="166" formatCode="#,##0.00_ ;\-#,##0.00\ "/>
    <numFmt numFmtId="167" formatCode="0.0%"/>
    <numFmt numFmtId="168" formatCode="#,##0.0"/>
    <numFmt numFmtId="169" formatCode="0.000"/>
    <numFmt numFmtId="170" formatCode="#,##0_ ;\-#,##0\ "/>
    <numFmt numFmtId="171" formatCode="0.000%"/>
    <numFmt numFmtId="172" formatCode="#,##0.000"/>
  </numFmts>
  <fonts count="70"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sz val="9"/>
      <color theme="0"/>
      <name val="Arial"/>
      <family val="2"/>
    </font>
    <font>
      <b/>
      <i/>
      <sz val="9"/>
      <color rgb="FFFF0000"/>
      <name val="Arial"/>
      <family val="2"/>
    </font>
    <font>
      <strike/>
      <sz val="9"/>
      <name val="Arial"/>
      <family val="2"/>
    </font>
    <font>
      <sz val="6"/>
      <name val="Arial Narrow"/>
      <family val="2"/>
    </font>
    <font>
      <sz val="9"/>
      <name val="Arial Narrow"/>
      <family val="2"/>
    </font>
    <font>
      <b/>
      <sz val="7"/>
      <name val="Arial Narrow"/>
      <family val="2"/>
    </font>
    <font>
      <b/>
      <sz val="6"/>
      <name val="Arial Narrow"/>
      <family val="2"/>
    </font>
    <font>
      <sz val="5"/>
      <name val="Arial Narrow"/>
      <family val="2"/>
    </font>
    <font>
      <sz val="7"/>
      <name val="Arial Narrow"/>
      <family val="2"/>
    </font>
    <font>
      <b/>
      <sz val="6"/>
      <color rgb="FFFF0000"/>
      <name val="Arial Narrow"/>
      <family val="2"/>
    </font>
    <font>
      <sz val="8"/>
      <name val="Arial Narrow"/>
      <family val="2"/>
    </font>
    <font>
      <b/>
      <sz val="8"/>
      <name val="Arial Narrow"/>
      <family val="2"/>
    </font>
    <font>
      <b/>
      <sz val="7"/>
      <color theme="0"/>
      <name val="Arial Narrow"/>
      <family val="2"/>
    </font>
    <font>
      <sz val="5"/>
      <color theme="1"/>
      <name val="Arial Narrow"/>
      <family val="2"/>
    </font>
    <font>
      <sz val="6"/>
      <color rgb="FFFF0000"/>
      <name val="Arial Narrow"/>
      <family val="2"/>
    </font>
    <font>
      <sz val="7"/>
      <color theme="0"/>
      <name val="Arial Narrow"/>
      <family val="2"/>
    </font>
    <font>
      <sz val="5"/>
      <color theme="1"/>
      <name val="Arial"/>
      <family val="2"/>
    </font>
    <font>
      <b/>
      <sz val="5"/>
      <color theme="1"/>
      <name val="Arial"/>
      <family val="2"/>
    </font>
    <font>
      <b/>
      <sz val="7"/>
      <color rgb="FFFF0000"/>
      <name val="Arial Narrow"/>
      <family val="2"/>
    </font>
    <font>
      <sz val="6"/>
      <color theme="3"/>
      <name val="Arial Narrow"/>
      <family val="2"/>
    </font>
    <font>
      <sz val="7"/>
      <color theme="3"/>
      <name val="Arial Narrow"/>
      <family val="2"/>
    </font>
    <font>
      <sz val="6"/>
      <name val="Arial"/>
      <family val="2"/>
    </font>
    <font>
      <b/>
      <sz val="7"/>
      <color theme="3"/>
      <name val="Arial Narrow"/>
      <family val="2"/>
    </font>
    <font>
      <sz val="7"/>
      <color rgb="FFFF0000"/>
      <name val="Arial Narrow"/>
      <family val="2"/>
    </font>
    <font>
      <b/>
      <sz val="8"/>
      <name val="Arial"/>
      <family val="2"/>
    </font>
    <font>
      <sz val="5"/>
      <color theme="3"/>
      <name val="Arial Narrow"/>
      <family val="2"/>
    </font>
    <font>
      <b/>
      <sz val="14"/>
      <name val="Arial Narrow"/>
      <family val="2"/>
    </font>
    <font>
      <strike/>
      <sz val="9"/>
      <color theme="1"/>
      <name val="Arial"/>
      <family val="2"/>
    </font>
    <font>
      <b/>
      <sz val="8"/>
      <color rgb="FFFF0000"/>
      <name val="Arial Narrow"/>
      <family val="2"/>
    </font>
    <font>
      <b/>
      <sz val="8"/>
      <color theme="3" tint="0.39997558519241921"/>
      <name val="Arial Narrow"/>
      <family val="2"/>
    </font>
    <font>
      <b/>
      <sz val="8"/>
      <color rgb="FF00B050"/>
      <name val="Arial Narrow"/>
      <family val="2"/>
    </font>
    <font>
      <b/>
      <sz val="8"/>
      <color rgb="FFFFC000"/>
      <name val="Arial Narrow"/>
      <family val="2"/>
    </font>
    <font>
      <sz val="5"/>
      <color rgb="FFFF0000"/>
      <name val="Arial Narrow"/>
      <family val="2"/>
    </font>
  </fonts>
  <fills count="45">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00FFFF"/>
        <bgColor indexed="64"/>
      </patternFill>
    </fill>
    <fill>
      <patternFill patternType="solid">
        <fgColor rgb="FFFFCCFF"/>
        <bgColor indexed="64"/>
      </patternFill>
    </fill>
  </fills>
  <borders count="177">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right style="hair">
        <color indexed="64"/>
      </right>
      <top style="hair">
        <color indexed="64"/>
      </top>
      <bottom style="hair">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right/>
      <top style="thin">
        <color indexed="9"/>
      </top>
      <bottom style="thin">
        <color indexed="9"/>
      </bottom>
      <diagonal/>
    </border>
    <border>
      <left/>
      <right/>
      <top/>
      <bottom style="thin">
        <color indexed="9"/>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9"/>
      </left>
      <right/>
      <top/>
      <bottom style="thin">
        <color indexed="9"/>
      </bottom>
      <diagonal/>
    </border>
    <border>
      <left style="thin">
        <color indexed="9"/>
      </left>
      <right/>
      <top/>
      <bottom/>
      <diagonal/>
    </border>
    <border>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medium">
        <color indexed="64"/>
      </left>
      <right/>
      <top style="thin">
        <color indexed="9"/>
      </top>
      <bottom style="thin">
        <color indexed="9"/>
      </bottom>
      <diagonal/>
    </border>
    <border>
      <left/>
      <right style="thin">
        <color indexed="64"/>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right style="thin">
        <color indexed="64"/>
      </right>
      <top style="thin">
        <color indexed="9"/>
      </top>
      <bottom style="thin">
        <color indexed="64"/>
      </bottom>
      <diagonal/>
    </border>
    <border>
      <left style="thin">
        <color indexed="9"/>
      </left>
      <right style="thin">
        <color indexed="9"/>
      </right>
      <top style="thin">
        <color indexed="9"/>
      </top>
      <bottom style="thin">
        <color indexed="64"/>
      </bottom>
      <diagonal/>
    </border>
    <border>
      <left style="thin">
        <color indexed="64"/>
      </left>
      <right/>
      <top style="thin">
        <color indexed="9"/>
      </top>
      <bottom style="thin">
        <color indexed="64"/>
      </bottom>
      <diagonal/>
    </border>
    <border>
      <left/>
      <right style="thin">
        <color indexed="64"/>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style="thin">
        <color indexed="9"/>
      </top>
      <bottom style="thin">
        <color indexed="9"/>
      </bottom>
      <diagonal/>
    </border>
    <border>
      <left style="thin">
        <color indexed="9"/>
      </left>
      <right style="thin">
        <color indexed="9"/>
      </right>
      <top style="thin">
        <color indexed="64"/>
      </top>
      <bottom style="thin">
        <color indexed="9"/>
      </bottom>
      <diagonal/>
    </border>
    <border>
      <left style="thin">
        <color indexed="64"/>
      </left>
      <right/>
      <top style="thin">
        <color indexed="64"/>
      </top>
      <bottom style="thin">
        <color indexed="9"/>
      </bottom>
      <diagonal/>
    </border>
    <border>
      <left/>
      <right style="thin">
        <color indexed="64"/>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9"/>
      </left>
      <right style="thin">
        <color indexed="64"/>
      </right>
      <top style="thin">
        <color indexed="9"/>
      </top>
      <bottom style="thin">
        <color indexed="9"/>
      </bottom>
      <diagonal/>
    </border>
    <border>
      <left style="thin">
        <color indexed="64"/>
      </left>
      <right style="thin">
        <color indexed="9"/>
      </right>
      <top style="thin">
        <color indexed="9"/>
      </top>
      <bottom style="thin">
        <color indexed="9"/>
      </bottom>
      <diagonal/>
    </border>
    <border>
      <left style="thin">
        <color indexed="64"/>
      </left>
      <right/>
      <top style="thin">
        <color indexed="9"/>
      </top>
      <bottom style="thin">
        <color indexed="9"/>
      </bottom>
      <diagonal/>
    </border>
    <border>
      <left/>
      <right style="thin">
        <color indexed="64"/>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indexed="9"/>
      </left>
      <right style="thin">
        <color indexed="64"/>
      </right>
      <top/>
      <bottom style="thin">
        <color indexed="9"/>
      </bottom>
      <diagonal/>
    </border>
    <border>
      <left style="thin">
        <color indexed="64"/>
      </left>
      <right style="thin">
        <color indexed="9"/>
      </right>
      <top/>
      <bottom style="thin">
        <color indexed="9"/>
      </bottom>
      <diagonal/>
    </border>
    <border>
      <left style="thin">
        <color indexed="9"/>
      </left>
      <right/>
      <top/>
      <bottom style="thin">
        <color indexed="64"/>
      </bottom>
      <diagonal/>
    </border>
    <border>
      <left style="thin">
        <color indexed="9"/>
      </left>
      <right style="thin">
        <color indexed="9"/>
      </right>
      <top/>
      <bottom style="thin">
        <color indexed="64"/>
      </bottom>
      <diagonal/>
    </border>
    <border>
      <left style="thin">
        <color indexed="64"/>
      </left>
      <right style="thin">
        <color indexed="9"/>
      </right>
      <top style="thin">
        <color indexed="9"/>
      </top>
      <bottom style="thin">
        <color indexed="64"/>
      </bottom>
      <diagonal/>
    </border>
    <border>
      <left style="thin">
        <color indexed="9"/>
      </left>
      <right/>
      <top style="thin">
        <color indexed="64"/>
      </top>
      <bottom/>
      <diagonal/>
    </border>
    <border>
      <left style="thin">
        <color indexed="9"/>
      </left>
      <right style="thin">
        <color indexed="9"/>
      </right>
      <top style="thin">
        <color indexed="64"/>
      </top>
      <bottom/>
      <diagonal/>
    </border>
    <border>
      <left style="thin">
        <color indexed="64"/>
      </left>
      <right style="thin">
        <color indexed="9"/>
      </right>
      <top style="thin">
        <color indexed="64"/>
      </top>
      <bottom style="thin">
        <color indexed="9"/>
      </bottom>
      <diagonal/>
    </border>
    <border>
      <left/>
      <right style="thin">
        <color indexed="9"/>
      </right>
      <top/>
      <bottom style="thin">
        <color indexed="9"/>
      </bottom>
      <diagonal/>
    </border>
    <border>
      <left style="thin">
        <color indexed="64"/>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auto="1"/>
      </left>
      <right/>
      <top/>
      <bottom/>
      <diagonal/>
    </border>
    <border>
      <left style="thin">
        <color indexed="9"/>
      </left>
      <right/>
      <top style="thin">
        <color indexed="9"/>
      </top>
      <bottom style="thin">
        <color indexed="9"/>
      </bottom>
      <diagonal/>
    </border>
    <border>
      <left style="thin">
        <color indexed="64"/>
      </left>
      <right style="thin">
        <color auto="1"/>
      </right>
      <top style="thin">
        <color indexed="9"/>
      </top>
      <bottom style="thin">
        <color indexed="9"/>
      </bottom>
      <diagonal/>
    </border>
    <border>
      <left/>
      <right style="thin">
        <color indexed="64"/>
      </right>
      <top style="thin">
        <color indexed="64"/>
      </top>
      <bottom style="thin">
        <color indexed="9"/>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top/>
      <bottom style="medium">
        <color auto="1"/>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auto="1"/>
      </top>
      <bottom/>
      <diagonal/>
    </border>
    <border>
      <left style="medium">
        <color indexed="64"/>
      </left>
      <right/>
      <top style="medium">
        <color indexed="64"/>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auto="1"/>
      </left>
      <right/>
      <top/>
      <bottom style="medium">
        <color auto="1"/>
      </bottom>
      <diagonal/>
    </border>
    <border>
      <left/>
      <right style="thin">
        <color auto="1"/>
      </right>
      <top/>
      <bottom style="medium">
        <color auto="1"/>
      </bottom>
      <diagonal/>
    </border>
    <border>
      <left style="medium">
        <color indexed="64"/>
      </left>
      <right style="thin">
        <color auto="1"/>
      </right>
      <top/>
      <bottom style="medium">
        <color auto="1"/>
      </bottom>
      <diagonal/>
    </border>
    <border>
      <left/>
      <right style="medium">
        <color indexed="64"/>
      </right>
      <top/>
      <bottom style="medium">
        <color indexed="64"/>
      </bottom>
      <diagonal/>
    </border>
    <border>
      <left style="thin">
        <color indexed="9"/>
      </left>
      <right/>
      <top style="thin">
        <color indexed="9"/>
      </top>
      <bottom/>
      <diagonal/>
    </border>
    <border>
      <left/>
      <right style="thin">
        <color indexed="64"/>
      </right>
      <top style="medium">
        <color auto="1"/>
      </top>
      <bottom style="medium">
        <color auto="1"/>
      </bottom>
      <diagonal/>
    </border>
    <border>
      <left style="thin">
        <color indexed="64"/>
      </left>
      <right style="thin">
        <color indexed="64"/>
      </right>
      <top style="medium">
        <color auto="1"/>
      </top>
      <bottom style="medium">
        <color auto="1"/>
      </bottom>
      <diagonal/>
    </border>
    <border>
      <left/>
      <right style="thin">
        <color indexed="9"/>
      </right>
      <top/>
      <bottom/>
      <diagonal/>
    </border>
    <border>
      <left style="hair">
        <color indexed="64"/>
      </left>
      <right style="hair">
        <color indexed="64"/>
      </right>
      <top style="thin">
        <color indexed="9"/>
      </top>
      <bottom style="hair">
        <color indexed="64"/>
      </bottom>
      <diagonal/>
    </border>
    <border>
      <left style="hair">
        <color indexed="64"/>
      </left>
      <right style="hair">
        <color indexed="64"/>
      </right>
      <top style="thin">
        <color indexed="9"/>
      </top>
      <bottom style="thin">
        <color indexed="9"/>
      </bottom>
      <diagonal/>
    </border>
    <border>
      <left style="thin">
        <color theme="0"/>
      </left>
      <right style="thin">
        <color theme="0"/>
      </right>
      <top style="thin">
        <color theme="0"/>
      </top>
      <bottom style="thin">
        <color indexed="9"/>
      </bottom>
      <diagonal/>
    </border>
    <border>
      <left style="thin">
        <color theme="0"/>
      </left>
      <right style="thin">
        <color indexed="9"/>
      </right>
      <top style="thin">
        <color theme="0"/>
      </top>
      <bottom style="thin">
        <color indexed="9"/>
      </bottom>
      <diagonal/>
    </border>
    <border>
      <left style="hair">
        <color indexed="64"/>
      </left>
      <right/>
      <top/>
      <bottom/>
      <diagonal/>
    </border>
    <border>
      <left style="hair">
        <color indexed="64"/>
      </left>
      <right style="thin">
        <color indexed="64"/>
      </right>
      <top/>
      <bottom/>
      <diagonal/>
    </border>
    <border>
      <left style="medium">
        <color indexed="64"/>
      </left>
      <right/>
      <top/>
      <bottom style="thin">
        <color indexed="9"/>
      </bottom>
      <diagonal/>
    </border>
    <border>
      <left style="thin">
        <color auto="1"/>
      </left>
      <right style="thin">
        <color auto="1"/>
      </right>
      <top/>
      <bottom style="thin">
        <color indexed="9"/>
      </bottom>
      <diagonal/>
    </border>
    <border>
      <left/>
      <right style="medium">
        <color indexed="64"/>
      </right>
      <top/>
      <bottom style="thin">
        <color indexed="9"/>
      </bottom>
      <diagonal/>
    </border>
    <border>
      <left style="thin">
        <color auto="1"/>
      </left>
      <right/>
      <top style="medium">
        <color indexed="64"/>
      </top>
      <bottom style="medium">
        <color indexed="64"/>
      </bottom>
      <diagonal/>
    </border>
    <border>
      <left style="medium">
        <color indexed="64"/>
      </left>
      <right/>
      <top style="thin">
        <color indexed="9"/>
      </top>
      <bottom style="thin">
        <color indexed="64"/>
      </bottom>
      <diagonal/>
    </border>
    <border>
      <left style="thin">
        <color auto="1"/>
      </left>
      <right style="thin">
        <color auto="1"/>
      </right>
      <top style="thin">
        <color indexed="9"/>
      </top>
      <bottom style="thin">
        <color indexed="64"/>
      </bottom>
      <diagonal/>
    </border>
    <border>
      <left/>
      <right style="medium">
        <color indexed="64"/>
      </right>
      <top style="thin">
        <color indexed="9"/>
      </top>
      <bottom style="thin">
        <color indexed="64"/>
      </bottom>
      <diagonal/>
    </border>
    <border>
      <left style="thin">
        <color auto="1"/>
      </left>
      <right style="thin">
        <color auto="1"/>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thin">
        <color indexed="9"/>
      </left>
      <right style="thin">
        <color indexed="64"/>
      </right>
      <top style="thin">
        <color indexed="64"/>
      </top>
      <bottom style="thin">
        <color indexed="9"/>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9"/>
      </left>
      <right style="thin">
        <color indexed="64"/>
      </right>
      <top style="thin">
        <color indexed="64"/>
      </top>
      <bottom/>
      <diagonal/>
    </border>
    <border>
      <left style="thin">
        <color indexed="9"/>
      </left>
      <right style="thin">
        <color indexed="64"/>
      </right>
      <top/>
      <bottom/>
      <diagonal/>
    </border>
    <border>
      <left style="thin">
        <color indexed="9"/>
      </left>
      <right style="thin">
        <color indexed="64"/>
      </right>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indexed="64"/>
      </right>
      <top style="thin">
        <color indexed="64"/>
      </top>
      <bottom style="thin">
        <color indexed="64"/>
      </bottom>
      <diagonal/>
    </border>
    <border>
      <left style="thick">
        <color auto="1"/>
      </left>
      <right/>
      <top/>
      <bottom/>
      <diagonal/>
    </border>
    <border>
      <left style="thick">
        <color auto="1"/>
      </left>
      <right style="thin">
        <color indexed="64"/>
      </right>
      <top style="thin">
        <color indexed="64"/>
      </top>
      <bottom style="thin">
        <color indexed="64"/>
      </bottom>
      <diagonal/>
    </border>
    <border>
      <left/>
      <right style="thick">
        <color auto="1"/>
      </right>
      <top/>
      <bottom/>
      <diagonal/>
    </border>
    <border>
      <left style="thin">
        <color indexed="64"/>
      </left>
      <right style="thick">
        <color auto="1"/>
      </right>
      <top style="thin">
        <color indexed="64"/>
      </top>
      <bottom style="thin">
        <color indexed="64"/>
      </bottom>
      <diagonal/>
    </border>
    <border>
      <left/>
      <right style="thick">
        <color auto="1"/>
      </right>
      <top style="thin">
        <color indexed="64"/>
      </top>
      <bottom/>
      <diagonal/>
    </border>
    <border>
      <left/>
      <right style="thick">
        <color auto="1"/>
      </right>
      <top/>
      <bottom style="thin">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754">
    <xf numFmtId="0" fontId="0" fillId="0" borderId="0" xfId="0"/>
    <xf numFmtId="0" fontId="18" fillId="0" borderId="0" xfId="0" applyFont="1"/>
    <xf numFmtId="10" fontId="18" fillId="0" borderId="0" xfId="0" applyNumberFormat="1" applyFont="1"/>
    <xf numFmtId="0" fontId="18" fillId="24" borderId="0" xfId="0" applyFont="1" applyFill="1"/>
    <xf numFmtId="4" fontId="18" fillId="0" borderId="0" xfId="0" applyNumberFormat="1" applyFont="1"/>
    <xf numFmtId="0" fontId="22" fillId="0" borderId="0" xfId="0" applyFont="1"/>
    <xf numFmtId="0" fontId="18" fillId="0" borderId="0" xfId="0" applyFont="1" applyAlignment="1">
      <alignment horizontal="right"/>
    </xf>
    <xf numFmtId="2" fontId="18" fillId="0" borderId="0" xfId="0" applyNumberFormat="1" applyFont="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0" fontId="22" fillId="0" borderId="0" xfId="0" applyFont="1" applyAlignment="1">
      <alignment horizontal="right"/>
    </xf>
    <xf numFmtId="4" fontId="18" fillId="0" borderId="0" xfId="0" applyNumberFormat="1" applyFont="1" applyAlignment="1">
      <alignment horizontal="right"/>
    </xf>
    <xf numFmtId="0" fontId="18" fillId="26" borderId="0" xfId="0" applyFont="1" applyFill="1"/>
    <xf numFmtId="0" fontId="19" fillId="0" borderId="0" xfId="0" applyFont="1"/>
    <xf numFmtId="0" fontId="18" fillId="0" borderId="17" xfId="0" applyFont="1" applyBorder="1"/>
    <xf numFmtId="0" fontId="18" fillId="0" borderId="34" xfId="0" applyFont="1" applyBorder="1" applyAlignment="1">
      <alignment vertical="center"/>
    </xf>
    <xf numFmtId="0" fontId="18" fillId="0" borderId="35" xfId="0" applyFont="1" applyBorder="1" applyAlignment="1">
      <alignmen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29" fillId="0" borderId="23" xfId="0" applyFont="1" applyBorder="1" applyAlignment="1">
      <alignment horizontal="center" vertical="center"/>
    </xf>
    <xf numFmtId="0" fontId="29" fillId="0" borderId="22"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5" xfId="0" applyFont="1" applyBorder="1" applyAlignment="1">
      <alignment horizontal="center" vertical="center"/>
    </xf>
    <xf numFmtId="0" fontId="18" fillId="0" borderId="26" xfId="0" applyFont="1" applyBorder="1" applyAlignment="1">
      <alignment horizontal="center" vertical="center"/>
    </xf>
    <xf numFmtId="164" fontId="18" fillId="0" borderId="30"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Alignment="1">
      <alignment vertical="center"/>
    </xf>
    <xf numFmtId="0" fontId="18" fillId="25" borderId="0" xfId="0" applyFont="1" applyFill="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0" fillId="25" borderId="0" xfId="0" applyFont="1" applyFill="1" applyAlignment="1">
      <alignment horizontal="center" vertical="center"/>
    </xf>
    <xf numFmtId="0" fontId="18" fillId="0" borderId="0" xfId="0" applyFont="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8" xfId="0" applyNumberFormat="1" applyFont="1" applyBorder="1" applyAlignment="1">
      <alignment horizontal="center" vertical="center"/>
    </xf>
    <xf numFmtId="3" fontId="19" fillId="0" borderId="46"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1" xfId="0" applyNumberFormat="1" applyFont="1" applyBorder="1" applyAlignment="1">
      <alignment horizontal="center" vertical="center"/>
    </xf>
    <xf numFmtId="0" fontId="29" fillId="0" borderId="25" xfId="0" applyFont="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0" xfId="0" applyFont="1" applyFill="1"/>
    <xf numFmtId="0" fontId="18" fillId="28" borderId="38" xfId="0" applyFont="1" applyFill="1" applyBorder="1" applyAlignment="1">
      <alignment vertical="center"/>
    </xf>
    <xf numFmtId="0" fontId="18" fillId="28" borderId="13" xfId="0" applyFont="1" applyFill="1" applyBorder="1" applyAlignment="1">
      <alignment vertical="center"/>
    </xf>
    <xf numFmtId="0" fontId="19" fillId="28" borderId="31"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Alignment="1">
      <alignment horizontal="center" vertical="center"/>
    </xf>
    <xf numFmtId="0" fontId="19" fillId="28" borderId="31" xfId="0" applyFont="1" applyFill="1" applyBorder="1" applyAlignment="1">
      <alignment horizontal="center" vertical="center"/>
    </xf>
    <xf numFmtId="0" fontId="19" fillId="28" borderId="33"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0" xfId="0" applyFont="1" applyFill="1" applyBorder="1" applyAlignment="1">
      <alignment vertical="center"/>
    </xf>
    <xf numFmtId="0" fontId="18" fillId="28" borderId="41"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0" xfId="0" applyFont="1" applyFill="1" applyBorder="1" applyAlignment="1">
      <alignment horizontal="center"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49" xfId="0" applyFont="1" applyBorder="1"/>
    <xf numFmtId="0" fontId="19" fillId="0" borderId="50" xfId="0" applyFont="1" applyBorder="1"/>
    <xf numFmtId="0" fontId="19" fillId="0" borderId="51" xfId="0" applyFont="1" applyBorder="1"/>
    <xf numFmtId="0" fontId="19" fillId="0" borderId="42" xfId="0" applyFont="1" applyBorder="1"/>
    <xf numFmtId="0" fontId="19" fillId="0" borderId="34" xfId="0" applyFont="1" applyBorder="1"/>
    <xf numFmtId="0" fontId="19" fillId="0" borderId="47" xfId="0" applyFont="1" applyBorder="1"/>
    <xf numFmtId="0" fontId="19" fillId="0" borderId="43" xfId="0" applyFont="1" applyBorder="1"/>
    <xf numFmtId="0" fontId="19" fillId="0" borderId="35" xfId="0" applyFont="1" applyBorder="1"/>
    <xf numFmtId="0" fontId="19" fillId="0" borderId="52"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9" fillId="0" borderId="9" xfId="0" applyFont="1" applyBorder="1"/>
    <xf numFmtId="2" fontId="18" fillId="29" borderId="30" xfId="0" applyNumberFormat="1" applyFont="1" applyFill="1" applyBorder="1" applyAlignment="1">
      <alignment horizontal="center" vertical="center"/>
    </xf>
    <xf numFmtId="3" fontId="19" fillId="25" borderId="48"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0" borderId="13" xfId="0" applyFont="1" applyBorder="1"/>
    <xf numFmtId="0" fontId="18" fillId="0" borderId="39"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1" fillId="0" borderId="0" xfId="0" applyFont="1" applyAlignment="1">
      <alignment vertical="center"/>
    </xf>
    <xf numFmtId="0" fontId="33" fillId="0" borderId="0" xfId="0" applyFont="1"/>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4" fillId="27" borderId="0" xfId="41" applyNumberFormat="1" applyFont="1" applyFill="1" applyAlignment="1">
      <alignment vertical="center"/>
    </xf>
    <xf numFmtId="165" fontId="34"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5" fillId="0" borderId="27" xfId="0" applyFont="1" applyBorder="1" applyAlignment="1">
      <alignment vertical="center"/>
    </xf>
    <xf numFmtId="164" fontId="35" fillId="0" borderId="30" xfId="41" applyNumberFormat="1" applyFont="1" applyBorder="1" applyAlignment="1">
      <alignment vertical="center"/>
    </xf>
    <xf numFmtId="2" fontId="35" fillId="29" borderId="30" xfId="0" applyNumberFormat="1" applyFont="1" applyFill="1" applyBorder="1" applyAlignment="1">
      <alignment horizontal="center" vertical="center"/>
    </xf>
    <xf numFmtId="0" fontId="35" fillId="0" borderId="34" xfId="0" applyFont="1" applyBorder="1" applyAlignment="1">
      <alignment vertical="center"/>
    </xf>
    <xf numFmtId="0" fontId="35" fillId="0" borderId="23" xfId="0" applyFont="1" applyBorder="1" applyAlignment="1">
      <alignment horizontal="center" vertical="center"/>
    </xf>
    <xf numFmtId="0" fontId="35" fillId="0" borderId="22" xfId="0" applyFont="1" applyBorder="1" applyAlignment="1">
      <alignment horizontal="center" vertical="center"/>
    </xf>
    <xf numFmtId="0" fontId="35" fillId="0" borderId="25" xfId="0" applyFont="1" applyBorder="1" applyAlignment="1">
      <alignment horizontal="center" vertical="center"/>
    </xf>
    <xf numFmtId="0" fontId="35" fillId="29" borderId="22" xfId="0" applyFont="1" applyFill="1" applyBorder="1" applyAlignment="1">
      <alignment horizontal="center" vertical="center"/>
    </xf>
    <xf numFmtId="0" fontId="35" fillId="29" borderId="25" xfId="0" applyFont="1" applyFill="1" applyBorder="1" applyAlignment="1">
      <alignment horizontal="center" vertical="center"/>
    </xf>
    <xf numFmtId="0" fontId="36" fillId="29" borderId="25" xfId="0" applyFont="1" applyFill="1" applyBorder="1" applyAlignment="1">
      <alignment horizontal="center" vertical="center"/>
    </xf>
    <xf numFmtId="0" fontId="29" fillId="29" borderId="22" xfId="0" applyFont="1" applyFill="1" applyBorder="1" applyAlignment="1">
      <alignment horizontal="center" vertical="center"/>
    </xf>
    <xf numFmtId="3" fontId="19" fillId="0" borderId="9" xfId="0" applyNumberFormat="1" applyFont="1" applyBorder="1" applyAlignment="1">
      <alignment horizontal="center" vertical="center"/>
    </xf>
    <xf numFmtId="164" fontId="19" fillId="0" borderId="0" xfId="41" applyNumberFormat="1" applyFont="1"/>
    <xf numFmtId="0" fontId="19" fillId="0" borderId="31" xfId="0" applyFont="1" applyBorder="1" applyAlignment="1">
      <alignment vertical="center" wrapText="1"/>
    </xf>
    <xf numFmtId="0" fontId="19" fillId="0" borderId="40" xfId="0" applyFont="1" applyBorder="1" applyAlignment="1">
      <alignment vertical="center" wrapText="1"/>
    </xf>
    <xf numFmtId="0" fontId="19" fillId="0" borderId="38" xfId="0" applyFont="1" applyBorder="1" applyAlignment="1">
      <alignment vertical="center" wrapText="1"/>
    </xf>
    <xf numFmtId="0" fontId="19" fillId="0" borderId="0" xfId="0" applyFont="1" applyAlignment="1">
      <alignment vertical="center" wrapText="1"/>
    </xf>
    <xf numFmtId="17" fontId="18" fillId="0" borderId="0" xfId="0" applyNumberFormat="1" applyFont="1" applyAlignment="1">
      <alignment horizontal="left"/>
    </xf>
    <xf numFmtId="1" fontId="19" fillId="0" borderId="0" xfId="0" applyNumberFormat="1" applyFont="1"/>
    <xf numFmtId="0" fontId="18" fillId="25" borderId="0" xfId="0" applyFont="1" applyFill="1" applyAlignment="1">
      <alignment horizontal="center" vertical="center"/>
    </xf>
    <xf numFmtId="0" fontId="25" fillId="0" borderId="0" xfId="0" applyFont="1" applyAlignment="1">
      <alignment horizontal="center" vertical="center" wrapText="1"/>
    </xf>
    <xf numFmtId="0" fontId="25" fillId="0" borderId="0" xfId="0" applyFont="1" applyAlignment="1">
      <alignment horizontal="center" vertical="center"/>
    </xf>
    <xf numFmtId="0" fontId="19" fillId="0" borderId="0" xfId="0" applyFont="1" applyAlignment="1">
      <alignment horizontal="right"/>
    </xf>
    <xf numFmtId="0" fontId="19" fillId="0" borderId="48" xfId="0" applyFont="1" applyBorder="1" applyAlignment="1">
      <alignment vertical="center" wrapText="1"/>
    </xf>
    <xf numFmtId="0" fontId="19" fillId="32" borderId="48" xfId="0" applyFont="1" applyFill="1" applyBorder="1" applyAlignment="1">
      <alignment horizontal="right"/>
    </xf>
    <xf numFmtId="0" fontId="19" fillId="0" borderId="27" xfId="0" applyFont="1" applyBorder="1" applyAlignment="1">
      <alignment vertical="center" wrapText="1"/>
    </xf>
    <xf numFmtId="0" fontId="19" fillId="32" borderId="27" xfId="0" applyFont="1" applyFill="1" applyBorder="1" applyAlignment="1">
      <alignment horizontal="right"/>
    </xf>
    <xf numFmtId="0" fontId="25" fillId="0" borderId="28" xfId="0" applyFont="1" applyBorder="1" applyAlignment="1">
      <alignment vertical="center" wrapText="1"/>
    </xf>
    <xf numFmtId="0" fontId="25" fillId="32" borderId="28" xfId="0" applyFont="1" applyFill="1" applyBorder="1" applyAlignment="1">
      <alignment horizontal="right"/>
    </xf>
    <xf numFmtId="0" fontId="27" fillId="28" borderId="36" xfId="0" applyFont="1" applyFill="1" applyBorder="1" applyAlignment="1">
      <alignment horizontal="center" vertical="center" wrapText="1"/>
    </xf>
    <xf numFmtId="0" fontId="27" fillId="28" borderId="32" xfId="0" applyFont="1" applyFill="1" applyBorder="1" applyAlignment="1">
      <alignment horizontal="center" vertical="center" wrapText="1"/>
    </xf>
    <xf numFmtId="0" fontId="27" fillId="28" borderId="32"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4"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9" fontId="27" fillId="28" borderId="44" xfId="42" applyFont="1" applyFill="1" applyBorder="1" applyAlignment="1">
      <alignment horizontal="center" vertical="center" wrapText="1"/>
    </xf>
    <xf numFmtId="9" fontId="27" fillId="28" borderId="33" xfId="42" applyFont="1" applyFill="1" applyBorder="1" applyAlignment="1">
      <alignment horizontal="center" vertical="center" wrapText="1"/>
    </xf>
    <xf numFmtId="0" fontId="27" fillId="28" borderId="45" xfId="0" applyFont="1" applyFill="1" applyBorder="1" applyAlignment="1">
      <alignment horizontal="center" vertical="center" wrapText="1"/>
    </xf>
    <xf numFmtId="0" fontId="27" fillId="28" borderId="41" xfId="0" applyFont="1" applyFill="1" applyBorder="1" applyAlignment="1">
      <alignment horizontal="center" vertical="center" wrapText="1"/>
    </xf>
    <xf numFmtId="0" fontId="27" fillId="28" borderId="41" xfId="0" applyFont="1" applyFill="1" applyBorder="1" applyAlignment="1">
      <alignment horizontal="center" vertical="center"/>
    </xf>
    <xf numFmtId="0" fontId="27" fillId="28" borderId="14" xfId="0" applyFont="1" applyFill="1" applyBorder="1" applyAlignment="1">
      <alignment horizontal="center" vertical="center"/>
    </xf>
    <xf numFmtId="167" fontId="24" fillId="33" borderId="62" xfId="42" applyNumberFormat="1" applyFont="1" applyFill="1" applyBorder="1"/>
    <xf numFmtId="167" fontId="24" fillId="33" borderId="58" xfId="42" applyNumberFormat="1" applyFont="1" applyFill="1" applyBorder="1"/>
    <xf numFmtId="0" fontId="18" fillId="33" borderId="0" xfId="0" applyFont="1" applyFill="1"/>
    <xf numFmtId="0" fontId="24" fillId="0" borderId="0" xfId="0" applyFont="1" applyAlignment="1">
      <alignment horizontal="left"/>
    </xf>
    <xf numFmtId="167" fontId="18" fillId="26" borderId="60" xfId="42" applyNumberFormat="1" applyFont="1" applyFill="1" applyBorder="1"/>
    <xf numFmtId="167" fontId="18" fillId="26" borderId="53" xfId="42" applyNumberFormat="1" applyFont="1" applyFill="1" applyBorder="1"/>
    <xf numFmtId="167" fontId="18" fillId="26" borderId="54" xfId="42" applyNumberFormat="1" applyFont="1" applyFill="1" applyBorder="1"/>
    <xf numFmtId="167" fontId="18" fillId="26" borderId="61" xfId="42" applyNumberFormat="1" applyFont="1" applyFill="1" applyBorder="1"/>
    <xf numFmtId="167" fontId="18" fillId="26" borderId="56" xfId="42" applyNumberFormat="1" applyFont="1" applyFill="1" applyBorder="1"/>
    <xf numFmtId="167" fontId="18" fillId="26" borderId="57" xfId="42" applyNumberFormat="1" applyFont="1" applyFill="1" applyBorder="1"/>
    <xf numFmtId="4" fontId="24" fillId="24" borderId="9" xfId="0" applyNumberFormat="1" applyFont="1" applyFill="1" applyBorder="1"/>
    <xf numFmtId="17" fontId="24" fillId="0" borderId="0" xfId="0" applyNumberFormat="1" applyFont="1"/>
    <xf numFmtId="1" fontId="18" fillId="29" borderId="32" xfId="0" applyNumberFormat="1" applyFont="1" applyFill="1" applyBorder="1" applyAlignment="1">
      <alignment horizontal="center" vertical="center"/>
    </xf>
    <xf numFmtId="0" fontId="26" fillId="0" borderId="27" xfId="0" applyFont="1" applyBorder="1" applyAlignment="1">
      <alignment vertical="center"/>
    </xf>
    <xf numFmtId="164" fontId="37" fillId="0" borderId="27" xfId="41" applyNumberFormat="1" applyFont="1" applyBorder="1" applyAlignment="1">
      <alignment vertical="center"/>
    </xf>
    <xf numFmtId="1" fontId="18" fillId="0" borderId="22" xfId="0" applyNumberFormat="1" applyFont="1" applyBorder="1" applyAlignment="1">
      <alignment horizontal="center" vertical="center"/>
    </xf>
    <xf numFmtId="1" fontId="18" fillId="0" borderId="36" xfId="0" applyNumberFormat="1" applyFont="1" applyBorder="1" applyAlignment="1">
      <alignment horizontal="center" vertical="center"/>
    </xf>
    <xf numFmtId="1" fontId="18" fillId="0" borderId="32" xfId="0" applyNumberFormat="1" applyFont="1" applyBorder="1" applyAlignment="1">
      <alignment horizontal="center" vertical="center"/>
    </xf>
    <xf numFmtId="1" fontId="18" fillId="0" borderId="23" xfId="0" applyNumberFormat="1" applyFont="1" applyBorder="1" applyAlignment="1">
      <alignment horizontal="center" vertical="center"/>
    </xf>
    <xf numFmtId="1" fontId="18" fillId="29" borderId="22" xfId="0" applyNumberFormat="1" applyFont="1" applyFill="1" applyBorder="1" applyAlignment="1">
      <alignment horizontal="center" vertical="center"/>
    </xf>
    <xf numFmtId="1" fontId="18" fillId="29" borderId="25" xfId="0" applyNumberFormat="1" applyFont="1" applyFill="1" applyBorder="1" applyAlignment="1">
      <alignment horizontal="center" vertical="center"/>
    </xf>
    <xf numFmtId="0" fontId="35" fillId="0" borderId="0" xfId="0" applyFont="1"/>
    <xf numFmtId="49" fontId="21" fillId="25" borderId="9" xfId="0" applyNumberFormat="1" applyFont="1" applyFill="1" applyBorder="1" applyAlignment="1">
      <alignment horizontal="center" vertical="center" wrapText="1"/>
    </xf>
    <xf numFmtId="0" fontId="24" fillId="29" borderId="25" xfId="0" applyFont="1" applyFill="1" applyBorder="1" applyAlignment="1">
      <alignment horizontal="center" vertical="center"/>
    </xf>
    <xf numFmtId="0" fontId="29" fillId="29" borderId="22" xfId="0" quotePrefix="1" applyFont="1" applyFill="1" applyBorder="1" applyAlignment="1">
      <alignment horizontal="center" vertical="center"/>
    </xf>
    <xf numFmtId="0" fontId="38" fillId="0" borderId="0" xfId="0" applyFont="1"/>
    <xf numFmtId="10" fontId="35" fillId="0" borderId="0" xfId="42" applyNumberFormat="1" applyFont="1" applyFill="1"/>
    <xf numFmtId="168" fontId="19" fillId="23" borderId="9" xfId="0" applyNumberFormat="1" applyFont="1" applyFill="1" applyBorder="1" applyAlignment="1">
      <alignment horizontal="center" vertical="center"/>
    </xf>
    <xf numFmtId="1" fontId="18" fillId="0" borderId="63" xfId="0" applyNumberFormat="1" applyFont="1" applyBorder="1" applyAlignment="1">
      <alignment horizontal="center" vertical="center"/>
    </xf>
    <xf numFmtId="0" fontId="25" fillId="28" borderId="33" xfId="0" applyFont="1" applyFill="1" applyBorder="1" applyAlignment="1">
      <alignment horizontal="center" vertical="center"/>
    </xf>
    <xf numFmtId="1" fontId="18" fillId="0" borderId="27" xfId="0" applyNumberFormat="1" applyFont="1" applyBorder="1" applyAlignment="1">
      <alignment vertical="center"/>
    </xf>
    <xf numFmtId="0" fontId="18" fillId="36" borderId="0" xfId="0" applyFont="1" applyFill="1"/>
    <xf numFmtId="4" fontId="18" fillId="37" borderId="0" xfId="0" applyNumberFormat="1" applyFont="1" applyFill="1"/>
    <xf numFmtId="4" fontId="18" fillId="36" borderId="0" xfId="0" applyNumberFormat="1" applyFont="1" applyFill="1"/>
    <xf numFmtId="0" fontId="18" fillId="36" borderId="0" xfId="0" applyFont="1" applyFill="1" applyAlignment="1">
      <alignment vertical="center" wrapText="1"/>
    </xf>
    <xf numFmtId="0" fontId="18" fillId="37" borderId="0" xfId="0" applyFont="1" applyFill="1" applyAlignment="1">
      <alignment vertical="center"/>
    </xf>
    <xf numFmtId="166" fontId="18" fillId="0" borderId="0" xfId="0" applyNumberFormat="1" applyFont="1"/>
    <xf numFmtId="0" fontId="39" fillId="28" borderId="9" xfId="0" applyFont="1" applyFill="1" applyBorder="1"/>
    <xf numFmtId="167" fontId="25" fillId="33" borderId="59" xfId="42" applyNumberFormat="1" applyFont="1" applyFill="1" applyBorder="1"/>
    <xf numFmtId="0" fontId="19" fillId="28" borderId="41" xfId="0" applyFont="1" applyFill="1" applyBorder="1" applyAlignment="1">
      <alignment horizontal="center" vertical="center"/>
    </xf>
    <xf numFmtId="43" fontId="18" fillId="0" borderId="0" xfId="41" applyFont="1" applyFill="1" applyBorder="1"/>
    <xf numFmtId="169" fontId="18" fillId="29" borderId="30" xfId="0" applyNumberFormat="1" applyFont="1" applyFill="1" applyBorder="1" applyAlignment="1">
      <alignment horizontal="center" vertical="center"/>
    </xf>
    <xf numFmtId="164" fontId="18" fillId="0" borderId="48" xfId="41" applyNumberFormat="1" applyFont="1" applyBorder="1" applyAlignment="1">
      <alignment vertical="center"/>
    </xf>
    <xf numFmtId="14" fontId="33" fillId="0" borderId="0" xfId="0" applyNumberFormat="1" applyFont="1"/>
    <xf numFmtId="0" fontId="40" fillId="0" borderId="64" xfId="33" applyFont="1" applyBorder="1" applyAlignment="1">
      <alignment vertical="center"/>
    </xf>
    <xf numFmtId="0" fontId="40" fillId="0" borderId="64" xfId="33" applyFont="1" applyBorder="1" applyAlignment="1">
      <alignment horizontal="center" vertical="center"/>
    </xf>
    <xf numFmtId="0" fontId="40" fillId="0" borderId="65" xfId="33" applyFont="1" applyBorder="1" applyAlignment="1">
      <alignment vertical="center"/>
    </xf>
    <xf numFmtId="0" fontId="40" fillId="0" borderId="0" xfId="33" applyFont="1" applyAlignment="1">
      <alignment vertical="center"/>
    </xf>
    <xf numFmtId="0" fontId="40" fillId="0" borderId="66" xfId="33" applyFont="1" applyBorder="1" applyAlignment="1">
      <alignment vertical="center"/>
    </xf>
    <xf numFmtId="0" fontId="40" fillId="0" borderId="67" xfId="33" applyFont="1" applyBorder="1" applyAlignment="1">
      <alignment horizontal="center" vertical="center"/>
    </xf>
    <xf numFmtId="0" fontId="40" fillId="0" borderId="67" xfId="33" applyFont="1" applyBorder="1" applyAlignment="1">
      <alignment vertical="center"/>
    </xf>
    <xf numFmtId="0" fontId="40" fillId="0" borderId="69" xfId="33" applyFont="1" applyBorder="1" applyAlignment="1">
      <alignment horizontal="center" vertical="center"/>
    </xf>
    <xf numFmtId="0" fontId="40" fillId="0" borderId="69" xfId="33" applyFont="1" applyBorder="1" applyAlignment="1">
      <alignment vertical="center"/>
    </xf>
    <xf numFmtId="3" fontId="40" fillId="0" borderId="70" xfId="33" applyNumberFormat="1" applyFont="1" applyBorder="1" applyAlignment="1">
      <alignment horizontal="center" vertical="center"/>
    </xf>
    <xf numFmtId="0" fontId="40" fillId="0" borderId="71" xfId="33" applyFont="1" applyBorder="1" applyAlignment="1">
      <alignment vertical="center"/>
    </xf>
    <xf numFmtId="0" fontId="43" fillId="0" borderId="0" xfId="33" applyFont="1" applyAlignment="1">
      <alignment horizontal="center" vertical="center"/>
    </xf>
    <xf numFmtId="0" fontId="40" fillId="0" borderId="72" xfId="33" applyFont="1" applyBorder="1" applyAlignment="1">
      <alignment vertical="center"/>
    </xf>
    <xf numFmtId="0" fontId="42" fillId="34" borderId="16" xfId="33" applyFont="1" applyFill="1" applyBorder="1" applyAlignment="1">
      <alignment vertical="center"/>
    </xf>
    <xf numFmtId="0" fontId="42" fillId="34" borderId="15" xfId="33" applyFont="1" applyFill="1" applyBorder="1" applyAlignment="1">
      <alignment vertical="center"/>
    </xf>
    <xf numFmtId="0" fontId="45" fillId="0" borderId="66" xfId="33" applyFont="1" applyBorder="1" applyAlignment="1">
      <alignment vertical="center"/>
    </xf>
    <xf numFmtId="0" fontId="40" fillId="0" borderId="81" xfId="33" applyFont="1" applyBorder="1" applyAlignment="1">
      <alignment vertical="center"/>
    </xf>
    <xf numFmtId="0" fontId="40" fillId="0" borderId="70" xfId="33" applyFont="1" applyBorder="1" applyAlignment="1">
      <alignment vertical="center"/>
    </xf>
    <xf numFmtId="0" fontId="40" fillId="0" borderId="70" xfId="33" applyFont="1" applyBorder="1" applyAlignment="1">
      <alignment horizontal="center" vertical="center"/>
    </xf>
    <xf numFmtId="0" fontId="45" fillId="0" borderId="82" xfId="33" applyFont="1" applyBorder="1" applyAlignment="1">
      <alignment vertical="center"/>
    </xf>
    <xf numFmtId="0" fontId="45" fillId="0" borderId="70" xfId="33" applyFont="1" applyBorder="1" applyAlignment="1">
      <alignment vertical="center"/>
    </xf>
    <xf numFmtId="0" fontId="45" fillId="0" borderId="69" xfId="33" applyFont="1" applyBorder="1" applyAlignment="1">
      <alignment vertical="center"/>
    </xf>
    <xf numFmtId="0" fontId="40" fillId="25" borderId="0" xfId="33" applyFont="1" applyFill="1" applyAlignment="1">
      <alignment vertical="center"/>
    </xf>
    <xf numFmtId="9" fontId="46" fillId="0" borderId="83" xfId="45" applyFont="1" applyFill="1" applyBorder="1" applyAlignment="1">
      <alignment vertical="center"/>
    </xf>
    <xf numFmtId="9" fontId="46" fillId="0" borderId="84" xfId="45" applyFont="1" applyFill="1" applyBorder="1" applyAlignment="1">
      <alignment vertical="center"/>
    </xf>
    <xf numFmtId="9" fontId="46" fillId="0" borderId="85" xfId="45" applyFont="1" applyFill="1" applyBorder="1" applyAlignment="1">
      <alignment vertical="center"/>
    </xf>
    <xf numFmtId="0" fontId="47" fillId="0" borderId="89" xfId="33" applyFont="1" applyBorder="1" applyAlignment="1">
      <alignment horizontal="right" vertical="center"/>
    </xf>
    <xf numFmtId="0" fontId="45" fillId="0" borderId="90" xfId="33" applyFont="1" applyBorder="1" applyAlignment="1">
      <alignment vertical="center"/>
    </xf>
    <xf numFmtId="0" fontId="48" fillId="0" borderId="90" xfId="33" applyFont="1" applyBorder="1" applyAlignment="1">
      <alignment vertical="center"/>
    </xf>
    <xf numFmtId="0" fontId="49" fillId="0" borderId="91" xfId="33" applyFont="1" applyBorder="1" applyAlignment="1">
      <alignment vertical="center"/>
    </xf>
    <xf numFmtId="1" fontId="40" fillId="25" borderId="0" xfId="33" applyNumberFormat="1" applyFont="1" applyFill="1" applyAlignment="1">
      <alignment vertical="center"/>
    </xf>
    <xf numFmtId="0" fontId="47" fillId="0" borderId="96" xfId="33" applyFont="1" applyBorder="1" applyAlignment="1">
      <alignment horizontal="right" vertical="center"/>
    </xf>
    <xf numFmtId="0" fontId="47" fillId="0" borderId="97" xfId="33" applyFont="1" applyBorder="1" applyAlignment="1">
      <alignment vertical="center"/>
    </xf>
    <xf numFmtId="0" fontId="48" fillId="0" borderId="97" xfId="33" applyFont="1" applyBorder="1" applyAlignment="1">
      <alignment vertical="center"/>
    </xf>
    <xf numFmtId="0" fontId="49" fillId="0" borderId="98" xfId="33" applyFont="1" applyBorder="1" applyAlignment="1">
      <alignment vertical="center"/>
    </xf>
    <xf numFmtId="0" fontId="48" fillId="0" borderId="103" xfId="33" applyFont="1" applyBorder="1" applyAlignment="1">
      <alignment horizontal="center" vertical="center"/>
    </xf>
    <xf numFmtId="0" fontId="48" fillId="0" borderId="64" xfId="33" applyFont="1" applyBorder="1" applyAlignment="1">
      <alignment vertical="center"/>
    </xf>
    <xf numFmtId="0" fontId="42" fillId="0" borderId="104" xfId="33" applyFont="1" applyBorder="1" applyAlignment="1">
      <alignment vertical="center"/>
    </xf>
    <xf numFmtId="0" fontId="42" fillId="0" borderId="67" xfId="33" applyFont="1" applyBorder="1" applyAlignment="1">
      <alignment vertical="center"/>
    </xf>
    <xf numFmtId="0" fontId="42" fillId="0" borderId="105" xfId="33" applyFont="1" applyBorder="1" applyAlignment="1">
      <alignment vertical="center"/>
    </xf>
    <xf numFmtId="0" fontId="48" fillId="0" borderId="110" xfId="33" applyFont="1" applyBorder="1" applyAlignment="1">
      <alignment horizontal="center" vertical="center"/>
    </xf>
    <xf numFmtId="0" fontId="48" fillId="0" borderId="69" xfId="33" applyFont="1" applyBorder="1" applyAlignment="1">
      <alignment vertical="center"/>
    </xf>
    <xf numFmtId="0" fontId="42" fillId="0" borderId="111" xfId="33" applyFont="1" applyBorder="1" applyAlignment="1">
      <alignment vertical="center"/>
    </xf>
    <xf numFmtId="0" fontId="49" fillId="0" borderId="114" xfId="33" applyFont="1" applyBorder="1" applyAlignment="1">
      <alignment vertical="center"/>
    </xf>
    <xf numFmtId="0" fontId="49" fillId="0" borderId="117" xfId="33" applyFont="1" applyBorder="1" applyAlignment="1">
      <alignment vertical="center"/>
    </xf>
    <xf numFmtId="0" fontId="47" fillId="0" borderId="90" xfId="33" applyFont="1" applyBorder="1" applyAlignment="1">
      <alignment vertical="center"/>
    </xf>
    <xf numFmtId="0" fontId="49" fillId="25" borderId="40" xfId="33" applyFont="1" applyFill="1" applyBorder="1" applyAlignment="1">
      <alignment vertical="center"/>
    </xf>
    <xf numFmtId="0" fontId="40" fillId="25" borderId="66" xfId="33" applyFont="1" applyFill="1" applyBorder="1" applyAlignment="1">
      <alignment vertical="center"/>
    </xf>
    <xf numFmtId="0" fontId="49" fillId="25" borderId="38" xfId="33" applyFont="1" applyFill="1" applyBorder="1" applyAlignment="1">
      <alignment vertical="center"/>
    </xf>
    <xf numFmtId="9" fontId="46" fillId="0" borderId="119" xfId="45" applyFont="1" applyFill="1" applyBorder="1" applyAlignment="1">
      <alignment vertical="center"/>
    </xf>
    <xf numFmtId="9" fontId="46" fillId="0" borderId="105" xfId="45" applyFont="1" applyFill="1" applyBorder="1" applyAlignment="1">
      <alignment vertical="center"/>
    </xf>
    <xf numFmtId="9" fontId="46" fillId="0" borderId="120" xfId="45" applyFont="1" applyFill="1" applyBorder="1" applyAlignment="1">
      <alignment vertical="center"/>
    </xf>
    <xf numFmtId="0" fontId="47" fillId="0" borderId="121" xfId="33" applyFont="1" applyBorder="1" applyAlignment="1">
      <alignment vertical="center"/>
    </xf>
    <xf numFmtId="0" fontId="48" fillId="0" borderId="121" xfId="33" applyFont="1" applyBorder="1" applyAlignment="1">
      <alignment vertical="center"/>
    </xf>
    <xf numFmtId="0" fontId="49" fillId="25" borderId="122" xfId="33" applyFont="1" applyFill="1" applyBorder="1" applyAlignment="1">
      <alignment vertical="center"/>
    </xf>
    <xf numFmtId="0" fontId="40" fillId="25" borderId="123" xfId="33" applyFont="1" applyFill="1" applyBorder="1" applyAlignment="1">
      <alignment vertical="center"/>
    </xf>
    <xf numFmtId="0" fontId="40" fillId="0" borderId="121" xfId="33" applyFont="1" applyBorder="1" applyAlignment="1">
      <alignment vertical="center"/>
    </xf>
    <xf numFmtId="0" fontId="48" fillId="0" borderId="125" xfId="33" applyFont="1" applyBorder="1" applyAlignment="1">
      <alignment vertical="center"/>
    </xf>
    <xf numFmtId="3" fontId="45" fillId="25" borderId="13" xfId="33" applyNumberFormat="1" applyFont="1" applyFill="1" applyBorder="1" applyAlignment="1">
      <alignment horizontal="left" vertical="center"/>
    </xf>
    <xf numFmtId="3" fontId="45" fillId="25" borderId="13" xfId="33" applyNumberFormat="1" applyFont="1" applyFill="1" applyBorder="1" applyAlignment="1">
      <alignment vertical="center"/>
    </xf>
    <xf numFmtId="0" fontId="52" fillId="25" borderId="38" xfId="33" applyFont="1" applyFill="1" applyBorder="1" applyAlignment="1">
      <alignment vertical="center"/>
    </xf>
    <xf numFmtId="0" fontId="53" fillId="0" borderId="0" xfId="43" applyFont="1"/>
    <xf numFmtId="9" fontId="54" fillId="37" borderId="126" xfId="45" applyFont="1" applyFill="1" applyBorder="1" applyAlignment="1">
      <alignment horizontal="center"/>
    </xf>
    <xf numFmtId="9" fontId="54" fillId="37" borderId="122" xfId="45" applyFont="1" applyFill="1" applyBorder="1" applyAlignment="1">
      <alignment horizontal="center"/>
    </xf>
    <xf numFmtId="9" fontId="54" fillId="37" borderId="17" xfId="45" applyFont="1" applyFill="1" applyBorder="1" applyAlignment="1">
      <alignment horizontal="right"/>
    </xf>
    <xf numFmtId="9" fontId="54" fillId="37" borderId="127" xfId="45" applyFont="1" applyFill="1" applyBorder="1" applyAlignment="1">
      <alignment horizontal="right"/>
    </xf>
    <xf numFmtId="9" fontId="54" fillId="35" borderId="126" xfId="45" applyFont="1" applyFill="1" applyBorder="1" applyAlignment="1">
      <alignment horizontal="right"/>
    </xf>
    <xf numFmtId="9" fontId="54" fillId="35" borderId="17" xfId="45" applyFont="1" applyFill="1" applyBorder="1" applyAlignment="1">
      <alignment horizontal="right"/>
    </xf>
    <xf numFmtId="9" fontId="54" fillId="35" borderId="127" xfId="45" applyFont="1" applyFill="1" applyBorder="1" applyAlignment="1">
      <alignment horizontal="right"/>
    </xf>
    <xf numFmtId="0" fontId="40" fillId="0" borderId="0" xfId="33" applyFont="1" applyAlignment="1">
      <alignment horizontal="center" vertical="center"/>
    </xf>
    <xf numFmtId="0" fontId="44" fillId="25" borderId="0" xfId="33" applyFont="1" applyFill="1" applyAlignment="1">
      <alignment horizontal="center" vertical="center"/>
    </xf>
    <xf numFmtId="0" fontId="55" fillId="25" borderId="0" xfId="33" applyFont="1" applyFill="1" applyAlignment="1">
      <alignment horizontal="center" vertical="center"/>
    </xf>
    <xf numFmtId="0" fontId="55" fillId="25" borderId="0" xfId="33" applyFont="1" applyFill="1" applyAlignment="1">
      <alignment horizontal="right" vertical="center"/>
    </xf>
    <xf numFmtId="0" fontId="42" fillId="25" borderId="0" xfId="33" applyFont="1" applyFill="1" applyAlignment="1">
      <alignment vertical="center"/>
    </xf>
    <xf numFmtId="0" fontId="54" fillId="0" borderId="0" xfId="43" applyFont="1"/>
    <xf numFmtId="0" fontId="40" fillId="0" borderId="123" xfId="33" applyFont="1" applyBorder="1" applyAlignment="1">
      <alignment vertical="center"/>
    </xf>
    <xf numFmtId="0" fontId="56" fillId="0" borderId="121" xfId="33" applyFont="1" applyBorder="1" applyAlignment="1">
      <alignment vertical="center"/>
    </xf>
    <xf numFmtId="0" fontId="57" fillId="25" borderId="65" xfId="33" applyFont="1" applyFill="1" applyBorder="1" applyAlignment="1">
      <alignment horizontal="center" vertical="center"/>
    </xf>
    <xf numFmtId="0" fontId="57" fillId="25" borderId="123" xfId="33" applyFont="1" applyFill="1" applyBorder="1" applyAlignment="1">
      <alignment horizontal="right" vertical="center"/>
    </xf>
    <xf numFmtId="0" fontId="57" fillId="25" borderId="123" xfId="33" applyFont="1" applyFill="1" applyBorder="1" applyAlignment="1">
      <alignment horizontal="left" vertical="center"/>
    </xf>
    <xf numFmtId="0" fontId="49" fillId="0" borderId="0" xfId="33" applyFont="1" applyAlignment="1">
      <alignment horizontal="center" vertical="center"/>
    </xf>
    <xf numFmtId="0" fontId="49" fillId="0" borderId="0" xfId="33" applyFont="1" applyAlignment="1">
      <alignment horizontal="right" vertical="center"/>
    </xf>
    <xf numFmtId="0" fontId="59" fillId="25" borderId="123" xfId="33" applyFont="1" applyFill="1" applyBorder="1" applyAlignment="1">
      <alignment vertical="center"/>
    </xf>
    <xf numFmtId="0" fontId="40" fillId="0" borderId="18" xfId="33" applyFont="1" applyBorder="1" applyAlignment="1">
      <alignment horizontal="center" vertical="center"/>
    </xf>
    <xf numFmtId="0" fontId="55" fillId="25" borderId="14" xfId="33" applyFont="1" applyFill="1" applyBorder="1" applyAlignment="1">
      <alignment horizontal="center" vertical="center"/>
    </xf>
    <xf numFmtId="0" fontId="55" fillId="25" borderId="10" xfId="33" applyFont="1" applyFill="1" applyBorder="1" applyAlignment="1">
      <alignment horizontal="center" vertical="center"/>
    </xf>
    <xf numFmtId="0" fontId="55" fillId="25" borderId="39" xfId="33" applyFont="1" applyFill="1" applyBorder="1" applyAlignment="1">
      <alignment horizontal="center" vertical="center"/>
    </xf>
    <xf numFmtId="0" fontId="55" fillId="25" borderId="13" xfId="33" applyFont="1" applyFill="1" applyBorder="1" applyAlignment="1">
      <alignment horizontal="center" vertical="center"/>
    </xf>
    <xf numFmtId="0" fontId="44" fillId="25" borderId="18" xfId="33" applyFont="1" applyFill="1" applyBorder="1" applyAlignment="1">
      <alignment horizontal="center" vertical="center"/>
    </xf>
    <xf numFmtId="0" fontId="42" fillId="25" borderId="18" xfId="33" applyFont="1" applyFill="1" applyBorder="1" applyAlignment="1">
      <alignment horizontal="left" vertical="center"/>
    </xf>
    <xf numFmtId="1" fontId="44" fillId="0" borderId="18" xfId="33" applyNumberFormat="1" applyFont="1" applyBorder="1" applyAlignment="1">
      <alignment horizontal="center" vertical="center"/>
    </xf>
    <xf numFmtId="1" fontId="44" fillId="34" borderId="16" xfId="33" applyNumberFormat="1" applyFont="1" applyFill="1" applyBorder="1" applyAlignment="1">
      <alignment vertical="center"/>
    </xf>
    <xf numFmtId="1" fontId="44" fillId="34" borderId="18" xfId="33" applyNumberFormat="1" applyFont="1" applyFill="1" applyBorder="1" applyAlignment="1">
      <alignment vertical="center"/>
    </xf>
    <xf numFmtId="1" fontId="44" fillId="34" borderId="18" xfId="33" applyNumberFormat="1" applyFont="1" applyFill="1" applyBorder="1" applyAlignment="1">
      <alignment horizontal="left" vertical="center"/>
    </xf>
    <xf numFmtId="1" fontId="44" fillId="0" borderId="16" xfId="33" applyNumberFormat="1" applyFont="1" applyBorder="1" applyAlignment="1">
      <alignment horizontal="center" vertical="center"/>
    </xf>
    <xf numFmtId="9" fontId="54" fillId="37" borderId="137" xfId="45" applyFont="1" applyFill="1" applyBorder="1" applyAlignment="1">
      <alignment horizontal="right"/>
    </xf>
    <xf numFmtId="9" fontId="54" fillId="37" borderId="138" xfId="45" applyFont="1" applyFill="1" applyBorder="1" applyAlignment="1">
      <alignment horizontal="right"/>
    </xf>
    <xf numFmtId="9" fontId="54" fillId="35" borderId="139" xfId="45" applyFont="1" applyFill="1" applyBorder="1" applyAlignment="1">
      <alignment horizontal="right"/>
    </xf>
    <xf numFmtId="9" fontId="54" fillId="35" borderId="137" xfId="45" applyFont="1" applyFill="1" applyBorder="1" applyAlignment="1">
      <alignment horizontal="right"/>
    </xf>
    <xf numFmtId="9" fontId="54" fillId="35" borderId="138" xfId="45" applyFont="1" applyFill="1" applyBorder="1" applyAlignment="1">
      <alignment horizontal="right"/>
    </xf>
    <xf numFmtId="0" fontId="44" fillId="25" borderId="68" xfId="33" applyFont="1" applyFill="1" applyBorder="1" applyAlignment="1">
      <alignment horizontal="center" vertical="center"/>
    </xf>
    <xf numFmtId="0" fontId="44" fillId="25" borderId="140" xfId="33" applyFont="1" applyFill="1" applyBorder="1" applyAlignment="1">
      <alignment horizontal="center" vertical="center"/>
    </xf>
    <xf numFmtId="0" fontId="40" fillId="0" borderId="68" xfId="33" applyFont="1" applyBorder="1" applyAlignment="1">
      <alignment vertical="center"/>
    </xf>
    <xf numFmtId="0" fontId="44" fillId="25" borderId="143" xfId="33" applyFont="1" applyFill="1" applyBorder="1" applyAlignment="1">
      <alignment horizontal="center" vertical="center"/>
    </xf>
    <xf numFmtId="0" fontId="44" fillId="25" borderId="82" xfId="33" applyFont="1" applyFill="1" applyBorder="1" applyAlignment="1">
      <alignment horizontal="center" vertical="center"/>
    </xf>
    <xf numFmtId="0" fontId="60" fillId="25" borderId="68" xfId="33" applyFont="1" applyFill="1" applyBorder="1" applyAlignment="1">
      <alignment horizontal="center" vertical="center"/>
    </xf>
    <xf numFmtId="0" fontId="60" fillId="25" borderId="140" xfId="33" applyFont="1" applyFill="1" applyBorder="1" applyAlignment="1">
      <alignment horizontal="right" vertical="center"/>
    </xf>
    <xf numFmtId="0" fontId="45" fillId="25" borderId="123" xfId="33" applyFont="1" applyFill="1" applyBorder="1" applyAlignment="1">
      <alignment horizontal="left" vertical="center"/>
    </xf>
    <xf numFmtId="9" fontId="54" fillId="0" borderId="0" xfId="45" applyFont="1" applyFill="1" applyBorder="1" applyAlignment="1">
      <alignment horizontal="center"/>
    </xf>
    <xf numFmtId="0" fontId="40" fillId="0" borderId="144" xfId="33" applyFont="1" applyBorder="1" applyAlignment="1">
      <alignment horizontal="center" vertical="center"/>
    </xf>
    <xf numFmtId="0" fontId="40" fillId="40" borderId="144" xfId="33" applyFont="1" applyFill="1" applyBorder="1" applyAlignment="1">
      <alignment horizontal="center" vertical="center"/>
    </xf>
    <xf numFmtId="0" fontId="40" fillId="41" borderId="144" xfId="33" applyFont="1" applyFill="1" applyBorder="1" applyAlignment="1">
      <alignment horizontal="center" vertical="center"/>
    </xf>
    <xf numFmtId="0" fontId="56" fillId="0" borderId="123" xfId="33" applyFont="1" applyBorder="1" applyAlignment="1">
      <alignment vertical="center"/>
    </xf>
    <xf numFmtId="0" fontId="60" fillId="0" borderId="68" xfId="33" applyFont="1" applyBorder="1" applyAlignment="1">
      <alignment horizontal="center" vertical="center"/>
    </xf>
    <xf numFmtId="0" fontId="52" fillId="0" borderId="140" xfId="33" applyFont="1" applyBorder="1" applyAlignment="1">
      <alignment horizontal="right" vertical="center"/>
    </xf>
    <xf numFmtId="0" fontId="59" fillId="0" borderId="123" xfId="33" applyFont="1" applyBorder="1" applyAlignment="1">
      <alignment vertical="center"/>
    </xf>
    <xf numFmtId="0" fontId="54" fillId="37" borderId="9" xfId="43" applyFont="1" applyFill="1" applyBorder="1"/>
    <xf numFmtId="0" fontId="61" fillId="0" borderId="0" xfId="43" applyFont="1" applyAlignment="1">
      <alignment horizontal="center" vertical="center"/>
    </xf>
    <xf numFmtId="0" fontId="40" fillId="0" borderId="145" xfId="33" applyFont="1" applyBorder="1" applyAlignment="1">
      <alignment horizontal="center" vertical="center"/>
    </xf>
    <xf numFmtId="0" fontId="60" fillId="0" borderId="65" xfId="33" applyFont="1" applyBorder="1" applyAlignment="1">
      <alignment horizontal="center" vertical="center"/>
    </xf>
    <xf numFmtId="0" fontId="52" fillId="0" borderId="123" xfId="33" applyFont="1" applyBorder="1" applyAlignment="1">
      <alignment horizontal="right" vertical="center"/>
    </xf>
    <xf numFmtId="0" fontId="57" fillId="0" borderId="121" xfId="33" applyFont="1" applyBorder="1" applyAlignment="1">
      <alignment vertical="center"/>
    </xf>
    <xf numFmtId="0" fontId="44" fillId="0" borderId="121" xfId="33" applyFont="1" applyBorder="1" applyAlignment="1">
      <alignment horizontal="center" vertical="center"/>
    </xf>
    <xf numFmtId="0" fontId="44" fillId="0" borderId="65" xfId="33" applyFont="1" applyBorder="1" applyAlignment="1">
      <alignment horizontal="center" vertical="center"/>
    </xf>
    <xf numFmtId="0" fontId="44" fillId="0" borderId="0" xfId="33" applyFont="1" applyAlignment="1">
      <alignment horizontal="center" vertical="center"/>
    </xf>
    <xf numFmtId="170" fontId="54" fillId="37" borderId="9" xfId="44" applyNumberFormat="1" applyFont="1" applyFill="1" applyBorder="1"/>
    <xf numFmtId="0" fontId="44" fillId="0" borderId="123" xfId="33" applyFont="1" applyBorder="1" applyAlignment="1">
      <alignment horizontal="center" vertical="center"/>
    </xf>
    <xf numFmtId="0" fontId="62" fillId="0" borderId="123" xfId="33" applyFont="1" applyBorder="1" applyAlignment="1">
      <alignment horizontal="center" vertical="center"/>
    </xf>
    <xf numFmtId="0" fontId="43" fillId="0" borderId="121" xfId="33" applyFont="1" applyBorder="1" applyAlignment="1">
      <alignment vertical="center"/>
    </xf>
    <xf numFmtId="0" fontId="43" fillId="0" borderId="65" xfId="33" applyFont="1" applyBorder="1" applyAlignment="1">
      <alignment vertical="center"/>
    </xf>
    <xf numFmtId="0" fontId="43" fillId="0" borderId="0" xfId="33" applyFont="1" applyAlignment="1">
      <alignment vertical="center"/>
    </xf>
    <xf numFmtId="0" fontId="43" fillId="0" borderId="123" xfId="33" applyFont="1" applyBorder="1" applyAlignment="1">
      <alignment vertical="center"/>
    </xf>
    <xf numFmtId="0" fontId="54" fillId="0" borderId="0" xfId="43" applyFont="1" applyAlignment="1">
      <alignment horizontal="center" vertical="center" wrapText="1"/>
    </xf>
    <xf numFmtId="0" fontId="40" fillId="0" borderId="146" xfId="33" applyFont="1" applyBorder="1" applyAlignment="1">
      <alignment horizontal="center" vertical="center"/>
    </xf>
    <xf numFmtId="0" fontId="40" fillId="0" borderId="147" xfId="33" applyFont="1" applyBorder="1" applyAlignment="1">
      <alignment horizontal="center" vertical="center"/>
    </xf>
    <xf numFmtId="0" fontId="40" fillId="0" borderId="146" xfId="33" applyFont="1" applyBorder="1" applyAlignment="1">
      <alignment vertical="center"/>
    </xf>
    <xf numFmtId="0" fontId="63" fillId="0" borderId="146" xfId="33" applyFont="1" applyBorder="1" applyAlignment="1">
      <alignment vertical="center"/>
    </xf>
    <xf numFmtId="2" fontId="40" fillId="25" borderId="0" xfId="33" applyNumberFormat="1" applyFont="1" applyFill="1" applyAlignment="1">
      <alignment vertical="center"/>
    </xf>
    <xf numFmtId="9" fontId="40" fillId="25" borderId="0" xfId="42" applyFont="1" applyFill="1" applyAlignment="1">
      <alignment vertical="center"/>
    </xf>
    <xf numFmtId="171" fontId="40" fillId="25" borderId="0" xfId="42" applyNumberFormat="1" applyFont="1" applyFill="1" applyAlignment="1">
      <alignment vertical="center"/>
    </xf>
    <xf numFmtId="1" fontId="40" fillId="0" borderId="85" xfId="33" applyNumberFormat="1" applyFont="1" applyBorder="1" applyAlignment="1">
      <alignment vertical="center"/>
    </xf>
    <xf numFmtId="1" fontId="40" fillId="0" borderId="120" xfId="33" applyNumberFormat="1" applyFont="1" applyBorder="1" applyAlignment="1">
      <alignment vertical="center"/>
    </xf>
    <xf numFmtId="1" fontId="40" fillId="0" borderId="83" xfId="33" applyNumberFormat="1" applyFont="1" applyBorder="1" applyAlignment="1">
      <alignment vertical="center"/>
    </xf>
    <xf numFmtId="1" fontId="40" fillId="0" borderId="84" xfId="33" applyNumberFormat="1" applyFont="1" applyBorder="1" applyAlignment="1">
      <alignment vertical="center"/>
    </xf>
    <xf numFmtId="0" fontId="40" fillId="0" borderId="85" xfId="33" applyFont="1" applyBorder="1" applyAlignment="1">
      <alignment vertical="center"/>
    </xf>
    <xf numFmtId="0" fontId="40" fillId="0" borderId="84" xfId="33" applyFont="1" applyBorder="1" applyAlignment="1">
      <alignment vertical="center"/>
    </xf>
    <xf numFmtId="0" fontId="40" fillId="0" borderId="83" xfId="33" applyFont="1" applyBorder="1" applyAlignment="1">
      <alignment vertical="center"/>
    </xf>
    <xf numFmtId="1" fontId="51" fillId="0" borderId="85" xfId="33" applyNumberFormat="1" applyFont="1" applyBorder="1" applyAlignment="1">
      <alignment vertical="center"/>
    </xf>
    <xf numFmtId="1" fontId="51" fillId="0" borderId="84" xfId="33" applyNumberFormat="1" applyFont="1" applyBorder="1" applyAlignment="1">
      <alignment vertical="center"/>
    </xf>
    <xf numFmtId="3" fontId="19" fillId="25" borderId="122" xfId="0" applyNumberFormat="1" applyFont="1" applyFill="1" applyBorder="1" applyAlignment="1">
      <alignment horizontal="center" vertical="center"/>
    </xf>
    <xf numFmtId="0" fontId="19" fillId="0" borderId="0" xfId="0" applyFont="1" applyAlignment="1">
      <alignment horizontal="center" vertical="center"/>
    </xf>
    <xf numFmtId="0" fontId="21" fillId="0" borderId="122" xfId="0" applyFont="1" applyBorder="1" applyAlignment="1">
      <alignment horizontal="center" vertical="center"/>
    </xf>
    <xf numFmtId="9" fontId="25" fillId="0" borderId="122" xfId="42" applyFont="1" applyFill="1" applyBorder="1" applyAlignment="1">
      <alignment horizontal="center" vertical="center"/>
    </xf>
    <xf numFmtId="43" fontId="18" fillId="0" borderId="148" xfId="0" applyNumberFormat="1" applyFont="1" applyBorder="1" applyAlignment="1">
      <alignment horizontal="center" vertical="center"/>
    </xf>
    <xf numFmtId="0" fontId="18" fillId="0" borderId="122" xfId="0" applyFont="1" applyBorder="1" applyAlignment="1">
      <alignment horizontal="center" vertical="center"/>
    </xf>
    <xf numFmtId="0" fontId="29" fillId="0" borderId="122" xfId="0" applyFont="1" applyBorder="1" applyAlignment="1">
      <alignment horizontal="center" vertical="center"/>
    </xf>
    <xf numFmtId="0" fontId="35" fillId="0" borderId="122" xfId="0" applyFont="1" applyBorder="1" applyAlignment="1">
      <alignment horizontal="center" vertical="center"/>
    </xf>
    <xf numFmtId="0" fontId="36" fillId="0" borderId="122" xfId="0" applyFont="1" applyBorder="1" applyAlignment="1">
      <alignment horizontal="center" vertical="center"/>
    </xf>
    <xf numFmtId="43" fontId="18" fillId="0" borderId="0" xfId="0" applyNumberFormat="1" applyFont="1"/>
    <xf numFmtId="0" fontId="27" fillId="28" borderId="148" xfId="0" applyFont="1" applyFill="1" applyBorder="1" applyAlignment="1">
      <alignment horizontal="center" vertical="center"/>
    </xf>
    <xf numFmtId="9" fontId="25" fillId="28" borderId="149" xfId="42" applyFont="1" applyFill="1" applyBorder="1" applyAlignment="1">
      <alignment horizontal="center" vertical="center"/>
    </xf>
    <xf numFmtId="0" fontId="27" fillId="28" borderId="37" xfId="0" applyFont="1" applyFill="1" applyBorder="1" applyAlignment="1">
      <alignment horizontal="center" vertical="center" wrapText="1"/>
    </xf>
    <xf numFmtId="0" fontId="40" fillId="0" borderId="118" xfId="33" applyFont="1" applyBorder="1" applyAlignment="1">
      <alignment vertical="center"/>
    </xf>
    <xf numFmtId="9" fontId="51" fillId="0" borderId="150" xfId="45" applyFont="1" applyFill="1" applyBorder="1" applyAlignment="1">
      <alignment vertical="center"/>
    </xf>
    <xf numFmtId="9" fontId="51" fillId="0" borderId="151" xfId="45" applyFont="1" applyFill="1" applyBorder="1" applyAlignment="1">
      <alignment vertical="center"/>
    </xf>
    <xf numFmtId="9" fontId="51" fillId="0" borderId="152" xfId="45" applyFont="1" applyFill="1" applyBorder="1" applyAlignment="1">
      <alignment vertical="center"/>
    </xf>
    <xf numFmtId="0" fontId="40" fillId="0" borderId="150" xfId="33" applyFont="1" applyBorder="1" applyAlignment="1">
      <alignment vertical="center"/>
    </xf>
    <xf numFmtId="0" fontId="40" fillId="0" borderId="151" xfId="33" applyFont="1" applyBorder="1" applyAlignment="1">
      <alignment vertical="center"/>
    </xf>
    <xf numFmtId="0" fontId="40" fillId="0" borderId="152" xfId="33" applyFont="1" applyBorder="1" applyAlignment="1">
      <alignment vertical="center"/>
    </xf>
    <xf numFmtId="9" fontId="54" fillId="35" borderId="75" xfId="45" applyFont="1" applyFill="1" applyBorder="1" applyAlignment="1">
      <alignment horizontal="right"/>
    </xf>
    <xf numFmtId="9" fontId="54" fillId="35" borderId="141" xfId="45" applyFont="1" applyFill="1" applyBorder="1" applyAlignment="1">
      <alignment horizontal="right"/>
    </xf>
    <xf numFmtId="9" fontId="54" fillId="35" borderId="73" xfId="45" applyFont="1" applyFill="1" applyBorder="1" applyAlignment="1">
      <alignment horizontal="right"/>
    </xf>
    <xf numFmtId="9" fontId="54" fillId="37" borderId="75" xfId="45" applyFont="1" applyFill="1" applyBorder="1" applyAlignment="1">
      <alignment horizontal="right"/>
    </xf>
    <xf numFmtId="9" fontId="54" fillId="37" borderId="141" xfId="45" applyFont="1" applyFill="1" applyBorder="1" applyAlignment="1">
      <alignment horizontal="right"/>
    </xf>
    <xf numFmtId="9" fontId="54" fillId="37" borderId="153" xfId="45" applyFont="1" applyFill="1" applyBorder="1" applyAlignment="1">
      <alignment horizontal="center"/>
    </xf>
    <xf numFmtId="9" fontId="54" fillId="37" borderId="73" xfId="45" applyFont="1" applyFill="1" applyBorder="1" applyAlignment="1">
      <alignment horizontal="center"/>
    </xf>
    <xf numFmtId="9" fontId="46" fillId="0" borderId="154" xfId="45" applyFont="1" applyFill="1" applyBorder="1" applyAlignment="1">
      <alignment vertical="center"/>
    </xf>
    <xf numFmtId="9" fontId="46" fillId="0" borderId="155" xfId="45" applyFont="1" applyFill="1" applyBorder="1" applyAlignment="1">
      <alignment vertical="center"/>
    </xf>
    <xf numFmtId="9" fontId="46" fillId="0" borderId="156" xfId="45" applyFont="1" applyFill="1" applyBorder="1" applyAlignment="1">
      <alignment vertical="center"/>
    </xf>
    <xf numFmtId="0" fontId="40" fillId="0" borderId="154" xfId="33" applyFont="1" applyBorder="1" applyAlignment="1">
      <alignment vertical="center"/>
    </xf>
    <xf numFmtId="0" fontId="40" fillId="0" borderId="157" xfId="33" applyFont="1" applyBorder="1" applyAlignment="1">
      <alignment vertical="center"/>
    </xf>
    <xf numFmtId="0" fontId="40" fillId="0" borderId="156" xfId="33" applyFont="1" applyBorder="1" applyAlignment="1">
      <alignment vertical="center"/>
    </xf>
    <xf numFmtId="9" fontId="46" fillId="0" borderId="157" xfId="45" applyFont="1" applyFill="1" applyBorder="1" applyAlignment="1">
      <alignment vertical="center"/>
    </xf>
    <xf numFmtId="1" fontId="51" fillId="0" borderId="150" xfId="33" applyNumberFormat="1" applyFont="1" applyBorder="1" applyAlignment="1">
      <alignment vertical="center"/>
    </xf>
    <xf numFmtId="1" fontId="51" fillId="0" borderId="152" xfId="33" applyNumberFormat="1" applyFont="1" applyBorder="1" applyAlignment="1">
      <alignment vertical="center"/>
    </xf>
    <xf numFmtId="9" fontId="46" fillId="0" borderId="150" xfId="45" applyFont="1" applyFill="1" applyBorder="1" applyAlignment="1">
      <alignment vertical="center"/>
    </xf>
    <xf numFmtId="9" fontId="46" fillId="0" borderId="151" xfId="45" applyFont="1" applyFill="1" applyBorder="1" applyAlignment="1">
      <alignment vertical="center"/>
    </xf>
    <xf numFmtId="9" fontId="46" fillId="0" borderId="152" xfId="45" applyFont="1" applyFill="1" applyBorder="1" applyAlignment="1">
      <alignment vertical="center"/>
    </xf>
    <xf numFmtId="0" fontId="40" fillId="0" borderId="158" xfId="33" applyFont="1" applyBorder="1" applyAlignment="1">
      <alignment vertical="center"/>
    </xf>
    <xf numFmtId="0" fontId="53" fillId="35" borderId="75" xfId="43" applyFont="1" applyFill="1" applyBorder="1" applyAlignment="1">
      <alignment horizontal="center"/>
    </xf>
    <xf numFmtId="0" fontId="53" fillId="35" borderId="142" xfId="43" applyFont="1" applyFill="1" applyBorder="1" applyAlignment="1">
      <alignment horizontal="center"/>
    </xf>
    <xf numFmtId="0" fontId="53" fillId="35" borderId="141" xfId="43" applyFont="1" applyFill="1" applyBorder="1" applyAlignment="1">
      <alignment horizontal="center"/>
    </xf>
    <xf numFmtId="0" fontId="53" fillId="35" borderId="73" xfId="43" applyFont="1" applyFill="1" applyBorder="1" applyAlignment="1">
      <alignment horizontal="center"/>
    </xf>
    <xf numFmtId="0" fontId="54" fillId="37" borderId="73" xfId="43" applyFont="1" applyFill="1" applyBorder="1"/>
    <xf numFmtId="0" fontId="53" fillId="0" borderId="0" xfId="43" applyFont="1" applyAlignment="1">
      <alignment horizontal="center"/>
    </xf>
    <xf numFmtId="0" fontId="54" fillId="37" borderId="75" xfId="43" applyFont="1" applyFill="1" applyBorder="1" applyAlignment="1">
      <alignment horizontal="center"/>
    </xf>
    <xf numFmtId="0" fontId="54" fillId="37" borderId="142" xfId="43" applyFont="1" applyFill="1" applyBorder="1" applyAlignment="1">
      <alignment horizontal="center"/>
    </xf>
    <xf numFmtId="0" fontId="54" fillId="37" borderId="141" xfId="43" applyFont="1" applyFill="1" applyBorder="1" applyAlignment="1">
      <alignment horizontal="center"/>
    </xf>
    <xf numFmtId="9" fontId="18" fillId="0" borderId="9" xfId="42" applyFont="1" applyFill="1" applyBorder="1"/>
    <xf numFmtId="9" fontId="43" fillId="0" borderId="124" xfId="45" applyFont="1" applyFill="1" applyBorder="1" applyAlignment="1">
      <alignment vertical="center"/>
    </xf>
    <xf numFmtId="9" fontId="43" fillId="0" borderId="85" xfId="45" applyFont="1" applyFill="1" applyBorder="1" applyAlignment="1">
      <alignment vertical="center"/>
    </xf>
    <xf numFmtId="9" fontId="43" fillId="0" borderId="84" xfId="45" applyFont="1" applyFill="1" applyBorder="1" applyAlignment="1">
      <alignment vertical="center"/>
    </xf>
    <xf numFmtId="9" fontId="43" fillId="0" borderId="83" xfId="45" applyFont="1" applyFill="1" applyBorder="1" applyAlignment="1">
      <alignment vertical="center"/>
    </xf>
    <xf numFmtId="0" fontId="49" fillId="0" borderId="15" xfId="33" applyFont="1" applyBorder="1" applyAlignment="1">
      <alignment vertical="center"/>
    </xf>
    <xf numFmtId="0" fontId="48" fillId="0" borderId="158" xfId="33" applyFont="1" applyBorder="1" applyAlignment="1">
      <alignment vertical="center"/>
    </xf>
    <xf numFmtId="1" fontId="47" fillId="0" borderId="160" xfId="33" applyNumberFormat="1" applyFont="1" applyBorder="1" applyAlignment="1">
      <alignment vertical="center"/>
    </xf>
    <xf numFmtId="1" fontId="47" fillId="0" borderId="159" xfId="33" applyNumberFormat="1" applyFont="1" applyBorder="1" applyAlignment="1">
      <alignment vertical="center"/>
    </xf>
    <xf numFmtId="9" fontId="46" fillId="0" borderId="121" xfId="45" applyFont="1" applyFill="1" applyBorder="1" applyAlignment="1">
      <alignment vertical="center"/>
    </xf>
    <xf numFmtId="1" fontId="40" fillId="0" borderId="121" xfId="33" applyNumberFormat="1" applyFont="1" applyBorder="1" applyAlignment="1">
      <alignment vertical="center"/>
    </xf>
    <xf numFmtId="1" fontId="51" fillId="0" borderId="121" xfId="33" applyNumberFormat="1" applyFont="1" applyBorder="1" applyAlignment="1">
      <alignment vertical="center"/>
    </xf>
    <xf numFmtId="1" fontId="51" fillId="0" borderId="151" xfId="33" applyNumberFormat="1" applyFont="1" applyBorder="1" applyAlignment="1">
      <alignment vertical="center"/>
    </xf>
    <xf numFmtId="1" fontId="51" fillId="43" borderId="151" xfId="33" applyNumberFormat="1" applyFont="1" applyFill="1" applyBorder="1" applyAlignment="1">
      <alignment vertical="center"/>
    </xf>
    <xf numFmtId="1" fontId="51" fillId="43" borderId="83" xfId="33" applyNumberFormat="1" applyFont="1" applyFill="1" applyBorder="1" applyAlignment="1">
      <alignment vertical="center"/>
    </xf>
    <xf numFmtId="3" fontId="39" fillId="25" borderId="9" xfId="0" applyNumberFormat="1" applyFont="1" applyFill="1" applyBorder="1"/>
    <xf numFmtId="4" fontId="64" fillId="24" borderId="9" xfId="0" applyNumberFormat="1" applyFont="1" applyFill="1" applyBorder="1"/>
    <xf numFmtId="4" fontId="39" fillId="25" borderId="9" xfId="0" applyNumberFormat="1" applyFont="1" applyFill="1" applyBorder="1"/>
    <xf numFmtId="164" fontId="39" fillId="28" borderId="9" xfId="41" applyNumberFormat="1" applyFont="1" applyFill="1" applyBorder="1"/>
    <xf numFmtId="0" fontId="39" fillId="0" borderId="0" xfId="0" applyFont="1"/>
    <xf numFmtId="0" fontId="39" fillId="24" borderId="0" xfId="0" applyFont="1" applyFill="1"/>
    <xf numFmtId="4" fontId="39" fillId="36" borderId="0" xfId="0" applyNumberFormat="1" applyFont="1" applyFill="1"/>
    <xf numFmtId="4" fontId="39" fillId="37" borderId="0" xfId="0" applyNumberFormat="1" applyFont="1" applyFill="1"/>
    <xf numFmtId="2" fontId="26" fillId="27" borderId="0" xfId="41" applyNumberFormat="1" applyFont="1" applyFill="1" applyAlignment="1">
      <alignment vertical="center"/>
    </xf>
    <xf numFmtId="0" fontId="39" fillId="34" borderId="9" xfId="0" applyFont="1" applyFill="1" applyBorder="1"/>
    <xf numFmtId="4" fontId="39" fillId="34" borderId="9" xfId="0" applyNumberFormat="1" applyFont="1" applyFill="1" applyBorder="1"/>
    <xf numFmtId="3" fontId="39" fillId="34" borderId="9" xfId="0" applyNumberFormat="1" applyFont="1" applyFill="1" applyBorder="1"/>
    <xf numFmtId="4" fontId="64" fillId="34" borderId="9" xfId="0" applyNumberFormat="1" applyFont="1" applyFill="1" applyBorder="1"/>
    <xf numFmtId="164" fontId="39" fillId="34" borderId="9" xfId="41" applyNumberFormat="1" applyFont="1" applyFill="1" applyBorder="1"/>
    <xf numFmtId="0" fontId="45" fillId="0" borderId="123" xfId="33" applyFont="1" applyBorder="1" applyAlignment="1">
      <alignment vertical="center"/>
    </xf>
    <xf numFmtId="0" fontId="42" fillId="0" borderId="0" xfId="33" applyFont="1" applyAlignment="1">
      <alignment vertical="center"/>
    </xf>
    <xf numFmtId="3" fontId="44" fillId="0" borderId="0" xfId="33" applyNumberFormat="1" applyFont="1" applyAlignment="1">
      <alignment horizontal="center" vertical="center"/>
    </xf>
    <xf numFmtId="0" fontId="42" fillId="44" borderId="15" xfId="33" applyFont="1" applyFill="1" applyBorder="1" applyAlignment="1">
      <alignment vertical="center"/>
    </xf>
    <xf numFmtId="0" fontId="42" fillId="44" borderId="16" xfId="33" applyFont="1" applyFill="1" applyBorder="1" applyAlignment="1">
      <alignment vertical="center"/>
    </xf>
    <xf numFmtId="0" fontId="42" fillId="43" borderId="15" xfId="33" applyFont="1" applyFill="1" applyBorder="1" applyAlignment="1">
      <alignment vertical="center"/>
    </xf>
    <xf numFmtId="4" fontId="42" fillId="43" borderId="16" xfId="33" applyNumberFormat="1" applyFont="1" applyFill="1" applyBorder="1" applyAlignment="1">
      <alignment vertical="center"/>
    </xf>
    <xf numFmtId="0" fontId="42" fillId="31" borderId="15" xfId="33" applyFont="1" applyFill="1" applyBorder="1" applyAlignment="1">
      <alignment vertical="center"/>
    </xf>
    <xf numFmtId="0" fontId="42" fillId="31" borderId="16" xfId="33" applyFont="1" applyFill="1" applyBorder="1" applyAlignment="1">
      <alignment vertical="center"/>
    </xf>
    <xf numFmtId="0" fontId="42" fillId="36" borderId="15" xfId="33" applyFont="1" applyFill="1" applyBorder="1" applyAlignment="1">
      <alignment vertical="center"/>
    </xf>
    <xf numFmtId="0" fontId="42" fillId="36" borderId="16" xfId="33" applyFont="1" applyFill="1" applyBorder="1" applyAlignment="1">
      <alignment vertical="center"/>
    </xf>
    <xf numFmtId="0" fontId="42" fillId="43" borderId="15" xfId="33" applyFont="1" applyFill="1" applyBorder="1" applyAlignment="1">
      <alignment vertical="center" wrapText="1"/>
    </xf>
    <xf numFmtId="0" fontId="48" fillId="42" borderId="97" xfId="33" applyFont="1" applyFill="1" applyBorder="1" applyAlignment="1">
      <alignment vertical="center"/>
    </xf>
    <xf numFmtId="2" fontId="47" fillId="0" borderId="160" xfId="33" applyNumberFormat="1" applyFont="1" applyBorder="1" applyAlignment="1">
      <alignment vertical="center"/>
    </xf>
    <xf numFmtId="0" fontId="48" fillId="37" borderId="97" xfId="33" applyFont="1" applyFill="1" applyBorder="1" applyAlignment="1">
      <alignment vertical="center"/>
    </xf>
    <xf numFmtId="0" fontId="48" fillId="37" borderId="158" xfId="33" applyFont="1" applyFill="1" applyBorder="1" applyAlignment="1">
      <alignment vertical="center"/>
    </xf>
    <xf numFmtId="0" fontId="48" fillId="42" borderId="158" xfId="33" applyFont="1" applyFill="1" applyBorder="1" applyAlignment="1">
      <alignment vertical="center"/>
    </xf>
    <xf numFmtId="1" fontId="47" fillId="42" borderId="159" xfId="33" applyNumberFormat="1" applyFont="1" applyFill="1" applyBorder="1" applyAlignment="1">
      <alignment horizontal="center" vertical="center"/>
    </xf>
    <xf numFmtId="0" fontId="65" fillId="0" borderId="97" xfId="33" applyFont="1" applyBorder="1" applyAlignment="1">
      <alignment vertical="center"/>
    </xf>
    <xf numFmtId="0" fontId="66" fillId="0" borderId="97" xfId="33" applyFont="1" applyBorder="1" applyAlignment="1">
      <alignment vertical="center"/>
    </xf>
    <xf numFmtId="0" fontId="67" fillId="0" borderId="97" xfId="33" applyFont="1" applyBorder="1" applyAlignment="1">
      <alignment vertical="center"/>
    </xf>
    <xf numFmtId="0" fontId="68" fillId="0" borderId="97" xfId="33" applyFont="1" applyBorder="1" applyAlignment="1">
      <alignment vertical="center"/>
    </xf>
    <xf numFmtId="0" fontId="39" fillId="35" borderId="9" xfId="0" applyFont="1" applyFill="1" applyBorder="1"/>
    <xf numFmtId="4" fontId="39" fillId="35" borderId="9" xfId="0" applyNumberFormat="1" applyFont="1" applyFill="1" applyBorder="1"/>
    <xf numFmtId="3" fontId="39" fillId="35" borderId="9" xfId="0" applyNumberFormat="1" applyFont="1" applyFill="1" applyBorder="1"/>
    <xf numFmtId="4" fontId="64" fillId="35" borderId="9" xfId="0" applyNumberFormat="1" applyFont="1" applyFill="1" applyBorder="1"/>
    <xf numFmtId="164" fontId="39" fillId="35" borderId="9" xfId="41" applyNumberFormat="1" applyFont="1" applyFill="1" applyBorder="1"/>
    <xf numFmtId="0" fontId="39" fillId="35" borderId="0" xfId="0" applyFont="1" applyFill="1"/>
    <xf numFmtId="4" fontId="39" fillId="35" borderId="0" xfId="0" applyNumberFormat="1" applyFont="1" applyFill="1"/>
    <xf numFmtId="4" fontId="18" fillId="35" borderId="0" xfId="0" applyNumberFormat="1" applyFont="1" applyFill="1"/>
    <xf numFmtId="4" fontId="24" fillId="36" borderId="0" xfId="0" applyNumberFormat="1" applyFont="1" applyFill="1"/>
    <xf numFmtId="0" fontId="18" fillId="35" borderId="0" xfId="0" applyFont="1" applyFill="1"/>
    <xf numFmtId="0" fontId="39" fillId="34" borderId="0" xfId="0" applyFont="1" applyFill="1"/>
    <xf numFmtId="4" fontId="39" fillId="34" borderId="0" xfId="0" applyNumberFormat="1" applyFont="1" applyFill="1"/>
    <xf numFmtId="4" fontId="18" fillId="34" borderId="0" xfId="0" applyNumberFormat="1" applyFont="1" applyFill="1"/>
    <xf numFmtId="17" fontId="21" fillId="25" borderId="15" xfId="0" applyNumberFormat="1" applyFont="1" applyFill="1" applyBorder="1" applyAlignment="1">
      <alignment horizontal="center" vertical="center" wrapText="1"/>
    </xf>
    <xf numFmtId="3" fontId="18" fillId="25" borderId="15" xfId="0" applyNumberFormat="1" applyFont="1" applyFill="1" applyBorder="1"/>
    <xf numFmtId="3" fontId="39" fillId="35" borderId="15" xfId="0" applyNumberFormat="1" applyFont="1" applyFill="1" applyBorder="1"/>
    <xf numFmtId="3" fontId="39" fillId="34" borderId="15" xfId="0" applyNumberFormat="1" applyFont="1" applyFill="1" applyBorder="1"/>
    <xf numFmtId="3" fontId="39" fillId="25" borderId="15" xfId="0" applyNumberFormat="1" applyFont="1" applyFill="1" applyBorder="1"/>
    <xf numFmtId="17" fontId="21" fillId="25" borderId="172" xfId="0" applyNumberFormat="1" applyFont="1" applyFill="1" applyBorder="1" applyAlignment="1">
      <alignment horizontal="center" vertical="center" wrapText="1"/>
    </xf>
    <xf numFmtId="4" fontId="21" fillId="24" borderId="172" xfId="0" applyNumberFormat="1" applyFont="1" applyFill="1" applyBorder="1"/>
    <xf numFmtId="4" fontId="64" fillId="35" borderId="172" xfId="0" applyNumberFormat="1" applyFont="1" applyFill="1" applyBorder="1"/>
    <xf numFmtId="4" fontId="64" fillId="34" borderId="172" xfId="0" applyNumberFormat="1" applyFont="1" applyFill="1" applyBorder="1"/>
    <xf numFmtId="0" fontId="18" fillId="25" borderId="171" xfId="0" applyFont="1" applyFill="1" applyBorder="1"/>
    <xf numFmtId="0" fontId="24" fillId="25" borderId="171" xfId="0" applyFont="1" applyFill="1" applyBorder="1"/>
    <xf numFmtId="164" fontId="26" fillId="27" borderId="171" xfId="41" applyNumberFormat="1" applyFont="1" applyFill="1" applyBorder="1" applyAlignment="1">
      <alignment vertical="center"/>
    </xf>
    <xf numFmtId="0" fontId="30" fillId="25" borderId="171" xfId="0" applyFont="1" applyFill="1" applyBorder="1" applyAlignment="1">
      <alignment horizontal="center" vertical="center"/>
    </xf>
    <xf numFmtId="49" fontId="21" fillId="25" borderId="172" xfId="0" applyNumberFormat="1" applyFont="1" applyFill="1" applyBorder="1" applyAlignment="1">
      <alignment horizontal="center" vertical="center" wrapText="1"/>
    </xf>
    <xf numFmtId="166" fontId="26" fillId="27" borderId="171" xfId="41" applyNumberFormat="1" applyFont="1" applyFill="1" applyBorder="1" applyAlignment="1">
      <alignment vertical="center"/>
    </xf>
    <xf numFmtId="0" fontId="18" fillId="0" borderId="171" xfId="0" applyFont="1" applyBorder="1"/>
    <xf numFmtId="4" fontId="64" fillId="24" borderId="172" xfId="0" applyNumberFormat="1" applyFont="1" applyFill="1" applyBorder="1"/>
    <xf numFmtId="164" fontId="34" fillId="27" borderId="171" xfId="41" applyNumberFormat="1" applyFont="1" applyFill="1" applyBorder="1" applyAlignment="1">
      <alignment vertical="center"/>
    </xf>
    <xf numFmtId="17" fontId="21" fillId="25" borderId="16" xfId="0" applyNumberFormat="1" applyFont="1" applyFill="1" applyBorder="1" applyAlignment="1">
      <alignment horizontal="center" vertical="center" wrapText="1"/>
    </xf>
    <xf numFmtId="4" fontId="21" fillId="24" borderId="16" xfId="0" applyNumberFormat="1" applyFont="1" applyFill="1" applyBorder="1"/>
    <xf numFmtId="4" fontId="64" fillId="35" borderId="16" xfId="0" applyNumberFormat="1" applyFont="1" applyFill="1" applyBorder="1"/>
    <xf numFmtId="4" fontId="64" fillId="34" borderId="16" xfId="0" applyNumberFormat="1" applyFont="1" applyFill="1" applyBorder="1"/>
    <xf numFmtId="49" fontId="21" fillId="25" borderId="16" xfId="0" applyNumberFormat="1" applyFont="1" applyFill="1" applyBorder="1" applyAlignment="1">
      <alignment horizontal="center" vertical="center" wrapText="1"/>
    </xf>
    <xf numFmtId="4" fontId="64" fillId="24" borderId="16" xfId="0" applyNumberFormat="1" applyFont="1" applyFill="1" applyBorder="1"/>
    <xf numFmtId="17" fontId="21" fillId="25" borderId="174" xfId="0" applyNumberFormat="1" applyFont="1" applyFill="1" applyBorder="1" applyAlignment="1">
      <alignment horizontal="center" vertical="center" wrapText="1"/>
    </xf>
    <xf numFmtId="3" fontId="18" fillId="25" borderId="174" xfId="0" applyNumberFormat="1" applyFont="1" applyFill="1" applyBorder="1"/>
    <xf numFmtId="3" fontId="39" fillId="35" borderId="174" xfId="0" applyNumberFormat="1" applyFont="1" applyFill="1" applyBorder="1"/>
    <xf numFmtId="3" fontId="39" fillId="34" borderId="174" xfId="0" applyNumberFormat="1" applyFont="1" applyFill="1" applyBorder="1"/>
    <xf numFmtId="0" fontId="18" fillId="25" borderId="173" xfId="0" applyFont="1" applyFill="1" applyBorder="1"/>
    <xf numFmtId="164" fontId="26" fillId="27" borderId="173" xfId="41" applyNumberFormat="1" applyFont="1" applyFill="1" applyBorder="1" applyAlignment="1">
      <alignment vertical="center"/>
    </xf>
    <xf numFmtId="0" fontId="30" fillId="25" borderId="173" xfId="0" applyFont="1" applyFill="1" applyBorder="1" applyAlignment="1">
      <alignment horizontal="center" vertical="center"/>
    </xf>
    <xf numFmtId="2" fontId="26" fillId="27" borderId="173" xfId="41" applyNumberFormat="1" applyFont="1" applyFill="1" applyBorder="1" applyAlignment="1">
      <alignment vertical="center"/>
    </xf>
    <xf numFmtId="166" fontId="26" fillId="27" borderId="173" xfId="41" applyNumberFormat="1" applyFont="1" applyFill="1" applyBorder="1" applyAlignment="1">
      <alignment vertical="center"/>
    </xf>
    <xf numFmtId="0" fontId="18" fillId="0" borderId="173" xfId="0" applyFont="1" applyBorder="1"/>
    <xf numFmtId="3" fontId="39" fillId="25" borderId="174" xfId="0" applyNumberFormat="1" applyFont="1" applyFill="1" applyBorder="1"/>
    <xf numFmtId="164" fontId="34" fillId="27" borderId="173" xfId="41" applyNumberFormat="1" applyFont="1" applyFill="1" applyBorder="1" applyAlignment="1">
      <alignment vertical="center"/>
    </xf>
    <xf numFmtId="4" fontId="24" fillId="24" borderId="172" xfId="0" applyNumberFormat="1" applyFont="1" applyFill="1" applyBorder="1"/>
    <xf numFmtId="164" fontId="18" fillId="0" borderId="0" xfId="0" applyNumberFormat="1" applyFont="1"/>
    <xf numFmtId="3" fontId="40" fillId="0" borderId="72" xfId="33" applyNumberFormat="1" applyFont="1" applyBorder="1" applyAlignment="1">
      <alignment vertical="center"/>
    </xf>
    <xf numFmtId="172" fontId="18" fillId="37" borderId="0" xfId="0" applyNumberFormat="1" applyFont="1" applyFill="1"/>
    <xf numFmtId="0" fontId="39" fillId="35" borderId="171" xfId="0" applyFont="1" applyFill="1" applyBorder="1"/>
    <xf numFmtId="0" fontId="39" fillId="34" borderId="171" xfId="0" applyFont="1" applyFill="1" applyBorder="1"/>
    <xf numFmtId="0" fontId="39" fillId="0" borderId="171" xfId="0" applyFont="1" applyBorder="1"/>
    <xf numFmtId="164" fontId="26" fillId="0" borderId="171" xfId="41" applyNumberFormat="1" applyFont="1" applyFill="1" applyBorder="1"/>
    <xf numFmtId="0" fontId="18" fillId="36" borderId="171" xfId="0" applyFont="1" applyFill="1" applyBorder="1" applyAlignment="1">
      <alignment vertical="center" wrapText="1"/>
    </xf>
    <xf numFmtId="4" fontId="18" fillId="36" borderId="171" xfId="0" applyNumberFormat="1" applyFont="1" applyFill="1" applyBorder="1"/>
    <xf numFmtId="4" fontId="24" fillId="36" borderId="171" xfId="0" applyNumberFormat="1" applyFont="1" applyFill="1" applyBorder="1"/>
    <xf numFmtId="4" fontId="39" fillId="35" borderId="171" xfId="0" applyNumberFormat="1" applyFont="1" applyFill="1" applyBorder="1"/>
    <xf numFmtId="0" fontId="18" fillId="36" borderId="171" xfId="0" applyFont="1" applyFill="1" applyBorder="1"/>
    <xf numFmtId="4" fontId="39" fillId="34" borderId="171" xfId="0" applyNumberFormat="1" applyFont="1" applyFill="1" applyBorder="1"/>
    <xf numFmtId="4" fontId="39" fillId="36" borderId="171" xfId="0" applyNumberFormat="1" applyFont="1" applyFill="1" applyBorder="1"/>
    <xf numFmtId="164" fontId="19" fillId="0" borderId="0" xfId="41" applyNumberFormat="1" applyFont="1" applyFill="1"/>
    <xf numFmtId="164" fontId="19" fillId="27" borderId="0" xfId="41" applyNumberFormat="1" applyFont="1" applyFill="1" applyAlignment="1">
      <alignment vertical="center"/>
    </xf>
    <xf numFmtId="164" fontId="19" fillId="27" borderId="171" xfId="41" applyNumberFormat="1" applyFont="1" applyFill="1" applyBorder="1" applyAlignment="1">
      <alignment vertical="center"/>
    </xf>
    <xf numFmtId="164" fontId="19" fillId="27" borderId="173" xfId="41" applyNumberFormat="1" applyFont="1" applyFill="1" applyBorder="1" applyAlignment="1">
      <alignment vertical="center"/>
    </xf>
    <xf numFmtId="164" fontId="19" fillId="0" borderId="171" xfId="41" applyNumberFormat="1" applyFont="1" applyFill="1" applyBorder="1"/>
    <xf numFmtId="164" fontId="19" fillId="27" borderId="0" xfId="41" applyNumberFormat="1" applyFont="1" applyFill="1"/>
    <xf numFmtId="164" fontId="19" fillId="25" borderId="0" xfId="41" applyNumberFormat="1" applyFont="1" applyFill="1" applyBorder="1" applyAlignment="1">
      <alignment horizontal="left" vertical="center" wrapText="1"/>
    </xf>
    <xf numFmtId="0" fontId="27" fillId="25" borderId="0" xfId="0" applyFont="1" applyFill="1" applyAlignment="1">
      <alignment horizontal="left" vertical="center" wrapText="1"/>
    </xf>
    <xf numFmtId="164" fontId="27" fillId="25" borderId="0" xfId="41" applyNumberFormat="1" applyFont="1" applyFill="1" applyBorder="1" applyAlignment="1">
      <alignment horizontal="left" vertical="center" wrapText="1"/>
    </xf>
    <xf numFmtId="0" fontId="19" fillId="25" borderId="0" xfId="0" applyFont="1" applyFill="1" applyAlignment="1">
      <alignment horizontal="left" vertical="center" wrapText="1"/>
    </xf>
    <xf numFmtId="166" fontId="19" fillId="25" borderId="0" xfId="0" applyNumberFormat="1" applyFont="1" applyFill="1" applyAlignment="1">
      <alignment horizontal="left" vertical="center" wrapText="1"/>
    </xf>
    <xf numFmtId="164" fontId="27" fillId="25" borderId="0" xfId="0" applyNumberFormat="1" applyFont="1" applyFill="1" applyAlignment="1">
      <alignment horizontal="left" vertical="center" wrapText="1"/>
    </xf>
    <xf numFmtId="0" fontId="32" fillId="0" borderId="0" xfId="0" applyFont="1" applyAlignment="1">
      <alignment horizontal="left" vertical="center"/>
    </xf>
    <xf numFmtId="0" fontId="18" fillId="28" borderId="31" xfId="0" applyFont="1" applyFill="1" applyBorder="1" applyAlignment="1">
      <alignment horizontal="center" vertical="center"/>
    </xf>
    <xf numFmtId="0" fontId="18" fillId="28" borderId="17" xfId="0" applyFont="1" applyFill="1" applyBorder="1" applyAlignment="1">
      <alignment horizontal="center" vertical="center"/>
    </xf>
    <xf numFmtId="0" fontId="19" fillId="28" borderId="38"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39" xfId="0" applyFont="1" applyFill="1" applyBorder="1" applyAlignment="1">
      <alignment horizontal="center" vertical="center"/>
    </xf>
    <xf numFmtId="0" fontId="19" fillId="0" borderId="55"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Alignment="1">
      <alignment vertical="center" wrapText="1"/>
    </xf>
    <xf numFmtId="0" fontId="18" fillId="31" borderId="0" xfId="0" applyFont="1" applyFill="1" applyAlignment="1">
      <alignment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22" fillId="0" borderId="0" xfId="0" applyFont="1" applyAlignment="1">
      <alignment horizontal="right"/>
    </xf>
    <xf numFmtId="4" fontId="18" fillId="0" borderId="0" xfId="0" applyNumberFormat="1" applyFont="1" applyAlignment="1">
      <alignment horizontal="right"/>
    </xf>
    <xf numFmtId="1" fontId="44" fillId="33" borderId="95" xfId="33" applyNumberFormat="1" applyFont="1" applyFill="1" applyBorder="1" applyAlignment="1">
      <alignment horizontal="center" vertical="center" textRotation="90"/>
    </xf>
    <xf numFmtId="1" fontId="44" fillId="33" borderId="15" xfId="33" applyNumberFormat="1" applyFont="1" applyFill="1" applyBorder="1" applyAlignment="1">
      <alignment horizontal="center" vertical="center" textRotation="90"/>
    </xf>
    <xf numFmtId="1" fontId="44" fillId="33" borderId="135" xfId="33" applyNumberFormat="1" applyFont="1" applyFill="1" applyBorder="1" applyAlignment="1">
      <alignment horizontal="center" vertical="center" textRotation="90"/>
    </xf>
    <xf numFmtId="1" fontId="44" fillId="33" borderId="134" xfId="33" applyNumberFormat="1" applyFont="1" applyFill="1" applyBorder="1" applyAlignment="1">
      <alignment horizontal="center" vertical="center" textRotation="90"/>
    </xf>
    <xf numFmtId="1" fontId="44" fillId="26" borderId="134" xfId="33" applyNumberFormat="1" applyFont="1" applyFill="1" applyBorder="1" applyAlignment="1">
      <alignment horizontal="center" vertical="center" textRotation="90"/>
    </xf>
    <xf numFmtId="1" fontId="44" fillId="26" borderId="135" xfId="33" applyNumberFormat="1" applyFont="1" applyFill="1" applyBorder="1" applyAlignment="1">
      <alignment horizontal="center" vertical="center" textRotation="90"/>
    </xf>
    <xf numFmtId="1" fontId="44" fillId="26" borderId="15" xfId="33" applyNumberFormat="1" applyFont="1" applyFill="1" applyBorder="1" applyAlignment="1">
      <alignment horizontal="center" vertical="center"/>
    </xf>
    <xf numFmtId="1" fontId="44" fillId="26" borderId="135" xfId="33" applyNumberFormat="1" applyFont="1" applyFill="1" applyBorder="1" applyAlignment="1">
      <alignment horizontal="center" vertical="center"/>
    </xf>
    <xf numFmtId="1" fontId="47" fillId="42" borderId="165" xfId="33" applyNumberFormat="1" applyFont="1" applyFill="1" applyBorder="1" applyAlignment="1">
      <alignment horizontal="center" vertical="center"/>
    </xf>
    <xf numFmtId="1" fontId="47" fillId="42" borderId="166" xfId="33" applyNumberFormat="1" applyFont="1" applyFill="1" applyBorder="1" applyAlignment="1">
      <alignment horizontal="center" vertical="center"/>
    </xf>
    <xf numFmtId="1" fontId="47" fillId="42" borderId="167" xfId="33" applyNumberFormat="1" applyFont="1" applyFill="1" applyBorder="1" applyAlignment="1">
      <alignment horizontal="center" vertical="center"/>
    </xf>
    <xf numFmtId="1" fontId="44" fillId="26" borderId="16" xfId="33" applyNumberFormat="1" applyFont="1" applyFill="1" applyBorder="1" applyAlignment="1">
      <alignment horizontal="center" vertical="center" textRotation="90"/>
    </xf>
    <xf numFmtId="1" fontId="44" fillId="26" borderId="15" xfId="33" applyNumberFormat="1" applyFont="1" applyFill="1" applyBorder="1" applyAlignment="1">
      <alignment horizontal="center" vertical="center" textRotation="90"/>
    </xf>
    <xf numFmtId="1" fontId="44" fillId="26" borderId="18" xfId="33" applyNumberFormat="1" applyFont="1" applyFill="1" applyBorder="1" applyAlignment="1">
      <alignment horizontal="center" vertical="center" textRotation="90"/>
    </xf>
    <xf numFmtId="1" fontId="44" fillId="42" borderId="94" xfId="33" applyNumberFormat="1" applyFont="1" applyFill="1" applyBorder="1" applyAlignment="1">
      <alignment horizontal="center" vertical="center" textRotation="90"/>
    </xf>
    <xf numFmtId="1" fontId="44" fillId="42" borderId="95" xfId="33" applyNumberFormat="1" applyFont="1" applyFill="1" applyBorder="1" applyAlignment="1">
      <alignment horizontal="center" vertical="center" textRotation="90"/>
    </xf>
    <xf numFmtId="1" fontId="44" fillId="26" borderId="95" xfId="33" applyNumberFormat="1" applyFont="1" applyFill="1" applyBorder="1" applyAlignment="1">
      <alignment horizontal="center" vertical="center" textRotation="90"/>
    </xf>
    <xf numFmtId="1" fontId="44" fillId="26" borderId="168" xfId="33" applyNumberFormat="1" applyFont="1" applyFill="1" applyBorder="1" applyAlignment="1">
      <alignment horizontal="center" vertical="center"/>
    </xf>
    <xf numFmtId="1" fontId="44" fillId="26" borderId="95" xfId="33" applyNumberFormat="1" applyFont="1" applyFill="1" applyBorder="1" applyAlignment="1">
      <alignment horizontal="center" vertical="center"/>
    </xf>
    <xf numFmtId="1" fontId="44" fillId="26" borderId="94" xfId="33" applyNumberFormat="1" applyFont="1" applyFill="1" applyBorder="1" applyAlignment="1">
      <alignment horizontal="center" vertical="center" textRotation="90"/>
    </xf>
    <xf numFmtId="1" fontId="44" fillId="26" borderId="93" xfId="33" applyNumberFormat="1" applyFont="1" applyFill="1" applyBorder="1" applyAlignment="1">
      <alignment horizontal="center" vertical="center" textRotation="90"/>
    </xf>
    <xf numFmtId="1" fontId="44" fillId="26" borderId="92" xfId="33" applyNumberFormat="1" applyFont="1" applyFill="1" applyBorder="1" applyAlignment="1">
      <alignment horizontal="center" vertical="center" textRotation="90"/>
    </xf>
    <xf numFmtId="1" fontId="44" fillId="26" borderId="168" xfId="33" applyNumberFormat="1" applyFont="1" applyFill="1" applyBorder="1" applyAlignment="1">
      <alignment horizontal="center" vertical="center" textRotation="90"/>
    </xf>
    <xf numFmtId="1" fontId="44" fillId="26" borderId="169" xfId="33" applyNumberFormat="1" applyFont="1" applyFill="1" applyBorder="1" applyAlignment="1">
      <alignment horizontal="center" vertical="center" textRotation="90"/>
    </xf>
    <xf numFmtId="1" fontId="44" fillId="42" borderId="134" xfId="33" applyNumberFormat="1" applyFont="1" applyFill="1" applyBorder="1" applyAlignment="1">
      <alignment horizontal="center" vertical="center" textRotation="90"/>
    </xf>
    <xf numFmtId="1" fontId="44" fillId="42" borderId="135" xfId="33" applyNumberFormat="1" applyFont="1" applyFill="1" applyBorder="1" applyAlignment="1">
      <alignment horizontal="center" vertical="center" textRotation="90"/>
    </xf>
    <xf numFmtId="1" fontId="44" fillId="42" borderId="16" xfId="33" applyNumberFormat="1" applyFont="1" applyFill="1" applyBorder="1" applyAlignment="1">
      <alignment horizontal="center" vertical="center" textRotation="90"/>
    </xf>
    <xf numFmtId="1" fontId="44" fillId="42" borderId="15" xfId="33" applyNumberFormat="1" applyFont="1" applyFill="1" applyBorder="1" applyAlignment="1">
      <alignment horizontal="center" vertical="center" textRotation="90"/>
    </xf>
    <xf numFmtId="1" fontId="44" fillId="42" borderId="162" xfId="33" applyNumberFormat="1" applyFont="1" applyFill="1" applyBorder="1" applyAlignment="1">
      <alignment horizontal="center" vertical="center" textRotation="90"/>
    </xf>
    <xf numFmtId="1" fontId="44" fillId="42" borderId="161" xfId="33" applyNumberFormat="1" applyFont="1" applyFill="1" applyBorder="1" applyAlignment="1">
      <alignment horizontal="center" vertical="center" textRotation="90"/>
    </xf>
    <xf numFmtId="1" fontId="44" fillId="42" borderId="169" xfId="33" applyNumberFormat="1" applyFont="1" applyFill="1" applyBorder="1" applyAlignment="1">
      <alignment horizontal="center" vertical="center" textRotation="90"/>
    </xf>
    <xf numFmtId="1" fontId="44" fillId="42" borderId="93" xfId="33" applyNumberFormat="1" applyFont="1" applyFill="1" applyBorder="1" applyAlignment="1">
      <alignment horizontal="center" vertical="center" textRotation="90"/>
    </xf>
    <xf numFmtId="1" fontId="44" fillId="42" borderId="168" xfId="33" applyNumberFormat="1" applyFont="1" applyFill="1" applyBorder="1" applyAlignment="1">
      <alignment horizontal="center" vertical="center" textRotation="90"/>
    </xf>
    <xf numFmtId="1" fontId="44" fillId="42" borderId="92" xfId="33" applyNumberFormat="1" applyFont="1" applyFill="1" applyBorder="1" applyAlignment="1">
      <alignment horizontal="center" vertical="center" textRotation="90"/>
    </xf>
    <xf numFmtId="3" fontId="44" fillId="0" borderId="79" xfId="33" applyNumberFormat="1" applyFont="1" applyBorder="1" applyAlignment="1">
      <alignment horizontal="center" vertical="center" textRotation="90"/>
    </xf>
    <xf numFmtId="3" fontId="44" fillId="0" borderId="78" xfId="33" applyNumberFormat="1" applyFont="1" applyBorder="1" applyAlignment="1">
      <alignment horizontal="center" vertical="center" textRotation="90"/>
    </xf>
    <xf numFmtId="3" fontId="44" fillId="0" borderId="164" xfId="33" applyNumberFormat="1" applyFont="1" applyBorder="1" applyAlignment="1">
      <alignment horizontal="center" vertical="center" textRotation="90"/>
    </xf>
    <xf numFmtId="3" fontId="44" fillId="0" borderId="163" xfId="33" applyNumberFormat="1" applyFont="1" applyBorder="1" applyAlignment="1">
      <alignment horizontal="center" vertical="center" textRotation="90"/>
    </xf>
    <xf numFmtId="3" fontId="69" fillId="0" borderId="79" xfId="33" applyNumberFormat="1" applyFont="1" applyBorder="1" applyAlignment="1">
      <alignment horizontal="center" vertical="center" textRotation="90"/>
    </xf>
    <xf numFmtId="0" fontId="44" fillId="34" borderId="100" xfId="33" applyFont="1" applyFill="1" applyBorder="1" applyAlignment="1">
      <alignment horizontal="center" vertical="center"/>
    </xf>
    <xf numFmtId="0" fontId="44" fillId="0" borderId="65" xfId="33" applyFont="1" applyBorder="1" applyAlignment="1">
      <alignment horizontal="center" vertical="center"/>
    </xf>
    <xf numFmtId="1" fontId="44" fillId="38" borderId="162" xfId="33" applyNumberFormat="1" applyFont="1" applyFill="1" applyBorder="1" applyAlignment="1">
      <alignment horizontal="center" vertical="center"/>
    </xf>
    <xf numFmtId="1" fontId="44" fillId="34" borderId="134" xfId="33" applyNumberFormat="1" applyFont="1" applyFill="1" applyBorder="1" applyAlignment="1">
      <alignment horizontal="center" vertical="center"/>
    </xf>
    <xf numFmtId="1" fontId="44" fillId="34" borderId="135" xfId="33" applyNumberFormat="1" applyFont="1" applyFill="1" applyBorder="1" applyAlignment="1">
      <alignment horizontal="center" vertical="center"/>
    </xf>
    <xf numFmtId="1" fontId="44" fillId="34" borderId="16" xfId="33" applyNumberFormat="1" applyFont="1" applyFill="1" applyBorder="1" applyAlignment="1">
      <alignment horizontal="center" vertical="center"/>
    </xf>
    <xf numFmtId="0" fontId="43" fillId="35" borderId="71" xfId="33" applyFont="1" applyFill="1" applyBorder="1" applyAlignment="1">
      <alignment horizontal="center" vertical="center"/>
    </xf>
    <xf numFmtId="0" fontId="43" fillId="35" borderId="65" xfId="33" applyFont="1" applyFill="1" applyBorder="1" applyAlignment="1">
      <alignment horizontal="center" vertical="center"/>
    </xf>
    <xf numFmtId="0" fontId="43" fillId="39" borderId="123" xfId="33" applyFont="1" applyFill="1" applyBorder="1" applyAlignment="1">
      <alignment horizontal="center" vertical="center"/>
    </xf>
    <xf numFmtId="0" fontId="58" fillId="0" borderId="71" xfId="33" applyFont="1" applyBorder="1" applyAlignment="1">
      <alignment horizontal="center" vertical="center"/>
    </xf>
    <xf numFmtId="0" fontId="58" fillId="0" borderId="65" xfId="33" applyFont="1" applyBorder="1" applyAlignment="1">
      <alignment horizontal="center" vertical="center"/>
    </xf>
    <xf numFmtId="1" fontId="44" fillId="26" borderId="162" xfId="33" applyNumberFormat="1" applyFont="1" applyFill="1" applyBorder="1" applyAlignment="1">
      <alignment horizontal="center" vertical="center"/>
    </xf>
    <xf numFmtId="1" fontId="44" fillId="26" borderId="134" xfId="33" applyNumberFormat="1" applyFont="1" applyFill="1" applyBorder="1" applyAlignment="1">
      <alignment horizontal="center" vertical="center"/>
    </xf>
    <xf numFmtId="1" fontId="44" fillId="26" borderId="16" xfId="33" applyNumberFormat="1" applyFont="1" applyFill="1" applyBorder="1" applyAlignment="1">
      <alignment horizontal="center" vertical="center"/>
    </xf>
    <xf numFmtId="1" fontId="44" fillId="34" borderId="161" xfId="33" applyNumberFormat="1" applyFont="1" applyFill="1" applyBorder="1" applyAlignment="1">
      <alignment horizontal="center" vertical="center"/>
    </xf>
    <xf numFmtId="1" fontId="44" fillId="34" borderId="162" xfId="33" applyNumberFormat="1" applyFont="1" applyFill="1" applyBorder="1" applyAlignment="1">
      <alignment horizontal="center" vertical="center"/>
    </xf>
    <xf numFmtId="1" fontId="44" fillId="26" borderId="161" xfId="33" applyNumberFormat="1" applyFont="1" applyFill="1" applyBorder="1" applyAlignment="1">
      <alignment horizontal="center" vertical="center"/>
    </xf>
    <xf numFmtId="1" fontId="44" fillId="26" borderId="170" xfId="33" applyNumberFormat="1" applyFont="1" applyFill="1" applyBorder="1" applyAlignment="1">
      <alignment horizontal="center" vertical="center"/>
    </xf>
    <xf numFmtId="1" fontId="44" fillId="26" borderId="94" xfId="33" applyNumberFormat="1" applyFont="1" applyFill="1" applyBorder="1" applyAlignment="1">
      <alignment horizontal="center" vertical="center"/>
    </xf>
    <xf numFmtId="1" fontId="44" fillId="26" borderId="93" xfId="33" applyNumberFormat="1" applyFont="1" applyFill="1" applyBorder="1" applyAlignment="1">
      <alignment horizontal="center" vertical="center"/>
    </xf>
    <xf numFmtId="1" fontId="44" fillId="26" borderId="92" xfId="33" applyNumberFormat="1" applyFont="1" applyFill="1" applyBorder="1" applyAlignment="1">
      <alignment horizontal="center" vertical="center"/>
    </xf>
    <xf numFmtId="1" fontId="44" fillId="26" borderId="169" xfId="33" applyNumberFormat="1" applyFont="1" applyFill="1" applyBorder="1" applyAlignment="1">
      <alignment horizontal="center" vertical="center"/>
    </xf>
    <xf numFmtId="9" fontId="44" fillId="34" borderId="46" xfId="45" applyFont="1" applyFill="1" applyBorder="1" applyAlignment="1">
      <alignment horizontal="center" vertical="center" textRotation="90"/>
    </xf>
    <xf numFmtId="9" fontId="44" fillId="34" borderId="79" xfId="45" applyFont="1" applyFill="1" applyBorder="1" applyAlignment="1">
      <alignment horizontal="center" vertical="center" textRotation="90"/>
    </xf>
    <xf numFmtId="9" fontId="44" fillId="34" borderId="78" xfId="45" applyFont="1" applyFill="1" applyBorder="1" applyAlignment="1">
      <alignment horizontal="center" vertical="center" textRotation="90"/>
    </xf>
    <xf numFmtId="9" fontId="44" fillId="34" borderId="77" xfId="45" applyFont="1" applyFill="1" applyBorder="1" applyAlignment="1">
      <alignment horizontal="center" vertical="center" textRotation="90"/>
    </xf>
    <xf numFmtId="1" fontId="43" fillId="0" borderId="75" xfId="33" applyNumberFormat="1" applyFont="1" applyBorder="1" applyAlignment="1">
      <alignment horizontal="center" vertical="center"/>
    </xf>
    <xf numFmtId="1" fontId="43" fillId="0" borderId="74" xfId="33" applyNumberFormat="1" applyFont="1" applyBorder="1" applyAlignment="1">
      <alignment horizontal="center" vertical="center"/>
    </xf>
    <xf numFmtId="1" fontId="43" fillId="0" borderId="73" xfId="33" applyNumberFormat="1" applyFont="1" applyBorder="1" applyAlignment="1">
      <alignment horizontal="center" vertical="center"/>
    </xf>
    <xf numFmtId="3" fontId="44" fillId="34" borderId="9" xfId="33" applyNumberFormat="1" applyFont="1" applyFill="1" applyBorder="1" applyAlignment="1">
      <alignment horizontal="center" vertical="center"/>
    </xf>
    <xf numFmtId="0" fontId="44" fillId="34" borderId="77" xfId="33" applyFont="1" applyFill="1" applyBorder="1" applyAlignment="1">
      <alignment horizontal="center" vertical="center"/>
    </xf>
    <xf numFmtId="0" fontId="44" fillId="34" borderId="46" xfId="33" applyFont="1" applyFill="1" applyBorder="1" applyAlignment="1">
      <alignment horizontal="center" vertical="center"/>
    </xf>
    <xf numFmtId="0" fontId="42" fillId="38" borderId="15" xfId="33" applyFont="1" applyFill="1" applyBorder="1" applyAlignment="1">
      <alignment vertical="center"/>
    </xf>
    <xf numFmtId="0" fontId="42" fillId="38" borderId="16" xfId="33" applyFont="1" applyFill="1" applyBorder="1" applyAlignment="1">
      <alignment vertical="center"/>
    </xf>
    <xf numFmtId="3" fontId="41" fillId="38" borderId="15" xfId="33" applyNumberFormat="1" applyFont="1" applyFill="1" applyBorder="1" applyAlignment="1">
      <alignment horizontal="center" vertical="center"/>
    </xf>
    <xf numFmtId="3" fontId="41" fillId="38" borderId="18" xfId="33" applyNumberFormat="1" applyFont="1" applyFill="1" applyBorder="1" applyAlignment="1">
      <alignment horizontal="center" vertical="center"/>
    </xf>
    <xf numFmtId="3" fontId="41" fillId="38" borderId="16" xfId="33" applyNumberFormat="1" applyFont="1" applyFill="1" applyBorder="1" applyAlignment="1">
      <alignment horizontal="center" vertical="center"/>
    </xf>
    <xf numFmtId="9" fontId="44" fillId="34" borderId="76" xfId="45" applyFont="1" applyFill="1" applyBorder="1" applyAlignment="1">
      <alignment horizontal="center" vertical="center" textRotation="90"/>
    </xf>
    <xf numFmtId="0" fontId="42" fillId="34" borderId="15" xfId="33" applyFont="1" applyFill="1" applyBorder="1" applyAlignment="1">
      <alignment vertical="center"/>
    </xf>
    <xf numFmtId="0" fontId="42" fillId="34" borderId="16" xfId="33" applyFont="1" applyFill="1" applyBorder="1" applyAlignment="1">
      <alignment vertical="center"/>
    </xf>
    <xf numFmtId="9" fontId="44" fillId="34" borderId="80" xfId="45" applyFont="1" applyFill="1" applyBorder="1" applyAlignment="1">
      <alignment horizontal="center" vertical="center" textRotation="90"/>
    </xf>
    <xf numFmtId="1" fontId="44" fillId="34" borderId="46" xfId="33" applyNumberFormat="1" applyFont="1" applyFill="1" applyBorder="1" applyAlignment="1">
      <alignment horizontal="center" vertical="center"/>
    </xf>
    <xf numFmtId="0" fontId="44" fillId="34" borderId="79" xfId="33" applyFont="1" applyFill="1" applyBorder="1" applyAlignment="1">
      <alignment horizontal="center" vertical="center"/>
    </xf>
    <xf numFmtId="0" fontId="44" fillId="34" borderId="78" xfId="33" applyFont="1" applyFill="1" applyBorder="1" applyAlignment="1">
      <alignment horizontal="center" vertical="center"/>
    </xf>
    <xf numFmtId="9" fontId="44" fillId="34" borderId="87" xfId="45" applyFont="1" applyFill="1" applyBorder="1" applyAlignment="1">
      <alignment horizontal="center" vertical="center"/>
    </xf>
    <xf numFmtId="9" fontId="44" fillId="34" borderId="88" xfId="45" applyFont="1" applyFill="1" applyBorder="1" applyAlignment="1">
      <alignment horizontal="center" vertical="center"/>
    </xf>
    <xf numFmtId="1" fontId="44" fillId="34" borderId="87" xfId="33" applyNumberFormat="1" applyFont="1" applyFill="1" applyBorder="1" applyAlignment="1">
      <alignment horizontal="center" vertical="center"/>
    </xf>
    <xf numFmtId="1" fontId="44" fillId="34" borderId="88" xfId="33" applyNumberFormat="1" applyFont="1" applyFill="1" applyBorder="1" applyAlignment="1">
      <alignment horizontal="center" vertical="center"/>
    </xf>
    <xf numFmtId="1" fontId="44" fillId="34" borderId="86" xfId="33" applyNumberFormat="1" applyFont="1" applyFill="1" applyBorder="1" applyAlignment="1">
      <alignment horizontal="center" vertical="center"/>
    </xf>
    <xf numFmtId="0" fontId="44" fillId="34" borderId="76" xfId="33" applyFont="1" applyFill="1" applyBorder="1" applyAlignment="1">
      <alignment horizontal="center" vertical="center"/>
    </xf>
    <xf numFmtId="0" fontId="42" fillId="36" borderId="15" xfId="33" applyFont="1" applyFill="1" applyBorder="1" applyAlignment="1">
      <alignment vertical="center"/>
    </xf>
    <xf numFmtId="0" fontId="42" fillId="36" borderId="16" xfId="33" applyFont="1" applyFill="1" applyBorder="1" applyAlignment="1">
      <alignment vertical="center"/>
    </xf>
    <xf numFmtId="1" fontId="44" fillId="34" borderId="80" xfId="33" applyNumberFormat="1" applyFont="1" applyFill="1" applyBorder="1" applyAlignment="1">
      <alignment horizontal="center" vertical="center"/>
    </xf>
    <xf numFmtId="1" fontId="44" fillId="38" borderId="95" xfId="33" applyNumberFormat="1" applyFont="1" applyFill="1" applyBorder="1" applyAlignment="1">
      <alignment horizontal="center" vertical="center"/>
    </xf>
    <xf numFmtId="1" fontId="44" fillId="34" borderId="93" xfId="33" applyNumberFormat="1" applyFont="1" applyFill="1" applyBorder="1" applyAlignment="1">
      <alignment horizontal="center" vertical="center"/>
    </xf>
    <xf numFmtId="1" fontId="44" fillId="34" borderId="94" xfId="33" applyNumberFormat="1" applyFont="1" applyFill="1" applyBorder="1" applyAlignment="1">
      <alignment horizontal="center" vertical="center"/>
    </xf>
    <xf numFmtId="1" fontId="44" fillId="34" borderId="92" xfId="33" applyNumberFormat="1" applyFont="1" applyFill="1" applyBorder="1" applyAlignment="1">
      <alignment horizontal="center" vertical="center"/>
    </xf>
    <xf numFmtId="1" fontId="44" fillId="38" borderId="102" xfId="33" applyNumberFormat="1" applyFont="1" applyFill="1" applyBorder="1" applyAlignment="1">
      <alignment horizontal="center" vertical="center"/>
    </xf>
    <xf numFmtId="1" fontId="44" fillId="34" borderId="95" xfId="33" applyNumberFormat="1" applyFont="1" applyFill="1" applyBorder="1" applyAlignment="1">
      <alignment horizontal="center" vertical="center"/>
    </xf>
    <xf numFmtId="1" fontId="44" fillId="34" borderId="100" xfId="33" applyNumberFormat="1" applyFont="1" applyFill="1" applyBorder="1" applyAlignment="1">
      <alignment horizontal="center" vertical="center"/>
    </xf>
    <xf numFmtId="1" fontId="44" fillId="34" borderId="101" xfId="33" applyNumberFormat="1" applyFont="1" applyFill="1" applyBorder="1" applyAlignment="1">
      <alignment horizontal="center" vertical="center"/>
    </xf>
    <xf numFmtId="1" fontId="44" fillId="34" borderId="99" xfId="33" applyNumberFormat="1" applyFont="1" applyFill="1" applyBorder="1" applyAlignment="1">
      <alignment horizontal="center" vertical="center"/>
    </xf>
    <xf numFmtId="1" fontId="50" fillId="38" borderId="102" xfId="33" applyNumberFormat="1" applyFont="1" applyFill="1" applyBorder="1" applyAlignment="1">
      <alignment horizontal="center" vertical="center"/>
    </xf>
    <xf numFmtId="1" fontId="50" fillId="34" borderId="100" xfId="33" applyNumberFormat="1" applyFont="1" applyFill="1" applyBorder="1" applyAlignment="1">
      <alignment horizontal="center" vertical="center"/>
    </xf>
    <xf numFmtId="1" fontId="50" fillId="34" borderId="101" xfId="33" applyNumberFormat="1" applyFont="1" applyFill="1" applyBorder="1" applyAlignment="1">
      <alignment horizontal="center" vertical="center"/>
    </xf>
    <xf numFmtId="1" fontId="44" fillId="38" borderId="109" xfId="33" applyNumberFormat="1" applyFont="1" applyFill="1" applyBorder="1" applyAlignment="1">
      <alignment horizontal="center" vertical="center"/>
    </xf>
    <xf numFmtId="1" fontId="44" fillId="34" borderId="107" xfId="33" applyNumberFormat="1" applyFont="1" applyFill="1" applyBorder="1" applyAlignment="1">
      <alignment horizontal="center" vertical="center"/>
    </xf>
    <xf numFmtId="1" fontId="44" fillId="34" borderId="108" xfId="33" applyNumberFormat="1" applyFont="1" applyFill="1" applyBorder="1" applyAlignment="1">
      <alignment horizontal="center" vertical="center"/>
    </xf>
    <xf numFmtId="1" fontId="44" fillId="34" borderId="106" xfId="33" applyNumberFormat="1" applyFont="1" applyFill="1" applyBorder="1" applyAlignment="1">
      <alignment horizontal="center" vertical="center"/>
    </xf>
    <xf numFmtId="1" fontId="50" fillId="38" borderId="109" xfId="33" applyNumberFormat="1" applyFont="1" applyFill="1" applyBorder="1" applyAlignment="1">
      <alignment horizontal="center" vertical="center"/>
    </xf>
    <xf numFmtId="0" fontId="48" fillId="0" borderId="116" xfId="33" applyFont="1" applyBorder="1" applyAlignment="1">
      <alignment horizontal="left" vertical="center" wrapText="1"/>
    </xf>
    <xf numFmtId="0" fontId="48" fillId="0" borderId="113" xfId="33" applyFont="1" applyBorder="1" applyAlignment="1">
      <alignment horizontal="left" vertical="center" wrapText="1"/>
    </xf>
    <xf numFmtId="0" fontId="44" fillId="0" borderId="115" xfId="33" applyFont="1" applyBorder="1" applyAlignment="1">
      <alignment vertical="center" wrapText="1"/>
    </xf>
    <xf numFmtId="0" fontId="44" fillId="0" borderId="39" xfId="33" applyFont="1" applyBorder="1" applyAlignment="1">
      <alignment vertical="center" wrapText="1"/>
    </xf>
    <xf numFmtId="0" fontId="44" fillId="0" borderId="112" xfId="33" applyFont="1" applyBorder="1" applyAlignment="1">
      <alignment vertical="center" wrapText="1"/>
    </xf>
    <xf numFmtId="0" fontId="44" fillId="0" borderId="14" xfId="33" applyFont="1" applyBorder="1" applyAlignment="1">
      <alignment vertical="center" wrapText="1"/>
    </xf>
    <xf numFmtId="1" fontId="44" fillId="38" borderId="93" xfId="33" applyNumberFormat="1" applyFont="1" applyFill="1" applyBorder="1" applyAlignment="1">
      <alignment horizontal="center" vertical="center"/>
    </xf>
    <xf numFmtId="1" fontId="44" fillId="38" borderId="94" xfId="33" applyNumberFormat="1" applyFont="1" applyFill="1" applyBorder="1" applyAlignment="1">
      <alignment horizontal="center" vertical="center"/>
    </xf>
    <xf numFmtId="1" fontId="44" fillId="30" borderId="102" xfId="33" applyNumberFormat="1" applyFont="1" applyFill="1" applyBorder="1" applyAlignment="1">
      <alignment horizontal="center" vertical="center"/>
    </xf>
    <xf numFmtId="1" fontId="44" fillId="38" borderId="100" xfId="33" applyNumberFormat="1" applyFont="1" applyFill="1" applyBorder="1" applyAlignment="1">
      <alignment horizontal="center" vertical="center"/>
    </xf>
    <xf numFmtId="1" fontId="44" fillId="38" borderId="101" xfId="33" applyNumberFormat="1" applyFont="1" applyFill="1" applyBorder="1" applyAlignment="1">
      <alignment horizontal="center" vertical="center"/>
    </xf>
    <xf numFmtId="1" fontId="44" fillId="34" borderId="102" xfId="33" applyNumberFormat="1" applyFont="1" applyFill="1" applyBorder="1" applyAlignment="1">
      <alignment horizontal="center" vertical="center"/>
    </xf>
    <xf numFmtId="1" fontId="44" fillId="0" borderId="134" xfId="33" applyNumberFormat="1" applyFont="1" applyBorder="1" applyAlignment="1">
      <alignment horizontal="center" vertical="center"/>
    </xf>
    <xf numFmtId="1" fontId="44" fillId="0" borderId="135" xfId="33" applyNumberFormat="1" applyFont="1" applyBorder="1" applyAlignment="1">
      <alignment horizontal="center" vertical="center"/>
    </xf>
    <xf numFmtId="0" fontId="54" fillId="35" borderId="133" xfId="43" applyFont="1" applyFill="1" applyBorder="1" applyAlignment="1">
      <alignment horizontal="center" wrapText="1"/>
    </xf>
    <xf numFmtId="0" fontId="54" fillId="35" borderId="132" xfId="43" applyFont="1" applyFill="1" applyBorder="1" applyAlignment="1">
      <alignment horizontal="center" wrapText="1"/>
    </xf>
    <xf numFmtId="0" fontId="54" fillId="35" borderId="131" xfId="43" applyFont="1" applyFill="1" applyBorder="1" applyAlignment="1">
      <alignment horizontal="center" wrapText="1"/>
    </xf>
    <xf numFmtId="0" fontId="54" fillId="35" borderId="130" xfId="43" applyFont="1" applyFill="1" applyBorder="1" applyAlignment="1">
      <alignment horizontal="center" wrapText="1"/>
    </xf>
    <xf numFmtId="0" fontId="54" fillId="35" borderId="129" xfId="43" applyFont="1" applyFill="1" applyBorder="1" applyAlignment="1">
      <alignment horizontal="center" wrapText="1"/>
    </xf>
    <xf numFmtId="0" fontId="54" fillId="35" borderId="128" xfId="43" applyFont="1" applyFill="1" applyBorder="1" applyAlignment="1">
      <alignment horizontal="center" wrapText="1"/>
    </xf>
    <xf numFmtId="1" fontId="44" fillId="0" borderId="18" xfId="33" applyNumberFormat="1" applyFont="1" applyBorder="1" applyAlignment="1">
      <alignment horizontal="center" vertical="center"/>
    </xf>
    <xf numFmtId="1" fontId="50" fillId="34" borderId="9" xfId="33" applyNumberFormat="1" applyFont="1" applyFill="1" applyBorder="1" applyAlignment="1">
      <alignment horizontal="center" vertical="center" wrapText="1"/>
    </xf>
    <xf numFmtId="1" fontId="44" fillId="0" borderId="9" xfId="33" applyNumberFormat="1" applyFont="1" applyBorder="1" applyAlignment="1">
      <alignment horizontal="center" vertical="center"/>
    </xf>
    <xf numFmtId="1" fontId="44" fillId="34" borderId="9" xfId="33" applyNumberFormat="1" applyFont="1" applyFill="1" applyBorder="1" applyAlignment="1">
      <alignment horizontal="center" vertical="center"/>
    </xf>
    <xf numFmtId="0" fontId="42" fillId="25" borderId="13" xfId="33" applyFont="1" applyFill="1" applyBorder="1" applyAlignment="1">
      <alignment horizontal="left" vertical="center"/>
    </xf>
    <xf numFmtId="0" fontId="42" fillId="25" borderId="10" xfId="33" applyFont="1" applyFill="1" applyBorder="1" applyAlignment="1">
      <alignment horizontal="left" vertical="center"/>
    </xf>
    <xf numFmtId="1" fontId="44" fillId="34" borderId="9" xfId="33" applyNumberFormat="1" applyFont="1" applyFill="1" applyBorder="1" applyAlignment="1">
      <alignment horizontal="center" vertical="center" wrapText="1"/>
    </xf>
    <xf numFmtId="0" fontId="42" fillId="25" borderId="13" xfId="33" applyFont="1" applyFill="1" applyBorder="1" applyAlignment="1">
      <alignment horizontal="left" vertical="center" wrapText="1"/>
    </xf>
    <xf numFmtId="0" fontId="42" fillId="25" borderId="0" xfId="33" applyFont="1" applyFill="1" applyAlignment="1">
      <alignment horizontal="left" vertical="center" wrapText="1"/>
    </xf>
    <xf numFmtId="0" fontId="42" fillId="25" borderId="10" xfId="33" applyFont="1" applyFill="1" applyBorder="1" applyAlignment="1">
      <alignment horizontal="left" vertical="center" wrapText="1"/>
    </xf>
    <xf numFmtId="0" fontId="44" fillId="0" borderId="9" xfId="33" applyFont="1" applyBorder="1" applyAlignment="1">
      <alignment horizontal="center" vertical="center"/>
    </xf>
    <xf numFmtId="0" fontId="42" fillId="42" borderId="123" xfId="33" applyFont="1" applyFill="1" applyBorder="1" applyAlignment="1">
      <alignment vertical="center"/>
    </xf>
    <xf numFmtId="0" fontId="42" fillId="42" borderId="71" xfId="33" applyFont="1" applyFill="1" applyBorder="1" applyAlignment="1">
      <alignment vertical="center"/>
    </xf>
    <xf numFmtId="170" fontId="54" fillId="37" borderId="9" xfId="43" applyNumberFormat="1" applyFont="1" applyFill="1" applyBorder="1" applyAlignment="1">
      <alignment horizontal="center" vertical="center" wrapText="1"/>
    </xf>
    <xf numFmtId="0" fontId="54" fillId="37" borderId="9" xfId="43" applyFont="1" applyFill="1" applyBorder="1" applyAlignment="1">
      <alignment horizontal="center" vertical="center" wrapText="1"/>
    </xf>
    <xf numFmtId="0" fontId="57" fillId="0" borderId="123" xfId="33" applyFont="1" applyBorder="1" applyAlignment="1">
      <alignment horizontal="left" vertical="center"/>
    </xf>
    <xf numFmtId="0" fontId="57" fillId="0" borderId="71" xfId="33" applyFont="1" applyBorder="1" applyAlignment="1">
      <alignment horizontal="left" vertical="center"/>
    </xf>
    <xf numFmtId="1" fontId="40" fillId="25" borderId="38" xfId="33" applyNumberFormat="1" applyFont="1" applyFill="1" applyBorder="1" applyAlignment="1">
      <alignment vertical="center" wrapText="1"/>
    </xf>
    <xf numFmtId="1" fontId="40" fillId="25" borderId="13" xfId="33" applyNumberFormat="1" applyFont="1" applyFill="1" applyBorder="1" applyAlignment="1">
      <alignment vertical="center" wrapText="1"/>
    </xf>
    <xf numFmtId="1" fontId="40" fillId="25" borderId="39" xfId="33" applyNumberFormat="1" applyFont="1" applyFill="1" applyBorder="1" applyAlignment="1">
      <alignment vertical="center" wrapText="1"/>
    </xf>
    <xf numFmtId="1" fontId="40" fillId="25" borderId="40" xfId="33" applyNumberFormat="1" applyFont="1" applyFill="1" applyBorder="1" applyAlignment="1">
      <alignment vertical="center" wrapText="1"/>
    </xf>
    <xf numFmtId="1" fontId="40" fillId="25" borderId="10" xfId="33" applyNumberFormat="1" applyFont="1" applyFill="1" applyBorder="1" applyAlignment="1">
      <alignment vertical="center" wrapText="1"/>
    </xf>
    <xf numFmtId="1" fontId="40" fillId="25" borderId="14" xfId="33" applyNumberFormat="1" applyFont="1" applyFill="1" applyBorder="1" applyAlignment="1">
      <alignment vertical="center" wrapText="1"/>
    </xf>
    <xf numFmtId="1" fontId="40" fillId="25" borderId="122" xfId="33" applyNumberFormat="1" applyFont="1" applyFill="1" applyBorder="1" applyAlignment="1">
      <alignment vertical="center" wrapText="1"/>
    </xf>
    <xf numFmtId="1" fontId="40" fillId="25" borderId="0" xfId="33" applyNumberFormat="1" applyFont="1" applyFill="1" applyAlignment="1">
      <alignment vertical="center" wrapText="1"/>
    </xf>
    <xf numFmtId="1" fontId="40" fillId="25" borderId="17" xfId="33" applyNumberFormat="1" applyFont="1" applyFill="1" applyBorder="1" applyAlignment="1">
      <alignment vertical="center" wrapText="1"/>
    </xf>
    <xf numFmtId="0" fontId="46" fillId="0" borderId="133" xfId="33" applyFont="1" applyBorder="1" applyAlignment="1">
      <alignment horizontal="center" vertical="center"/>
    </xf>
    <xf numFmtId="0" fontId="46" fillId="0" borderId="132" xfId="33" applyFont="1" applyBorder="1" applyAlignment="1">
      <alignment horizontal="center" vertical="center"/>
    </xf>
    <xf numFmtId="0" fontId="46" fillId="0" borderId="131" xfId="33" applyFont="1" applyBorder="1" applyAlignment="1">
      <alignment horizontal="center" vertical="center"/>
    </xf>
    <xf numFmtId="0" fontId="46" fillId="0" borderId="127" xfId="33" applyFont="1" applyBorder="1" applyAlignment="1">
      <alignment horizontal="center" vertical="center"/>
    </xf>
    <xf numFmtId="0" fontId="46" fillId="0" borderId="0" xfId="33" applyFont="1" applyAlignment="1">
      <alignment horizontal="center" vertical="center"/>
    </xf>
    <xf numFmtId="0" fontId="46" fillId="0" borderId="126" xfId="33" applyFont="1" applyBorder="1" applyAlignment="1">
      <alignment horizontal="center" vertical="center"/>
    </xf>
    <xf numFmtId="0" fontId="46" fillId="0" borderId="130" xfId="33" applyFont="1" applyBorder="1" applyAlignment="1">
      <alignment horizontal="center" vertical="center"/>
    </xf>
    <xf numFmtId="0" fontId="46" fillId="0" borderId="129" xfId="33" applyFont="1" applyBorder="1" applyAlignment="1">
      <alignment horizontal="center" vertical="center"/>
    </xf>
    <xf numFmtId="0" fontId="46" fillId="0" borderId="139" xfId="33" applyFont="1" applyBorder="1" applyAlignment="1">
      <alignment horizontal="center" vertical="center"/>
    </xf>
    <xf numFmtId="166" fontId="54" fillId="37" borderId="9" xfId="43" applyNumberFormat="1" applyFont="1" applyFill="1" applyBorder="1" applyAlignment="1">
      <alignment horizontal="center"/>
    </xf>
    <xf numFmtId="0" fontId="54" fillId="37" borderId="9" xfId="43" applyFont="1" applyFill="1" applyBorder="1" applyAlignment="1">
      <alignment horizontal="center"/>
    </xf>
    <xf numFmtId="9" fontId="54" fillId="0" borderId="0" xfId="45" applyFont="1" applyFill="1" applyBorder="1" applyAlignment="1">
      <alignment horizontal="center"/>
    </xf>
    <xf numFmtId="9" fontId="54" fillId="37" borderId="136" xfId="45" applyFont="1" applyFill="1" applyBorder="1" applyAlignment="1">
      <alignment horizontal="center"/>
    </xf>
    <xf numFmtId="9" fontId="54" fillId="37" borderId="128" xfId="45" applyFont="1" applyFill="1" applyBorder="1" applyAlignment="1">
      <alignment horizontal="center"/>
    </xf>
    <xf numFmtId="0" fontId="54" fillId="37" borderId="133" xfId="43" applyFont="1" applyFill="1" applyBorder="1" applyAlignment="1">
      <alignment horizontal="center" wrapText="1"/>
    </xf>
    <xf numFmtId="0" fontId="54" fillId="37" borderId="132" xfId="43" applyFont="1" applyFill="1" applyBorder="1" applyAlignment="1">
      <alignment horizontal="center" wrapText="1"/>
    </xf>
    <xf numFmtId="0" fontId="54" fillId="37" borderId="131" xfId="43" applyFont="1" applyFill="1" applyBorder="1" applyAlignment="1">
      <alignment horizontal="center" wrapText="1"/>
    </xf>
    <xf numFmtId="0" fontId="54" fillId="37" borderId="130" xfId="43" applyFont="1" applyFill="1" applyBorder="1" applyAlignment="1">
      <alignment horizontal="center" wrapText="1"/>
    </xf>
    <xf numFmtId="0" fontId="54" fillId="37" borderId="129" xfId="43" applyFont="1" applyFill="1" applyBorder="1" applyAlignment="1">
      <alignment horizontal="center" wrapText="1"/>
    </xf>
    <xf numFmtId="0" fontId="54" fillId="37" borderId="128" xfId="43" applyFont="1" applyFill="1" applyBorder="1" applyAlignment="1">
      <alignment horizontal="center" wrapText="1"/>
    </xf>
    <xf numFmtId="165" fontId="26" fillId="27" borderId="0" xfId="0" applyNumberFormat="1" applyFont="1" applyFill="1" applyAlignment="1">
      <alignment horizontal="center" vertical="center"/>
    </xf>
    <xf numFmtId="165" fontId="34" fillId="27" borderId="0" xfId="0" applyNumberFormat="1" applyFont="1" applyFill="1" applyAlignment="1">
      <alignment horizontal="center" vertical="center"/>
    </xf>
    <xf numFmtId="17" fontId="18" fillId="36" borderId="0" xfId="0" applyNumberFormat="1" applyFont="1" applyFill="1" applyAlignment="1">
      <alignment horizontal="center"/>
    </xf>
    <xf numFmtId="0" fontId="30" fillId="25" borderId="38"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39"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165" fontId="27" fillId="25" borderId="9" xfId="0" applyNumberFormat="1" applyFont="1" applyFill="1" applyBorder="1" applyAlignment="1">
      <alignment horizontal="center" vertic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4" fontId="34" fillId="27" borderId="0" xfId="41" applyNumberFormat="1" applyFont="1" applyFill="1" applyAlignment="1">
      <alignment vertical="center" wrapText="1"/>
    </xf>
    <xf numFmtId="164" fontId="34" fillId="27" borderId="0" xfId="41" applyNumberFormat="1" applyFont="1" applyFill="1" applyAlignment="1">
      <alignment vertical="center"/>
    </xf>
    <xf numFmtId="165" fontId="19" fillId="25" borderId="9" xfId="0" applyNumberFormat="1" applyFont="1" applyFill="1" applyBorder="1" applyAlignment="1">
      <alignment horizontal="center" vertical="center"/>
    </xf>
    <xf numFmtId="0" fontId="30" fillId="25" borderId="175" xfId="0" applyFont="1" applyFill="1" applyBorder="1" applyAlignment="1">
      <alignment horizontal="center" vertical="center"/>
    </xf>
    <xf numFmtId="0" fontId="30" fillId="25" borderId="176" xfId="0" applyFont="1" applyFill="1" applyBorder="1" applyAlignment="1">
      <alignment horizontal="center" vertical="center"/>
    </xf>
  </cellXfs>
  <cellStyles count="46">
    <cellStyle name="20% - Akzent1" xfId="1" xr:uid="{00000000-0005-0000-0000-000000000000}"/>
    <cellStyle name="20% - Akzent2" xfId="2" xr:uid="{00000000-0005-0000-0000-000001000000}"/>
    <cellStyle name="20% - Akzent3" xfId="3" xr:uid="{00000000-0005-0000-0000-000002000000}"/>
    <cellStyle name="20% - Akzent4" xfId="4" xr:uid="{00000000-0005-0000-0000-000003000000}"/>
    <cellStyle name="20% - Akzent5" xfId="5" xr:uid="{00000000-0005-0000-0000-000004000000}"/>
    <cellStyle name="20% - Akzent6" xfId="6" xr:uid="{00000000-0005-0000-0000-000005000000}"/>
    <cellStyle name="40% - Akzent1" xfId="7" xr:uid="{00000000-0005-0000-0000-000006000000}"/>
    <cellStyle name="40% - Akzent2" xfId="8" xr:uid="{00000000-0005-0000-0000-000007000000}"/>
    <cellStyle name="40% - Akzent3" xfId="9" xr:uid="{00000000-0005-0000-0000-000008000000}"/>
    <cellStyle name="40% - Akzent4" xfId="10" xr:uid="{00000000-0005-0000-0000-000009000000}"/>
    <cellStyle name="40% - Akzent5" xfId="11" xr:uid="{00000000-0005-0000-0000-00000A000000}"/>
    <cellStyle name="40% - Akzent6" xfId="12" xr:uid="{00000000-0005-0000-0000-00000B000000}"/>
    <cellStyle name="60% - Akzent1" xfId="13" xr:uid="{00000000-0005-0000-0000-00000C000000}"/>
    <cellStyle name="60% - Akzent2" xfId="14" xr:uid="{00000000-0005-0000-0000-00000D000000}"/>
    <cellStyle name="60% - Akzent3" xfId="15" xr:uid="{00000000-0005-0000-0000-00000E000000}"/>
    <cellStyle name="60% - Akzent4" xfId="16" xr:uid="{00000000-0005-0000-0000-00000F000000}"/>
    <cellStyle name="60% - Akzent5" xfId="17" xr:uid="{00000000-0005-0000-0000-000010000000}"/>
    <cellStyle name="60% - Akzent6" xfId="18" xr:uid="{00000000-0005-0000-0000-000011000000}"/>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xr:uid="{00000000-0005-0000-0000-00001F000000}"/>
    <cellStyle name="Neutral" xfId="31" builtinId="28" customBuiltin="1"/>
    <cellStyle name="Prozent" xfId="42" builtinId="5"/>
    <cellStyle name="Prozent 2" xfId="45" xr:uid="{00000000-0005-0000-0000-000022000000}"/>
    <cellStyle name="Schlecht" xfId="32" builtinId="27" customBuiltin="1"/>
    <cellStyle name="Standard" xfId="0" builtinId="0"/>
    <cellStyle name="Standard 2" xfId="33" xr:uid="{00000000-0005-0000-0000-000025000000}"/>
    <cellStyle name="Standard 3" xfId="43" xr:uid="{00000000-0005-0000-0000-000026000000}"/>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CC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de-CH"/>
              <a:t>Geld</a:t>
            </a:r>
          </a:p>
        </c:rich>
      </c:tx>
      <c:overlay val="0"/>
    </c:title>
    <c:autoTitleDeleted val="0"/>
    <c:plotArea>
      <c:layout/>
      <c:lineChart>
        <c:grouping val="standard"/>
        <c:varyColors val="0"/>
        <c:ser>
          <c:idx val="1"/>
          <c:order val="0"/>
          <c:tx>
            <c:v>CHF mit Prgnose ZMT - aufsummiert</c:v>
          </c:tx>
          <c:spPr>
            <a:ln w="38100">
              <a:solidFill>
                <a:srgbClr val="00FFFF"/>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Prognose!$F$52:$EC$52</c:f>
              <c:numCache>
                <c:formatCode>#,##0</c:formatCode>
                <c:ptCount val="128"/>
                <c:pt idx="0">
                  <c:v>0</c:v>
                </c:pt>
                <c:pt idx="2">
                  <c:v>9417.0152284263968</c:v>
                </c:pt>
                <c:pt idx="4">
                  <c:v>18834.030456852794</c:v>
                </c:pt>
                <c:pt idx="6">
                  <c:v>30212.923857868023</c:v>
                </c:pt>
                <c:pt idx="8">
                  <c:v>41591.817258883253</c:v>
                </c:pt>
                <c:pt idx="10">
                  <c:v>52970.710659898483</c:v>
                </c:pt>
                <c:pt idx="12">
                  <c:v>64349.604060913713</c:v>
                </c:pt>
                <c:pt idx="14">
                  <c:v>92796.837563451787</c:v>
                </c:pt>
                <c:pt idx="16">
                  <c:v>130072.52284263961</c:v>
                </c:pt>
                <c:pt idx="18">
                  <c:v>171271.96446700511</c:v>
                </c:pt>
                <c:pt idx="20">
                  <c:v>212471.40609137059</c:v>
                </c:pt>
                <c:pt idx="22">
                  <c:v>252886.09644670054</c:v>
                </c:pt>
                <c:pt idx="24">
                  <c:v>293300.78680203052</c:v>
                </c:pt>
                <c:pt idx="26">
                  <c:v>333715.47715736047</c:v>
                </c:pt>
                <c:pt idx="28">
                  <c:v>374130.16751269042</c:v>
                </c:pt>
                <c:pt idx="30">
                  <c:v>414544.85786802036</c:v>
                </c:pt>
                <c:pt idx="32">
                  <c:v>454959.54822335031</c:v>
                </c:pt>
                <c:pt idx="34">
                  <c:v>490469.54314720817</c:v>
                </c:pt>
                <c:pt idx="36">
                  <c:v>523232.90862944169</c:v>
                </c:pt>
                <c:pt idx="38">
                  <c:v>568356.1065989848</c:v>
                </c:pt>
                <c:pt idx="40">
                  <c:v>625250.57360406092</c:v>
                </c:pt>
                <c:pt idx="42">
                  <c:v>682145.04060913704</c:v>
                </c:pt>
                <c:pt idx="44">
                  <c:v>740020.44670050754</c:v>
                </c:pt>
                <c:pt idx="46">
                  <c:v>797895.85279187816</c:v>
                </c:pt>
                <c:pt idx="48">
                  <c:v>855771.25888324878</c:v>
                </c:pt>
                <c:pt idx="50">
                  <c:v>912665.7258883249</c:v>
                </c:pt>
                <c:pt idx="52">
                  <c:v>969560.19289340102</c:v>
                </c:pt>
                <c:pt idx="54">
                  <c:v>1026454.6598984771</c:v>
                </c:pt>
                <c:pt idx="56">
                  <c:v>1083349.1269035533</c:v>
                </c:pt>
                <c:pt idx="58">
                  <c:v>1137300.7766497461</c:v>
                </c:pt>
                <c:pt idx="60">
                  <c:v>1178696.4060913704</c:v>
                </c:pt>
                <c:pt idx="62">
                  <c:v>1213225.4619289339</c:v>
                </c:pt>
                <c:pt idx="64">
                  <c:v>1254424.9035532994</c:v>
                </c:pt>
                <c:pt idx="66">
                  <c:v>1301509.9796954314</c:v>
                </c:pt>
                <c:pt idx="68">
                  <c:v>1348595.0558375635</c:v>
                </c:pt>
                <c:pt idx="70">
                  <c:v>1395680.1319796955</c:v>
                </c:pt>
                <c:pt idx="72">
                  <c:v>1442765.2081218276</c:v>
                </c:pt>
                <c:pt idx="74">
                  <c:v>1485926.5279187819</c:v>
                </c:pt>
                <c:pt idx="76">
                  <c:v>1528303.0964467006</c:v>
                </c:pt>
                <c:pt idx="78">
                  <c:v>1570679.6649746194</c:v>
                </c:pt>
                <c:pt idx="80">
                  <c:v>1613056.2335025382</c:v>
                </c:pt>
                <c:pt idx="82">
                  <c:v>1651509.0456852792</c:v>
                </c:pt>
                <c:pt idx="84">
                  <c:v>1686234.2893401014</c:v>
                </c:pt>
                <c:pt idx="86">
                  <c:v>1723706.1624365482</c:v>
                </c:pt>
                <c:pt idx="88">
                  <c:v>1766867.4822335024</c:v>
                </c:pt>
                <c:pt idx="90">
                  <c:v>1811990.6802030455</c:v>
                </c:pt>
                <c:pt idx="92">
                  <c:v>1857113.8781725885</c:v>
                </c:pt>
                <c:pt idx="94">
                  <c:v>1902237.0761421316</c:v>
                </c:pt>
                <c:pt idx="96">
                  <c:v>1947360.2741116746</c:v>
                </c:pt>
                <c:pt idx="98">
                  <c:v>1991698.7208121822</c:v>
                </c:pt>
                <c:pt idx="100">
                  <c:v>2036037.1675126897</c:v>
                </c:pt>
                <c:pt idx="102">
                  <c:v>2078413.7360406085</c:v>
                </c:pt>
                <c:pt idx="104">
                  <c:v>2120790.3045685273</c:v>
                </c:pt>
                <c:pt idx="106">
                  <c:v>2157281.2385786795</c:v>
                </c:pt>
                <c:pt idx="108">
                  <c:v>2190240.7918781717</c:v>
                </c:pt>
                <c:pt idx="110">
                  <c:v>2197892.116751268</c:v>
                </c:pt>
                <c:pt idx="112">
                  <c:v>2205543.4416243643</c:v>
                </c:pt>
                <c:pt idx="114">
                  <c:v>2211429.0761421309</c:v>
                </c:pt>
                <c:pt idx="116">
                  <c:v>2222023.2182741105</c:v>
                </c:pt>
                <c:pt idx="118">
                  <c:v>2232617.36040609</c:v>
                </c:pt>
                <c:pt idx="120">
                  <c:v>2241641.9999999986</c:v>
                </c:pt>
                <c:pt idx="122">
                  <c:v>2241641.9999999986</c:v>
                </c:pt>
                <c:pt idx="124">
                  <c:v>2241641.9999999986</c:v>
                </c:pt>
                <c:pt idx="126">
                  <c:v>2241641.9999999986</c:v>
                </c:pt>
              </c:numCache>
            </c:numRef>
          </c:val>
          <c:smooth val="0"/>
          <c:extLst>
            <c:ext xmlns:c16="http://schemas.microsoft.com/office/drawing/2014/chart" uri="{C3380CC4-5D6E-409C-BE32-E72D297353CC}">
              <c16:uniqueId val="{00000000-8AE0-4513-AF9F-E2DD1E4F098E}"/>
            </c:ext>
          </c:extLst>
        </c:ser>
        <c:ser>
          <c:idx val="0"/>
          <c:order val="1"/>
          <c:tx>
            <c:v>CHF gem. LM - ausummiert</c:v>
          </c:tx>
          <c:spPr>
            <a:ln w="38100">
              <a:solidFill>
                <a:srgbClr val="00FFFF"/>
              </a:solidFill>
              <a:prstDash val="sysDash"/>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Prognose!$F$54:$EC$54</c:f>
              <c:numCache>
                <c:formatCode>#,##0</c:formatCode>
                <c:ptCount val="128"/>
                <c:pt idx="0">
                  <c:v>36240</c:v>
                </c:pt>
                <c:pt idx="2">
                  <c:v>48299</c:v>
                </c:pt>
                <c:pt idx="4">
                  <c:v>56973.5</c:v>
                </c:pt>
                <c:pt idx="6">
                  <c:v>69367.5</c:v>
                </c:pt>
                <c:pt idx="8">
                  <c:v>85282</c:v>
                </c:pt>
                <c:pt idx="10">
                  <c:v>105937</c:v>
                </c:pt>
                <c:pt idx="12">
                  <c:v>119303</c:v>
                </c:pt>
                <c:pt idx="14">
                  <c:v>147974</c:v>
                </c:pt>
                <c:pt idx="16">
                  <c:v>196312</c:v>
                </c:pt>
                <c:pt idx="18">
                  <c:v>254301</c:v>
                </c:pt>
                <c:pt idx="20">
                  <c:v>292687.75</c:v>
                </c:pt>
                <c:pt idx="22">
                  <c:v>332265.5</c:v>
                </c:pt>
                <c:pt idx="24">
                  <c:v>366149.25</c:v>
                </c:pt>
                <c:pt idx="26">
                  <c:v>389006.25</c:v>
                </c:pt>
                <c:pt idx="28">
                  <c:v>433452</c:v>
                </c:pt>
                <c:pt idx="30">
                  <c:v>476823.75</c:v>
                </c:pt>
                <c:pt idx="32">
                  <c:v>504002.5</c:v>
                </c:pt>
                <c:pt idx="34">
                  <c:v>537593.75</c:v>
                </c:pt>
                <c:pt idx="36">
                  <c:v>560139.75</c:v>
                </c:pt>
                <c:pt idx="38">
                  <c:v>560139.75</c:v>
                </c:pt>
                <c:pt idx="40">
                  <c:v>560139.75</c:v>
                </c:pt>
                <c:pt idx="42">
                  <c:v>560139.75</c:v>
                </c:pt>
                <c:pt idx="44">
                  <c:v>560139.75</c:v>
                </c:pt>
                <c:pt idx="46">
                  <c:v>560139.75</c:v>
                </c:pt>
                <c:pt idx="48">
                  <c:v>560139.75</c:v>
                </c:pt>
                <c:pt idx="50">
                  <c:v>560139.75</c:v>
                </c:pt>
                <c:pt idx="52">
                  <c:v>560139.75</c:v>
                </c:pt>
                <c:pt idx="54">
                  <c:v>560139.75</c:v>
                </c:pt>
                <c:pt idx="56">
                  <c:v>560139.75</c:v>
                </c:pt>
                <c:pt idx="58">
                  <c:v>560139.75</c:v>
                </c:pt>
                <c:pt idx="60">
                  <c:v>560139.75</c:v>
                </c:pt>
                <c:pt idx="62">
                  <c:v>560139.75</c:v>
                </c:pt>
                <c:pt idx="64">
                  <c:v>560139.75</c:v>
                </c:pt>
                <c:pt idx="66">
                  <c:v>560139.75</c:v>
                </c:pt>
                <c:pt idx="68">
                  <c:v>147330.25</c:v>
                </c:pt>
                <c:pt idx="70">
                  <c:v>147330.25</c:v>
                </c:pt>
                <c:pt idx="72">
                  <c:v>147330.25</c:v>
                </c:pt>
                <c:pt idx="74">
                  <c:v>147330.25</c:v>
                </c:pt>
                <c:pt idx="76">
                  <c:v>147330.25</c:v>
                </c:pt>
                <c:pt idx="78">
                  <c:v>147330.25</c:v>
                </c:pt>
                <c:pt idx="80">
                  <c:v>147330.25</c:v>
                </c:pt>
                <c:pt idx="82">
                  <c:v>147330.25</c:v>
                </c:pt>
                <c:pt idx="84">
                  <c:v>147330.25</c:v>
                </c:pt>
                <c:pt idx="86">
                  <c:v>147330.25</c:v>
                </c:pt>
                <c:pt idx="88">
                  <c:v>147330.25</c:v>
                </c:pt>
                <c:pt idx="90">
                  <c:v>147330.25</c:v>
                </c:pt>
                <c:pt idx="92">
                  <c:v>147330.25</c:v>
                </c:pt>
                <c:pt idx="94">
                  <c:v>147330.25</c:v>
                </c:pt>
                <c:pt idx="96">
                  <c:v>147330.25</c:v>
                </c:pt>
                <c:pt idx="98">
                  <c:v>147330.25</c:v>
                </c:pt>
                <c:pt idx="100">
                  <c:v>147330.25</c:v>
                </c:pt>
                <c:pt idx="102">
                  <c:v>147330.25</c:v>
                </c:pt>
                <c:pt idx="104">
                  <c:v>147330.25</c:v>
                </c:pt>
                <c:pt idx="106">
                  <c:v>147330.25</c:v>
                </c:pt>
                <c:pt idx="108">
                  <c:v>147330.25</c:v>
                </c:pt>
                <c:pt idx="110">
                  <c:v>147330.25</c:v>
                </c:pt>
                <c:pt idx="112">
                  <c:v>147330.25</c:v>
                </c:pt>
                <c:pt idx="114">
                  <c:v>147330.25</c:v>
                </c:pt>
                <c:pt idx="116">
                  <c:v>147330.25</c:v>
                </c:pt>
                <c:pt idx="118">
                  <c:v>147330.25</c:v>
                </c:pt>
                <c:pt idx="120">
                  <c:v>147330.25</c:v>
                </c:pt>
                <c:pt idx="122">
                  <c:v>147330.25</c:v>
                </c:pt>
                <c:pt idx="124">
                  <c:v>147330.25</c:v>
                </c:pt>
                <c:pt idx="126">
                  <c:v>147330.25</c:v>
                </c:pt>
              </c:numCache>
            </c:numRef>
          </c:val>
          <c:smooth val="0"/>
          <c:extLst>
            <c:ext xmlns:c16="http://schemas.microsoft.com/office/drawing/2014/chart" uri="{C3380CC4-5D6E-409C-BE32-E72D297353CC}">
              <c16:uniqueId val="{00000001-8AE0-4513-AF9F-E2DD1E4F098E}"/>
            </c:ext>
          </c:extLst>
        </c:ser>
        <c:ser>
          <c:idx val="2"/>
          <c:order val="2"/>
          <c:tx>
            <c:v>AeBo - CHF mit Prognose -  aufsummiert</c:v>
          </c:tx>
          <c:spPr>
            <a:ln>
              <a:solidFill>
                <a:srgbClr val="FF0000"/>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Prognose!$F$63:$EC$63</c:f>
              <c:numCache>
                <c:formatCode>0</c:formatCode>
                <c:ptCount val="128"/>
                <c:pt idx="0">
                  <c:v>0</c:v>
                </c:pt>
                <c:pt idx="2">
                  <c:v>1569.5025380710661</c:v>
                </c:pt>
                <c:pt idx="4">
                  <c:v>3139.0050761421321</c:v>
                </c:pt>
                <c:pt idx="6">
                  <c:v>4708.5076142131984</c:v>
                </c:pt>
                <c:pt idx="8">
                  <c:v>6278.0101522842642</c:v>
                </c:pt>
                <c:pt idx="10">
                  <c:v>7847.5126903553301</c:v>
                </c:pt>
                <c:pt idx="12">
                  <c:v>9417.0152284263968</c:v>
                </c:pt>
                <c:pt idx="14">
                  <c:v>18517.111675126907</c:v>
                </c:pt>
                <c:pt idx="16">
                  <c:v>34532.828680203049</c:v>
                </c:pt>
                <c:pt idx="18">
                  <c:v>54472.302030456856</c:v>
                </c:pt>
                <c:pt idx="20">
                  <c:v>74411.775380710664</c:v>
                </c:pt>
                <c:pt idx="22">
                  <c:v>93868.324873096455</c:v>
                </c:pt>
                <c:pt idx="24">
                  <c:v>113324.87436548225</c:v>
                </c:pt>
                <c:pt idx="26">
                  <c:v>132781.42385786804</c:v>
                </c:pt>
                <c:pt idx="28">
                  <c:v>152237.97335025383</c:v>
                </c:pt>
                <c:pt idx="30">
                  <c:v>171694.52284263962</c:v>
                </c:pt>
                <c:pt idx="32">
                  <c:v>191151.07233502541</c:v>
                </c:pt>
                <c:pt idx="34">
                  <c:v>205702.92639593911</c:v>
                </c:pt>
                <c:pt idx="36">
                  <c:v>217760.93147208125</c:v>
                </c:pt>
                <c:pt idx="38">
                  <c:v>234630.06548223353</c:v>
                </c:pt>
                <c:pt idx="40">
                  <c:v>256884.55507614216</c:v>
                </c:pt>
                <c:pt idx="42">
                  <c:v>279139.04467005079</c:v>
                </c:pt>
                <c:pt idx="44">
                  <c:v>301393.53426395945</c:v>
                </c:pt>
                <c:pt idx="46">
                  <c:v>323648.0238578681</c:v>
                </c:pt>
                <c:pt idx="48">
                  <c:v>345902.51345177676</c:v>
                </c:pt>
                <c:pt idx="50">
                  <c:v>368157.00304568541</c:v>
                </c:pt>
                <c:pt idx="52">
                  <c:v>390411.49263959407</c:v>
                </c:pt>
                <c:pt idx="54">
                  <c:v>412665.98223350273</c:v>
                </c:pt>
                <c:pt idx="56">
                  <c:v>434920.47182741138</c:v>
                </c:pt>
                <c:pt idx="58">
                  <c:v>454232.14416243677</c:v>
                </c:pt>
                <c:pt idx="60">
                  <c:v>466979.07030456874</c:v>
                </c:pt>
                <c:pt idx="62">
                  <c:v>476037.66548223374</c:v>
                </c:pt>
                <c:pt idx="64">
                  <c:v>485824.41928934032</c:v>
                </c:pt>
                <c:pt idx="66">
                  <c:v>497023.72538071091</c:v>
                </c:pt>
                <c:pt idx="68">
                  <c:v>508223.03147208149</c:v>
                </c:pt>
                <c:pt idx="70">
                  <c:v>519422.33756345208</c:v>
                </c:pt>
                <c:pt idx="72">
                  <c:v>530621.6436548226</c:v>
                </c:pt>
                <c:pt idx="74">
                  <c:v>537897.19340101548</c:v>
                </c:pt>
                <c:pt idx="76">
                  <c:v>544689.8192893404</c:v>
                </c:pt>
                <c:pt idx="78">
                  <c:v>551482.44517766533</c:v>
                </c:pt>
                <c:pt idx="80">
                  <c:v>558275.07106599025</c:v>
                </c:pt>
                <c:pt idx="82">
                  <c:v>564822.4621827415</c:v>
                </c:pt>
                <c:pt idx="84">
                  <c:v>570416.07868020341</c:v>
                </c:pt>
                <c:pt idx="86">
                  <c:v>576492.6190355334</c:v>
                </c:pt>
                <c:pt idx="88">
                  <c:v>583297.31802030501</c:v>
                </c:pt>
                <c:pt idx="90">
                  <c:v>590572.86776649789</c:v>
                </c:pt>
                <c:pt idx="92">
                  <c:v>597848.41751269076</c:v>
                </c:pt>
                <c:pt idx="94">
                  <c:v>605123.96725888364</c:v>
                </c:pt>
                <c:pt idx="96">
                  <c:v>612399.51700507652</c:v>
                </c:pt>
                <c:pt idx="98">
                  <c:v>619192.14289340144</c:v>
                </c:pt>
                <c:pt idx="100">
                  <c:v>625984.76878172636</c:v>
                </c:pt>
                <c:pt idx="102">
                  <c:v>632777.39467005129</c:v>
                </c:pt>
                <c:pt idx="104">
                  <c:v>639570.02055837621</c:v>
                </c:pt>
                <c:pt idx="106">
                  <c:v>646068.36472081277</c:v>
                </c:pt>
                <c:pt idx="108">
                  <c:v>650828.18299492449</c:v>
                </c:pt>
                <c:pt idx="110">
                  <c:v>651612.93426395999</c:v>
                </c:pt>
                <c:pt idx="112">
                  <c:v>652397.6855329955</c:v>
                </c:pt>
                <c:pt idx="114">
                  <c:v>653182.43680203101</c:v>
                </c:pt>
                <c:pt idx="116">
                  <c:v>658373.86827411223</c:v>
                </c:pt>
                <c:pt idx="118">
                  <c:v>663565.29974619346</c:v>
                </c:pt>
                <c:pt idx="120">
                  <c:v>668756.73121827468</c:v>
                </c:pt>
                <c:pt idx="122">
                  <c:v>668756.73121827468</c:v>
                </c:pt>
                <c:pt idx="124">
                  <c:v>668756.73121827468</c:v>
                </c:pt>
                <c:pt idx="126">
                  <c:v>668756.73121827468</c:v>
                </c:pt>
              </c:numCache>
            </c:numRef>
          </c:val>
          <c:smooth val="0"/>
          <c:extLst>
            <c:ext xmlns:c16="http://schemas.microsoft.com/office/drawing/2014/chart" uri="{C3380CC4-5D6E-409C-BE32-E72D297353CC}">
              <c16:uniqueId val="{00000086-8AE0-4513-AF9F-E2DD1E4F098E}"/>
            </c:ext>
          </c:extLst>
        </c:ser>
        <c:ser>
          <c:idx val="3"/>
          <c:order val="3"/>
          <c:tx>
            <c:v>AeBo - CHF gem. LM -  aufsummiert</c:v>
          </c:tx>
          <c:spPr>
            <a:ln>
              <a:solidFill>
                <a:srgbClr val="FF0000"/>
              </a:solidFill>
              <a:prstDash val="dash"/>
            </a:ln>
          </c:spPr>
          <c:marker>
            <c:symbol val="none"/>
          </c:marker>
          <c:val>
            <c:numRef>
              <c:f>Prognose!$F$64:$EC$64</c:f>
              <c:numCache>
                <c:formatCode>0</c:formatCode>
                <c:ptCount val="128"/>
                <c:pt idx="0">
                  <c:v>12038.5</c:v>
                </c:pt>
                <c:pt idx="2">
                  <c:v>15763.5</c:v>
                </c:pt>
                <c:pt idx="4">
                  <c:v>17063.5</c:v>
                </c:pt>
                <c:pt idx="6">
                  <c:v>18193.5</c:v>
                </c:pt>
                <c:pt idx="8">
                  <c:v>20433.5</c:v>
                </c:pt>
                <c:pt idx="10">
                  <c:v>22265.25</c:v>
                </c:pt>
                <c:pt idx="12">
                  <c:v>27583.25</c:v>
                </c:pt>
                <c:pt idx="14">
                  <c:v>35479.25</c:v>
                </c:pt>
                <c:pt idx="16">
                  <c:v>57110.25</c:v>
                </c:pt>
                <c:pt idx="18">
                  <c:v>79658.5</c:v>
                </c:pt>
                <c:pt idx="20">
                  <c:v>93998.5</c:v>
                </c:pt>
                <c:pt idx="22">
                  <c:v>115866.5</c:v>
                </c:pt>
                <c:pt idx="24">
                  <c:v>138741.5</c:v>
                </c:pt>
                <c:pt idx="26">
                  <c:v>158621.75</c:v>
                </c:pt>
                <c:pt idx="28">
                  <c:v>183114</c:v>
                </c:pt>
                <c:pt idx="30">
                  <c:v>207630.75</c:v>
                </c:pt>
                <c:pt idx="32">
                  <c:v>225961</c:v>
                </c:pt>
                <c:pt idx="34">
                  <c:v>242209</c:v>
                </c:pt>
                <c:pt idx="36">
                  <c:v>252097.25</c:v>
                </c:pt>
                <c:pt idx="38">
                  <c:v>252097.25</c:v>
                </c:pt>
                <c:pt idx="40">
                  <c:v>252097.25</c:v>
                </c:pt>
                <c:pt idx="42">
                  <c:v>252097.25</c:v>
                </c:pt>
                <c:pt idx="44">
                  <c:v>252097.25</c:v>
                </c:pt>
                <c:pt idx="46">
                  <c:v>252097.25</c:v>
                </c:pt>
                <c:pt idx="48">
                  <c:v>252097.25</c:v>
                </c:pt>
                <c:pt idx="50">
                  <c:v>252097.25</c:v>
                </c:pt>
                <c:pt idx="52">
                  <c:v>252097.25</c:v>
                </c:pt>
                <c:pt idx="54">
                  <c:v>252097.25</c:v>
                </c:pt>
                <c:pt idx="56">
                  <c:v>252097.25</c:v>
                </c:pt>
                <c:pt idx="58">
                  <c:v>252097.25</c:v>
                </c:pt>
                <c:pt idx="60">
                  <c:v>252097.25</c:v>
                </c:pt>
                <c:pt idx="62">
                  <c:v>252097.25</c:v>
                </c:pt>
                <c:pt idx="64">
                  <c:v>252097.25</c:v>
                </c:pt>
                <c:pt idx="66">
                  <c:v>252097.25</c:v>
                </c:pt>
                <c:pt idx="68">
                  <c:v>252097.25</c:v>
                </c:pt>
                <c:pt idx="70">
                  <c:v>252097.25</c:v>
                </c:pt>
                <c:pt idx="72">
                  <c:v>252097.25</c:v>
                </c:pt>
                <c:pt idx="74">
                  <c:v>252097.25</c:v>
                </c:pt>
                <c:pt idx="76">
                  <c:v>252097.25</c:v>
                </c:pt>
                <c:pt idx="78">
                  <c:v>252097.25</c:v>
                </c:pt>
                <c:pt idx="80">
                  <c:v>252097.25</c:v>
                </c:pt>
                <c:pt idx="82">
                  <c:v>252097.25</c:v>
                </c:pt>
                <c:pt idx="84">
                  <c:v>252097.25</c:v>
                </c:pt>
                <c:pt idx="86">
                  <c:v>252097.25</c:v>
                </c:pt>
                <c:pt idx="88">
                  <c:v>252097.25</c:v>
                </c:pt>
                <c:pt idx="90">
                  <c:v>252097.25</c:v>
                </c:pt>
                <c:pt idx="92">
                  <c:v>252097.25</c:v>
                </c:pt>
                <c:pt idx="94">
                  <c:v>252097.25</c:v>
                </c:pt>
                <c:pt idx="96">
                  <c:v>252097.25</c:v>
                </c:pt>
                <c:pt idx="98">
                  <c:v>252097.25</c:v>
                </c:pt>
                <c:pt idx="100">
                  <c:v>252097.25</c:v>
                </c:pt>
                <c:pt idx="102">
                  <c:v>252097.25</c:v>
                </c:pt>
                <c:pt idx="104">
                  <c:v>252097.25</c:v>
                </c:pt>
                <c:pt idx="106">
                  <c:v>252097.25</c:v>
                </c:pt>
                <c:pt idx="108">
                  <c:v>252097.25</c:v>
                </c:pt>
                <c:pt idx="110">
                  <c:v>252097.25</c:v>
                </c:pt>
                <c:pt idx="112">
                  <c:v>252097.25</c:v>
                </c:pt>
                <c:pt idx="114">
                  <c:v>252097.25</c:v>
                </c:pt>
                <c:pt idx="116">
                  <c:v>252097.25</c:v>
                </c:pt>
                <c:pt idx="118">
                  <c:v>252097.25</c:v>
                </c:pt>
                <c:pt idx="120">
                  <c:v>252097.25</c:v>
                </c:pt>
                <c:pt idx="122">
                  <c:v>252097.25</c:v>
                </c:pt>
                <c:pt idx="124">
                  <c:v>252097.25</c:v>
                </c:pt>
                <c:pt idx="126">
                  <c:v>252097.25</c:v>
                </c:pt>
              </c:numCache>
            </c:numRef>
          </c:val>
          <c:smooth val="0"/>
          <c:extLst>
            <c:ext xmlns:c16="http://schemas.microsoft.com/office/drawing/2014/chart" uri="{C3380CC4-5D6E-409C-BE32-E72D297353CC}">
              <c16:uniqueId val="{00000104-8AE0-4513-AF9F-E2DD1E4F098E}"/>
            </c:ext>
          </c:extLst>
        </c:ser>
        <c:ser>
          <c:idx val="4"/>
          <c:order val="4"/>
          <c:tx>
            <c:v>JS-SB - CHF mit Prognose -  aufsummiert</c:v>
          </c:tx>
          <c:spPr>
            <a:ln>
              <a:solidFill>
                <a:schemeClr val="tx2">
                  <a:lumMod val="60000"/>
                  <a:lumOff val="40000"/>
                </a:schemeClr>
              </a:solidFill>
            </a:ln>
          </c:spPr>
          <c:marker>
            <c:symbol val="none"/>
          </c:marker>
          <c:val>
            <c:numRef>
              <c:f>Prognose!$F$72:$EC$72</c:f>
              <c:numCache>
                <c:formatCode>0</c:formatCode>
                <c:ptCount val="128"/>
                <c:pt idx="0">
                  <c:v>0</c:v>
                </c:pt>
                <c:pt idx="2">
                  <c:v>7847.5126903553301</c:v>
                </c:pt>
                <c:pt idx="4">
                  <c:v>15695.02538071066</c:v>
                </c:pt>
                <c:pt idx="6">
                  <c:v>25504.416243654821</c:v>
                </c:pt>
                <c:pt idx="8">
                  <c:v>35313.807106598986</c:v>
                </c:pt>
                <c:pt idx="10">
                  <c:v>45123.197969543151</c:v>
                </c:pt>
                <c:pt idx="12">
                  <c:v>54932.588832487316</c:v>
                </c:pt>
                <c:pt idx="14">
                  <c:v>68650.644670050766</c:v>
                </c:pt>
                <c:pt idx="16">
                  <c:v>84281.53172588833</c:v>
                </c:pt>
                <c:pt idx="18">
                  <c:v>99912.418781725893</c:v>
                </c:pt>
                <c:pt idx="20">
                  <c:v>115543.30583756346</c:v>
                </c:pt>
                <c:pt idx="22">
                  <c:v>131113.82741116753</c:v>
                </c:pt>
                <c:pt idx="24">
                  <c:v>146684.34898477158</c:v>
                </c:pt>
                <c:pt idx="26">
                  <c:v>162254.87055837564</c:v>
                </c:pt>
                <c:pt idx="28">
                  <c:v>177825.39213197969</c:v>
                </c:pt>
                <c:pt idx="30">
                  <c:v>193395.91370558375</c:v>
                </c:pt>
                <c:pt idx="32">
                  <c:v>208966.4352791878</c:v>
                </c:pt>
                <c:pt idx="34">
                  <c:v>224536.95685279186</c:v>
                </c:pt>
                <c:pt idx="36">
                  <c:v>240096.15989847714</c:v>
                </c:pt>
                <c:pt idx="38">
                  <c:v>256757.03299492385</c:v>
                </c:pt>
                <c:pt idx="40">
                  <c:v>278077.36675126903</c:v>
                </c:pt>
                <c:pt idx="42">
                  <c:v>299397.70050761418</c:v>
                </c:pt>
                <c:pt idx="44">
                  <c:v>320718.03426395939</c:v>
                </c:pt>
                <c:pt idx="46">
                  <c:v>342038.3680203046</c:v>
                </c:pt>
                <c:pt idx="48">
                  <c:v>363358.7017766498</c:v>
                </c:pt>
                <c:pt idx="50">
                  <c:v>384679.03553299501</c:v>
                </c:pt>
                <c:pt idx="52">
                  <c:v>405999.36928934022</c:v>
                </c:pt>
                <c:pt idx="54">
                  <c:v>427319.70304568543</c:v>
                </c:pt>
                <c:pt idx="56">
                  <c:v>448640.03680203063</c:v>
                </c:pt>
                <c:pt idx="58">
                  <c:v>469960.37055837584</c:v>
                </c:pt>
                <c:pt idx="60">
                  <c:v>487492.77030456875</c:v>
                </c:pt>
                <c:pt idx="62">
                  <c:v>505025.17005076166</c:v>
                </c:pt>
                <c:pt idx="64">
                  <c:v>528258.33502538095</c:v>
                </c:pt>
                <c:pt idx="66">
                  <c:v>551491.50000000023</c:v>
                </c:pt>
                <c:pt idx="68">
                  <c:v>574724.66497461952</c:v>
                </c:pt>
                <c:pt idx="70">
                  <c:v>597957.8299492388</c:v>
                </c:pt>
                <c:pt idx="72">
                  <c:v>621190.99492385809</c:v>
                </c:pt>
                <c:pt idx="74">
                  <c:v>644424.15989847737</c:v>
                </c:pt>
                <c:pt idx="76">
                  <c:v>667596.95939086319</c:v>
                </c:pt>
                <c:pt idx="78">
                  <c:v>690769.75888324901</c:v>
                </c:pt>
                <c:pt idx="80">
                  <c:v>713942.55837563484</c:v>
                </c:pt>
                <c:pt idx="82">
                  <c:v>733436.83629441657</c:v>
                </c:pt>
                <c:pt idx="84">
                  <c:v>751889.80964467034</c:v>
                </c:pt>
                <c:pt idx="86">
                  <c:v>770403.14847715769</c:v>
                </c:pt>
                <c:pt idx="88">
                  <c:v>793636.31345177698</c:v>
                </c:pt>
                <c:pt idx="90">
                  <c:v>816869.47842639626</c:v>
                </c:pt>
                <c:pt idx="92">
                  <c:v>840102.64340101555</c:v>
                </c:pt>
                <c:pt idx="94">
                  <c:v>863335.80837563484</c:v>
                </c:pt>
                <c:pt idx="96">
                  <c:v>886568.97335025412</c:v>
                </c:pt>
                <c:pt idx="98">
                  <c:v>909741.77284263994</c:v>
                </c:pt>
                <c:pt idx="100">
                  <c:v>932914.57233502576</c:v>
                </c:pt>
                <c:pt idx="102">
                  <c:v>956087.37182741158</c:v>
                </c:pt>
                <c:pt idx="104">
                  <c:v>979260.1713197974</c:v>
                </c:pt>
                <c:pt idx="106">
                  <c:v>996841.61802030506</c:v>
                </c:pt>
                <c:pt idx="108">
                  <c:v>1014362.6992385791</c:v>
                </c:pt>
                <c:pt idx="110">
                  <c:v>1021229.2728426401</c:v>
                </c:pt>
                <c:pt idx="112">
                  <c:v>1028095.846446701</c:v>
                </c:pt>
                <c:pt idx="114">
                  <c:v>1033196.7296954319</c:v>
                </c:pt>
                <c:pt idx="116">
                  <c:v>1038357.9784263964</c:v>
                </c:pt>
                <c:pt idx="118">
                  <c:v>1043519.2271573609</c:v>
                </c:pt>
                <c:pt idx="120">
                  <c:v>1047110.9733502542</c:v>
                </c:pt>
                <c:pt idx="122">
                  <c:v>1047110.9733502542</c:v>
                </c:pt>
                <c:pt idx="124">
                  <c:v>1047110.9733502542</c:v>
                </c:pt>
                <c:pt idx="126">
                  <c:v>1047110.9733502542</c:v>
                </c:pt>
              </c:numCache>
            </c:numRef>
          </c:val>
          <c:smooth val="0"/>
          <c:extLst>
            <c:ext xmlns:c16="http://schemas.microsoft.com/office/drawing/2014/chart" uri="{C3380CC4-5D6E-409C-BE32-E72D297353CC}">
              <c16:uniqueId val="{00000105-8AE0-4513-AF9F-E2DD1E4F098E}"/>
            </c:ext>
          </c:extLst>
        </c:ser>
        <c:ser>
          <c:idx val="5"/>
          <c:order val="5"/>
          <c:tx>
            <c:v>JS-SBM - CHF gem. LM -  aufsummiert</c:v>
          </c:tx>
          <c:spPr>
            <a:ln>
              <a:solidFill>
                <a:schemeClr val="tx2">
                  <a:lumMod val="60000"/>
                  <a:lumOff val="40000"/>
                </a:schemeClr>
              </a:solidFill>
              <a:prstDash val="dash"/>
            </a:ln>
          </c:spPr>
          <c:marker>
            <c:symbol val="none"/>
          </c:marker>
          <c:val>
            <c:numRef>
              <c:f>Prognose!$F$73:$EC$73</c:f>
              <c:numCache>
                <c:formatCode>0</c:formatCode>
                <c:ptCount val="128"/>
                <c:pt idx="0">
                  <c:v>17947.75</c:v>
                </c:pt>
                <c:pt idx="2">
                  <c:v>25927.75</c:v>
                </c:pt>
                <c:pt idx="4">
                  <c:v>33095.75</c:v>
                </c:pt>
                <c:pt idx="6">
                  <c:v>42103.75</c:v>
                </c:pt>
                <c:pt idx="8">
                  <c:v>53090.25</c:v>
                </c:pt>
                <c:pt idx="10">
                  <c:v>70187.55</c:v>
                </c:pt>
                <c:pt idx="12">
                  <c:v>77109.05</c:v>
                </c:pt>
                <c:pt idx="14">
                  <c:v>94908.05</c:v>
                </c:pt>
                <c:pt idx="16">
                  <c:v>112327.8</c:v>
                </c:pt>
                <c:pt idx="18">
                  <c:v>133872.04999999999</c:v>
                </c:pt>
                <c:pt idx="20">
                  <c:v>145355.04999999999</c:v>
                </c:pt>
                <c:pt idx="22">
                  <c:v>156744.54999999999</c:v>
                </c:pt>
                <c:pt idx="24">
                  <c:v>164676.54999999999</c:v>
                </c:pt>
                <c:pt idx="26">
                  <c:v>167286.54999999999</c:v>
                </c:pt>
                <c:pt idx="28">
                  <c:v>172337.55</c:v>
                </c:pt>
                <c:pt idx="30">
                  <c:v>187081.05</c:v>
                </c:pt>
                <c:pt idx="32">
                  <c:v>193728.05</c:v>
                </c:pt>
                <c:pt idx="34">
                  <c:v>205655.05</c:v>
                </c:pt>
                <c:pt idx="36">
                  <c:v>212770.05</c:v>
                </c:pt>
                <c:pt idx="38">
                  <c:v>212770.05</c:v>
                </c:pt>
                <c:pt idx="40">
                  <c:v>212770.05</c:v>
                </c:pt>
                <c:pt idx="42">
                  <c:v>212770.05</c:v>
                </c:pt>
                <c:pt idx="44">
                  <c:v>212770.05</c:v>
                </c:pt>
                <c:pt idx="46">
                  <c:v>212770.05</c:v>
                </c:pt>
                <c:pt idx="48">
                  <c:v>212770.05</c:v>
                </c:pt>
                <c:pt idx="50">
                  <c:v>212770.05</c:v>
                </c:pt>
                <c:pt idx="52">
                  <c:v>212770.05</c:v>
                </c:pt>
                <c:pt idx="54">
                  <c:v>212770.05</c:v>
                </c:pt>
                <c:pt idx="56">
                  <c:v>212770.05</c:v>
                </c:pt>
                <c:pt idx="58">
                  <c:v>212770.05</c:v>
                </c:pt>
                <c:pt idx="60">
                  <c:v>212770.05</c:v>
                </c:pt>
                <c:pt idx="62">
                  <c:v>212770.05</c:v>
                </c:pt>
                <c:pt idx="64">
                  <c:v>212770.05</c:v>
                </c:pt>
                <c:pt idx="66">
                  <c:v>212770.05</c:v>
                </c:pt>
                <c:pt idx="68">
                  <c:v>212770.05</c:v>
                </c:pt>
                <c:pt idx="70">
                  <c:v>212770.05</c:v>
                </c:pt>
                <c:pt idx="72">
                  <c:v>212770.05</c:v>
                </c:pt>
                <c:pt idx="74">
                  <c:v>212770.05</c:v>
                </c:pt>
                <c:pt idx="76">
                  <c:v>212770.05</c:v>
                </c:pt>
                <c:pt idx="78">
                  <c:v>212770.05</c:v>
                </c:pt>
                <c:pt idx="80">
                  <c:v>212770.05</c:v>
                </c:pt>
                <c:pt idx="82">
                  <c:v>212770.05</c:v>
                </c:pt>
                <c:pt idx="84">
                  <c:v>212770.05</c:v>
                </c:pt>
                <c:pt idx="86">
                  <c:v>212770.05</c:v>
                </c:pt>
                <c:pt idx="88">
                  <c:v>212770.05</c:v>
                </c:pt>
                <c:pt idx="90">
                  <c:v>212770.05</c:v>
                </c:pt>
                <c:pt idx="92">
                  <c:v>212770.05</c:v>
                </c:pt>
                <c:pt idx="94">
                  <c:v>212770.05</c:v>
                </c:pt>
                <c:pt idx="96">
                  <c:v>212770.05</c:v>
                </c:pt>
                <c:pt idx="98">
                  <c:v>212770.05</c:v>
                </c:pt>
                <c:pt idx="100">
                  <c:v>212770.05</c:v>
                </c:pt>
                <c:pt idx="102">
                  <c:v>212770.05</c:v>
                </c:pt>
                <c:pt idx="104">
                  <c:v>212770.05</c:v>
                </c:pt>
                <c:pt idx="106">
                  <c:v>212770.05</c:v>
                </c:pt>
                <c:pt idx="108">
                  <c:v>212770.05</c:v>
                </c:pt>
                <c:pt idx="110">
                  <c:v>212770.05</c:v>
                </c:pt>
                <c:pt idx="112">
                  <c:v>212770.05</c:v>
                </c:pt>
                <c:pt idx="114">
                  <c:v>212770.05</c:v>
                </c:pt>
                <c:pt idx="116">
                  <c:v>212770.05</c:v>
                </c:pt>
                <c:pt idx="118">
                  <c:v>212770.05</c:v>
                </c:pt>
                <c:pt idx="120">
                  <c:v>212770.05</c:v>
                </c:pt>
                <c:pt idx="122">
                  <c:v>212770.05</c:v>
                </c:pt>
                <c:pt idx="124">
                  <c:v>212770.05</c:v>
                </c:pt>
                <c:pt idx="126">
                  <c:v>212770.05</c:v>
                </c:pt>
              </c:numCache>
            </c:numRef>
          </c:val>
          <c:smooth val="0"/>
          <c:extLst>
            <c:ext xmlns:c16="http://schemas.microsoft.com/office/drawing/2014/chart" uri="{C3380CC4-5D6E-409C-BE32-E72D297353CC}">
              <c16:uniqueId val="{00000182-8AE0-4513-AF9F-E2DD1E4F098E}"/>
            </c:ext>
          </c:extLst>
        </c:ser>
        <c:ser>
          <c:idx val="6"/>
          <c:order val="6"/>
          <c:tx>
            <c:v>JS-ITB - CHF gem. LM -  aufsummiert</c:v>
          </c:tx>
          <c:spPr>
            <a:ln>
              <a:solidFill>
                <a:srgbClr val="00B050"/>
              </a:solidFill>
              <a:prstDash val="dash"/>
            </a:ln>
          </c:spPr>
          <c:marker>
            <c:symbol val="none"/>
          </c:marker>
          <c:val>
            <c:numRef>
              <c:f>Prognose!$F$80:$EC$80</c:f>
              <c:numCache>
                <c:formatCode>0</c:formatCode>
                <c:ptCount val="128"/>
                <c:pt idx="0">
                  <c:v>4960</c:v>
                </c:pt>
                <c:pt idx="2">
                  <c:v>5314</c:v>
                </c:pt>
                <c:pt idx="4">
                  <c:v>5491</c:v>
                </c:pt>
                <c:pt idx="6">
                  <c:v>7747</c:v>
                </c:pt>
                <c:pt idx="8">
                  <c:v>10435</c:v>
                </c:pt>
                <c:pt idx="10">
                  <c:v>12161</c:v>
                </c:pt>
                <c:pt idx="12">
                  <c:v>13351</c:v>
                </c:pt>
                <c:pt idx="14">
                  <c:v>16027.5</c:v>
                </c:pt>
                <c:pt idx="16">
                  <c:v>21368.5</c:v>
                </c:pt>
                <c:pt idx="18">
                  <c:v>30169</c:v>
                </c:pt>
                <c:pt idx="20">
                  <c:v>36765</c:v>
                </c:pt>
                <c:pt idx="22">
                  <c:v>40632</c:v>
                </c:pt>
                <c:pt idx="24">
                  <c:v>43913</c:v>
                </c:pt>
                <c:pt idx="26">
                  <c:v>45241</c:v>
                </c:pt>
                <c:pt idx="28">
                  <c:v>59595.25</c:v>
                </c:pt>
                <c:pt idx="30">
                  <c:v>63602.25</c:v>
                </c:pt>
                <c:pt idx="32">
                  <c:v>65685.75</c:v>
                </c:pt>
                <c:pt idx="34">
                  <c:v>67815.75</c:v>
                </c:pt>
                <c:pt idx="36">
                  <c:v>70919.75</c:v>
                </c:pt>
                <c:pt idx="38">
                  <c:v>70919.75</c:v>
                </c:pt>
                <c:pt idx="40">
                  <c:v>70919.75</c:v>
                </c:pt>
                <c:pt idx="42">
                  <c:v>70919.75</c:v>
                </c:pt>
                <c:pt idx="44">
                  <c:v>70919.75</c:v>
                </c:pt>
                <c:pt idx="46">
                  <c:v>70919.75</c:v>
                </c:pt>
                <c:pt idx="48">
                  <c:v>70919.75</c:v>
                </c:pt>
                <c:pt idx="50">
                  <c:v>70919.75</c:v>
                </c:pt>
                <c:pt idx="52">
                  <c:v>70919.75</c:v>
                </c:pt>
                <c:pt idx="54">
                  <c:v>70919.75</c:v>
                </c:pt>
                <c:pt idx="56">
                  <c:v>70919.75</c:v>
                </c:pt>
                <c:pt idx="58">
                  <c:v>70919.75</c:v>
                </c:pt>
                <c:pt idx="60">
                  <c:v>70919.75</c:v>
                </c:pt>
                <c:pt idx="62">
                  <c:v>70919.75</c:v>
                </c:pt>
                <c:pt idx="64">
                  <c:v>70919.75</c:v>
                </c:pt>
                <c:pt idx="66">
                  <c:v>70919.75</c:v>
                </c:pt>
                <c:pt idx="68">
                  <c:v>70919.75</c:v>
                </c:pt>
                <c:pt idx="70">
                  <c:v>70919.75</c:v>
                </c:pt>
                <c:pt idx="72">
                  <c:v>70919.75</c:v>
                </c:pt>
                <c:pt idx="74">
                  <c:v>70919.75</c:v>
                </c:pt>
                <c:pt idx="76">
                  <c:v>70919.75</c:v>
                </c:pt>
                <c:pt idx="78">
                  <c:v>70919.75</c:v>
                </c:pt>
                <c:pt idx="80">
                  <c:v>70919.75</c:v>
                </c:pt>
                <c:pt idx="82">
                  <c:v>70919.75</c:v>
                </c:pt>
                <c:pt idx="84">
                  <c:v>70919.75</c:v>
                </c:pt>
                <c:pt idx="86">
                  <c:v>70919.75</c:v>
                </c:pt>
                <c:pt idx="88">
                  <c:v>70919.75</c:v>
                </c:pt>
                <c:pt idx="90">
                  <c:v>70919.75</c:v>
                </c:pt>
                <c:pt idx="92">
                  <c:v>70919.75</c:v>
                </c:pt>
                <c:pt idx="94">
                  <c:v>70919.75</c:v>
                </c:pt>
                <c:pt idx="96">
                  <c:v>70919.75</c:v>
                </c:pt>
                <c:pt idx="98">
                  <c:v>70919.75</c:v>
                </c:pt>
                <c:pt idx="100">
                  <c:v>70919.75</c:v>
                </c:pt>
                <c:pt idx="102">
                  <c:v>70919.75</c:v>
                </c:pt>
                <c:pt idx="104">
                  <c:v>70919.75</c:v>
                </c:pt>
                <c:pt idx="106">
                  <c:v>70919.75</c:v>
                </c:pt>
                <c:pt idx="108">
                  <c:v>70919.75</c:v>
                </c:pt>
                <c:pt idx="110">
                  <c:v>70919.75</c:v>
                </c:pt>
                <c:pt idx="112">
                  <c:v>70919.75</c:v>
                </c:pt>
                <c:pt idx="114">
                  <c:v>70919.75</c:v>
                </c:pt>
                <c:pt idx="116">
                  <c:v>70919.75</c:v>
                </c:pt>
                <c:pt idx="118">
                  <c:v>70919.75</c:v>
                </c:pt>
                <c:pt idx="120">
                  <c:v>70919.75</c:v>
                </c:pt>
                <c:pt idx="122">
                  <c:v>70919.75</c:v>
                </c:pt>
                <c:pt idx="124">
                  <c:v>70919.75</c:v>
                </c:pt>
                <c:pt idx="126">
                  <c:v>70919.75</c:v>
                </c:pt>
              </c:numCache>
            </c:numRef>
          </c:val>
          <c:smooth val="0"/>
          <c:extLst>
            <c:ext xmlns:c16="http://schemas.microsoft.com/office/drawing/2014/chart" uri="{C3380CC4-5D6E-409C-BE32-E72D297353CC}">
              <c16:uniqueId val="{00000278-8AE0-4513-AF9F-E2DD1E4F098E}"/>
            </c:ext>
          </c:extLst>
        </c:ser>
        <c:ser>
          <c:idx val="7"/>
          <c:order val="7"/>
          <c:tx>
            <c:v>JS-ITB - CHF mit Prognose -  aufsummiert</c:v>
          </c:tx>
          <c:spPr>
            <a:ln>
              <a:solidFill>
                <a:schemeClr val="accent3">
                  <a:lumMod val="75000"/>
                </a:schemeClr>
              </a:solidFill>
            </a:ln>
          </c:spPr>
          <c:marker>
            <c:symbol val="none"/>
          </c:marker>
          <c:val>
            <c:numRef>
              <c:f>Prognose!$F$79:$EC$79</c:f>
              <c:numCache>
                <c:formatCode>0</c:formatCode>
                <c:ptCount val="128"/>
                <c:pt idx="0">
                  <c:v>0</c:v>
                </c:pt>
                <c:pt idx="2">
                  <c:v>0</c:v>
                </c:pt>
                <c:pt idx="4">
                  <c:v>0</c:v>
                </c:pt>
                <c:pt idx="6">
                  <c:v>0</c:v>
                </c:pt>
                <c:pt idx="8">
                  <c:v>0</c:v>
                </c:pt>
                <c:pt idx="10">
                  <c:v>0</c:v>
                </c:pt>
                <c:pt idx="12">
                  <c:v>0</c:v>
                </c:pt>
                <c:pt idx="14">
                  <c:v>2324.0710659898477</c:v>
                </c:pt>
                <c:pt idx="16">
                  <c:v>4648.1421319796955</c:v>
                </c:pt>
                <c:pt idx="18">
                  <c:v>6972.2131979695432</c:v>
                </c:pt>
                <c:pt idx="20">
                  <c:v>9296.284263959391</c:v>
                </c:pt>
                <c:pt idx="22">
                  <c:v>11499.624365482234</c:v>
                </c:pt>
                <c:pt idx="24">
                  <c:v>13702.964467005077</c:v>
                </c:pt>
                <c:pt idx="26">
                  <c:v>15906.304568527919</c:v>
                </c:pt>
                <c:pt idx="28">
                  <c:v>18109.644670050762</c:v>
                </c:pt>
                <c:pt idx="30">
                  <c:v>20312.984771573603</c:v>
                </c:pt>
                <c:pt idx="32">
                  <c:v>22516.324873096444</c:v>
                </c:pt>
                <c:pt idx="34">
                  <c:v>24719.664974619285</c:v>
                </c:pt>
                <c:pt idx="36">
                  <c:v>26802.274111675124</c:v>
                </c:pt>
                <c:pt idx="38">
                  <c:v>35090.454822335021</c:v>
                </c:pt>
                <c:pt idx="40">
                  <c:v>44516.524873096445</c:v>
                </c:pt>
                <c:pt idx="42">
                  <c:v>53942.594923857869</c:v>
                </c:pt>
                <c:pt idx="44">
                  <c:v>63761.040609137053</c:v>
                </c:pt>
                <c:pt idx="46">
                  <c:v>73579.486294416245</c:v>
                </c:pt>
                <c:pt idx="48">
                  <c:v>83397.931979695437</c:v>
                </c:pt>
                <c:pt idx="50">
                  <c:v>92824.002030456861</c:v>
                </c:pt>
                <c:pt idx="52">
                  <c:v>102250.07208121828</c:v>
                </c:pt>
                <c:pt idx="54">
                  <c:v>111676.14213197971</c:v>
                </c:pt>
                <c:pt idx="56">
                  <c:v>121102.21218274113</c:v>
                </c:pt>
                <c:pt idx="58">
                  <c:v>130528.28223350256</c:v>
                </c:pt>
                <c:pt idx="60">
                  <c:v>139048.87005076144</c:v>
                </c:pt>
                <c:pt idx="62">
                  <c:v>146745.46903553302</c:v>
                </c:pt>
                <c:pt idx="64">
                  <c:v>154562.79898477159</c:v>
                </c:pt>
                <c:pt idx="66">
                  <c:v>166853.21116751272</c:v>
                </c:pt>
                <c:pt idx="68">
                  <c:v>179143.62335025385</c:v>
                </c:pt>
                <c:pt idx="70">
                  <c:v>191434.03553299498</c:v>
                </c:pt>
                <c:pt idx="72">
                  <c:v>203724.44771573611</c:v>
                </c:pt>
                <c:pt idx="74">
                  <c:v>216014.85989847724</c:v>
                </c:pt>
                <c:pt idx="76">
                  <c:v>228184.54111675135</c:v>
                </c:pt>
                <c:pt idx="78">
                  <c:v>240354.22233502546</c:v>
                </c:pt>
                <c:pt idx="80">
                  <c:v>252523.90355329958</c:v>
                </c:pt>
                <c:pt idx="82">
                  <c:v>264693.58477157366</c:v>
                </c:pt>
                <c:pt idx="84">
                  <c:v>275251.50761421327</c:v>
                </c:pt>
                <c:pt idx="86">
                  <c:v>286714.91269035538</c:v>
                </c:pt>
                <c:pt idx="88">
                  <c:v>298299.04873096454</c:v>
                </c:pt>
                <c:pt idx="90">
                  <c:v>311374.2121827412</c:v>
                </c:pt>
                <c:pt idx="92">
                  <c:v>324449.37563451787</c:v>
                </c:pt>
                <c:pt idx="94">
                  <c:v>337524.53908629454</c:v>
                </c:pt>
                <c:pt idx="96">
                  <c:v>350599.7025380712</c:v>
                </c:pt>
                <c:pt idx="98">
                  <c:v>363554.13502538082</c:v>
                </c:pt>
                <c:pt idx="100">
                  <c:v>376508.56751269044</c:v>
                </c:pt>
                <c:pt idx="102">
                  <c:v>388678.24873096455</c:v>
                </c:pt>
                <c:pt idx="104">
                  <c:v>400847.92994923866</c:v>
                </c:pt>
                <c:pt idx="106">
                  <c:v>413017.61116751278</c:v>
                </c:pt>
                <c:pt idx="108">
                  <c:v>423575.53401015239</c:v>
                </c:pt>
                <c:pt idx="110">
                  <c:v>423575.53401015239</c:v>
                </c:pt>
                <c:pt idx="112">
                  <c:v>423575.53401015239</c:v>
                </c:pt>
                <c:pt idx="114">
                  <c:v>423575.53401015239</c:v>
                </c:pt>
                <c:pt idx="116">
                  <c:v>423696.26497461938</c:v>
                </c:pt>
                <c:pt idx="118">
                  <c:v>423816.99593908637</c:v>
                </c:pt>
                <c:pt idx="120">
                  <c:v>423937.72690355335</c:v>
                </c:pt>
                <c:pt idx="122">
                  <c:v>423937.72690355335</c:v>
                </c:pt>
                <c:pt idx="124">
                  <c:v>423937.72690355335</c:v>
                </c:pt>
                <c:pt idx="126">
                  <c:v>423937.72690355335</c:v>
                </c:pt>
              </c:numCache>
            </c:numRef>
          </c:val>
          <c:smooth val="0"/>
          <c:extLst>
            <c:ext xmlns:c16="http://schemas.microsoft.com/office/drawing/2014/chart" uri="{C3380CC4-5D6E-409C-BE32-E72D297353CC}">
              <c16:uniqueId val="{00000279-8AE0-4513-AF9F-E2DD1E4F098E}"/>
            </c:ext>
          </c:extLst>
        </c:ser>
        <c:ser>
          <c:idx val="8"/>
          <c:order val="8"/>
          <c:tx>
            <c:v>PNP - CHF mit Prognose -  aufsummiert</c:v>
          </c:tx>
          <c:spPr>
            <a:ln>
              <a:solidFill>
                <a:srgbClr val="FFC000"/>
              </a:solidFill>
            </a:ln>
          </c:spPr>
          <c:marker>
            <c:symbol val="none"/>
          </c:marker>
          <c:val>
            <c:numRef>
              <c:f>Prognose!$F$86:$EC$86</c:f>
              <c:numCache>
                <c:formatCode>0</c:formatCode>
                <c:ptCount val="128"/>
                <c:pt idx="0">
                  <c:v>0</c:v>
                </c:pt>
                <c:pt idx="2">
                  <c:v>0</c:v>
                </c:pt>
                <c:pt idx="4">
                  <c:v>0</c:v>
                </c:pt>
                <c:pt idx="6">
                  <c:v>0</c:v>
                </c:pt>
                <c:pt idx="8">
                  <c:v>0</c:v>
                </c:pt>
                <c:pt idx="10">
                  <c:v>0</c:v>
                </c:pt>
                <c:pt idx="12">
                  <c:v>0</c:v>
                </c:pt>
                <c:pt idx="14">
                  <c:v>3305.0101522842642</c:v>
                </c:pt>
                <c:pt idx="16">
                  <c:v>6610.0203045685284</c:v>
                </c:pt>
                <c:pt idx="18">
                  <c:v>9915.0304568527936</c:v>
                </c:pt>
                <c:pt idx="20">
                  <c:v>13220.040609137057</c:v>
                </c:pt>
                <c:pt idx="22">
                  <c:v>16404.319796954314</c:v>
                </c:pt>
                <c:pt idx="24">
                  <c:v>19588.598984771572</c:v>
                </c:pt>
                <c:pt idx="26">
                  <c:v>22772.878172588829</c:v>
                </c:pt>
                <c:pt idx="28">
                  <c:v>25957.157360406087</c:v>
                </c:pt>
                <c:pt idx="30">
                  <c:v>29141.436548223344</c:v>
                </c:pt>
                <c:pt idx="32">
                  <c:v>32325.715736040602</c:v>
                </c:pt>
                <c:pt idx="34">
                  <c:v>35509.994923857863</c:v>
                </c:pt>
                <c:pt idx="36">
                  <c:v>38573.543147208118</c:v>
                </c:pt>
                <c:pt idx="38">
                  <c:v>41878.553299492385</c:v>
                </c:pt>
                <c:pt idx="40">
                  <c:v>45772.126903553297</c:v>
                </c:pt>
                <c:pt idx="42">
                  <c:v>49665.700507614209</c:v>
                </c:pt>
                <c:pt idx="44">
                  <c:v>54147.837563451772</c:v>
                </c:pt>
                <c:pt idx="46">
                  <c:v>58629.974619289336</c:v>
                </c:pt>
                <c:pt idx="48">
                  <c:v>63112.1116751269</c:v>
                </c:pt>
                <c:pt idx="50">
                  <c:v>67005.685279187819</c:v>
                </c:pt>
                <c:pt idx="52">
                  <c:v>70899.258883248738</c:v>
                </c:pt>
                <c:pt idx="54">
                  <c:v>74792.832487309657</c:v>
                </c:pt>
                <c:pt idx="56">
                  <c:v>78686.406091370576</c:v>
                </c:pt>
                <c:pt idx="58">
                  <c:v>82579.979695431495</c:v>
                </c:pt>
                <c:pt idx="60">
                  <c:v>85175.695431472108</c:v>
                </c:pt>
                <c:pt idx="62">
                  <c:v>85417.157360406112</c:v>
                </c:pt>
                <c:pt idx="64">
                  <c:v>85779.350253807133</c:v>
                </c:pt>
                <c:pt idx="66">
                  <c:v>86141.543147208155</c:v>
                </c:pt>
                <c:pt idx="68">
                  <c:v>86503.736040609176</c:v>
                </c:pt>
                <c:pt idx="70">
                  <c:v>86865.928934010197</c:v>
                </c:pt>
                <c:pt idx="72">
                  <c:v>87228.121827411218</c:v>
                </c:pt>
                <c:pt idx="74">
                  <c:v>87590.314720812239</c:v>
                </c:pt>
                <c:pt idx="76">
                  <c:v>87831.776649746243</c:v>
                </c:pt>
                <c:pt idx="78">
                  <c:v>88073.238578680248</c:v>
                </c:pt>
                <c:pt idx="80">
                  <c:v>88314.700507614252</c:v>
                </c:pt>
                <c:pt idx="82">
                  <c:v>88556.162436548257</c:v>
                </c:pt>
                <c:pt idx="84">
                  <c:v>88676.893401015259</c:v>
                </c:pt>
                <c:pt idx="86">
                  <c:v>90095.482233502567</c:v>
                </c:pt>
                <c:pt idx="88">
                  <c:v>91634.802030456878</c:v>
                </c:pt>
                <c:pt idx="90">
                  <c:v>93174.121827411189</c:v>
                </c:pt>
                <c:pt idx="92">
                  <c:v>94713.4416243655</c:v>
                </c:pt>
                <c:pt idx="94">
                  <c:v>96252.76142131981</c:v>
                </c:pt>
                <c:pt idx="96">
                  <c:v>97792.081218274121</c:v>
                </c:pt>
                <c:pt idx="98">
                  <c:v>99210.67005076143</c:v>
                </c:pt>
                <c:pt idx="100">
                  <c:v>100629.25888324874</c:v>
                </c:pt>
                <c:pt idx="102">
                  <c:v>100870.72081218274</c:v>
                </c:pt>
                <c:pt idx="104">
                  <c:v>101112.18274111675</c:v>
                </c:pt>
                <c:pt idx="106">
                  <c:v>101353.64467005075</c:v>
                </c:pt>
                <c:pt idx="108">
                  <c:v>101474.37563451775</c:v>
                </c:pt>
                <c:pt idx="110">
                  <c:v>101474.37563451775</c:v>
                </c:pt>
                <c:pt idx="112">
                  <c:v>101474.37563451775</c:v>
                </c:pt>
                <c:pt idx="114">
                  <c:v>101474.37563451775</c:v>
                </c:pt>
                <c:pt idx="116">
                  <c:v>101595.10659898476</c:v>
                </c:pt>
                <c:pt idx="118">
                  <c:v>101715.83756345176</c:v>
                </c:pt>
                <c:pt idx="120">
                  <c:v>101836.56852791876</c:v>
                </c:pt>
                <c:pt idx="122">
                  <c:v>101836.56852791876</c:v>
                </c:pt>
                <c:pt idx="124">
                  <c:v>101836.56852791876</c:v>
                </c:pt>
                <c:pt idx="126">
                  <c:v>101836.56852791876</c:v>
                </c:pt>
              </c:numCache>
            </c:numRef>
          </c:val>
          <c:smooth val="0"/>
          <c:extLst>
            <c:ext xmlns:c16="http://schemas.microsoft.com/office/drawing/2014/chart" uri="{C3380CC4-5D6E-409C-BE32-E72D297353CC}">
              <c16:uniqueId val="{0000027A-8AE0-4513-AF9F-E2DD1E4F098E}"/>
            </c:ext>
          </c:extLst>
        </c:ser>
        <c:ser>
          <c:idx val="9"/>
          <c:order val="9"/>
          <c:tx>
            <c:v>PNP - CHF gem. LM -  aufsummiert</c:v>
          </c:tx>
          <c:spPr>
            <a:ln>
              <a:solidFill>
                <a:srgbClr val="FFC000"/>
              </a:solidFill>
              <a:prstDash val="dash"/>
            </a:ln>
          </c:spPr>
          <c:marker>
            <c:symbol val="none"/>
          </c:marker>
          <c:val>
            <c:numRef>
              <c:f>Prognose!$F$87:$EC$87</c:f>
              <c:numCache>
                <c:formatCode>0</c:formatCode>
                <c:ptCount val="128"/>
                <c:pt idx="0">
                  <c:v>0</c:v>
                </c:pt>
                <c:pt idx="2">
                  <c:v>0</c:v>
                </c:pt>
                <c:pt idx="4">
                  <c:v>29.5</c:v>
                </c:pt>
                <c:pt idx="6">
                  <c:v>29.5</c:v>
                </c:pt>
                <c:pt idx="8">
                  <c:v>29.5</c:v>
                </c:pt>
                <c:pt idx="10">
                  <c:v>29.5</c:v>
                </c:pt>
                <c:pt idx="12">
                  <c:v>88.5</c:v>
                </c:pt>
                <c:pt idx="14">
                  <c:v>388</c:v>
                </c:pt>
                <c:pt idx="16">
                  <c:v>4334.25</c:v>
                </c:pt>
                <c:pt idx="18">
                  <c:v>9430.25</c:v>
                </c:pt>
                <c:pt idx="20">
                  <c:v>15398</c:v>
                </c:pt>
                <c:pt idx="22">
                  <c:v>20532.25</c:v>
                </c:pt>
                <c:pt idx="24">
                  <c:v>23319</c:v>
                </c:pt>
                <c:pt idx="26">
                  <c:v>24732.75</c:v>
                </c:pt>
                <c:pt idx="28">
                  <c:v>25281</c:v>
                </c:pt>
                <c:pt idx="30">
                  <c:v>25435.5</c:v>
                </c:pt>
                <c:pt idx="32">
                  <c:v>25553.5</c:v>
                </c:pt>
                <c:pt idx="34">
                  <c:v>28839.75</c:v>
                </c:pt>
                <c:pt idx="36">
                  <c:v>31278.5</c:v>
                </c:pt>
                <c:pt idx="38">
                  <c:v>31278.5</c:v>
                </c:pt>
                <c:pt idx="40">
                  <c:v>31278.5</c:v>
                </c:pt>
                <c:pt idx="42">
                  <c:v>31278.5</c:v>
                </c:pt>
                <c:pt idx="44">
                  <c:v>31278.5</c:v>
                </c:pt>
                <c:pt idx="46">
                  <c:v>31278.5</c:v>
                </c:pt>
                <c:pt idx="48">
                  <c:v>31278.5</c:v>
                </c:pt>
                <c:pt idx="50">
                  <c:v>31278.5</c:v>
                </c:pt>
                <c:pt idx="52">
                  <c:v>31278.5</c:v>
                </c:pt>
                <c:pt idx="54">
                  <c:v>31278.5</c:v>
                </c:pt>
                <c:pt idx="56">
                  <c:v>31278.5</c:v>
                </c:pt>
                <c:pt idx="58">
                  <c:v>31278.5</c:v>
                </c:pt>
                <c:pt idx="60">
                  <c:v>31278.5</c:v>
                </c:pt>
                <c:pt idx="62">
                  <c:v>31278.5</c:v>
                </c:pt>
                <c:pt idx="64">
                  <c:v>31278.5</c:v>
                </c:pt>
                <c:pt idx="66">
                  <c:v>31278.5</c:v>
                </c:pt>
                <c:pt idx="68">
                  <c:v>31278.5</c:v>
                </c:pt>
                <c:pt idx="70">
                  <c:v>31278.5</c:v>
                </c:pt>
                <c:pt idx="72">
                  <c:v>31278.5</c:v>
                </c:pt>
                <c:pt idx="74">
                  <c:v>31278.5</c:v>
                </c:pt>
                <c:pt idx="76">
                  <c:v>31278.5</c:v>
                </c:pt>
                <c:pt idx="78">
                  <c:v>31278.5</c:v>
                </c:pt>
                <c:pt idx="80">
                  <c:v>31278.5</c:v>
                </c:pt>
                <c:pt idx="82">
                  <c:v>31278.5</c:v>
                </c:pt>
                <c:pt idx="84">
                  <c:v>31278.5</c:v>
                </c:pt>
                <c:pt idx="86">
                  <c:v>31278.5</c:v>
                </c:pt>
                <c:pt idx="88">
                  <c:v>31278.5</c:v>
                </c:pt>
                <c:pt idx="90">
                  <c:v>31278.5</c:v>
                </c:pt>
                <c:pt idx="92">
                  <c:v>31278.5</c:v>
                </c:pt>
                <c:pt idx="94">
                  <c:v>31278.5</c:v>
                </c:pt>
                <c:pt idx="96">
                  <c:v>31278.5</c:v>
                </c:pt>
                <c:pt idx="98">
                  <c:v>31278.5</c:v>
                </c:pt>
                <c:pt idx="100">
                  <c:v>31278.5</c:v>
                </c:pt>
                <c:pt idx="102">
                  <c:v>31278.5</c:v>
                </c:pt>
                <c:pt idx="104">
                  <c:v>31278.5</c:v>
                </c:pt>
                <c:pt idx="106">
                  <c:v>31278.5</c:v>
                </c:pt>
                <c:pt idx="108">
                  <c:v>31278.5</c:v>
                </c:pt>
                <c:pt idx="110">
                  <c:v>31278.5</c:v>
                </c:pt>
                <c:pt idx="112">
                  <c:v>31278.5</c:v>
                </c:pt>
                <c:pt idx="114">
                  <c:v>31278.5</c:v>
                </c:pt>
                <c:pt idx="116">
                  <c:v>31278.5</c:v>
                </c:pt>
                <c:pt idx="118">
                  <c:v>31278.5</c:v>
                </c:pt>
                <c:pt idx="120">
                  <c:v>31278.5</c:v>
                </c:pt>
                <c:pt idx="122">
                  <c:v>31278.5</c:v>
                </c:pt>
                <c:pt idx="124">
                  <c:v>31278.5</c:v>
                </c:pt>
                <c:pt idx="126">
                  <c:v>31278.5</c:v>
                </c:pt>
              </c:numCache>
            </c:numRef>
          </c:val>
          <c:smooth val="0"/>
          <c:extLst>
            <c:ext xmlns:c16="http://schemas.microsoft.com/office/drawing/2014/chart" uri="{C3380CC4-5D6E-409C-BE32-E72D297353CC}">
              <c16:uniqueId val="{0000027B-8AE0-4513-AF9F-E2DD1E4F098E}"/>
            </c:ext>
          </c:extLst>
        </c:ser>
        <c:dLbls>
          <c:showLegendKey val="0"/>
          <c:showVal val="0"/>
          <c:showCatName val="0"/>
          <c:showSerName val="0"/>
          <c:showPercent val="0"/>
          <c:showBubbleSize val="0"/>
        </c:dLbls>
        <c:smooth val="0"/>
        <c:axId val="47393792"/>
        <c:axId val="47690496"/>
      </c:lineChart>
      <c:catAx>
        <c:axId val="47393792"/>
        <c:scaling>
          <c:orientation val="minMax"/>
        </c:scaling>
        <c:delete val="0"/>
        <c:axPos val="b"/>
        <c:majorGridlines/>
        <c:numFmt formatCode="General" sourceLinked="1"/>
        <c:majorTickMark val="none"/>
        <c:minorTickMark val="none"/>
        <c:tickLblPos val="nextTo"/>
        <c:crossAx val="47690496"/>
        <c:crosses val="autoZero"/>
        <c:auto val="1"/>
        <c:lblAlgn val="ctr"/>
        <c:lblOffset val="100"/>
        <c:noMultiLvlLbl val="0"/>
      </c:catAx>
      <c:valAx>
        <c:axId val="47690496"/>
        <c:scaling>
          <c:orientation val="minMax"/>
        </c:scaling>
        <c:delete val="0"/>
        <c:axPos val="l"/>
        <c:majorGridlines/>
        <c:minorGridlines/>
        <c:numFmt formatCode="#,##0" sourceLinked="0"/>
        <c:majorTickMark val="none"/>
        <c:minorTickMark val="none"/>
        <c:tickLblPos val="nextTo"/>
        <c:spPr>
          <a:ln w="9525">
            <a:noFill/>
          </a:ln>
        </c:spPr>
        <c:crossAx val="47393792"/>
        <c:crosses val="autoZero"/>
        <c:crossBetween val="between"/>
      </c:valAx>
    </c:plotArea>
    <c:legend>
      <c:legendPos val="b"/>
      <c:legendEntry>
        <c:idx val="0"/>
        <c:txPr>
          <a:bodyPr/>
          <a:lstStyle/>
          <a:p>
            <a:pPr>
              <a:defRPr sz="1200" baseline="0">
                <a:latin typeface="Arial" panose="020B0604020202020204" pitchFamily="34" charset="0"/>
                <a:cs typeface="Arial" panose="020B0604020202020204" pitchFamily="34" charset="0"/>
              </a:defRPr>
            </a:pPr>
            <a:endParaRPr lang="de-DE"/>
          </a:p>
        </c:txPr>
      </c:legendEntry>
      <c:legendEntry>
        <c:idx val="1"/>
        <c:txPr>
          <a:bodyPr/>
          <a:lstStyle/>
          <a:p>
            <a:pPr>
              <a:defRPr sz="1200" baseline="0">
                <a:latin typeface="Arial" panose="020B0604020202020204" pitchFamily="34" charset="0"/>
                <a:cs typeface="Arial" panose="020B0604020202020204" pitchFamily="34" charset="0"/>
              </a:defRPr>
            </a:pPr>
            <a:endParaRPr lang="de-DE"/>
          </a:p>
        </c:txPr>
      </c:legendEntry>
      <c:overlay val="0"/>
      <c:spPr>
        <a:solidFill>
          <a:schemeClr val="bg1"/>
        </a:solidFill>
      </c:spPr>
      <c:txPr>
        <a:bodyPr/>
        <a:lstStyle/>
        <a:p>
          <a:pPr>
            <a:defRPr sz="1200">
              <a:latin typeface="Arial" panose="020B0604020202020204" pitchFamily="34" charset="0"/>
              <a:cs typeface="Arial" panose="020B0604020202020204" pitchFamily="34" charset="0"/>
            </a:defRPr>
          </a:pPr>
          <a:endParaRPr lang="de-DE"/>
        </a:p>
      </c:txPr>
    </c:legend>
    <c:plotVisOnly val="1"/>
    <c:dispBlanksAs val="span"/>
    <c:showDLblsOverMax val="0"/>
  </c:chart>
  <c:spPr>
    <a:ln>
      <a:noFill/>
    </a:ln>
  </c:spPr>
  <c:printSettings>
    <c:headerFooter/>
    <c:pageMargins b="0.78740157499999996" l="0.7" r="0.7"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de-CH"/>
              <a:t>Stunden</a:t>
            </a:r>
          </a:p>
        </c:rich>
      </c:tx>
      <c:overlay val="0"/>
    </c:title>
    <c:autoTitleDeleted val="0"/>
    <c:plotArea>
      <c:layout/>
      <c:lineChart>
        <c:grouping val="standard"/>
        <c:varyColors val="0"/>
        <c:ser>
          <c:idx val="1"/>
          <c:order val="0"/>
          <c:tx>
            <c:v>Stunden aufsummiert - Prgnose</c:v>
          </c:tx>
          <c:spPr>
            <a:ln w="38100">
              <a:solidFill>
                <a:schemeClr val="accent6">
                  <a:lumMod val="60000"/>
                  <a:lumOff val="40000"/>
                </a:schemeClr>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Prognose!$F$48:$EC$48</c:f>
              <c:numCache>
                <c:formatCode>#,##0</c:formatCode>
                <c:ptCount val="128"/>
                <c:pt idx="0">
                  <c:v>0</c:v>
                </c:pt>
                <c:pt idx="2">
                  <c:v>96</c:v>
                </c:pt>
                <c:pt idx="4">
                  <c:v>192</c:v>
                </c:pt>
                <c:pt idx="6">
                  <c:v>308</c:v>
                </c:pt>
                <c:pt idx="8">
                  <c:v>424</c:v>
                </c:pt>
                <c:pt idx="10">
                  <c:v>540</c:v>
                </c:pt>
                <c:pt idx="12">
                  <c:v>656</c:v>
                </c:pt>
                <c:pt idx="14">
                  <c:v>946</c:v>
                </c:pt>
                <c:pt idx="16">
                  <c:v>1326</c:v>
                </c:pt>
                <c:pt idx="18">
                  <c:v>1746</c:v>
                </c:pt>
                <c:pt idx="20">
                  <c:v>2166</c:v>
                </c:pt>
                <c:pt idx="22">
                  <c:v>2578</c:v>
                </c:pt>
                <c:pt idx="24">
                  <c:v>2990</c:v>
                </c:pt>
                <c:pt idx="26">
                  <c:v>3402</c:v>
                </c:pt>
                <c:pt idx="28">
                  <c:v>3814</c:v>
                </c:pt>
                <c:pt idx="30">
                  <c:v>4226</c:v>
                </c:pt>
                <c:pt idx="32">
                  <c:v>4638</c:v>
                </c:pt>
                <c:pt idx="34">
                  <c:v>5000</c:v>
                </c:pt>
                <c:pt idx="36">
                  <c:v>5334</c:v>
                </c:pt>
                <c:pt idx="38">
                  <c:v>5794</c:v>
                </c:pt>
                <c:pt idx="40">
                  <c:v>6374</c:v>
                </c:pt>
                <c:pt idx="42">
                  <c:v>6954</c:v>
                </c:pt>
                <c:pt idx="44">
                  <c:v>7544</c:v>
                </c:pt>
                <c:pt idx="46">
                  <c:v>8134</c:v>
                </c:pt>
                <c:pt idx="48">
                  <c:v>8724</c:v>
                </c:pt>
                <c:pt idx="50">
                  <c:v>9304</c:v>
                </c:pt>
                <c:pt idx="52">
                  <c:v>9884</c:v>
                </c:pt>
                <c:pt idx="54">
                  <c:v>10464</c:v>
                </c:pt>
                <c:pt idx="56">
                  <c:v>11044</c:v>
                </c:pt>
                <c:pt idx="58">
                  <c:v>11594</c:v>
                </c:pt>
                <c:pt idx="60">
                  <c:v>12016</c:v>
                </c:pt>
                <c:pt idx="62">
                  <c:v>12368</c:v>
                </c:pt>
                <c:pt idx="64">
                  <c:v>12788</c:v>
                </c:pt>
                <c:pt idx="66">
                  <c:v>13268</c:v>
                </c:pt>
                <c:pt idx="68">
                  <c:v>13748</c:v>
                </c:pt>
                <c:pt idx="70">
                  <c:v>14228</c:v>
                </c:pt>
                <c:pt idx="72">
                  <c:v>14708</c:v>
                </c:pt>
                <c:pt idx="74">
                  <c:v>15148</c:v>
                </c:pt>
                <c:pt idx="76">
                  <c:v>15580</c:v>
                </c:pt>
                <c:pt idx="78">
                  <c:v>16012</c:v>
                </c:pt>
                <c:pt idx="80">
                  <c:v>16444</c:v>
                </c:pt>
                <c:pt idx="82">
                  <c:v>16836</c:v>
                </c:pt>
                <c:pt idx="84">
                  <c:v>17190</c:v>
                </c:pt>
                <c:pt idx="86">
                  <c:v>17572</c:v>
                </c:pt>
                <c:pt idx="88">
                  <c:v>18012</c:v>
                </c:pt>
                <c:pt idx="90">
                  <c:v>18472</c:v>
                </c:pt>
                <c:pt idx="92">
                  <c:v>18932</c:v>
                </c:pt>
                <c:pt idx="94">
                  <c:v>19392</c:v>
                </c:pt>
                <c:pt idx="96">
                  <c:v>19852</c:v>
                </c:pt>
                <c:pt idx="98">
                  <c:v>20304</c:v>
                </c:pt>
                <c:pt idx="100">
                  <c:v>20756</c:v>
                </c:pt>
                <c:pt idx="102">
                  <c:v>21188</c:v>
                </c:pt>
                <c:pt idx="104">
                  <c:v>21620</c:v>
                </c:pt>
                <c:pt idx="106">
                  <c:v>21992</c:v>
                </c:pt>
                <c:pt idx="108">
                  <c:v>22328</c:v>
                </c:pt>
                <c:pt idx="110">
                  <c:v>22406</c:v>
                </c:pt>
                <c:pt idx="112">
                  <c:v>22484</c:v>
                </c:pt>
                <c:pt idx="114">
                  <c:v>22544</c:v>
                </c:pt>
                <c:pt idx="116">
                  <c:v>22652</c:v>
                </c:pt>
                <c:pt idx="118">
                  <c:v>22760</c:v>
                </c:pt>
                <c:pt idx="120">
                  <c:v>22852</c:v>
                </c:pt>
                <c:pt idx="122">
                  <c:v>22852</c:v>
                </c:pt>
                <c:pt idx="124">
                  <c:v>22852</c:v>
                </c:pt>
                <c:pt idx="126">
                  <c:v>22852</c:v>
                </c:pt>
              </c:numCache>
            </c:numRef>
          </c:val>
          <c:smooth val="0"/>
          <c:extLst>
            <c:ext xmlns:c16="http://schemas.microsoft.com/office/drawing/2014/chart" uri="{C3380CC4-5D6E-409C-BE32-E72D297353CC}">
              <c16:uniqueId val="{00000000-04E1-4A68-8764-540564866F06}"/>
            </c:ext>
          </c:extLst>
        </c:ser>
        <c:ser>
          <c:idx val="0"/>
          <c:order val="1"/>
          <c:tx>
            <c:v>Stunden gem. LM - ausummiert</c:v>
          </c:tx>
          <c:spPr>
            <a:ln w="38100">
              <a:solidFill>
                <a:srgbClr val="FFCCFF"/>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Prognose!$F$50:$EC$50</c:f>
              <c:numCache>
                <c:formatCode>#,##0</c:formatCode>
                <c:ptCount val="128"/>
                <c:pt idx="0">
                  <c:v>330.5</c:v>
                </c:pt>
                <c:pt idx="2">
                  <c:v>450.5</c:v>
                </c:pt>
                <c:pt idx="4">
                  <c:v>540.25</c:v>
                </c:pt>
                <c:pt idx="6">
                  <c:v>667.5</c:v>
                </c:pt>
                <c:pt idx="8">
                  <c:v>826.25</c:v>
                </c:pt>
                <c:pt idx="10">
                  <c:v>1044.7529999999999</c:v>
                </c:pt>
                <c:pt idx="12">
                  <c:v>1177.2529999999999</c:v>
                </c:pt>
                <c:pt idx="14">
                  <c:v>1418.5029999999999</c:v>
                </c:pt>
                <c:pt idx="16">
                  <c:v>1859.2529999999999</c:v>
                </c:pt>
                <c:pt idx="18">
                  <c:v>2400.5029999999997</c:v>
                </c:pt>
                <c:pt idx="20">
                  <c:v>2780.7529999999997</c:v>
                </c:pt>
                <c:pt idx="22">
                  <c:v>3173.2529999999997</c:v>
                </c:pt>
                <c:pt idx="24">
                  <c:v>3513.5029999999997</c:v>
                </c:pt>
                <c:pt idx="26">
                  <c:v>3755.7529999999997</c:v>
                </c:pt>
                <c:pt idx="28">
                  <c:v>4200.0029999999997</c:v>
                </c:pt>
                <c:pt idx="30">
                  <c:v>4608.2529999999997</c:v>
                </c:pt>
                <c:pt idx="32">
                  <c:v>4871.5029999999997</c:v>
                </c:pt>
                <c:pt idx="34">
                  <c:v>5186.5029999999997</c:v>
                </c:pt>
                <c:pt idx="36">
                  <c:v>5398.5029999999997</c:v>
                </c:pt>
                <c:pt idx="38">
                  <c:v>5398.5029999999997</c:v>
                </c:pt>
                <c:pt idx="40">
                  <c:v>5398.5029999999997</c:v>
                </c:pt>
                <c:pt idx="42">
                  <c:v>5398.5029999999997</c:v>
                </c:pt>
                <c:pt idx="44">
                  <c:v>5398.5029999999997</c:v>
                </c:pt>
                <c:pt idx="46">
                  <c:v>5398.5029999999997</c:v>
                </c:pt>
                <c:pt idx="48">
                  <c:v>5398.5029999999997</c:v>
                </c:pt>
                <c:pt idx="50">
                  <c:v>5398.5029999999997</c:v>
                </c:pt>
                <c:pt idx="52">
                  <c:v>5398.5029999999997</c:v>
                </c:pt>
                <c:pt idx="54">
                  <c:v>5398.5029999999997</c:v>
                </c:pt>
                <c:pt idx="56">
                  <c:v>5398.5029999999997</c:v>
                </c:pt>
                <c:pt idx="58">
                  <c:v>5398.5029999999997</c:v>
                </c:pt>
                <c:pt idx="60">
                  <c:v>5398.5029999999997</c:v>
                </c:pt>
                <c:pt idx="62">
                  <c:v>5398.5029999999997</c:v>
                </c:pt>
                <c:pt idx="64">
                  <c:v>5398.5029999999997</c:v>
                </c:pt>
                <c:pt idx="66">
                  <c:v>5398.5029999999997</c:v>
                </c:pt>
                <c:pt idx="68">
                  <c:v>5398.5029999999997</c:v>
                </c:pt>
                <c:pt idx="70">
                  <c:v>5398.5029999999997</c:v>
                </c:pt>
                <c:pt idx="72">
                  <c:v>5398.5029999999997</c:v>
                </c:pt>
                <c:pt idx="74">
                  <c:v>5398.5029999999997</c:v>
                </c:pt>
                <c:pt idx="76">
                  <c:v>5398.5029999999997</c:v>
                </c:pt>
                <c:pt idx="78">
                  <c:v>5398.5029999999997</c:v>
                </c:pt>
                <c:pt idx="80">
                  <c:v>5398.5029999999997</c:v>
                </c:pt>
                <c:pt idx="82">
                  <c:v>5398.5029999999997</c:v>
                </c:pt>
                <c:pt idx="84">
                  <c:v>5398.5029999999997</c:v>
                </c:pt>
                <c:pt idx="86">
                  <c:v>5398.5029999999997</c:v>
                </c:pt>
                <c:pt idx="88">
                  <c:v>5398.5029999999997</c:v>
                </c:pt>
                <c:pt idx="90">
                  <c:v>5398.5029999999997</c:v>
                </c:pt>
                <c:pt idx="92">
                  <c:v>5398.5029999999997</c:v>
                </c:pt>
                <c:pt idx="94">
                  <c:v>5398.5029999999997</c:v>
                </c:pt>
                <c:pt idx="96">
                  <c:v>5398.5029999999997</c:v>
                </c:pt>
                <c:pt idx="98">
                  <c:v>5398.5029999999997</c:v>
                </c:pt>
                <c:pt idx="100">
                  <c:v>5398.5029999999997</c:v>
                </c:pt>
                <c:pt idx="102">
                  <c:v>5398.5029999999997</c:v>
                </c:pt>
                <c:pt idx="104">
                  <c:v>5398.5029999999997</c:v>
                </c:pt>
                <c:pt idx="106">
                  <c:v>5398.5029999999997</c:v>
                </c:pt>
                <c:pt idx="108">
                  <c:v>5398.5029999999997</c:v>
                </c:pt>
                <c:pt idx="110">
                  <c:v>5398.5029999999997</c:v>
                </c:pt>
                <c:pt idx="112">
                  <c:v>5398.5029999999997</c:v>
                </c:pt>
                <c:pt idx="114">
                  <c:v>5398.5029999999997</c:v>
                </c:pt>
                <c:pt idx="116">
                  <c:v>5398.5029999999997</c:v>
                </c:pt>
                <c:pt idx="118">
                  <c:v>5398.5029999999997</c:v>
                </c:pt>
                <c:pt idx="120">
                  <c:v>5398.5029999999997</c:v>
                </c:pt>
                <c:pt idx="122">
                  <c:v>5398.5029999999997</c:v>
                </c:pt>
                <c:pt idx="124">
                  <c:v>5398.5029999999997</c:v>
                </c:pt>
                <c:pt idx="126">
                  <c:v>5398.5029999999997</c:v>
                </c:pt>
              </c:numCache>
            </c:numRef>
          </c:val>
          <c:smooth val="0"/>
          <c:extLst>
            <c:ext xmlns:c16="http://schemas.microsoft.com/office/drawing/2014/chart" uri="{C3380CC4-5D6E-409C-BE32-E72D297353CC}">
              <c16:uniqueId val="{00000001-04E1-4A68-8764-540564866F06}"/>
            </c:ext>
          </c:extLst>
        </c:ser>
        <c:dLbls>
          <c:showLegendKey val="0"/>
          <c:showVal val="0"/>
          <c:showCatName val="0"/>
          <c:showSerName val="0"/>
          <c:showPercent val="0"/>
          <c:showBubbleSize val="0"/>
        </c:dLbls>
        <c:smooth val="0"/>
        <c:axId val="47393792"/>
        <c:axId val="47690496"/>
      </c:lineChart>
      <c:catAx>
        <c:axId val="47393792"/>
        <c:scaling>
          <c:orientation val="minMax"/>
        </c:scaling>
        <c:delete val="0"/>
        <c:axPos val="b"/>
        <c:majorGridlines/>
        <c:numFmt formatCode="General" sourceLinked="1"/>
        <c:majorTickMark val="none"/>
        <c:minorTickMark val="none"/>
        <c:tickLblPos val="nextTo"/>
        <c:crossAx val="47690496"/>
        <c:crosses val="autoZero"/>
        <c:auto val="1"/>
        <c:lblAlgn val="ctr"/>
        <c:lblOffset val="100"/>
        <c:noMultiLvlLbl val="0"/>
      </c:catAx>
      <c:valAx>
        <c:axId val="47690496"/>
        <c:scaling>
          <c:orientation val="minMax"/>
        </c:scaling>
        <c:delete val="0"/>
        <c:axPos val="l"/>
        <c:majorGridlines/>
        <c:numFmt formatCode="#,##0" sourceLinked="0"/>
        <c:majorTickMark val="none"/>
        <c:minorTickMark val="none"/>
        <c:tickLblPos val="nextTo"/>
        <c:spPr>
          <a:ln w="9525">
            <a:noFill/>
          </a:ln>
        </c:spPr>
        <c:crossAx val="47393792"/>
        <c:crosses val="autoZero"/>
        <c:crossBetween val="between"/>
      </c:valAx>
    </c:plotArea>
    <c:legend>
      <c:legendPos val="b"/>
      <c:legendEntry>
        <c:idx val="0"/>
        <c:txPr>
          <a:bodyPr/>
          <a:lstStyle/>
          <a:p>
            <a:pPr>
              <a:defRPr sz="1200" baseline="0">
                <a:latin typeface="Arial" panose="020B0604020202020204" pitchFamily="34" charset="0"/>
                <a:cs typeface="Arial" panose="020B0604020202020204" pitchFamily="34" charset="0"/>
              </a:defRPr>
            </a:pPr>
            <a:endParaRPr lang="de-DE"/>
          </a:p>
        </c:txPr>
      </c:legendEntry>
      <c:legendEntry>
        <c:idx val="1"/>
        <c:txPr>
          <a:bodyPr/>
          <a:lstStyle/>
          <a:p>
            <a:pPr>
              <a:defRPr sz="1200" baseline="0">
                <a:latin typeface="Arial" panose="020B0604020202020204" pitchFamily="34" charset="0"/>
                <a:cs typeface="Arial" panose="020B0604020202020204" pitchFamily="34" charset="0"/>
              </a:defRPr>
            </a:pPr>
            <a:endParaRPr lang="de-DE"/>
          </a:p>
        </c:txPr>
      </c:legendEntry>
      <c:overlay val="0"/>
      <c:spPr>
        <a:solidFill>
          <a:schemeClr val="bg1"/>
        </a:solidFill>
      </c:spPr>
      <c:txPr>
        <a:bodyPr/>
        <a:lstStyle/>
        <a:p>
          <a:pPr>
            <a:defRPr sz="1200">
              <a:latin typeface="Arial" panose="020B0604020202020204" pitchFamily="34" charset="0"/>
              <a:cs typeface="Arial" panose="020B0604020202020204" pitchFamily="34" charset="0"/>
            </a:defRPr>
          </a:pPr>
          <a:endParaRPr lang="de-DE"/>
        </a:p>
      </c:txPr>
    </c:legend>
    <c:plotVisOnly val="1"/>
    <c:dispBlanksAs val="span"/>
    <c:showDLblsOverMax val="0"/>
  </c:chart>
  <c:spPr>
    <a:ln>
      <a:noFill/>
    </a:ln>
  </c:spPr>
  <c:printSettings>
    <c:headerFooter/>
    <c:pageMargins b="0.78740157499999996" l="0.7" r="0.7" t="0.78740157499999996" header="0.3" footer="0.3"/>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197827</xdr:colOff>
      <xdr:row>150</xdr:row>
      <xdr:rowOff>25977</xdr:rowOff>
    </xdr:from>
    <xdr:to>
      <xdr:col>132</xdr:col>
      <xdr:colOff>8659</xdr:colOff>
      <xdr:row>318</xdr:row>
      <xdr:rowOff>27213</xdr:rowOff>
    </xdr:to>
    <xdr:graphicFrame macro="">
      <xdr:nvGraphicFramePr>
        <xdr:cNvPr id="2" name="Diagramm 1">
          <a:extLst>
            <a:ext uri="{FF2B5EF4-FFF2-40B4-BE49-F238E27FC236}">
              <a16:creationId xmlns:a16="http://schemas.microsoft.com/office/drawing/2014/main" id="{385ED929-A41E-4690-87EC-3E9182D1E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334284</xdr:colOff>
      <xdr:row>94</xdr:row>
      <xdr:rowOff>17318</xdr:rowOff>
    </xdr:from>
    <xdr:to>
      <xdr:col>133</xdr:col>
      <xdr:colOff>34637</xdr:colOff>
      <xdr:row>150</xdr:row>
      <xdr:rowOff>51709</xdr:rowOff>
    </xdr:to>
    <xdr:graphicFrame macro="">
      <xdr:nvGraphicFramePr>
        <xdr:cNvPr id="3" name="Diagramm 2">
          <a:extLst>
            <a:ext uri="{FF2B5EF4-FFF2-40B4-BE49-F238E27FC236}">
              <a16:creationId xmlns:a16="http://schemas.microsoft.com/office/drawing/2014/main" id="{809EE2CC-3263-4FCB-B816-F09396529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H351"/>
  <sheetViews>
    <sheetView showGridLines="0" showZeros="0" topLeftCell="G1" zoomScaleNormal="100" zoomScaleSheetLayoutView="80" workbookViewId="0">
      <selection activeCell="W51" sqref="W51"/>
    </sheetView>
  </sheetViews>
  <sheetFormatPr baseColWidth="10" defaultColWidth="11.42578125" defaultRowHeight="12" x14ac:dyDescent="0.2"/>
  <cols>
    <col min="1" max="1" width="47" style="1" customWidth="1"/>
    <col min="2" max="2" width="15.140625" style="1" bestFit="1" customWidth="1"/>
    <col min="3" max="5" width="12.140625" style="1" bestFit="1" customWidth="1"/>
    <col min="6" max="6" width="9.5703125" style="1" bestFit="1" customWidth="1"/>
    <col min="7" max="9" width="14.28515625" style="1" customWidth="1"/>
    <col min="10" max="11" width="12.7109375" style="1" customWidth="1"/>
    <col min="12" max="12" width="9.28515625" style="1" bestFit="1" customWidth="1"/>
    <col min="13" max="13" width="8.85546875" style="1" bestFit="1" customWidth="1"/>
    <col min="14" max="14" width="9.140625" style="1" bestFit="1" customWidth="1"/>
    <col min="15" max="15" width="11.7109375" style="1" bestFit="1" customWidth="1"/>
    <col min="16" max="16" width="10.5703125" style="1" bestFit="1" customWidth="1"/>
    <col min="17" max="17" width="12.5703125" style="1" customWidth="1"/>
    <col min="18" max="18" width="10.85546875" style="1" bestFit="1" customWidth="1"/>
    <col min="19" max="19" width="11" style="1" bestFit="1" customWidth="1"/>
    <col min="20" max="20" width="8.57031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1"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0" bestFit="1" customWidth="1"/>
    <col min="57" max="57" width="12.140625" style="10" bestFit="1" customWidth="1"/>
    <col min="58" max="58" width="11.42578125" style="14"/>
    <col min="59" max="59" width="12.5703125" style="1" bestFit="1" customWidth="1"/>
    <col min="60" max="61" width="11" style="1" bestFit="1" customWidth="1"/>
    <col min="62" max="62" width="10.5703125" style="1" bestFit="1" customWidth="1"/>
    <col min="63" max="63" width="11.42578125" style="14"/>
    <col min="64" max="64" width="11.42578125" style="1" bestFit="1" customWidth="1"/>
    <col min="65" max="65" width="12.140625" style="1" bestFit="1" customWidth="1"/>
    <col min="66" max="67" width="11.7109375" style="1" bestFit="1" customWidth="1"/>
    <col min="68" max="81" width="11.42578125" style="1"/>
    <col min="82" max="112" width="11.42578125" style="14"/>
    <col min="113" max="16384" width="11.42578125" style="1"/>
  </cols>
  <sheetData>
    <row r="1" spans="1:112" x14ac:dyDescent="0.2">
      <c r="A1" s="543" t="s">
        <v>258</v>
      </c>
      <c r="B1" s="543"/>
      <c r="C1" s="543"/>
      <c r="D1" s="543"/>
      <c r="E1" s="543"/>
      <c r="F1" s="543"/>
      <c r="G1" s="543"/>
      <c r="H1" s="543"/>
      <c r="I1" s="543"/>
      <c r="J1" s="543"/>
      <c r="AN1" s="10"/>
      <c r="AO1" s="10"/>
      <c r="AP1" s="14"/>
      <c r="AU1" s="14"/>
      <c r="BD1" s="1"/>
      <c r="BE1" s="1"/>
      <c r="BF1" s="1"/>
      <c r="BK1" s="1"/>
      <c r="BN1" s="14"/>
      <c r="BO1" s="14"/>
      <c r="BP1" s="14"/>
      <c r="BQ1" s="14"/>
      <c r="BR1" s="14"/>
      <c r="BS1" s="14"/>
      <c r="BT1" s="14"/>
      <c r="BU1" s="14"/>
      <c r="BV1" s="14"/>
      <c r="BW1" s="14"/>
      <c r="BX1" s="14"/>
      <c r="BY1" s="14"/>
      <c r="BZ1" s="14"/>
      <c r="CA1" s="14"/>
      <c r="CB1" s="14"/>
      <c r="CC1" s="14"/>
      <c r="CS1" s="1"/>
      <c r="CT1" s="1"/>
      <c r="CU1" s="1"/>
      <c r="CV1" s="1"/>
      <c r="CW1" s="1"/>
      <c r="CX1" s="1"/>
      <c r="CY1" s="1"/>
      <c r="CZ1" s="1"/>
      <c r="DA1" s="1"/>
      <c r="DB1" s="1"/>
      <c r="DC1" s="1"/>
      <c r="DD1" s="1"/>
      <c r="DE1" s="1"/>
      <c r="DF1" s="1"/>
      <c r="DG1" s="1"/>
      <c r="DH1" s="1"/>
    </row>
    <row r="2" spans="1:112" ht="12.75" x14ac:dyDescent="0.2">
      <c r="A2" s="543"/>
      <c r="B2" s="543"/>
      <c r="C2" s="543"/>
      <c r="D2" s="543"/>
      <c r="E2" s="543"/>
      <c r="F2" s="543"/>
      <c r="G2" s="543"/>
      <c r="H2" s="543"/>
      <c r="I2" s="543"/>
      <c r="J2" s="543"/>
      <c r="L2" s="1" t="s">
        <v>149</v>
      </c>
      <c r="N2" s="185">
        <v>44896</v>
      </c>
      <c r="R2" s="121" t="s">
        <v>38</v>
      </c>
      <c r="S2" s="217">
        <v>44936</v>
      </c>
      <c r="T2" s="217"/>
      <c r="AN2" s="10"/>
      <c r="AO2" s="10"/>
      <c r="AP2" s="14"/>
      <c r="AU2" s="14"/>
      <c r="BD2" s="1"/>
      <c r="BE2" s="1"/>
      <c r="BF2" s="1"/>
      <c r="BK2" s="1"/>
      <c r="BN2" s="14"/>
      <c r="BO2" s="14"/>
      <c r="BP2" s="14"/>
      <c r="BQ2" s="14"/>
      <c r="BR2" s="14"/>
      <c r="BS2" s="14"/>
      <c r="BT2" s="14"/>
      <c r="BU2" s="14"/>
      <c r="BV2" s="14"/>
      <c r="BW2" s="14"/>
      <c r="BX2" s="14"/>
      <c r="BY2" s="14"/>
      <c r="BZ2" s="14"/>
      <c r="CA2" s="14"/>
      <c r="CB2" s="14"/>
      <c r="CC2" s="14"/>
      <c r="CS2" s="1"/>
      <c r="CT2" s="1"/>
      <c r="CU2" s="1"/>
      <c r="CV2" s="1"/>
      <c r="CW2" s="1"/>
      <c r="CX2" s="1"/>
      <c r="CY2" s="1"/>
      <c r="CZ2" s="1"/>
      <c r="DA2" s="1"/>
      <c r="DB2" s="1"/>
      <c r="DC2" s="1"/>
      <c r="DD2" s="1"/>
      <c r="DE2" s="1"/>
      <c r="DF2" s="1"/>
      <c r="DG2" s="1"/>
      <c r="DH2" s="1"/>
    </row>
    <row r="3" spans="1:112" x14ac:dyDescent="0.2">
      <c r="N3" s="4"/>
      <c r="O3" s="4"/>
      <c r="P3" s="4"/>
      <c r="Q3" s="4"/>
      <c r="R3" s="4"/>
      <c r="S3" s="4"/>
      <c r="T3" s="4"/>
      <c r="U3" s="4"/>
      <c r="V3" s="4"/>
      <c r="W3" s="4"/>
      <c r="X3" s="4"/>
      <c r="Y3" s="4"/>
      <c r="Z3" s="4"/>
      <c r="AA3" s="4"/>
      <c r="AB3" s="4"/>
      <c r="AC3" s="4"/>
      <c r="AD3" s="4"/>
      <c r="AE3" s="4"/>
      <c r="AM3" s="4"/>
      <c r="AN3" s="10"/>
      <c r="AO3" s="10"/>
      <c r="AP3" s="14"/>
      <c r="AU3" s="14"/>
      <c r="BD3" s="1"/>
      <c r="BE3" s="1"/>
      <c r="BF3" s="1"/>
      <c r="BK3" s="1"/>
      <c r="BN3" s="14"/>
      <c r="BO3" s="14"/>
      <c r="BP3" s="14"/>
      <c r="BQ3" s="14"/>
      <c r="BR3" s="14"/>
      <c r="BS3" s="14"/>
      <c r="BT3" s="14"/>
      <c r="BU3" s="14"/>
      <c r="BV3" s="14"/>
      <c r="BW3" s="14"/>
      <c r="BX3" s="14"/>
      <c r="BY3" s="14"/>
      <c r="BZ3" s="14"/>
      <c r="CA3" s="14"/>
      <c r="CB3" s="14"/>
      <c r="CC3" s="14"/>
      <c r="CS3" s="1"/>
      <c r="CT3" s="1"/>
      <c r="CU3" s="1"/>
      <c r="CV3" s="1"/>
      <c r="CW3" s="1"/>
      <c r="CX3" s="1"/>
      <c r="CY3" s="1"/>
      <c r="CZ3" s="1"/>
      <c r="DA3" s="1"/>
      <c r="DB3" s="1"/>
      <c r="DC3" s="1"/>
      <c r="DD3" s="1"/>
      <c r="DE3" s="1"/>
      <c r="DF3" s="1"/>
      <c r="DG3" s="1"/>
      <c r="DH3" s="1"/>
    </row>
    <row r="4" spans="1:112" x14ac:dyDescent="0.2">
      <c r="A4" s="72"/>
      <c r="B4" s="73"/>
      <c r="C4" s="73"/>
      <c r="D4" s="73"/>
      <c r="E4" s="73"/>
      <c r="F4" s="73"/>
      <c r="G4" s="546" t="s">
        <v>79</v>
      </c>
      <c r="H4" s="547"/>
      <c r="I4" s="548"/>
      <c r="J4" s="546" t="s">
        <v>46</v>
      </c>
      <c r="K4" s="547"/>
      <c r="L4" s="547"/>
      <c r="M4" s="547"/>
      <c r="N4" s="547"/>
      <c r="O4" s="547"/>
      <c r="P4" s="547"/>
      <c r="Q4" s="547"/>
      <c r="R4" s="547"/>
      <c r="S4" s="548"/>
      <c r="T4" s="368"/>
      <c r="AR4" s="14"/>
      <c r="BD4" s="1"/>
      <c r="BE4" s="1"/>
      <c r="BF4" s="1"/>
      <c r="BL4" s="14"/>
      <c r="BM4" s="14"/>
      <c r="BN4" s="14"/>
      <c r="BO4" s="14"/>
      <c r="BP4" s="14"/>
      <c r="BQ4" s="14"/>
      <c r="BR4" s="14"/>
      <c r="BS4" s="14"/>
      <c r="BT4" s="14"/>
      <c r="BU4" s="14"/>
      <c r="BV4" s="14"/>
      <c r="BW4" s="14"/>
      <c r="BX4" s="14"/>
      <c r="BY4" s="14"/>
      <c r="BZ4" s="14"/>
      <c r="CA4" s="14"/>
      <c r="CB4" s="14"/>
      <c r="CC4" s="14"/>
      <c r="CP4" s="1"/>
      <c r="CQ4" s="1"/>
      <c r="CR4" s="1"/>
      <c r="CS4" s="1"/>
      <c r="CT4" s="1"/>
      <c r="CU4" s="1"/>
      <c r="CV4" s="1"/>
      <c r="CW4" s="1"/>
      <c r="CX4" s="1"/>
      <c r="CY4" s="1"/>
      <c r="CZ4" s="1"/>
      <c r="DA4" s="1"/>
      <c r="DB4" s="1"/>
      <c r="DC4" s="1"/>
      <c r="DD4" s="1"/>
      <c r="DE4" s="1"/>
      <c r="DF4" s="1"/>
      <c r="DG4" s="1"/>
      <c r="DH4" s="1"/>
    </row>
    <row r="5" spans="1:112" ht="12" customHeight="1" x14ac:dyDescent="0.2">
      <c r="A5" s="74" t="s">
        <v>70</v>
      </c>
      <c r="B5" s="75" t="s">
        <v>65</v>
      </c>
      <c r="C5" s="544" t="s">
        <v>68</v>
      </c>
      <c r="D5" s="545"/>
      <c r="E5" s="75" t="s">
        <v>67</v>
      </c>
      <c r="F5" s="76" t="s">
        <v>66</v>
      </c>
      <c r="G5" s="77" t="s">
        <v>43</v>
      </c>
      <c r="H5" s="78" t="s">
        <v>44</v>
      </c>
      <c r="I5" s="79" t="s">
        <v>45</v>
      </c>
      <c r="J5" s="165" t="s">
        <v>332</v>
      </c>
      <c r="K5" s="166" t="s">
        <v>336</v>
      </c>
      <c r="L5" s="167" t="s">
        <v>47</v>
      </c>
      <c r="M5" s="167" t="s">
        <v>48</v>
      </c>
      <c r="N5" s="167" t="s">
        <v>49</v>
      </c>
      <c r="O5" s="167" t="s">
        <v>50</v>
      </c>
      <c r="P5" s="167" t="s">
        <v>51</v>
      </c>
      <c r="Q5" s="167" t="s">
        <v>52</v>
      </c>
      <c r="R5" s="167" t="s">
        <v>53</v>
      </c>
      <c r="S5" s="78" t="s">
        <v>47</v>
      </c>
      <c r="T5" s="369"/>
      <c r="Z5" s="5"/>
      <c r="AA5" s="558"/>
      <c r="AB5" s="558"/>
      <c r="AC5" s="6"/>
      <c r="AO5" s="14"/>
      <c r="BD5" s="1"/>
      <c r="BE5" s="1"/>
      <c r="BF5" s="1"/>
      <c r="BH5" s="14"/>
      <c r="BI5" s="14"/>
      <c r="BJ5" s="14"/>
      <c r="BL5" s="14"/>
      <c r="BM5" s="14"/>
      <c r="BN5" s="14"/>
      <c r="BO5" s="14"/>
      <c r="BP5" s="14"/>
      <c r="BQ5" s="14"/>
      <c r="BR5" s="14"/>
      <c r="BS5" s="14"/>
      <c r="BT5" s="14"/>
      <c r="BU5" s="14"/>
      <c r="BV5" s="14"/>
      <c r="BW5" s="14"/>
      <c r="BX5" s="14"/>
      <c r="BY5" s="14"/>
      <c r="BZ5" s="14"/>
      <c r="CA5" s="14"/>
      <c r="CB5" s="14"/>
      <c r="CC5" s="14"/>
      <c r="CM5" s="1"/>
      <c r="CN5" s="1"/>
      <c r="CO5" s="1"/>
      <c r="CP5" s="1"/>
      <c r="CQ5" s="1"/>
      <c r="CR5" s="1"/>
      <c r="CS5" s="1"/>
      <c r="CT5" s="1"/>
      <c r="CU5" s="1"/>
      <c r="CV5" s="1"/>
      <c r="CW5" s="1"/>
      <c r="CX5" s="1"/>
      <c r="CY5" s="1"/>
      <c r="CZ5" s="1"/>
      <c r="DA5" s="1"/>
      <c r="DB5" s="1"/>
      <c r="DC5" s="1"/>
      <c r="DD5" s="1"/>
      <c r="DE5" s="1"/>
      <c r="DF5" s="1"/>
      <c r="DG5" s="1"/>
      <c r="DH5" s="1"/>
    </row>
    <row r="6" spans="1:112" x14ac:dyDescent="0.2">
      <c r="A6" s="74" t="s">
        <v>71</v>
      </c>
      <c r="B6" s="75" t="s">
        <v>69</v>
      </c>
      <c r="C6" s="544"/>
      <c r="D6" s="545"/>
      <c r="E6" s="75"/>
      <c r="F6" s="76"/>
      <c r="G6" s="77"/>
      <c r="H6" s="78"/>
      <c r="I6" s="79"/>
      <c r="J6" s="168">
        <v>1</v>
      </c>
      <c r="K6" s="169">
        <v>1</v>
      </c>
      <c r="L6" s="167"/>
      <c r="M6" s="167"/>
      <c r="N6" s="203"/>
      <c r="O6" s="167"/>
      <c r="P6" s="167"/>
      <c r="Q6" s="167"/>
      <c r="R6" s="377"/>
      <c r="S6" s="378" t="s">
        <v>333</v>
      </c>
      <c r="T6" s="370"/>
      <c r="Z6" s="5"/>
      <c r="AA6" s="15"/>
      <c r="AB6" s="15"/>
      <c r="AC6" s="6"/>
      <c r="AO6" s="14"/>
      <c r="BD6" s="1"/>
      <c r="BE6" s="1"/>
      <c r="BF6" s="1"/>
      <c r="BH6" s="14"/>
      <c r="BI6" s="14"/>
      <c r="BJ6" s="14"/>
      <c r="BL6" s="14"/>
      <c r="BM6" s="14"/>
      <c r="BN6" s="14"/>
      <c r="BO6" s="14"/>
      <c r="BP6" s="14"/>
      <c r="BQ6" s="14"/>
      <c r="BR6" s="14"/>
      <c r="BS6" s="14"/>
      <c r="BT6" s="14"/>
      <c r="BU6" s="14"/>
      <c r="BV6" s="14"/>
      <c r="BW6" s="14"/>
      <c r="BX6" s="14"/>
      <c r="BY6" s="14"/>
      <c r="BZ6" s="14"/>
      <c r="CA6" s="14"/>
      <c r="CB6" s="14"/>
      <c r="CC6" s="14"/>
      <c r="CM6" s="1"/>
      <c r="CN6" s="1"/>
      <c r="CO6" s="1"/>
      <c r="CP6" s="1"/>
      <c r="CQ6" s="1"/>
      <c r="CR6" s="1"/>
      <c r="CS6" s="1"/>
      <c r="CT6" s="1"/>
      <c r="CU6" s="1"/>
      <c r="CV6" s="1"/>
      <c r="CW6" s="1"/>
      <c r="CX6" s="1"/>
      <c r="CY6" s="1"/>
      <c r="CZ6" s="1"/>
      <c r="DA6" s="1"/>
      <c r="DB6" s="1"/>
      <c r="DC6" s="1"/>
      <c r="DD6" s="1"/>
      <c r="DE6" s="1"/>
      <c r="DF6" s="1"/>
      <c r="DG6" s="1"/>
      <c r="DH6" s="1"/>
    </row>
    <row r="7" spans="1:112" x14ac:dyDescent="0.2">
      <c r="A7" s="80"/>
      <c r="B7" s="83"/>
      <c r="C7" s="83" t="s">
        <v>74</v>
      </c>
      <c r="D7" s="83" t="s">
        <v>75</v>
      </c>
      <c r="E7" s="83" t="s">
        <v>42</v>
      </c>
      <c r="F7" s="85" t="s">
        <v>41</v>
      </c>
      <c r="G7" s="86" t="s">
        <v>41</v>
      </c>
      <c r="H7" s="81" t="s">
        <v>41</v>
      </c>
      <c r="I7" s="82" t="s">
        <v>41</v>
      </c>
      <c r="J7" s="170" t="s">
        <v>54</v>
      </c>
      <c r="K7" s="171" t="s">
        <v>54</v>
      </c>
      <c r="L7" s="172" t="s">
        <v>44</v>
      </c>
      <c r="M7" s="172" t="s">
        <v>45</v>
      </c>
      <c r="N7" s="213" t="s">
        <v>43</v>
      </c>
      <c r="O7" s="172" t="s">
        <v>44</v>
      </c>
      <c r="P7" s="172" t="s">
        <v>45</v>
      </c>
      <c r="Q7" s="172" t="s">
        <v>43</v>
      </c>
      <c r="R7" s="172" t="s">
        <v>43</v>
      </c>
      <c r="S7" s="173"/>
      <c r="T7" s="369"/>
      <c r="AO7" s="14"/>
      <c r="BD7" s="1"/>
      <c r="BE7" s="1"/>
      <c r="BF7" s="1"/>
      <c r="BH7" s="14"/>
      <c r="BI7" s="14"/>
      <c r="BJ7" s="14"/>
      <c r="BL7" s="14"/>
      <c r="BM7" s="14"/>
      <c r="BN7" s="14"/>
      <c r="BO7" s="14"/>
      <c r="BP7" s="14"/>
      <c r="BQ7" s="14"/>
      <c r="BR7" s="14"/>
      <c r="BS7" s="14"/>
      <c r="BT7" s="14"/>
      <c r="BU7" s="14"/>
      <c r="BV7" s="14"/>
      <c r="BW7" s="14"/>
      <c r="BX7" s="14"/>
      <c r="BY7" s="14"/>
      <c r="BZ7" s="14"/>
      <c r="CA7" s="14"/>
      <c r="CB7" s="14"/>
      <c r="CC7" s="14"/>
      <c r="CM7" s="1"/>
      <c r="CN7" s="1"/>
      <c r="CO7" s="1"/>
      <c r="CP7" s="1"/>
      <c r="CQ7" s="1"/>
      <c r="CR7" s="1"/>
      <c r="CS7" s="1"/>
      <c r="CT7" s="1"/>
      <c r="CU7" s="1"/>
      <c r="CV7" s="1"/>
      <c r="CW7" s="1"/>
      <c r="CX7" s="1"/>
      <c r="CY7" s="1"/>
      <c r="CZ7" s="1"/>
      <c r="DA7" s="1"/>
      <c r="DB7" s="1"/>
      <c r="DC7" s="1"/>
      <c r="DD7" s="1"/>
      <c r="DE7" s="1"/>
      <c r="DF7" s="1"/>
      <c r="DG7" s="1"/>
      <c r="DH7" s="1"/>
    </row>
    <row r="8" spans="1:112" x14ac:dyDescent="0.2">
      <c r="A8" s="87" t="s">
        <v>259</v>
      </c>
      <c r="B8" s="32"/>
      <c r="C8" s="32">
        <f>2241642</f>
        <v>2241642</v>
      </c>
      <c r="D8" s="32">
        <f t="shared" ref="D8" si="0">SUM(C8:C8)*1.08</f>
        <v>2420973.3600000003</v>
      </c>
      <c r="E8" s="215">
        <f>C8/F8</f>
        <v>98.093908629441628</v>
      </c>
      <c r="F8" s="216">
        <f>6352+16500</f>
        <v>22852</v>
      </c>
      <c r="G8" s="202">
        <f>R8+Q8+N8+(($J$8+K8+S8)/(L8+M8+N8+O8+P8+Q8+R8)*(R8+N8+Q8))</f>
        <v>8853.3137603844716</v>
      </c>
      <c r="H8" s="189">
        <f>L8+O8+(($J$8+K8+S8)/(L8+M8+N8+O8+P8+Q8+R8)*(L8+O8))</f>
        <v>6100.3452947776505</v>
      </c>
      <c r="I8" s="189">
        <f>M8+P8+(($S$8+K8+J8)/(L8+M8+N8+O8+P8+Q8+R8)*(M8+P8))</f>
        <v>7898.4197912094314</v>
      </c>
      <c r="J8" s="190">
        <f>Prognose!EN22</f>
        <v>5104.3639018867925</v>
      </c>
      <c r="K8" s="191">
        <f>Prognose!EK19</f>
        <v>904</v>
      </c>
      <c r="L8" s="193">
        <f>Prognose!EN24+Prognose!EN33</f>
        <v>3497.231182510885</v>
      </c>
      <c r="M8" s="193">
        <f>Prognose!EM30+Prognose!EM33</f>
        <v>3872.6</v>
      </c>
      <c r="N8" s="193">
        <f>Prognose!EM28</f>
        <v>592</v>
      </c>
      <c r="O8" s="193">
        <f>Prognose!EK33/8*4+Prognose!EK24</f>
        <v>482.80769230769232</v>
      </c>
      <c r="P8" s="193">
        <f>Prognose!EK30+Prognose!EK33/8*2</f>
        <v>1280.5538461538461</v>
      </c>
      <c r="Q8" s="193">
        <f>Prognose!EK26+Prognose!EK33/8*2</f>
        <v>4150.1538461538457</v>
      </c>
      <c r="R8" s="193">
        <f>Prognose!EL28+Prognose!EL33</f>
        <v>1034</v>
      </c>
      <c r="S8" s="194">
        <f>Prognose!EN40</f>
        <v>1934.3683773584905</v>
      </c>
      <c r="T8" s="371"/>
      <c r="U8" s="35">
        <f>SUM(J8:S8)</f>
        <v>22852.078846371547</v>
      </c>
      <c r="V8" s="35">
        <f>SUM(J8:S8)</f>
        <v>22852.078846371547</v>
      </c>
      <c r="Y8" s="2"/>
      <c r="Z8" s="4"/>
      <c r="AA8" s="559"/>
      <c r="AB8" s="559"/>
      <c r="AO8" s="14"/>
      <c r="BD8" s="1"/>
      <c r="BE8" s="1"/>
      <c r="BF8" s="1"/>
      <c r="BH8" s="14"/>
      <c r="BI8" s="14"/>
      <c r="BJ8" s="14"/>
      <c r="BL8" s="14"/>
      <c r="BM8" s="14"/>
      <c r="BN8" s="14"/>
      <c r="BO8" s="14"/>
      <c r="BP8" s="14"/>
      <c r="BQ8" s="14"/>
      <c r="BR8" s="14"/>
      <c r="BS8" s="14"/>
      <c r="BT8" s="14"/>
      <c r="BU8" s="14"/>
      <c r="BV8" s="14"/>
      <c r="BW8" s="14"/>
      <c r="BX8" s="14"/>
      <c r="BY8" s="14"/>
      <c r="BZ8" s="14"/>
      <c r="CA8" s="14"/>
      <c r="CB8" s="14"/>
      <c r="CC8" s="14"/>
      <c r="CM8" s="1"/>
      <c r="CN8" s="1"/>
      <c r="CO8" s="1"/>
      <c r="CP8" s="1"/>
      <c r="CQ8" s="1"/>
      <c r="CR8" s="1"/>
      <c r="CS8" s="1"/>
      <c r="CT8" s="1"/>
      <c r="CU8" s="1"/>
      <c r="CV8" s="1"/>
      <c r="CW8" s="1"/>
      <c r="CX8" s="1"/>
      <c r="CY8" s="1"/>
      <c r="CZ8" s="1"/>
      <c r="DA8" s="1"/>
      <c r="DB8" s="1"/>
      <c r="DC8" s="1"/>
      <c r="DD8" s="1"/>
      <c r="DE8" s="1"/>
      <c r="DF8" s="1"/>
      <c r="DG8" s="1"/>
      <c r="DH8" s="1"/>
    </row>
    <row r="9" spans="1:112" x14ac:dyDescent="0.2">
      <c r="A9" s="87"/>
      <c r="B9" s="32"/>
      <c r="C9" s="32">
        <f t="shared" ref="C9:C43" si="1">E9*F9</f>
        <v>0</v>
      </c>
      <c r="D9" s="32">
        <f t="shared" ref="D9" si="2">SUM(C9:C9)*1.08</f>
        <v>0</v>
      </c>
      <c r="E9" s="111"/>
      <c r="F9" s="204"/>
      <c r="G9" s="202"/>
      <c r="H9" s="189"/>
      <c r="I9" s="189"/>
      <c r="J9" s="192"/>
      <c r="K9" s="191"/>
      <c r="L9" s="186"/>
      <c r="M9" s="186"/>
      <c r="N9" s="193"/>
      <c r="O9" s="186"/>
      <c r="P9" s="186"/>
      <c r="Q9" s="193"/>
      <c r="R9" s="193"/>
      <c r="S9" s="194"/>
      <c r="T9" s="372"/>
      <c r="U9" s="35">
        <f>SUM(L9:R9)</f>
        <v>0</v>
      </c>
      <c r="Y9" s="2"/>
      <c r="Z9" s="4"/>
      <c r="AA9" s="559"/>
      <c r="AB9" s="559"/>
      <c r="AO9" s="14"/>
      <c r="BD9" s="1"/>
      <c r="BE9" s="1"/>
      <c r="BF9" s="1"/>
      <c r="BH9" s="14"/>
      <c r="BI9" s="14"/>
      <c r="BJ9" s="14"/>
      <c r="BL9" s="14"/>
      <c r="BM9" s="14"/>
      <c r="BN9" s="14"/>
      <c r="BO9" s="14"/>
      <c r="BP9" s="14"/>
      <c r="BQ9" s="14"/>
      <c r="BR9" s="14"/>
      <c r="BS9" s="14"/>
      <c r="BT9" s="14"/>
      <c r="BU9" s="14"/>
      <c r="BV9" s="14"/>
      <c r="BW9" s="14"/>
      <c r="BX9" s="14"/>
      <c r="BY9" s="14"/>
      <c r="BZ9" s="14"/>
      <c r="CA9" s="14"/>
      <c r="CB9" s="14"/>
      <c r="CC9" s="14"/>
      <c r="CM9" s="1"/>
      <c r="CN9" s="1"/>
      <c r="CO9" s="1"/>
      <c r="CP9" s="1"/>
      <c r="CQ9" s="1"/>
      <c r="CR9" s="1"/>
      <c r="CS9" s="1"/>
      <c r="CT9" s="1"/>
      <c r="CU9" s="1"/>
      <c r="CV9" s="1"/>
      <c r="CW9" s="1"/>
      <c r="CX9" s="1"/>
      <c r="CY9" s="1"/>
      <c r="CZ9" s="1"/>
      <c r="DA9" s="1"/>
      <c r="DB9" s="1"/>
      <c r="DC9" s="1"/>
      <c r="DD9" s="1"/>
      <c r="DE9" s="1"/>
      <c r="DF9" s="1"/>
      <c r="DG9" s="1"/>
      <c r="DH9" s="1"/>
    </row>
    <row r="10" spans="1:112" x14ac:dyDescent="0.2">
      <c r="A10" s="87"/>
      <c r="B10" s="32"/>
      <c r="C10" s="32">
        <f t="shared" si="1"/>
        <v>0</v>
      </c>
      <c r="D10" s="32">
        <f t="shared" ref="D10:D43" si="3">SUM(C10:C10)*1.08</f>
        <v>0</v>
      </c>
      <c r="E10" s="111"/>
      <c r="F10" s="20"/>
      <c r="G10" s="22"/>
      <c r="H10" s="25"/>
      <c r="I10" s="65"/>
      <c r="J10" s="24"/>
      <c r="K10" s="25"/>
      <c r="L10" s="139"/>
      <c r="M10" s="139"/>
      <c r="N10" s="139"/>
      <c r="O10" s="139"/>
      <c r="P10" s="139"/>
      <c r="Q10" s="66"/>
      <c r="R10" s="66"/>
      <c r="S10" s="67"/>
      <c r="T10" s="373"/>
      <c r="U10" s="35">
        <f t="shared" ref="U10:U12" si="4">SUM(L10:R10)</f>
        <v>0</v>
      </c>
      <c r="Y10" s="2"/>
      <c r="Z10" s="4"/>
      <c r="AA10" s="559"/>
      <c r="AB10" s="559"/>
      <c r="AO10" s="14"/>
      <c r="BD10" s="1"/>
      <c r="BE10" s="1"/>
      <c r="BF10" s="1"/>
      <c r="BH10" s="14"/>
      <c r="BI10" s="14"/>
      <c r="BJ10" s="14"/>
      <c r="BL10" s="14"/>
      <c r="BM10" s="14"/>
      <c r="BN10" s="14"/>
      <c r="BO10" s="14"/>
      <c r="BP10" s="14"/>
      <c r="BQ10" s="14"/>
      <c r="BR10" s="14"/>
      <c r="BS10" s="14"/>
      <c r="BT10" s="14"/>
      <c r="BU10" s="14"/>
      <c r="BV10" s="14"/>
      <c r="BW10" s="14"/>
      <c r="BX10" s="14"/>
      <c r="BY10" s="14"/>
      <c r="BZ10" s="14"/>
      <c r="CA10" s="14"/>
      <c r="CB10" s="14"/>
      <c r="CC10" s="14"/>
      <c r="CM10" s="1"/>
      <c r="CN10" s="1"/>
      <c r="CO10" s="1"/>
      <c r="CP10" s="1"/>
      <c r="CQ10" s="1"/>
      <c r="CR10" s="1"/>
      <c r="CS10" s="1"/>
      <c r="CT10" s="1"/>
      <c r="CU10" s="1"/>
      <c r="CV10" s="1"/>
      <c r="CW10" s="1"/>
      <c r="CX10" s="1"/>
      <c r="CY10" s="1"/>
      <c r="CZ10" s="1"/>
      <c r="DA10" s="1"/>
      <c r="DB10" s="1"/>
      <c r="DC10" s="1"/>
      <c r="DD10" s="1"/>
      <c r="DE10" s="1"/>
      <c r="DF10" s="1"/>
      <c r="DG10" s="1"/>
      <c r="DH10" s="1"/>
    </row>
    <row r="11" spans="1:112" x14ac:dyDescent="0.2">
      <c r="A11" s="87"/>
      <c r="B11" s="32"/>
      <c r="C11" s="32">
        <f t="shared" si="1"/>
        <v>0</v>
      </c>
      <c r="D11" s="32">
        <f t="shared" si="3"/>
        <v>0</v>
      </c>
      <c r="E11" s="111"/>
      <c r="F11" s="20"/>
      <c r="G11" s="22"/>
      <c r="H11" s="23"/>
      <c r="I11" s="30"/>
      <c r="J11" s="22"/>
      <c r="K11" s="23"/>
      <c r="L11" s="66"/>
      <c r="M11" s="66"/>
      <c r="N11" s="66"/>
      <c r="O11" s="66"/>
      <c r="P11" s="66"/>
      <c r="Q11" s="66"/>
      <c r="R11" s="66"/>
      <c r="S11" s="67"/>
      <c r="T11" s="372"/>
      <c r="U11" s="35">
        <f t="shared" si="4"/>
        <v>0</v>
      </c>
      <c r="Y11" s="2"/>
      <c r="Z11" s="4"/>
      <c r="AA11" s="559"/>
      <c r="AB11" s="559"/>
      <c r="AO11" s="14"/>
      <c r="BD11" s="1"/>
      <c r="BE11" s="1"/>
      <c r="BF11" s="1"/>
      <c r="BH11" s="14"/>
      <c r="BI11" s="14"/>
      <c r="BJ11" s="14"/>
      <c r="BL11" s="14"/>
      <c r="BM11" s="14"/>
      <c r="BN11" s="14"/>
      <c r="BO11" s="14"/>
      <c r="BP11" s="14"/>
      <c r="BQ11" s="14"/>
      <c r="BR11" s="14"/>
      <c r="BS11" s="14"/>
      <c r="BT11" s="14"/>
      <c r="BU11" s="14"/>
      <c r="BV11" s="14"/>
      <c r="BW11" s="14"/>
      <c r="BX11" s="14"/>
      <c r="BY11" s="14"/>
      <c r="BZ11" s="14"/>
      <c r="CA11" s="14"/>
      <c r="CB11" s="14"/>
      <c r="CC11" s="14"/>
      <c r="CM11" s="1"/>
      <c r="CN11" s="1"/>
      <c r="CO11" s="1"/>
      <c r="CP11" s="1"/>
      <c r="CQ11" s="1"/>
      <c r="CR11" s="1"/>
      <c r="CS11" s="1"/>
      <c r="CT11" s="1"/>
      <c r="CU11" s="1"/>
      <c r="CV11" s="1"/>
      <c r="CW11" s="1"/>
      <c r="CX11" s="1"/>
      <c r="CY11" s="1"/>
      <c r="CZ11" s="1"/>
      <c r="DA11" s="1"/>
      <c r="DB11" s="1"/>
      <c r="DC11" s="1"/>
      <c r="DD11" s="1"/>
      <c r="DE11" s="1"/>
      <c r="DF11" s="1"/>
      <c r="DG11" s="1"/>
      <c r="DH11" s="1"/>
    </row>
    <row r="12" spans="1:112" x14ac:dyDescent="0.2">
      <c r="A12" s="87"/>
      <c r="B12" s="32"/>
      <c r="C12" s="32">
        <f t="shared" si="1"/>
        <v>0</v>
      </c>
      <c r="D12" s="32">
        <f t="shared" si="3"/>
        <v>0</v>
      </c>
      <c r="E12" s="111"/>
      <c r="F12" s="20"/>
      <c r="G12" s="190"/>
      <c r="H12" s="189"/>
      <c r="I12" s="189"/>
      <c r="J12" s="190"/>
      <c r="K12" s="191"/>
      <c r="L12" s="66"/>
      <c r="M12" s="139"/>
      <c r="N12" s="198"/>
      <c r="O12" s="139"/>
      <c r="P12" s="139"/>
      <c r="Q12" s="66"/>
      <c r="R12" s="66"/>
      <c r="S12" s="197"/>
      <c r="T12" s="373"/>
      <c r="U12" s="35">
        <f t="shared" si="4"/>
        <v>0</v>
      </c>
      <c r="Y12" s="2"/>
      <c r="Z12" s="4"/>
      <c r="AA12" s="559"/>
      <c r="AB12" s="559"/>
      <c r="AO12" s="14"/>
      <c r="BD12" s="1"/>
      <c r="BE12" s="1"/>
      <c r="BF12" s="1"/>
      <c r="BH12" s="14"/>
      <c r="BI12" s="14"/>
      <c r="BJ12" s="14"/>
      <c r="BL12" s="14"/>
      <c r="BM12" s="14"/>
      <c r="BN12" s="14"/>
      <c r="BO12" s="14"/>
      <c r="BP12" s="14"/>
      <c r="BQ12" s="14"/>
      <c r="BR12" s="14"/>
      <c r="BS12" s="14"/>
      <c r="BT12" s="14"/>
      <c r="BU12" s="14"/>
      <c r="BV12" s="14"/>
      <c r="BW12" s="14"/>
      <c r="BX12" s="14"/>
      <c r="BY12" s="14"/>
      <c r="BZ12" s="14"/>
      <c r="CA12" s="14"/>
      <c r="CB12" s="14"/>
      <c r="CC12" s="14"/>
      <c r="CM12" s="1"/>
      <c r="CN12" s="1"/>
      <c r="CO12" s="1"/>
      <c r="CP12" s="1"/>
      <c r="CQ12" s="1"/>
      <c r="CR12" s="1"/>
      <c r="CS12" s="1"/>
      <c r="CT12" s="1"/>
      <c r="CU12" s="1"/>
      <c r="CV12" s="1"/>
      <c r="CW12" s="1"/>
      <c r="CX12" s="1"/>
      <c r="CY12" s="1"/>
      <c r="CZ12" s="1"/>
      <c r="DA12" s="1"/>
      <c r="DB12" s="1"/>
      <c r="DC12" s="1"/>
      <c r="DD12" s="1"/>
      <c r="DE12" s="1"/>
      <c r="DF12" s="1"/>
      <c r="DG12" s="1"/>
      <c r="DH12" s="1"/>
    </row>
    <row r="13" spans="1:112" ht="12" hidden="1" customHeight="1" x14ac:dyDescent="0.2">
      <c r="A13" s="87"/>
      <c r="B13" s="32"/>
      <c r="C13" s="32">
        <f t="shared" si="1"/>
        <v>0</v>
      </c>
      <c r="D13" s="32">
        <f t="shared" si="3"/>
        <v>0</v>
      </c>
      <c r="E13" s="68"/>
      <c r="F13" s="20"/>
      <c r="G13" s="22"/>
      <c r="H13" s="23"/>
      <c r="I13" s="30"/>
      <c r="J13" s="22"/>
      <c r="K13" s="23"/>
      <c r="L13" s="66"/>
      <c r="M13" s="66"/>
      <c r="N13" s="66"/>
      <c r="O13" s="66"/>
      <c r="P13" s="66"/>
      <c r="Q13" s="66"/>
      <c r="R13" s="66"/>
      <c r="S13" s="67"/>
      <c r="T13" s="372"/>
      <c r="Y13" s="2"/>
      <c r="Z13" s="4"/>
      <c r="AA13" s="559"/>
      <c r="AB13" s="559"/>
      <c r="AO13" s="14"/>
      <c r="BD13" s="1"/>
      <c r="BE13" s="1"/>
      <c r="BF13" s="1"/>
      <c r="BH13" s="14"/>
      <c r="BI13" s="14"/>
      <c r="BJ13" s="14"/>
      <c r="BL13" s="14"/>
      <c r="BM13" s="14"/>
      <c r="BN13" s="14"/>
      <c r="BO13" s="14"/>
      <c r="BP13" s="14"/>
      <c r="BQ13" s="14"/>
      <c r="BR13" s="14"/>
      <c r="BS13" s="14"/>
      <c r="BT13" s="14"/>
      <c r="BU13" s="14"/>
      <c r="BV13" s="14"/>
      <c r="BW13" s="14"/>
      <c r="BX13" s="14"/>
      <c r="BY13" s="14"/>
      <c r="BZ13" s="14"/>
      <c r="CA13" s="14"/>
      <c r="CB13" s="14"/>
      <c r="CC13" s="14"/>
      <c r="CM13" s="1"/>
      <c r="CN13" s="1"/>
      <c r="CO13" s="1"/>
      <c r="CP13" s="1"/>
      <c r="CQ13" s="1"/>
      <c r="CR13" s="1"/>
      <c r="CS13" s="1"/>
      <c r="CT13" s="1"/>
      <c r="CU13" s="1"/>
      <c r="CV13" s="1"/>
      <c r="CW13" s="1"/>
      <c r="CX13" s="1"/>
      <c r="CY13" s="1"/>
      <c r="CZ13" s="1"/>
      <c r="DA13" s="1"/>
      <c r="DB13" s="1"/>
      <c r="DC13" s="1"/>
      <c r="DD13" s="1"/>
      <c r="DE13" s="1"/>
      <c r="DF13" s="1"/>
      <c r="DG13" s="1"/>
      <c r="DH13" s="1"/>
    </row>
    <row r="14" spans="1:112" ht="12.75" hidden="1" customHeight="1" x14ac:dyDescent="0.2">
      <c r="A14" s="87"/>
      <c r="B14" s="32"/>
      <c r="C14" s="32">
        <f t="shared" si="1"/>
        <v>0</v>
      </c>
      <c r="D14" s="32">
        <f t="shared" si="3"/>
        <v>0</v>
      </c>
      <c r="E14" s="68"/>
      <c r="F14" s="20"/>
      <c r="G14" s="22"/>
      <c r="H14" s="23"/>
      <c r="I14" s="30"/>
      <c r="J14" s="22"/>
      <c r="K14" s="23"/>
      <c r="L14" s="66"/>
      <c r="M14" s="66"/>
      <c r="N14" s="66"/>
      <c r="O14" s="66"/>
      <c r="P14" s="66"/>
      <c r="Q14" s="66"/>
      <c r="R14" s="66"/>
      <c r="S14" s="67"/>
      <c r="T14" s="372"/>
      <c r="Y14" s="2"/>
      <c r="Z14" s="4"/>
      <c r="AA14" s="559"/>
      <c r="AB14" s="559"/>
      <c r="AO14" s="14"/>
      <c r="BD14" s="1"/>
      <c r="BE14" s="1"/>
      <c r="BF14" s="1"/>
      <c r="BH14" s="14"/>
      <c r="BI14" s="14"/>
      <c r="BJ14" s="14"/>
      <c r="BL14" s="14"/>
      <c r="BM14" s="14"/>
      <c r="BN14" s="14"/>
      <c r="BO14" s="14"/>
      <c r="BP14" s="14"/>
      <c r="BQ14" s="14"/>
      <c r="BR14" s="14"/>
      <c r="BS14" s="14"/>
      <c r="BT14" s="14"/>
      <c r="BU14" s="14"/>
      <c r="BV14" s="14"/>
      <c r="BW14" s="14"/>
      <c r="BX14" s="14"/>
      <c r="BY14" s="14"/>
      <c r="BZ14" s="14"/>
      <c r="CA14" s="14"/>
      <c r="CB14" s="14"/>
      <c r="CC14" s="14"/>
      <c r="CM14" s="1"/>
      <c r="CN14" s="1"/>
      <c r="CO14" s="1"/>
      <c r="CP14" s="1"/>
      <c r="CQ14" s="1"/>
      <c r="CR14" s="1"/>
      <c r="CS14" s="1"/>
      <c r="CT14" s="1"/>
      <c r="CU14" s="1"/>
      <c r="CV14" s="1"/>
      <c r="CW14" s="1"/>
      <c r="CX14" s="1"/>
      <c r="CY14" s="1"/>
      <c r="CZ14" s="1"/>
      <c r="DA14" s="1"/>
      <c r="DB14" s="1"/>
      <c r="DC14" s="1"/>
      <c r="DD14" s="1"/>
      <c r="DE14" s="1"/>
      <c r="DF14" s="1"/>
      <c r="DG14" s="1"/>
      <c r="DH14" s="1"/>
    </row>
    <row r="15" spans="1:112" ht="12.75" hidden="1" customHeight="1" x14ac:dyDescent="0.2">
      <c r="A15" s="87"/>
      <c r="B15" s="32"/>
      <c r="C15" s="32">
        <f t="shared" si="1"/>
        <v>0</v>
      </c>
      <c r="D15" s="32">
        <f t="shared" si="3"/>
        <v>0</v>
      </c>
      <c r="E15" s="68"/>
      <c r="F15" s="20"/>
      <c r="G15" s="22"/>
      <c r="H15" s="23"/>
      <c r="I15" s="30"/>
      <c r="J15" s="22"/>
      <c r="K15" s="23"/>
      <c r="L15" s="66"/>
      <c r="M15" s="66"/>
      <c r="N15" s="66"/>
      <c r="O15" s="66"/>
      <c r="P15" s="66"/>
      <c r="Q15" s="66"/>
      <c r="R15" s="66"/>
      <c r="S15" s="67"/>
      <c r="T15" s="372"/>
      <c r="Y15" s="2"/>
      <c r="Z15" s="4"/>
      <c r="AA15" s="559"/>
      <c r="AB15" s="559"/>
      <c r="AO15" s="14"/>
      <c r="BD15" s="1"/>
      <c r="BE15" s="1"/>
      <c r="BF15" s="1"/>
      <c r="BH15" s="14"/>
      <c r="BI15" s="14"/>
      <c r="BJ15" s="14"/>
      <c r="BL15" s="14"/>
      <c r="BM15" s="14"/>
      <c r="BN15" s="14"/>
      <c r="BO15" s="14"/>
      <c r="BP15" s="14"/>
      <c r="BQ15" s="14"/>
      <c r="BR15" s="14"/>
      <c r="BS15" s="14"/>
      <c r="BT15" s="14"/>
      <c r="BU15" s="14"/>
      <c r="BV15" s="14"/>
      <c r="BW15" s="14"/>
      <c r="BX15" s="14"/>
      <c r="BY15" s="14"/>
      <c r="BZ15" s="14"/>
      <c r="CA15" s="14"/>
      <c r="CB15" s="14"/>
      <c r="CC15" s="14"/>
      <c r="CM15" s="1"/>
      <c r="CN15" s="1"/>
      <c r="CO15" s="1"/>
      <c r="CP15" s="1"/>
      <c r="CQ15" s="1"/>
      <c r="CR15" s="1"/>
      <c r="CS15" s="1"/>
      <c r="CT15" s="1"/>
      <c r="CU15" s="1"/>
      <c r="CV15" s="1"/>
      <c r="CW15" s="1"/>
      <c r="CX15" s="1"/>
      <c r="CY15" s="1"/>
      <c r="CZ15" s="1"/>
      <c r="DA15" s="1"/>
      <c r="DB15" s="1"/>
      <c r="DC15" s="1"/>
      <c r="DD15" s="1"/>
      <c r="DE15" s="1"/>
      <c r="DF15" s="1"/>
      <c r="DG15" s="1"/>
      <c r="DH15" s="1"/>
    </row>
    <row r="16" spans="1:112" hidden="1" x14ac:dyDescent="0.2">
      <c r="A16" s="129"/>
      <c r="B16" s="130"/>
      <c r="C16" s="32">
        <f t="shared" si="1"/>
        <v>0</v>
      </c>
      <c r="D16" s="32">
        <f t="shared" si="3"/>
        <v>0</v>
      </c>
      <c r="E16" s="131"/>
      <c r="F16" s="132"/>
      <c r="G16" s="133"/>
      <c r="H16" s="134"/>
      <c r="I16" s="135"/>
      <c r="J16" s="133"/>
      <c r="K16" s="134"/>
      <c r="L16" s="136"/>
      <c r="M16" s="136"/>
      <c r="N16" s="136"/>
      <c r="O16" s="136"/>
      <c r="P16" s="136"/>
      <c r="Q16" s="136"/>
      <c r="R16" s="136"/>
      <c r="S16" s="137"/>
      <c r="T16" s="374"/>
      <c r="Y16" s="2"/>
      <c r="Z16" s="4"/>
      <c r="AA16" s="559"/>
      <c r="AB16" s="559"/>
      <c r="AO16" s="14"/>
      <c r="BD16" s="1"/>
      <c r="BE16" s="1"/>
      <c r="BF16" s="1"/>
      <c r="BH16" s="14"/>
      <c r="BI16" s="14"/>
      <c r="BJ16" s="14"/>
      <c r="BL16" s="14"/>
      <c r="BM16" s="14"/>
      <c r="BN16" s="14"/>
      <c r="BO16" s="14"/>
      <c r="BP16" s="14"/>
      <c r="BQ16" s="14"/>
      <c r="BR16" s="14"/>
      <c r="BS16" s="14"/>
      <c r="BT16" s="14"/>
      <c r="BU16" s="14"/>
      <c r="BV16" s="14"/>
      <c r="BW16" s="14"/>
      <c r="BX16" s="14"/>
      <c r="BY16" s="14"/>
      <c r="BZ16" s="14"/>
      <c r="CA16" s="14"/>
      <c r="CB16" s="14"/>
      <c r="CC16" s="14"/>
      <c r="CM16" s="1"/>
      <c r="CN16" s="1"/>
      <c r="CO16" s="1"/>
      <c r="CP16" s="1"/>
      <c r="CQ16" s="1"/>
      <c r="CR16" s="1"/>
      <c r="CS16" s="1"/>
      <c r="CT16" s="1"/>
      <c r="CU16" s="1"/>
      <c r="CV16" s="1"/>
      <c r="CW16" s="1"/>
      <c r="CX16" s="1"/>
      <c r="CY16" s="1"/>
      <c r="CZ16" s="1"/>
      <c r="DA16" s="1"/>
      <c r="DB16" s="1"/>
      <c r="DC16" s="1"/>
      <c r="DD16" s="1"/>
      <c r="DE16" s="1"/>
      <c r="DF16" s="1"/>
      <c r="DG16" s="1"/>
      <c r="DH16" s="1"/>
    </row>
    <row r="17" spans="1:90" s="1" customFormat="1" hidden="1" x14ac:dyDescent="0.2">
      <c r="A17" s="129"/>
      <c r="B17" s="130"/>
      <c r="C17" s="32">
        <f t="shared" si="1"/>
        <v>0</v>
      </c>
      <c r="D17" s="32">
        <f t="shared" si="3"/>
        <v>0</v>
      </c>
      <c r="E17" s="131"/>
      <c r="F17" s="132"/>
      <c r="G17" s="133"/>
      <c r="H17" s="134"/>
      <c r="I17" s="135"/>
      <c r="J17" s="133"/>
      <c r="K17" s="134"/>
      <c r="L17" s="136"/>
      <c r="M17" s="136"/>
      <c r="N17" s="136"/>
      <c r="O17" s="136"/>
      <c r="P17" s="136"/>
      <c r="Q17" s="136"/>
      <c r="R17" s="136"/>
      <c r="S17" s="137"/>
      <c r="T17" s="374"/>
      <c r="Y17" s="2"/>
      <c r="Z17" s="4"/>
      <c r="AA17" s="559"/>
      <c r="AB17" s="559"/>
      <c r="AO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row>
    <row r="18" spans="1:90" s="1" customFormat="1" hidden="1" x14ac:dyDescent="0.2">
      <c r="A18" s="129"/>
      <c r="B18" s="130"/>
      <c r="C18" s="32">
        <f t="shared" si="1"/>
        <v>0</v>
      </c>
      <c r="D18" s="32">
        <f t="shared" si="3"/>
        <v>0</v>
      </c>
      <c r="E18" s="131"/>
      <c r="F18" s="132"/>
      <c r="G18" s="133"/>
      <c r="H18" s="134"/>
      <c r="I18" s="135"/>
      <c r="J18" s="133"/>
      <c r="K18" s="134"/>
      <c r="L18" s="136"/>
      <c r="M18" s="136"/>
      <c r="N18" s="136"/>
      <c r="O18" s="136"/>
      <c r="P18" s="136"/>
      <c r="Q18" s="136"/>
      <c r="R18" s="136"/>
      <c r="S18" s="137"/>
      <c r="T18" s="374"/>
      <c r="Y18" s="2"/>
      <c r="Z18" s="4"/>
      <c r="AA18" s="559"/>
      <c r="AB18" s="559"/>
      <c r="AO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row>
    <row r="19" spans="1:90" s="1" customFormat="1" hidden="1" x14ac:dyDescent="0.2">
      <c r="A19" s="129"/>
      <c r="B19" s="130"/>
      <c r="C19" s="32">
        <f t="shared" si="1"/>
        <v>0</v>
      </c>
      <c r="D19" s="32">
        <f t="shared" si="3"/>
        <v>0</v>
      </c>
      <c r="E19" s="131"/>
      <c r="F19" s="132"/>
      <c r="G19" s="133"/>
      <c r="H19" s="134"/>
      <c r="I19" s="135"/>
      <c r="J19" s="133"/>
      <c r="K19" s="134"/>
      <c r="L19" s="136"/>
      <c r="M19" s="136"/>
      <c r="N19" s="136"/>
      <c r="O19" s="136"/>
      <c r="P19" s="136"/>
      <c r="Q19" s="136"/>
      <c r="R19" s="136"/>
      <c r="S19" s="137"/>
      <c r="T19" s="374"/>
      <c r="Y19" s="2"/>
      <c r="Z19" s="4"/>
      <c r="AA19" s="559"/>
      <c r="AB19" s="559"/>
      <c r="AO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row>
    <row r="20" spans="1:90" s="1" customFormat="1" hidden="1" x14ac:dyDescent="0.2">
      <c r="A20" s="129"/>
      <c r="B20" s="130"/>
      <c r="C20" s="32">
        <f t="shared" si="1"/>
        <v>0</v>
      </c>
      <c r="D20" s="32">
        <f t="shared" si="3"/>
        <v>0</v>
      </c>
      <c r="E20" s="131"/>
      <c r="F20" s="132"/>
      <c r="G20" s="133"/>
      <c r="H20" s="134"/>
      <c r="I20" s="135"/>
      <c r="J20" s="133"/>
      <c r="K20" s="134"/>
      <c r="L20" s="136"/>
      <c r="M20" s="136"/>
      <c r="N20" s="136"/>
      <c r="O20" s="136"/>
      <c r="P20" s="136"/>
      <c r="Q20" s="136"/>
      <c r="R20" s="136"/>
      <c r="S20" s="137"/>
      <c r="T20" s="374"/>
      <c r="Y20" s="2"/>
      <c r="Z20" s="4"/>
      <c r="AA20" s="559"/>
      <c r="AB20" s="559"/>
      <c r="AO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row>
    <row r="21" spans="1:90" s="1" customFormat="1" hidden="1" x14ac:dyDescent="0.2">
      <c r="A21" s="129"/>
      <c r="B21" s="130"/>
      <c r="C21" s="32">
        <f t="shared" si="1"/>
        <v>0</v>
      </c>
      <c r="D21" s="32">
        <f t="shared" si="3"/>
        <v>0</v>
      </c>
      <c r="E21" s="131"/>
      <c r="F21" s="132"/>
      <c r="G21" s="133"/>
      <c r="H21" s="134"/>
      <c r="I21" s="135"/>
      <c r="J21" s="133"/>
      <c r="K21" s="134"/>
      <c r="L21" s="136"/>
      <c r="M21" s="136"/>
      <c r="N21" s="136"/>
      <c r="O21" s="136"/>
      <c r="P21" s="136"/>
      <c r="Q21" s="136"/>
      <c r="R21" s="136"/>
      <c r="S21" s="137"/>
      <c r="T21" s="374"/>
      <c r="Y21" s="2"/>
      <c r="Z21" s="4"/>
      <c r="AA21" s="559"/>
      <c r="AB21" s="559"/>
      <c r="AO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row>
    <row r="22" spans="1:90" s="1" customFormat="1" hidden="1" x14ac:dyDescent="0.2">
      <c r="A22" s="129"/>
      <c r="B22" s="130"/>
      <c r="C22" s="32">
        <f t="shared" si="1"/>
        <v>0</v>
      </c>
      <c r="D22" s="32">
        <f t="shared" si="3"/>
        <v>0</v>
      </c>
      <c r="E22" s="131"/>
      <c r="F22" s="132"/>
      <c r="G22" s="133"/>
      <c r="H22" s="134"/>
      <c r="I22" s="135"/>
      <c r="J22" s="133"/>
      <c r="K22" s="134"/>
      <c r="L22" s="136"/>
      <c r="M22" s="136"/>
      <c r="N22" s="136"/>
      <c r="O22" s="136"/>
      <c r="P22" s="136"/>
      <c r="Q22" s="136"/>
      <c r="R22" s="136"/>
      <c r="S22" s="137"/>
      <c r="T22" s="374"/>
      <c r="Y22" s="2"/>
      <c r="Z22" s="4"/>
      <c r="AA22" s="559"/>
      <c r="AB22" s="559"/>
      <c r="AO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row>
    <row r="23" spans="1:90" s="1" customFormat="1" hidden="1" x14ac:dyDescent="0.2">
      <c r="A23" s="129"/>
      <c r="B23" s="130"/>
      <c r="C23" s="32">
        <f t="shared" si="1"/>
        <v>0</v>
      </c>
      <c r="D23" s="32">
        <f t="shared" si="3"/>
        <v>0</v>
      </c>
      <c r="E23" s="131"/>
      <c r="F23" s="132"/>
      <c r="G23" s="133"/>
      <c r="H23" s="134"/>
      <c r="I23" s="135"/>
      <c r="J23" s="133"/>
      <c r="K23" s="134"/>
      <c r="L23" s="136"/>
      <c r="M23" s="136"/>
      <c r="N23" s="136"/>
      <c r="O23" s="136"/>
      <c r="P23" s="136"/>
      <c r="Q23" s="136"/>
      <c r="R23" s="136"/>
      <c r="S23" s="137"/>
      <c r="T23" s="374"/>
      <c r="Y23" s="2"/>
      <c r="Z23" s="4"/>
      <c r="AA23" s="559"/>
      <c r="AB23" s="559"/>
      <c r="AO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row>
    <row r="24" spans="1:90" s="1" customFormat="1" hidden="1" x14ac:dyDescent="0.2">
      <c r="A24" s="129"/>
      <c r="B24" s="130"/>
      <c r="C24" s="32">
        <f t="shared" si="1"/>
        <v>0</v>
      </c>
      <c r="D24" s="32">
        <f t="shared" si="3"/>
        <v>0</v>
      </c>
      <c r="E24" s="131"/>
      <c r="F24" s="132"/>
      <c r="G24" s="133"/>
      <c r="H24" s="134"/>
      <c r="I24" s="135"/>
      <c r="J24" s="133"/>
      <c r="K24" s="134"/>
      <c r="L24" s="136"/>
      <c r="M24" s="136"/>
      <c r="N24" s="136"/>
      <c r="O24" s="136"/>
      <c r="P24" s="136"/>
      <c r="Q24" s="136"/>
      <c r="R24" s="136"/>
      <c r="S24" s="137"/>
      <c r="T24" s="374"/>
      <c r="Y24" s="2"/>
      <c r="Z24" s="4"/>
      <c r="AA24" s="559"/>
      <c r="AB24" s="559"/>
      <c r="AO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row>
    <row r="25" spans="1:90" s="1" customFormat="1" hidden="1" x14ac:dyDescent="0.2">
      <c r="A25" s="129"/>
      <c r="B25" s="130"/>
      <c r="C25" s="32">
        <f t="shared" si="1"/>
        <v>0</v>
      </c>
      <c r="D25" s="32">
        <f t="shared" si="3"/>
        <v>0</v>
      </c>
      <c r="E25" s="131"/>
      <c r="F25" s="132"/>
      <c r="G25" s="133"/>
      <c r="H25" s="134"/>
      <c r="I25" s="135"/>
      <c r="J25" s="133"/>
      <c r="K25" s="134"/>
      <c r="L25" s="136"/>
      <c r="M25" s="136"/>
      <c r="N25" s="136"/>
      <c r="O25" s="136"/>
      <c r="P25" s="136"/>
      <c r="Q25" s="136"/>
      <c r="R25" s="136"/>
      <c r="S25" s="137"/>
      <c r="T25" s="374"/>
      <c r="Y25" s="2"/>
      <c r="Z25" s="4"/>
      <c r="AA25" s="559"/>
      <c r="AB25" s="559"/>
      <c r="AO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row>
    <row r="26" spans="1:90" s="1" customFormat="1" hidden="1" x14ac:dyDescent="0.2">
      <c r="A26" s="129"/>
      <c r="B26" s="130"/>
      <c r="C26" s="32">
        <f t="shared" si="1"/>
        <v>0</v>
      </c>
      <c r="D26" s="32">
        <f t="shared" si="3"/>
        <v>0</v>
      </c>
      <c r="E26" s="131"/>
      <c r="F26" s="132"/>
      <c r="G26" s="133"/>
      <c r="H26" s="134"/>
      <c r="I26" s="135"/>
      <c r="J26" s="133"/>
      <c r="K26" s="134"/>
      <c r="L26" s="136"/>
      <c r="M26" s="136"/>
      <c r="N26" s="136"/>
      <c r="O26" s="136"/>
      <c r="P26" s="136"/>
      <c r="Q26" s="136"/>
      <c r="R26" s="136"/>
      <c r="S26" s="138"/>
      <c r="T26" s="375"/>
      <c r="Y26" s="2"/>
      <c r="Z26" s="4"/>
      <c r="AA26" s="559"/>
      <c r="AB26" s="559"/>
      <c r="AO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row>
    <row r="27" spans="1:90" s="1" customFormat="1" hidden="1" x14ac:dyDescent="0.2">
      <c r="A27" s="187" t="s">
        <v>116</v>
      </c>
      <c r="B27" s="188" t="s">
        <v>115</v>
      </c>
      <c r="C27" s="32">
        <f t="shared" si="1"/>
        <v>0</v>
      </c>
      <c r="D27" s="32">
        <f t="shared" si="3"/>
        <v>0</v>
      </c>
      <c r="E27" s="122"/>
      <c r="F27" s="20">
        <f>SUM(G27:I27)</f>
        <v>0</v>
      </c>
      <c r="G27" s="22"/>
      <c r="H27" s="23">
        <f>SUM(J27:S27)</f>
        <v>0</v>
      </c>
      <c r="I27" s="30"/>
      <c r="J27" s="22">
        <f>ROUND(T27*J6,0)</f>
        <v>0</v>
      </c>
      <c r="K27" s="23">
        <f t="shared" ref="K27:K45" si="5">T27-J27</f>
        <v>0</v>
      </c>
      <c r="L27" s="66"/>
      <c r="M27" s="66"/>
      <c r="N27" s="66"/>
      <c r="O27" s="66"/>
      <c r="P27" s="66"/>
      <c r="Q27" s="66"/>
      <c r="R27" s="66"/>
      <c r="S27" s="67"/>
      <c r="T27" s="372"/>
      <c r="Y27" s="2"/>
      <c r="Z27" s="4"/>
      <c r="AA27" s="16"/>
      <c r="AB27" s="16"/>
      <c r="AO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row>
    <row r="28" spans="1:90" s="1" customFormat="1" hidden="1" x14ac:dyDescent="0.2">
      <c r="A28" s="87"/>
      <c r="B28" s="33"/>
      <c r="C28" s="32">
        <f t="shared" si="1"/>
        <v>0</v>
      </c>
      <c r="D28" s="32">
        <f t="shared" si="3"/>
        <v>0</v>
      </c>
      <c r="E28" s="122"/>
      <c r="F28" s="20">
        <f>SUM(G28:I28)</f>
        <v>0</v>
      </c>
      <c r="G28" s="22"/>
      <c r="H28" s="23"/>
      <c r="I28" s="30">
        <f t="shared" ref="I28:I44" si="6">SUM(J28:S28)</f>
        <v>0</v>
      </c>
      <c r="J28" s="22">
        <f t="shared" ref="J28:J36" si="7">ROUND(T28*0,0)</f>
        <v>0</v>
      </c>
      <c r="K28" s="23">
        <f t="shared" si="5"/>
        <v>0</v>
      </c>
      <c r="L28" s="66"/>
      <c r="M28" s="66"/>
      <c r="N28" s="66"/>
      <c r="O28" s="66"/>
      <c r="P28" s="66"/>
      <c r="Q28" s="66"/>
      <c r="R28" s="66"/>
      <c r="S28" s="67"/>
      <c r="T28" s="372"/>
      <c r="Y28" s="2"/>
      <c r="Z28" s="4"/>
      <c r="AA28" s="16"/>
      <c r="AB28" s="16"/>
      <c r="AO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row>
    <row r="29" spans="1:90" s="1" customFormat="1" hidden="1" x14ac:dyDescent="0.2">
      <c r="A29" s="87"/>
      <c r="B29" s="32"/>
      <c r="C29" s="32">
        <f t="shared" si="1"/>
        <v>0</v>
      </c>
      <c r="D29" s="32">
        <f t="shared" si="3"/>
        <v>0</v>
      </c>
      <c r="E29" s="111"/>
      <c r="F29" s="20">
        <f t="shared" ref="F29:F33" si="8">SUM(G29:I29)</f>
        <v>0</v>
      </c>
      <c r="G29" s="22"/>
      <c r="H29" s="23"/>
      <c r="I29" s="30">
        <f t="shared" si="6"/>
        <v>0</v>
      </c>
      <c r="J29" s="22">
        <f t="shared" si="7"/>
        <v>0</v>
      </c>
      <c r="K29" s="23">
        <f t="shared" si="5"/>
        <v>0</v>
      </c>
      <c r="L29" s="66"/>
      <c r="M29" s="66"/>
      <c r="N29" s="66"/>
      <c r="O29" s="66"/>
      <c r="P29" s="66"/>
      <c r="Q29" s="66"/>
      <c r="R29" s="66"/>
      <c r="S29" s="67"/>
      <c r="T29" s="372"/>
      <c r="Y29" s="2"/>
      <c r="Z29" s="4"/>
      <c r="AA29" s="559"/>
      <c r="AB29" s="559"/>
      <c r="AO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row>
    <row r="30" spans="1:90" s="1" customFormat="1" hidden="1" x14ac:dyDescent="0.2">
      <c r="A30" s="87"/>
      <c r="B30" s="32"/>
      <c r="C30" s="32">
        <f t="shared" si="1"/>
        <v>0</v>
      </c>
      <c r="D30" s="32">
        <f t="shared" si="3"/>
        <v>0</v>
      </c>
      <c r="E30" s="111"/>
      <c r="F30" s="20">
        <f t="shared" si="8"/>
        <v>0</v>
      </c>
      <c r="G30" s="22"/>
      <c r="H30" s="23"/>
      <c r="I30" s="30">
        <f t="shared" si="6"/>
        <v>0</v>
      </c>
      <c r="J30" s="22">
        <f t="shared" si="7"/>
        <v>0</v>
      </c>
      <c r="K30" s="23">
        <f t="shared" si="5"/>
        <v>0</v>
      </c>
      <c r="L30" s="66"/>
      <c r="M30" s="66"/>
      <c r="N30" s="66"/>
      <c r="O30" s="66"/>
      <c r="P30" s="66"/>
      <c r="Q30" s="66"/>
      <c r="R30" s="66"/>
      <c r="S30" s="67"/>
      <c r="T30" s="372"/>
      <c r="Y30" s="2"/>
      <c r="Z30" s="4"/>
      <c r="AA30" s="559"/>
      <c r="AB30" s="559"/>
      <c r="AO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row>
    <row r="31" spans="1:90" s="1" customFormat="1" hidden="1" x14ac:dyDescent="0.2">
      <c r="A31" s="87"/>
      <c r="B31" s="32"/>
      <c r="C31" s="32">
        <f t="shared" si="1"/>
        <v>0</v>
      </c>
      <c r="D31" s="32">
        <f t="shared" si="3"/>
        <v>0</v>
      </c>
      <c r="E31" s="111"/>
      <c r="F31" s="20">
        <f t="shared" si="8"/>
        <v>0</v>
      </c>
      <c r="G31" s="22"/>
      <c r="H31" s="23"/>
      <c r="I31" s="30">
        <f t="shared" si="6"/>
        <v>0</v>
      </c>
      <c r="J31" s="22">
        <f t="shared" si="7"/>
        <v>0</v>
      </c>
      <c r="K31" s="23">
        <f t="shared" si="5"/>
        <v>0</v>
      </c>
      <c r="L31" s="66"/>
      <c r="M31" s="66"/>
      <c r="N31" s="66"/>
      <c r="O31" s="66"/>
      <c r="P31" s="66"/>
      <c r="Q31" s="66"/>
      <c r="R31" s="66"/>
      <c r="S31" s="67"/>
      <c r="T31" s="372"/>
      <c r="Y31" s="2"/>
      <c r="Z31" s="4"/>
      <c r="AA31" s="16"/>
      <c r="AB31" s="16"/>
      <c r="AO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row>
    <row r="32" spans="1:90" s="1" customFormat="1" hidden="1" x14ac:dyDescent="0.2">
      <c r="A32" s="87"/>
      <c r="B32" s="32"/>
      <c r="C32" s="32">
        <f t="shared" si="1"/>
        <v>0</v>
      </c>
      <c r="D32" s="32">
        <f t="shared" si="3"/>
        <v>0</v>
      </c>
      <c r="E32" s="111"/>
      <c r="F32" s="20">
        <f t="shared" si="8"/>
        <v>0</v>
      </c>
      <c r="G32" s="22"/>
      <c r="H32" s="23"/>
      <c r="I32" s="30">
        <f t="shared" si="6"/>
        <v>0</v>
      </c>
      <c r="J32" s="22">
        <f t="shared" si="7"/>
        <v>0</v>
      </c>
      <c r="K32" s="23">
        <f t="shared" si="5"/>
        <v>0</v>
      </c>
      <c r="L32" s="66"/>
      <c r="M32" s="66"/>
      <c r="N32" s="66"/>
      <c r="O32" s="66"/>
      <c r="P32" s="66"/>
      <c r="Q32" s="66"/>
      <c r="R32" s="66"/>
      <c r="S32" s="67"/>
      <c r="T32" s="372"/>
      <c r="Y32" s="2"/>
      <c r="Z32" s="4"/>
      <c r="AA32" s="16"/>
      <c r="AB32" s="16"/>
      <c r="AO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row>
    <row r="33" spans="1:96" s="1" customFormat="1" hidden="1" x14ac:dyDescent="0.2">
      <c r="A33" s="87"/>
      <c r="B33" s="32"/>
      <c r="C33" s="32">
        <f t="shared" si="1"/>
        <v>0</v>
      </c>
      <c r="D33" s="32">
        <f t="shared" si="3"/>
        <v>0</v>
      </c>
      <c r="E33" s="111"/>
      <c r="F33" s="20">
        <f t="shared" si="8"/>
        <v>0</v>
      </c>
      <c r="G33" s="22"/>
      <c r="H33" s="23"/>
      <c r="I33" s="30">
        <f t="shared" si="6"/>
        <v>0</v>
      </c>
      <c r="J33" s="22">
        <f t="shared" si="7"/>
        <v>0</v>
      </c>
      <c r="K33" s="23">
        <f t="shared" si="5"/>
        <v>0</v>
      </c>
      <c r="L33" s="66"/>
      <c r="M33" s="66"/>
      <c r="N33" s="66"/>
      <c r="O33" s="66"/>
      <c r="P33" s="66"/>
      <c r="Q33" s="66"/>
      <c r="R33" s="66"/>
      <c r="S33" s="67"/>
      <c r="T33" s="372"/>
      <c r="Y33" s="2"/>
      <c r="Z33" s="4"/>
      <c r="AA33" s="559"/>
      <c r="AB33" s="559"/>
      <c r="AO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row>
    <row r="34" spans="1:96" s="1" customFormat="1" hidden="1" x14ac:dyDescent="0.2">
      <c r="A34" s="87"/>
      <c r="B34" s="32"/>
      <c r="C34" s="32">
        <f t="shared" si="1"/>
        <v>0</v>
      </c>
      <c r="D34" s="32">
        <f t="shared" si="3"/>
        <v>0</v>
      </c>
      <c r="E34" s="111"/>
      <c r="F34" s="20">
        <f t="shared" ref="F34:F36" si="9">SUM(G34:I34)</f>
        <v>0</v>
      </c>
      <c r="G34" s="22"/>
      <c r="H34" s="23"/>
      <c r="I34" s="30">
        <f t="shared" si="6"/>
        <v>0</v>
      </c>
      <c r="J34" s="22">
        <f t="shared" si="7"/>
        <v>0</v>
      </c>
      <c r="K34" s="23">
        <f t="shared" si="5"/>
        <v>0</v>
      </c>
      <c r="L34" s="66"/>
      <c r="M34" s="66"/>
      <c r="N34" s="66"/>
      <c r="O34" s="66"/>
      <c r="P34" s="66"/>
      <c r="Q34" s="66"/>
      <c r="R34" s="66"/>
      <c r="S34" s="67"/>
      <c r="T34" s="372"/>
      <c r="Y34" s="2"/>
      <c r="Z34" s="4"/>
      <c r="AA34" s="16"/>
      <c r="AB34" s="16"/>
      <c r="AO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row>
    <row r="35" spans="1:96" s="1" customFormat="1" hidden="1" x14ac:dyDescent="0.2">
      <c r="A35" s="87"/>
      <c r="B35" s="32"/>
      <c r="C35" s="32">
        <f t="shared" si="1"/>
        <v>0</v>
      </c>
      <c r="D35" s="32">
        <f t="shared" si="3"/>
        <v>0</v>
      </c>
      <c r="E35" s="111"/>
      <c r="F35" s="20">
        <f t="shared" si="9"/>
        <v>0</v>
      </c>
      <c r="G35" s="22"/>
      <c r="H35" s="23"/>
      <c r="I35" s="30">
        <f t="shared" si="6"/>
        <v>0</v>
      </c>
      <c r="J35" s="22">
        <f t="shared" si="7"/>
        <v>0</v>
      </c>
      <c r="K35" s="23">
        <f t="shared" si="5"/>
        <v>0</v>
      </c>
      <c r="L35" s="66"/>
      <c r="M35" s="66"/>
      <c r="N35" s="66"/>
      <c r="O35" s="66"/>
      <c r="P35" s="66"/>
      <c r="Q35" s="66"/>
      <c r="R35" s="66"/>
      <c r="S35" s="67"/>
      <c r="T35" s="372"/>
      <c r="Y35" s="2"/>
      <c r="Z35" s="4"/>
      <c r="AA35" s="559"/>
      <c r="AB35" s="559"/>
      <c r="AO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row>
    <row r="36" spans="1:96" s="1" customFormat="1" hidden="1" x14ac:dyDescent="0.2">
      <c r="A36" s="87"/>
      <c r="B36" s="32"/>
      <c r="C36" s="32">
        <f t="shared" si="1"/>
        <v>0</v>
      </c>
      <c r="D36" s="32">
        <f t="shared" si="3"/>
        <v>0</v>
      </c>
      <c r="E36" s="111"/>
      <c r="F36" s="20">
        <f t="shared" si="9"/>
        <v>0</v>
      </c>
      <c r="G36" s="22"/>
      <c r="H36" s="23"/>
      <c r="I36" s="30">
        <f t="shared" si="6"/>
        <v>0</v>
      </c>
      <c r="J36" s="22">
        <f t="shared" si="7"/>
        <v>0</v>
      </c>
      <c r="K36" s="23">
        <f t="shared" si="5"/>
        <v>0</v>
      </c>
      <c r="L36" s="66"/>
      <c r="M36" s="66"/>
      <c r="N36" s="66"/>
      <c r="O36" s="66"/>
      <c r="P36" s="66"/>
      <c r="Q36" s="66"/>
      <c r="R36" s="66"/>
      <c r="S36" s="67"/>
      <c r="T36" s="372"/>
      <c r="Y36" s="2"/>
      <c r="Z36" s="4"/>
      <c r="AA36" s="559"/>
      <c r="AB36" s="559"/>
      <c r="AO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row>
    <row r="37" spans="1:96" s="1" customFormat="1" hidden="1" x14ac:dyDescent="0.2">
      <c r="A37" s="87"/>
      <c r="B37" s="32"/>
      <c r="C37" s="32">
        <f t="shared" si="1"/>
        <v>0</v>
      </c>
      <c r="D37" s="32">
        <f t="shared" si="3"/>
        <v>0</v>
      </c>
      <c r="E37" s="111"/>
      <c r="F37" s="20">
        <f t="shared" ref="F37:F40" si="10">SUM(G37:I37)</f>
        <v>0</v>
      </c>
      <c r="G37" s="22"/>
      <c r="H37" s="23"/>
      <c r="I37" s="30">
        <f t="shared" si="6"/>
        <v>0</v>
      </c>
      <c r="J37" s="22">
        <f>ROUND(T37*0,0)</f>
        <v>0</v>
      </c>
      <c r="K37" s="23">
        <f t="shared" si="5"/>
        <v>0</v>
      </c>
      <c r="L37" s="66"/>
      <c r="M37" s="66"/>
      <c r="N37" s="66"/>
      <c r="O37" s="66"/>
      <c r="P37" s="66"/>
      <c r="Q37" s="66"/>
      <c r="R37" s="66"/>
      <c r="S37" s="67"/>
      <c r="T37" s="372"/>
      <c r="Y37" s="2"/>
      <c r="Z37" s="4"/>
      <c r="AA37" s="16"/>
      <c r="AB37" s="16"/>
      <c r="AO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row>
    <row r="38" spans="1:96" s="1" customFormat="1" hidden="1" x14ac:dyDescent="0.2">
      <c r="A38" s="87"/>
      <c r="B38" s="32"/>
      <c r="C38" s="32">
        <f t="shared" si="1"/>
        <v>0</v>
      </c>
      <c r="D38" s="32">
        <f t="shared" si="3"/>
        <v>0</v>
      </c>
      <c r="E38" s="111"/>
      <c r="F38" s="20">
        <f t="shared" si="10"/>
        <v>0</v>
      </c>
      <c r="G38" s="22"/>
      <c r="H38" s="23"/>
      <c r="I38" s="30">
        <f t="shared" si="6"/>
        <v>0</v>
      </c>
      <c r="J38" s="22">
        <f>ROUND(T38*J6,0)</f>
        <v>0</v>
      </c>
      <c r="K38" s="23">
        <f t="shared" si="5"/>
        <v>0</v>
      </c>
      <c r="L38" s="66"/>
      <c r="M38" s="66"/>
      <c r="N38" s="66"/>
      <c r="O38" s="66"/>
      <c r="P38" s="66"/>
      <c r="Q38" s="66"/>
      <c r="R38" s="66"/>
      <c r="S38" s="67"/>
      <c r="T38" s="372"/>
      <c r="Y38" s="2"/>
      <c r="Z38" s="4"/>
      <c r="AA38" s="16"/>
      <c r="AB38" s="16"/>
      <c r="AO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row>
    <row r="39" spans="1:96" s="1" customFormat="1" hidden="1" x14ac:dyDescent="0.2">
      <c r="A39" s="87"/>
      <c r="B39" s="32"/>
      <c r="C39" s="32">
        <f t="shared" si="1"/>
        <v>0</v>
      </c>
      <c r="D39" s="32">
        <f t="shared" si="3"/>
        <v>0</v>
      </c>
      <c r="E39" s="111"/>
      <c r="F39" s="20">
        <f t="shared" si="10"/>
        <v>0</v>
      </c>
      <c r="G39" s="22"/>
      <c r="H39" s="23"/>
      <c r="I39" s="30">
        <f t="shared" si="6"/>
        <v>0</v>
      </c>
      <c r="J39" s="22">
        <f>ROUND(T39*J6,0)</f>
        <v>0</v>
      </c>
      <c r="K39" s="23">
        <f t="shared" si="5"/>
        <v>0</v>
      </c>
      <c r="L39" s="66"/>
      <c r="M39" s="66"/>
      <c r="N39" s="66"/>
      <c r="O39" s="66"/>
      <c r="P39" s="66"/>
      <c r="Q39" s="66"/>
      <c r="R39" s="66"/>
      <c r="S39" s="67"/>
      <c r="T39" s="372"/>
      <c r="Y39" s="2"/>
      <c r="Z39" s="4"/>
      <c r="AA39" s="559"/>
      <c r="AB39" s="559"/>
      <c r="AO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row>
    <row r="40" spans="1:96" s="1" customFormat="1" hidden="1" x14ac:dyDescent="0.2">
      <c r="A40" s="87"/>
      <c r="B40" s="32"/>
      <c r="C40" s="32">
        <f t="shared" si="1"/>
        <v>0</v>
      </c>
      <c r="D40" s="32">
        <f t="shared" si="3"/>
        <v>0</v>
      </c>
      <c r="E40" s="111"/>
      <c r="F40" s="20">
        <f t="shared" si="10"/>
        <v>0</v>
      </c>
      <c r="G40" s="22"/>
      <c r="H40" s="23"/>
      <c r="I40" s="30">
        <f t="shared" si="6"/>
        <v>0</v>
      </c>
      <c r="J40" s="22">
        <f>ROUND(T40*J6,0)</f>
        <v>0</v>
      </c>
      <c r="K40" s="23">
        <f t="shared" si="5"/>
        <v>0</v>
      </c>
      <c r="L40" s="66"/>
      <c r="M40" s="66"/>
      <c r="N40" s="66"/>
      <c r="O40" s="66"/>
      <c r="P40" s="66"/>
      <c r="Q40" s="66"/>
      <c r="R40" s="66"/>
      <c r="S40" s="67"/>
      <c r="T40" s="372"/>
      <c r="Y40" s="2"/>
      <c r="Z40" s="4"/>
      <c r="AA40" s="559"/>
      <c r="AB40" s="559"/>
      <c r="AO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row>
    <row r="41" spans="1:96" s="1" customFormat="1" hidden="1" x14ac:dyDescent="0.2">
      <c r="A41" s="87"/>
      <c r="B41" s="32"/>
      <c r="C41" s="32">
        <f t="shared" si="1"/>
        <v>0</v>
      </c>
      <c r="D41" s="32">
        <f t="shared" si="3"/>
        <v>0</v>
      </c>
      <c r="E41" s="111"/>
      <c r="F41" s="20">
        <f t="shared" ref="F41:F44" si="11">SUM(G41:I41)</f>
        <v>0</v>
      </c>
      <c r="G41" s="22"/>
      <c r="H41" s="23"/>
      <c r="I41" s="30">
        <f t="shared" si="6"/>
        <v>0</v>
      </c>
      <c r="J41" s="22">
        <f>ROUND(T41*J6,0)</f>
        <v>0</v>
      </c>
      <c r="K41" s="23">
        <f t="shared" si="5"/>
        <v>0</v>
      </c>
      <c r="L41" s="66"/>
      <c r="M41" s="66"/>
      <c r="N41" s="66"/>
      <c r="O41" s="66"/>
      <c r="P41" s="66"/>
      <c r="Q41" s="66"/>
      <c r="R41" s="66"/>
      <c r="S41" s="67"/>
      <c r="T41" s="372"/>
      <c r="Y41" s="2"/>
      <c r="Z41" s="4"/>
      <c r="AA41" s="16"/>
      <c r="AB41" s="16"/>
      <c r="AO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row>
    <row r="42" spans="1:96" s="1" customFormat="1" hidden="1" x14ac:dyDescent="0.2">
      <c r="A42" s="87"/>
      <c r="B42" s="32"/>
      <c r="C42" s="32">
        <f t="shared" si="1"/>
        <v>0</v>
      </c>
      <c r="D42" s="32">
        <f t="shared" si="3"/>
        <v>0</v>
      </c>
      <c r="E42" s="111"/>
      <c r="F42" s="20">
        <f t="shared" si="11"/>
        <v>0</v>
      </c>
      <c r="G42" s="22"/>
      <c r="H42" s="23"/>
      <c r="I42" s="30">
        <f t="shared" si="6"/>
        <v>0</v>
      </c>
      <c r="J42" s="22">
        <f>ROUND(T42*J6,0)</f>
        <v>0</v>
      </c>
      <c r="K42" s="23">
        <f t="shared" si="5"/>
        <v>0</v>
      </c>
      <c r="L42" s="66"/>
      <c r="M42" s="66"/>
      <c r="N42" s="66"/>
      <c r="O42" s="66"/>
      <c r="P42" s="66"/>
      <c r="Q42" s="66"/>
      <c r="R42" s="66"/>
      <c r="S42" s="67"/>
      <c r="T42" s="372"/>
      <c r="Y42" s="2"/>
      <c r="Z42" s="4"/>
      <c r="AA42" s="16"/>
      <c r="AB42" s="16"/>
      <c r="AO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row>
    <row r="43" spans="1:96" s="1" customFormat="1" x14ac:dyDescent="0.2">
      <c r="A43" s="87"/>
      <c r="B43" s="32"/>
      <c r="C43" s="32">
        <f t="shared" si="1"/>
        <v>0</v>
      </c>
      <c r="D43" s="32">
        <f t="shared" si="3"/>
        <v>0</v>
      </c>
      <c r="E43" s="111"/>
      <c r="F43" s="20">
        <f t="shared" si="11"/>
        <v>0</v>
      </c>
      <c r="G43" s="22"/>
      <c r="H43" s="23"/>
      <c r="I43" s="30">
        <f t="shared" si="6"/>
        <v>0</v>
      </c>
      <c r="J43" s="22">
        <f>ROUND(T43*J6,0)</f>
        <v>0</v>
      </c>
      <c r="K43" s="23">
        <f t="shared" si="5"/>
        <v>0</v>
      </c>
      <c r="L43" s="66"/>
      <c r="M43" s="66"/>
      <c r="N43" s="66"/>
      <c r="O43" s="66"/>
      <c r="P43" s="66"/>
      <c r="Q43" s="66"/>
      <c r="R43" s="66"/>
      <c r="S43" s="67"/>
      <c r="T43" s="372"/>
      <c r="Y43" s="2"/>
      <c r="Z43" s="4"/>
      <c r="AA43" s="559"/>
      <c r="AB43" s="559"/>
      <c r="AO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row>
    <row r="44" spans="1:96" s="1" customFormat="1" x14ac:dyDescent="0.2">
      <c r="A44" s="87"/>
      <c r="B44" s="32"/>
      <c r="C44" s="32">
        <f t="shared" ref="C44:C45" si="12">E44*F44</f>
        <v>0</v>
      </c>
      <c r="D44" s="32">
        <f t="shared" ref="D44" si="13">SUM(C44:C44)*1.08</f>
        <v>0</v>
      </c>
      <c r="E44" s="111"/>
      <c r="F44" s="20">
        <f t="shared" si="11"/>
        <v>0</v>
      </c>
      <c r="G44" s="22"/>
      <c r="H44" s="23"/>
      <c r="I44" s="30">
        <f t="shared" si="6"/>
        <v>0</v>
      </c>
      <c r="J44" s="22">
        <f>ROUND(T44*J6,0)</f>
        <v>0</v>
      </c>
      <c r="K44" s="23">
        <f t="shared" si="5"/>
        <v>0</v>
      </c>
      <c r="L44" s="66"/>
      <c r="M44" s="66"/>
      <c r="N44" s="66"/>
      <c r="O44" s="66"/>
      <c r="P44" s="66"/>
      <c r="Q44" s="66"/>
      <c r="R44" s="66"/>
      <c r="S44" s="67"/>
      <c r="T44" s="372"/>
      <c r="Y44" s="2"/>
      <c r="Z44" s="4"/>
      <c r="AA44" s="559"/>
      <c r="AB44" s="559"/>
      <c r="AO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row>
    <row r="45" spans="1:96" s="1" customFormat="1" x14ac:dyDescent="0.2">
      <c r="A45" s="88"/>
      <c r="B45" s="89"/>
      <c r="C45" s="32">
        <f t="shared" si="12"/>
        <v>0</v>
      </c>
      <c r="D45" s="89">
        <f>SUM(C45:C45)*1.08</f>
        <v>0</v>
      </c>
      <c r="E45" s="114"/>
      <c r="F45" s="21">
        <f>SUM(G45:I45)</f>
        <v>0</v>
      </c>
      <c r="G45" s="26"/>
      <c r="H45" s="27">
        <f>SUM(J45:S45)</f>
        <v>0</v>
      </c>
      <c r="I45" s="31"/>
      <c r="J45" s="26">
        <f>ROUND(T45*J6,0)</f>
        <v>0</v>
      </c>
      <c r="K45" s="27">
        <f t="shared" si="5"/>
        <v>0</v>
      </c>
      <c r="L45" s="69"/>
      <c r="M45" s="69"/>
      <c r="N45" s="69"/>
      <c r="O45" s="69"/>
      <c r="P45" s="69"/>
      <c r="Q45" s="69"/>
      <c r="R45" s="69"/>
      <c r="S45" s="70"/>
      <c r="T45" s="372"/>
      <c r="Y45" s="2"/>
      <c r="Z45" s="4"/>
      <c r="AA45" s="559"/>
      <c r="AB45" s="559"/>
      <c r="AO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row>
    <row r="46" spans="1:96" s="1" customFormat="1" ht="12.75" thickBot="1" x14ac:dyDescent="0.25">
      <c r="A46" s="28" t="s">
        <v>56</v>
      </c>
      <c r="B46" s="84" t="s">
        <v>57</v>
      </c>
      <c r="C46" s="34">
        <f>SUM(C8:C45)</f>
        <v>2241642</v>
      </c>
      <c r="D46" s="34">
        <f>SUM(D8:D45)</f>
        <v>2420973.3600000003</v>
      </c>
      <c r="E46" s="37">
        <f>C46/F46</f>
        <v>98.093908629441628</v>
      </c>
      <c r="F46" s="29">
        <f t="shared" ref="F46:R46" si="14">SUM(F8:F45)</f>
        <v>22852</v>
      </c>
      <c r="G46" s="59">
        <f t="shared" si="14"/>
        <v>8853.3137603844716</v>
      </c>
      <c r="H46" s="60">
        <f t="shared" si="14"/>
        <v>6100.3452947776505</v>
      </c>
      <c r="I46" s="61">
        <f t="shared" si="14"/>
        <v>7898.4197912094314</v>
      </c>
      <c r="J46" s="90">
        <f t="shared" ref="J46:O46" si="15">SUM(J8:J45)</f>
        <v>5104.3639018867925</v>
      </c>
      <c r="K46" s="90">
        <f t="shared" si="15"/>
        <v>904</v>
      </c>
      <c r="L46" s="90">
        <f>SUM(L8:L45)</f>
        <v>3497.231182510885</v>
      </c>
      <c r="M46" s="90">
        <f t="shared" si="15"/>
        <v>3872.6</v>
      </c>
      <c r="N46" s="90">
        <f>SUM(N8:N45)</f>
        <v>592</v>
      </c>
      <c r="O46" s="90">
        <f t="shared" si="15"/>
        <v>482.80769230769232</v>
      </c>
      <c r="P46" s="90">
        <f>SUM(P8:P45)</f>
        <v>1280.5538461538461</v>
      </c>
      <c r="Q46" s="90">
        <f t="shared" si="14"/>
        <v>4150.1538461538457</v>
      </c>
      <c r="R46" s="90">
        <f t="shared" si="14"/>
        <v>1034</v>
      </c>
      <c r="S46" s="90">
        <f>SUM(S8:S45)</f>
        <v>1934.3683773584905</v>
      </c>
      <c r="T46" s="367"/>
      <c r="Y46" s="2"/>
      <c r="Z46" s="4"/>
      <c r="AA46" s="559"/>
      <c r="AB46" s="559"/>
      <c r="AC46" s="7"/>
      <c r="AO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row>
    <row r="47" spans="1:96" s="1" customFormat="1" ht="12.75" thickTop="1" x14ac:dyDescent="0.2">
      <c r="G47" s="557" t="s">
        <v>72</v>
      </c>
      <c r="H47" s="557"/>
      <c r="I47" s="557"/>
      <c r="J47" s="62">
        <f t="shared" ref="J47:R47" si="16">$U$47</f>
        <v>96.367869509750321</v>
      </c>
      <c r="K47" s="62">
        <v>140</v>
      </c>
      <c r="L47" s="62">
        <f>$U$47</f>
        <v>96.367869509750321</v>
      </c>
      <c r="M47" s="62">
        <f t="shared" si="16"/>
        <v>96.367869509750321</v>
      </c>
      <c r="N47" s="62">
        <f t="shared" si="16"/>
        <v>96.367869509750321</v>
      </c>
      <c r="O47" s="62">
        <f t="shared" si="16"/>
        <v>96.367869509750321</v>
      </c>
      <c r="P47" s="62">
        <f t="shared" si="16"/>
        <v>96.367869509750321</v>
      </c>
      <c r="Q47" s="62">
        <f t="shared" si="16"/>
        <v>96.367869509750321</v>
      </c>
      <c r="R47" s="62">
        <f t="shared" si="16"/>
        <v>96.367869509750321</v>
      </c>
      <c r="S47" s="62">
        <f>$U$47</f>
        <v>96.367869509750321</v>
      </c>
      <c r="T47" s="64"/>
      <c r="U47" s="376">
        <f>(C46-K48)/(F46-K46)</f>
        <v>96.367869509750321</v>
      </c>
      <c r="V47" s="4"/>
      <c r="AJ47" s="2"/>
      <c r="AN47" s="10"/>
      <c r="AO47" s="10"/>
      <c r="AP47" s="14"/>
      <c r="AU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row>
    <row r="48" spans="1:96" s="1" customFormat="1" x14ac:dyDescent="0.2">
      <c r="G48" s="557" t="s">
        <v>73</v>
      </c>
      <c r="H48" s="557"/>
      <c r="I48" s="557"/>
      <c r="J48" s="63">
        <f>J46*J47</f>
        <v>491896.6744273064</v>
      </c>
      <c r="K48" s="63">
        <f t="shared" ref="K48:R48" si="17">K46*K47</f>
        <v>126560</v>
      </c>
      <c r="L48" s="63">
        <f>L46*L47</f>
        <v>337020.7182416388</v>
      </c>
      <c r="M48" s="63">
        <f t="shared" si="17"/>
        <v>373194.21146345907</v>
      </c>
      <c r="N48" s="63">
        <f>N46*N47</f>
        <v>57049.778749772187</v>
      </c>
      <c r="O48" s="63">
        <f>O46*O47</f>
        <v>46527.148690611379</v>
      </c>
      <c r="P48" s="63">
        <f t="shared" si="17"/>
        <v>123404.24594636273</v>
      </c>
      <c r="Q48" s="63">
        <f t="shared" si="17"/>
        <v>399941.48429154221</v>
      </c>
      <c r="R48" s="63">
        <f t="shared" si="17"/>
        <v>99644.377073081836</v>
      </c>
      <c r="S48" s="63">
        <f>S46*S47</f>
        <v>186410.95937307048</v>
      </c>
      <c r="T48" s="64"/>
      <c r="AJ48" s="2"/>
      <c r="AN48" s="10"/>
      <c r="AO48" s="10"/>
      <c r="AP48" s="14"/>
      <c r="AU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row>
    <row r="49" spans="1:112" ht="12" customHeight="1" x14ac:dyDescent="0.2">
      <c r="A49" s="552" t="s">
        <v>334</v>
      </c>
      <c r="B49" s="553"/>
      <c r="C49" s="553"/>
      <c r="D49" s="553"/>
      <c r="E49" s="553"/>
      <c r="G49" s="557" t="s">
        <v>62</v>
      </c>
      <c r="H49" s="557"/>
      <c r="I49" s="557"/>
      <c r="J49" s="90">
        <f>Rapportierung!CH41</f>
        <v>744.75</v>
      </c>
      <c r="K49" s="90">
        <f>Rapportierung!CH81</f>
        <v>149.5</v>
      </c>
      <c r="L49" s="90">
        <f>Rapportierung!CH129</f>
        <v>1264.2530000000002</v>
      </c>
      <c r="M49" s="90">
        <f>Rapportierung!CH178</f>
        <v>402</v>
      </c>
      <c r="N49" s="90">
        <f>Rapportierung!CH226</f>
        <v>252</v>
      </c>
      <c r="O49" s="90">
        <f>Rapportierung!CH268</f>
        <v>73.25</v>
      </c>
      <c r="P49" s="90">
        <f>Rapportierung!CH318</f>
        <v>58</v>
      </c>
      <c r="Q49" s="90">
        <f>Rapportierung!CH375</f>
        <v>2164</v>
      </c>
      <c r="R49" s="90">
        <f>Rapportierung!CH416</f>
        <v>307</v>
      </c>
      <c r="S49" s="201">
        <f>Rapportierung!CH456</f>
        <v>1E-4</v>
      </c>
      <c r="T49" s="64"/>
      <c r="AJ49" s="2"/>
      <c r="AN49" s="10"/>
      <c r="AO49" s="10"/>
      <c r="AP49" s="14"/>
      <c r="AU49" s="14"/>
      <c r="BD49" s="1"/>
      <c r="BE49" s="1"/>
      <c r="BF49" s="1"/>
      <c r="BK49" s="1"/>
      <c r="BN49" s="14"/>
      <c r="BO49" s="14"/>
      <c r="BP49" s="14"/>
      <c r="BQ49" s="14"/>
      <c r="BR49" s="14"/>
      <c r="BS49" s="14"/>
      <c r="BT49" s="14"/>
      <c r="BU49" s="14"/>
      <c r="BV49" s="14"/>
      <c r="BW49" s="14"/>
      <c r="BX49" s="14"/>
      <c r="BY49" s="14"/>
      <c r="BZ49" s="14"/>
      <c r="CA49" s="14"/>
      <c r="CB49" s="14"/>
      <c r="CC49" s="14"/>
      <c r="CS49" s="1"/>
      <c r="CT49" s="1"/>
      <c r="CU49" s="1"/>
      <c r="CV49" s="1"/>
      <c r="CW49" s="1"/>
      <c r="CX49" s="1"/>
      <c r="CY49" s="1"/>
      <c r="CZ49" s="1"/>
      <c r="DA49" s="1"/>
      <c r="DB49" s="1"/>
      <c r="DC49" s="1"/>
      <c r="DD49" s="1"/>
      <c r="DE49" s="1"/>
      <c r="DF49" s="1"/>
      <c r="DG49" s="1"/>
      <c r="DH49" s="1"/>
    </row>
    <row r="50" spans="1:112" x14ac:dyDescent="0.2">
      <c r="A50" s="553"/>
      <c r="B50" s="553"/>
      <c r="C50" s="553"/>
      <c r="D50" s="553"/>
      <c r="E50" s="553"/>
      <c r="G50" s="557" t="s">
        <v>63</v>
      </c>
      <c r="H50" s="557"/>
      <c r="I50" s="557"/>
      <c r="J50" s="63">
        <f>Rapportierung!CI41</f>
        <v>82255.25</v>
      </c>
      <c r="K50" s="63">
        <f>Rapportierung!CI81</f>
        <v>18415</v>
      </c>
      <c r="L50" s="63">
        <f>Rapportierung!CI129</f>
        <v>128983.6</v>
      </c>
      <c r="M50" s="63">
        <f>Rapportierung!CI178</f>
        <v>45083.25</v>
      </c>
      <c r="N50" s="63">
        <f>Rapportierung!CI226</f>
        <v>25926</v>
      </c>
      <c r="O50" s="63">
        <f>Rapportierung!CI268</f>
        <v>8762</v>
      </c>
      <c r="P50" s="63">
        <f>Rapportierung!CI318</f>
        <v>7001.25</v>
      </c>
      <c r="Q50" s="63">
        <f>Rapportierung!CI375</f>
        <v>210487</v>
      </c>
      <c r="R50" s="63">
        <f>Rapportierung!CI416</f>
        <v>31278.5</v>
      </c>
      <c r="S50" s="63">
        <f>Rapportierung!CI456</f>
        <v>0</v>
      </c>
      <c r="T50" s="140">
        <f>SUM(J50:S50)</f>
        <v>558191.85</v>
      </c>
      <c r="AJ50" s="2"/>
      <c r="AN50" s="10"/>
      <c r="AO50" s="10"/>
      <c r="AP50" s="14"/>
      <c r="AU50" s="14"/>
      <c r="BD50" s="1"/>
      <c r="BE50" s="1"/>
      <c r="BF50" s="1"/>
      <c r="BK50" s="1"/>
      <c r="BN50" s="14"/>
      <c r="BO50" s="14"/>
      <c r="BP50" s="14"/>
      <c r="BQ50" s="14"/>
      <c r="BR50" s="14"/>
      <c r="BS50" s="14"/>
      <c r="BT50" s="14"/>
      <c r="BU50" s="14"/>
      <c r="BV50" s="14"/>
      <c r="BW50" s="14"/>
      <c r="BX50" s="14"/>
      <c r="BY50" s="14"/>
      <c r="BZ50" s="14"/>
      <c r="CA50" s="14"/>
      <c r="CB50" s="14"/>
      <c r="CC50" s="14"/>
      <c r="CS50" s="1"/>
      <c r="CT50" s="1"/>
      <c r="CU50" s="1"/>
      <c r="CV50" s="1"/>
      <c r="CW50" s="1"/>
      <c r="CX50" s="1"/>
      <c r="CY50" s="1"/>
      <c r="CZ50" s="1"/>
      <c r="DA50" s="1"/>
      <c r="DB50" s="1"/>
      <c r="DC50" s="1"/>
      <c r="DD50" s="1"/>
      <c r="DE50" s="1"/>
      <c r="DF50" s="1"/>
      <c r="DG50" s="1"/>
      <c r="DH50" s="1"/>
    </row>
    <row r="51" spans="1:112" x14ac:dyDescent="0.2">
      <c r="A51" s="553"/>
      <c r="B51" s="553"/>
      <c r="C51" s="553"/>
      <c r="D51" s="553"/>
      <c r="E51" s="553"/>
      <c r="G51" s="554" t="s">
        <v>64</v>
      </c>
      <c r="H51" s="555"/>
      <c r="I51" s="556"/>
      <c r="J51" s="62">
        <f>J50/J49</f>
        <v>110.44679422625042</v>
      </c>
      <c r="K51" s="62">
        <f>K50/K49</f>
        <v>123.17725752508362</v>
      </c>
      <c r="L51" s="62">
        <f>L50/L49</f>
        <v>102.02356648550567</v>
      </c>
      <c r="M51" s="62">
        <f t="shared" ref="M51:R51" si="18">M50/M49</f>
        <v>112.1473880597015</v>
      </c>
      <c r="N51" s="62">
        <f>N50/N49</f>
        <v>102.88095238095238</v>
      </c>
      <c r="O51" s="62">
        <f>O50/O49</f>
        <v>119.61774744027304</v>
      </c>
      <c r="P51" s="62">
        <f t="shared" si="18"/>
        <v>120.71120689655173</v>
      </c>
      <c r="Q51" s="62">
        <f t="shared" si="18"/>
        <v>97.267560073937148</v>
      </c>
      <c r="R51" s="62">
        <f t="shared" si="18"/>
        <v>101.88436482084691</v>
      </c>
      <c r="S51" s="62">
        <f>S50/S49</f>
        <v>0</v>
      </c>
      <c r="T51" s="64"/>
      <c r="AJ51" s="2"/>
      <c r="AN51" s="10"/>
      <c r="AO51" s="10"/>
      <c r="AP51" s="14"/>
      <c r="AU51" s="14"/>
      <c r="BD51" s="1"/>
      <c r="BE51" s="1"/>
      <c r="BF51" s="1"/>
      <c r="BK51" s="1"/>
      <c r="BN51" s="14"/>
      <c r="BO51" s="14"/>
      <c r="BP51" s="14"/>
      <c r="BQ51" s="14"/>
      <c r="BR51" s="14"/>
      <c r="BS51" s="14"/>
      <c r="BT51" s="14"/>
      <c r="BU51" s="14"/>
      <c r="BV51" s="14"/>
      <c r="BW51" s="14"/>
      <c r="BX51" s="14"/>
      <c r="BY51" s="14"/>
      <c r="BZ51" s="14"/>
      <c r="CA51" s="14"/>
      <c r="CB51" s="14"/>
      <c r="CC51" s="14"/>
      <c r="CS51" s="1"/>
      <c r="CT51" s="1"/>
      <c r="CU51" s="1"/>
      <c r="CV51" s="1"/>
      <c r="CW51" s="1"/>
      <c r="CX51" s="1"/>
      <c r="CY51" s="1"/>
      <c r="CZ51" s="1"/>
      <c r="DA51" s="1"/>
      <c r="DB51" s="1"/>
      <c r="DC51" s="1"/>
      <c r="DD51" s="1"/>
      <c r="DE51" s="1"/>
      <c r="DF51" s="1"/>
      <c r="DG51" s="1"/>
      <c r="DH51" s="1"/>
    </row>
    <row r="52" spans="1:112" x14ac:dyDescent="0.2">
      <c r="A52" s="553"/>
      <c r="B52" s="553"/>
      <c r="C52" s="553"/>
      <c r="D52" s="553"/>
      <c r="E52" s="553"/>
      <c r="G52" s="99" t="s">
        <v>114</v>
      </c>
      <c r="H52" s="100"/>
      <c r="I52" s="101"/>
      <c r="J52" s="112">
        <f>(J47*J49)-(J49*J51)</f>
        <v>-10485.279182613449</v>
      </c>
      <c r="K52" s="112">
        <f>(K47*K49)-(K49*K51)</f>
        <v>2515</v>
      </c>
      <c r="L52" s="112">
        <f t="shared" ref="L52:S52" si="19">(L47*L49)-(L49*L51)</f>
        <v>-7150.2318686896324</v>
      </c>
      <c r="M52" s="112">
        <f t="shared" si="19"/>
        <v>-6343.3664570803739</v>
      </c>
      <c r="N52" s="112">
        <f t="shared" si="19"/>
        <v>-1641.2968835429201</v>
      </c>
      <c r="O52" s="112">
        <f t="shared" si="19"/>
        <v>-1703.0535584107893</v>
      </c>
      <c r="P52" s="112">
        <f t="shared" si="19"/>
        <v>-1411.913568434481</v>
      </c>
      <c r="Q52" s="112">
        <f t="shared" si="19"/>
        <v>-1946.9303809003031</v>
      </c>
      <c r="R52" s="112">
        <f t="shared" si="19"/>
        <v>-1693.5640605066546</v>
      </c>
      <c r="S52" s="112">
        <f t="shared" si="19"/>
        <v>9.6367869509750327E-3</v>
      </c>
      <c r="T52" s="140">
        <f>SUM(J52:S52)</f>
        <v>-29860.626323391651</v>
      </c>
      <c r="AJ52" s="2"/>
      <c r="AN52" s="10"/>
      <c r="AO52" s="10"/>
      <c r="AP52" s="14"/>
      <c r="AU52" s="14"/>
      <c r="BD52" s="1"/>
      <c r="BE52" s="1"/>
      <c r="BF52" s="1"/>
      <c r="BK52" s="1"/>
      <c r="BN52" s="14"/>
      <c r="BO52" s="14"/>
      <c r="BP52" s="14"/>
      <c r="BQ52" s="14"/>
      <c r="BR52" s="14"/>
      <c r="BS52" s="14"/>
      <c r="BT52" s="14"/>
      <c r="BU52" s="14"/>
      <c r="BV52" s="14"/>
      <c r="BW52" s="14"/>
      <c r="BX52" s="14"/>
      <c r="BY52" s="14"/>
      <c r="BZ52" s="14"/>
      <c r="CA52" s="14"/>
      <c r="CB52" s="14"/>
      <c r="CC52" s="14"/>
      <c r="CS52" s="1"/>
      <c r="CT52" s="1"/>
      <c r="CU52" s="1"/>
      <c r="CV52" s="1"/>
      <c r="CW52" s="1"/>
      <c r="CX52" s="1"/>
      <c r="CY52" s="1"/>
      <c r="CZ52" s="1"/>
      <c r="DA52" s="1"/>
      <c r="DB52" s="1"/>
      <c r="DC52" s="1"/>
      <c r="DD52" s="1"/>
      <c r="DE52" s="1"/>
      <c r="DF52" s="1"/>
      <c r="DG52" s="1"/>
      <c r="DH52" s="1"/>
    </row>
    <row r="53" spans="1:112" x14ac:dyDescent="0.2">
      <c r="A53" s="553"/>
      <c r="B53" s="553"/>
      <c r="C53" s="553"/>
      <c r="D53" s="553"/>
      <c r="E53" s="553"/>
      <c r="G53" s="102"/>
      <c r="H53" s="103"/>
      <c r="I53" s="104"/>
      <c r="J53" s="113"/>
      <c r="K53" s="113"/>
      <c r="L53" s="113"/>
      <c r="M53" s="113"/>
      <c r="N53" s="113"/>
      <c r="O53" s="113"/>
      <c r="P53" s="113"/>
      <c r="Q53" s="113"/>
      <c r="R53" s="113"/>
      <c r="S53" s="113"/>
      <c r="T53" s="140"/>
      <c r="AJ53" s="2"/>
      <c r="AN53" s="10"/>
      <c r="AO53" s="10"/>
      <c r="AP53" s="14"/>
      <c r="AU53" s="14"/>
      <c r="BD53" s="1"/>
      <c r="BE53" s="1"/>
      <c r="BF53" s="1"/>
      <c r="BK53" s="1"/>
      <c r="BN53" s="14"/>
      <c r="BO53" s="14"/>
      <c r="BP53" s="14"/>
      <c r="BQ53" s="14"/>
      <c r="BR53" s="14"/>
      <c r="BS53" s="14"/>
      <c r="BT53" s="14"/>
      <c r="BU53" s="14"/>
      <c r="BV53" s="14"/>
      <c r="BW53" s="14"/>
      <c r="BX53" s="14"/>
      <c r="BY53" s="14"/>
      <c r="BZ53" s="14"/>
      <c r="CA53" s="14"/>
      <c r="CB53" s="14"/>
      <c r="CC53" s="14"/>
      <c r="CS53" s="1"/>
      <c r="CT53" s="1"/>
      <c r="CU53" s="1"/>
      <c r="CV53" s="1"/>
      <c r="CW53" s="1"/>
      <c r="CX53" s="1"/>
      <c r="CY53" s="1"/>
      <c r="CZ53" s="1"/>
      <c r="DA53" s="1"/>
      <c r="DB53" s="1"/>
      <c r="DC53" s="1"/>
      <c r="DD53" s="1"/>
      <c r="DE53" s="1"/>
      <c r="DF53" s="1"/>
      <c r="DG53" s="1"/>
      <c r="DH53" s="1"/>
    </row>
    <row r="54" spans="1:112" x14ac:dyDescent="0.2">
      <c r="A54" s="553"/>
      <c r="B54" s="553"/>
      <c r="C54" s="553"/>
      <c r="D54" s="553"/>
      <c r="E54" s="553"/>
      <c r="G54" s="105" t="s">
        <v>150</v>
      </c>
      <c r="H54" s="106"/>
      <c r="I54" s="107"/>
      <c r="J54" s="109">
        <f>J52-J53</f>
        <v>-10485.279182613449</v>
      </c>
      <c r="K54" s="109">
        <f t="shared" ref="K54:S54" si="20">K52-K53</f>
        <v>2515</v>
      </c>
      <c r="L54" s="109">
        <f t="shared" si="20"/>
        <v>-7150.2318686896324</v>
      </c>
      <c r="M54" s="109">
        <f t="shared" si="20"/>
        <v>-6343.3664570803739</v>
      </c>
      <c r="N54" s="109">
        <f t="shared" si="20"/>
        <v>-1641.2968835429201</v>
      </c>
      <c r="O54" s="109">
        <f t="shared" si="20"/>
        <v>-1703.0535584107893</v>
      </c>
      <c r="P54" s="109">
        <f t="shared" si="20"/>
        <v>-1411.913568434481</v>
      </c>
      <c r="Q54" s="109">
        <f t="shared" si="20"/>
        <v>-1946.9303809003031</v>
      </c>
      <c r="R54" s="109">
        <f t="shared" si="20"/>
        <v>-1693.5640605066546</v>
      </c>
      <c r="S54" s="109">
        <f t="shared" si="20"/>
        <v>9.6367869509750327E-3</v>
      </c>
      <c r="T54" s="140">
        <f>T52-T53</f>
        <v>-29860.626323391651</v>
      </c>
      <c r="AJ54" s="2"/>
      <c r="AN54" s="10"/>
      <c r="AO54" s="10"/>
      <c r="AP54" s="14"/>
      <c r="AU54" s="14"/>
      <c r="BD54" s="1"/>
      <c r="BE54" s="1"/>
      <c r="BF54" s="1"/>
      <c r="BK54" s="1"/>
      <c r="BN54" s="14"/>
      <c r="BO54" s="14"/>
      <c r="BP54" s="14"/>
      <c r="BQ54" s="14"/>
      <c r="BR54" s="14"/>
      <c r="BS54" s="14"/>
      <c r="BT54" s="14"/>
      <c r="BU54" s="14"/>
      <c r="BV54" s="14"/>
      <c r="BW54" s="14"/>
      <c r="BX54" s="14"/>
      <c r="BY54" s="14"/>
      <c r="BZ54" s="14"/>
      <c r="CA54" s="14"/>
      <c r="CB54" s="14"/>
      <c r="CC54" s="14"/>
      <c r="CS54" s="1"/>
      <c r="CT54" s="1"/>
      <c r="CU54" s="1"/>
      <c r="CV54" s="1"/>
      <c r="CW54" s="1"/>
      <c r="CX54" s="1"/>
      <c r="CY54" s="1"/>
      <c r="CZ54" s="1"/>
      <c r="DA54" s="1"/>
      <c r="DB54" s="1"/>
      <c r="DC54" s="1"/>
      <c r="DD54" s="1"/>
      <c r="DE54" s="1"/>
      <c r="DF54" s="1"/>
      <c r="DG54" s="1"/>
      <c r="DH54" s="1"/>
    </row>
    <row r="55" spans="1:112" x14ac:dyDescent="0.2">
      <c r="A55" s="553"/>
      <c r="B55" s="553"/>
      <c r="C55" s="553"/>
      <c r="D55" s="553"/>
      <c r="E55" s="553"/>
      <c r="J55" s="36"/>
      <c r="K55" s="36"/>
      <c r="L55" s="36"/>
      <c r="M55" s="36"/>
      <c r="N55" s="36"/>
      <c r="O55" s="36"/>
      <c r="P55" s="36"/>
      <c r="Q55" s="36"/>
      <c r="R55" s="36"/>
      <c r="S55" s="36"/>
      <c r="T55" s="36"/>
      <c r="AJ55" s="2"/>
      <c r="AN55" s="10"/>
      <c r="AO55" s="10"/>
      <c r="AP55" s="14"/>
      <c r="AU55" s="14"/>
      <c r="BD55" s="1"/>
      <c r="BE55" s="1"/>
      <c r="BF55" s="1"/>
      <c r="BK55" s="1"/>
      <c r="BN55" s="14"/>
      <c r="BO55" s="14"/>
      <c r="BP55" s="14"/>
      <c r="BQ55" s="14"/>
      <c r="BR55" s="14"/>
      <c r="BS55" s="14"/>
      <c r="BT55" s="14"/>
      <c r="BU55" s="14"/>
      <c r="BV55" s="14"/>
      <c r="BW55" s="14"/>
      <c r="BX55" s="14"/>
      <c r="BY55" s="14"/>
      <c r="BZ55" s="14"/>
      <c r="CA55" s="14"/>
      <c r="CB55" s="14"/>
      <c r="CC55" s="14"/>
      <c r="CS55" s="1"/>
      <c r="CT55" s="1"/>
      <c r="CU55" s="1"/>
      <c r="CV55" s="1"/>
      <c r="CW55" s="1"/>
      <c r="CX55" s="1"/>
      <c r="CY55" s="1"/>
      <c r="CZ55" s="1"/>
      <c r="DA55" s="1"/>
      <c r="DB55" s="1"/>
      <c r="DC55" s="1"/>
      <c r="DD55" s="1"/>
      <c r="DE55" s="1"/>
      <c r="DF55" s="1"/>
      <c r="DG55" s="1"/>
      <c r="DH55" s="1"/>
    </row>
    <row r="56" spans="1:112" ht="12" customHeight="1" x14ac:dyDescent="0.2">
      <c r="A56" s="553"/>
      <c r="B56" s="553"/>
      <c r="C56" s="553"/>
      <c r="D56" s="553"/>
      <c r="E56" s="553"/>
      <c r="G56" s="145"/>
      <c r="H56" s="145"/>
      <c r="I56" s="146"/>
      <c r="J56" s="147"/>
      <c r="K56" s="147"/>
      <c r="L56" s="147"/>
      <c r="M56" s="147"/>
      <c r="N56" s="147"/>
      <c r="O56" s="147"/>
      <c r="P56" s="147"/>
      <c r="Q56" s="147"/>
      <c r="R56" s="147"/>
      <c r="S56" s="147"/>
      <c r="AN56" s="10"/>
      <c r="AO56" s="10"/>
      <c r="AP56" s="14"/>
      <c r="AU56" s="14"/>
      <c r="BD56" s="1"/>
      <c r="BE56" s="1"/>
      <c r="BF56" s="1"/>
      <c r="BK56" s="1"/>
      <c r="BN56" s="14"/>
      <c r="BO56" s="14"/>
      <c r="BP56" s="14"/>
      <c r="BQ56" s="14"/>
      <c r="BR56" s="14"/>
      <c r="BS56" s="14"/>
      <c r="BT56" s="14"/>
      <c r="BU56" s="14"/>
      <c r="BV56" s="14"/>
      <c r="BW56" s="14"/>
      <c r="BX56" s="14"/>
      <c r="BY56" s="14"/>
      <c r="BZ56" s="14"/>
      <c r="CA56" s="14"/>
      <c r="CB56" s="14"/>
      <c r="CC56" s="14"/>
      <c r="CS56" s="1"/>
      <c r="CT56" s="1"/>
      <c r="CU56" s="1"/>
      <c r="CV56" s="1"/>
      <c r="CW56" s="1"/>
      <c r="CX56" s="1"/>
      <c r="CY56" s="1"/>
      <c r="CZ56" s="1"/>
      <c r="DA56" s="1"/>
      <c r="DB56" s="1"/>
      <c r="DC56" s="1"/>
      <c r="DD56" s="1"/>
      <c r="DE56" s="1"/>
      <c r="DF56" s="1"/>
      <c r="DG56" s="1"/>
      <c r="DH56" s="1"/>
    </row>
    <row r="57" spans="1:112" x14ac:dyDescent="0.2">
      <c r="A57" s="553"/>
      <c r="B57" s="553"/>
      <c r="C57" s="553"/>
      <c r="D57" s="553"/>
      <c r="E57" s="553"/>
      <c r="G57" s="145"/>
      <c r="H57" s="145"/>
      <c r="I57" s="146"/>
      <c r="AN57" s="10"/>
      <c r="AO57" s="10"/>
      <c r="AP57" s="14"/>
      <c r="AU57" s="14"/>
      <c r="BD57" s="1"/>
      <c r="BE57" s="1"/>
      <c r="BF57" s="1"/>
      <c r="BK57" s="1"/>
      <c r="BN57" s="14"/>
      <c r="BO57" s="14"/>
      <c r="BP57" s="14"/>
      <c r="BQ57" s="14"/>
      <c r="BR57" s="14"/>
      <c r="BS57" s="14"/>
      <c r="BT57" s="14"/>
      <c r="BU57" s="14"/>
      <c r="BV57" s="14"/>
      <c r="BW57" s="14"/>
      <c r="BX57" s="14"/>
      <c r="BY57" s="14"/>
      <c r="BZ57" s="14"/>
      <c r="CA57" s="14"/>
      <c r="CB57" s="14"/>
      <c r="CC57" s="14"/>
      <c r="CS57" s="1"/>
      <c r="CT57" s="1"/>
      <c r="CU57" s="1"/>
      <c r="CV57" s="1"/>
      <c r="CW57" s="1"/>
      <c r="CX57" s="1"/>
      <c r="CY57" s="1"/>
      <c r="CZ57" s="1"/>
      <c r="DA57" s="1"/>
      <c r="DB57" s="1"/>
      <c r="DC57" s="1"/>
      <c r="DD57" s="1"/>
      <c r="DE57" s="1"/>
      <c r="DF57" s="1"/>
      <c r="DG57" s="1"/>
      <c r="DH57" s="1"/>
    </row>
    <row r="58" spans="1:112" x14ac:dyDescent="0.2">
      <c r="A58" s="553"/>
      <c r="B58" s="553"/>
      <c r="C58" s="553"/>
      <c r="D58" s="553"/>
      <c r="E58" s="553"/>
      <c r="G58" s="145"/>
      <c r="H58" s="145"/>
      <c r="I58" s="146"/>
      <c r="AN58" s="10"/>
      <c r="AO58" s="10"/>
      <c r="AP58" s="14"/>
      <c r="AU58" s="14"/>
      <c r="BD58" s="1"/>
      <c r="BE58" s="1"/>
      <c r="BF58" s="1"/>
      <c r="BK58" s="1"/>
      <c r="BN58" s="14"/>
      <c r="BO58" s="14"/>
      <c r="BP58" s="14"/>
      <c r="BQ58" s="14"/>
      <c r="BR58" s="14"/>
      <c r="BS58" s="14"/>
      <c r="BT58" s="14"/>
      <c r="BU58" s="14"/>
      <c r="BV58" s="14"/>
      <c r="BW58" s="14"/>
      <c r="BX58" s="14"/>
      <c r="BY58" s="14"/>
      <c r="BZ58" s="14"/>
      <c r="CA58" s="14"/>
      <c r="CB58" s="14"/>
      <c r="CC58" s="14"/>
      <c r="CS58" s="1"/>
      <c r="CT58" s="1"/>
      <c r="CU58" s="1"/>
      <c r="CV58" s="1"/>
      <c r="CW58" s="1"/>
      <c r="CX58" s="1"/>
      <c r="CY58" s="1"/>
      <c r="CZ58" s="1"/>
      <c r="DA58" s="1"/>
      <c r="DB58" s="1"/>
      <c r="DC58" s="1"/>
      <c r="DD58" s="1"/>
      <c r="DE58" s="1"/>
      <c r="DF58" s="1"/>
      <c r="DG58" s="1"/>
      <c r="DH58" s="1"/>
    </row>
    <row r="59" spans="1:112" x14ac:dyDescent="0.2">
      <c r="A59" s="553"/>
      <c r="B59" s="553"/>
      <c r="C59" s="553"/>
      <c r="D59" s="553"/>
      <c r="E59" s="553"/>
      <c r="G59" s="145"/>
      <c r="H59" s="145"/>
      <c r="I59" s="151"/>
      <c r="AN59" s="10"/>
      <c r="AO59" s="10"/>
      <c r="AP59" s="14"/>
      <c r="AU59" s="14"/>
      <c r="BD59" s="1"/>
      <c r="BE59" s="1"/>
      <c r="BF59" s="1"/>
      <c r="BK59" s="1"/>
      <c r="BN59" s="14"/>
      <c r="BO59" s="14"/>
      <c r="BP59" s="14"/>
      <c r="BQ59" s="14"/>
      <c r="BR59" s="14"/>
      <c r="BS59" s="14"/>
      <c r="BT59" s="14"/>
      <c r="BU59" s="14"/>
      <c r="BV59" s="14"/>
      <c r="BW59" s="14"/>
      <c r="BX59" s="14"/>
      <c r="BY59" s="14"/>
      <c r="BZ59" s="14"/>
      <c r="CA59" s="14"/>
      <c r="CB59" s="14"/>
      <c r="CC59" s="14"/>
      <c r="CS59" s="1"/>
      <c r="CT59" s="1"/>
      <c r="CU59" s="1"/>
      <c r="CV59" s="1"/>
      <c r="CW59" s="1"/>
      <c r="CX59" s="1"/>
      <c r="CY59" s="1"/>
      <c r="CZ59" s="1"/>
      <c r="DA59" s="1"/>
      <c r="DB59" s="1"/>
      <c r="DC59" s="1"/>
      <c r="DD59" s="1"/>
      <c r="DE59" s="1"/>
      <c r="DF59" s="1"/>
      <c r="DG59" s="1"/>
      <c r="DH59" s="1"/>
    </row>
    <row r="60" spans="1:112" x14ac:dyDescent="0.2">
      <c r="A60" s="553"/>
      <c r="B60" s="553"/>
      <c r="C60" s="553"/>
      <c r="D60" s="553"/>
      <c r="E60" s="553"/>
      <c r="G60" s="144" t="s">
        <v>144</v>
      </c>
      <c r="H60" s="152"/>
      <c r="I60" s="153" t="s">
        <v>145</v>
      </c>
      <c r="J60" s="178">
        <f>J50/J48</f>
        <v>0.16722058569671397</v>
      </c>
      <c r="K60" s="179">
        <f>K50/K48</f>
        <v>0.14550410872313527</v>
      </c>
      <c r="L60" s="179">
        <f t="shared" ref="L60:Q60" si="21">L50/L48</f>
        <v>0.38271712395889174</v>
      </c>
      <c r="M60" s="179">
        <f t="shared" si="21"/>
        <v>0.12080372260654498</v>
      </c>
      <c r="N60" s="179">
        <f t="shared" si="21"/>
        <v>0.45444523306067208</v>
      </c>
      <c r="O60" s="179">
        <f t="shared" si="21"/>
        <v>0.18832015815678099</v>
      </c>
      <c r="P60" s="179">
        <f t="shared" si="21"/>
        <v>5.6734271550454358E-2</v>
      </c>
      <c r="Q60" s="179">
        <f t="shared" si="21"/>
        <v>0.52629449123753047</v>
      </c>
      <c r="R60" s="179">
        <f>R50/R48</f>
        <v>0.31390130500850555</v>
      </c>
      <c r="S60" s="180">
        <f>S50/S48</f>
        <v>0</v>
      </c>
      <c r="AN60" s="10"/>
      <c r="AO60" s="10"/>
      <c r="AP60" s="14"/>
      <c r="AU60" s="14"/>
      <c r="BD60" s="1"/>
      <c r="BE60" s="1"/>
      <c r="BF60" s="1"/>
      <c r="BK60" s="1"/>
      <c r="BN60" s="14"/>
      <c r="BO60" s="14"/>
      <c r="BP60" s="14"/>
      <c r="BQ60" s="14"/>
      <c r="BR60" s="14"/>
      <c r="BS60" s="14"/>
      <c r="BT60" s="14"/>
      <c r="BU60" s="14"/>
      <c r="BV60" s="14"/>
      <c r="BW60" s="14"/>
      <c r="BX60" s="14"/>
      <c r="BY60" s="14"/>
      <c r="BZ60" s="14"/>
      <c r="CA60" s="14"/>
      <c r="CB60" s="14"/>
      <c r="CC60" s="14"/>
      <c r="CS60" s="1"/>
      <c r="CT60" s="1"/>
      <c r="CU60" s="1"/>
      <c r="CV60" s="1"/>
      <c r="CW60" s="1"/>
      <c r="CX60" s="1"/>
      <c r="CY60" s="1"/>
      <c r="CZ60" s="1"/>
      <c r="DA60" s="1"/>
      <c r="DB60" s="1"/>
      <c r="DC60" s="1"/>
      <c r="DD60" s="1"/>
      <c r="DE60" s="1"/>
      <c r="DF60" s="1"/>
      <c r="DG60" s="1"/>
      <c r="DH60" s="1"/>
    </row>
    <row r="61" spans="1:112" ht="12.75" thickBot="1" x14ac:dyDescent="0.25">
      <c r="A61" s="553"/>
      <c r="B61" s="553"/>
      <c r="C61" s="553"/>
      <c r="D61" s="553"/>
      <c r="E61" s="553"/>
      <c r="G61" s="142"/>
      <c r="H61" s="154"/>
      <c r="I61" s="155" t="s">
        <v>146</v>
      </c>
      <c r="J61" s="181">
        <f>J49/J46</f>
        <v>0.14590456603705476</v>
      </c>
      <c r="K61" s="182">
        <f>K49/K46</f>
        <v>0.16537610619469026</v>
      </c>
      <c r="L61" s="182">
        <f t="shared" ref="L61:S61" si="22">L49/L46</f>
        <v>0.36150112303765758</v>
      </c>
      <c r="M61" s="182">
        <f t="shared" si="22"/>
        <v>0.10380622837370243</v>
      </c>
      <c r="N61" s="182">
        <f t="shared" si="22"/>
        <v>0.42567567567567566</v>
      </c>
      <c r="O61" s="182">
        <f t="shared" si="22"/>
        <v>0.15171672110252529</v>
      </c>
      <c r="P61" s="182">
        <f t="shared" si="22"/>
        <v>4.5292902109664093E-2</v>
      </c>
      <c r="Q61" s="182">
        <f t="shared" si="22"/>
        <v>0.52142645314353508</v>
      </c>
      <c r="R61" s="182">
        <f>R49/R46</f>
        <v>0.29690522243713735</v>
      </c>
      <c r="S61" s="183">
        <f t="shared" si="22"/>
        <v>5.169646132064912E-8</v>
      </c>
      <c r="AN61" s="10"/>
      <c r="AO61" s="10"/>
      <c r="AP61" s="14"/>
      <c r="AU61" s="14"/>
      <c r="BD61" s="1"/>
      <c r="BE61" s="1"/>
      <c r="BF61" s="1"/>
      <c r="BK61" s="1"/>
      <c r="BN61" s="14"/>
      <c r="BO61" s="14"/>
      <c r="BP61" s="14"/>
      <c r="BQ61" s="14"/>
      <c r="BR61" s="14"/>
      <c r="BS61" s="14"/>
      <c r="BT61" s="14"/>
      <c r="BU61" s="14"/>
      <c r="BV61" s="14"/>
      <c r="BW61" s="14"/>
      <c r="BX61" s="14"/>
      <c r="BY61" s="14"/>
      <c r="BZ61" s="14"/>
      <c r="CA61" s="14"/>
      <c r="CB61" s="14"/>
      <c r="CC61" s="14"/>
      <c r="CS61" s="1"/>
      <c r="CT61" s="1"/>
      <c r="CU61" s="1"/>
      <c r="CV61" s="1"/>
      <c r="CW61" s="1"/>
      <c r="CX61" s="1"/>
      <c r="CY61" s="1"/>
      <c r="CZ61" s="1"/>
      <c r="DA61" s="1"/>
      <c r="DB61" s="1"/>
      <c r="DC61" s="1"/>
      <c r="DD61" s="1"/>
      <c r="DE61" s="1"/>
      <c r="DF61" s="1"/>
      <c r="DG61" s="1"/>
      <c r="DH61" s="1"/>
    </row>
    <row r="62" spans="1:112" ht="12.75" thickBot="1" x14ac:dyDescent="0.25">
      <c r="A62" s="553"/>
      <c r="B62" s="553"/>
      <c r="C62" s="553"/>
      <c r="D62" s="553"/>
      <c r="E62" s="553"/>
      <c r="G62" s="143"/>
      <c r="H62" s="156"/>
      <c r="I62" s="157" t="s">
        <v>147</v>
      </c>
      <c r="J62" s="174">
        <v>0.09</v>
      </c>
      <c r="K62" s="175">
        <v>0.09</v>
      </c>
      <c r="L62" s="175">
        <v>0.13</v>
      </c>
      <c r="M62" s="175">
        <v>9.9999999999999995E-7</v>
      </c>
      <c r="N62" s="175">
        <v>0.08</v>
      </c>
      <c r="O62" s="175">
        <v>0.17</v>
      </c>
      <c r="P62" s="175">
        <v>0.03</v>
      </c>
      <c r="Q62" s="175">
        <v>0.03</v>
      </c>
      <c r="R62" s="175">
        <v>1.1000000000000001E-7</v>
      </c>
      <c r="S62" s="212">
        <v>0</v>
      </c>
      <c r="AN62" s="10"/>
      <c r="AO62" s="10"/>
      <c r="AP62" s="14"/>
      <c r="AU62" s="14"/>
      <c r="BD62" s="1"/>
      <c r="BE62" s="1"/>
      <c r="BF62" s="1"/>
      <c r="BK62" s="1"/>
      <c r="BN62" s="14"/>
      <c r="BO62" s="14"/>
      <c r="BP62" s="14"/>
      <c r="BQ62" s="14"/>
      <c r="BR62" s="14"/>
      <c r="BS62" s="14"/>
      <c r="BT62" s="14"/>
      <c r="BU62" s="14"/>
      <c r="BV62" s="14"/>
      <c r="BW62" s="14"/>
      <c r="BX62" s="14"/>
      <c r="BY62" s="14"/>
      <c r="BZ62" s="14"/>
      <c r="CA62" s="14"/>
      <c r="CB62" s="14"/>
      <c r="CC62" s="14"/>
      <c r="CS62" s="1"/>
      <c r="CT62" s="1"/>
      <c r="CU62" s="1"/>
      <c r="CV62" s="1"/>
      <c r="CW62" s="1"/>
      <c r="CX62" s="1"/>
      <c r="CY62" s="1"/>
      <c r="CZ62" s="1"/>
      <c r="DA62" s="1"/>
      <c r="DB62" s="1"/>
      <c r="DC62" s="1"/>
      <c r="DD62" s="1"/>
      <c r="DE62" s="1"/>
      <c r="DF62" s="1"/>
      <c r="DG62" s="1"/>
      <c r="DH62" s="1"/>
    </row>
    <row r="63" spans="1:112" ht="24" x14ac:dyDescent="0.2">
      <c r="A63" s="553"/>
      <c r="B63" s="553"/>
      <c r="C63" s="553"/>
      <c r="D63" s="553"/>
      <c r="E63" s="553"/>
      <c r="G63" s="115"/>
      <c r="H63" s="115"/>
      <c r="I63" s="116"/>
      <c r="J63" s="158" t="s">
        <v>335</v>
      </c>
      <c r="K63" s="159" t="s">
        <v>336</v>
      </c>
      <c r="L63" s="160" t="s">
        <v>47</v>
      </c>
      <c r="M63" s="160" t="s">
        <v>48</v>
      </c>
      <c r="N63" s="159" t="s">
        <v>49</v>
      </c>
      <c r="O63" s="160" t="s">
        <v>50</v>
      </c>
      <c r="P63" s="160" t="s">
        <v>51</v>
      </c>
      <c r="Q63" s="160" t="s">
        <v>52</v>
      </c>
      <c r="R63" s="160" t="s">
        <v>53</v>
      </c>
      <c r="S63" s="379" t="s">
        <v>337</v>
      </c>
      <c r="AN63" s="10"/>
      <c r="AO63" s="10"/>
      <c r="AP63" s="14"/>
      <c r="AU63" s="14"/>
      <c r="BD63" s="1"/>
      <c r="BE63" s="1"/>
      <c r="BF63" s="1"/>
      <c r="BK63" s="1"/>
      <c r="BN63" s="14"/>
      <c r="BO63" s="14"/>
      <c r="BP63" s="14"/>
      <c r="BQ63" s="14"/>
      <c r="BR63" s="14"/>
      <c r="BS63" s="14"/>
      <c r="BT63" s="14"/>
      <c r="BU63" s="14"/>
      <c r="BV63" s="14"/>
      <c r="BW63" s="14"/>
      <c r="BX63" s="14"/>
      <c r="BY63" s="14"/>
      <c r="BZ63" s="14"/>
      <c r="CA63" s="14"/>
      <c r="CB63" s="14"/>
      <c r="CC63" s="14"/>
      <c r="CS63" s="1"/>
      <c r="CT63" s="1"/>
      <c r="CU63" s="1"/>
      <c r="CV63" s="1"/>
      <c r="CW63" s="1"/>
      <c r="CX63" s="1"/>
      <c r="CY63" s="1"/>
      <c r="CZ63" s="1"/>
      <c r="DA63" s="1"/>
      <c r="DB63" s="1"/>
      <c r="DC63" s="1"/>
      <c r="DD63" s="1"/>
      <c r="DE63" s="1"/>
      <c r="DF63" s="1"/>
      <c r="DG63" s="1"/>
      <c r="DH63" s="1"/>
    </row>
    <row r="64" spans="1:112" x14ac:dyDescent="0.2">
      <c r="A64" s="553"/>
      <c r="B64" s="553"/>
      <c r="C64" s="553"/>
      <c r="D64" s="553"/>
      <c r="E64" s="553"/>
      <c r="I64" s="19"/>
      <c r="J64" s="161"/>
      <c r="K64" s="162"/>
      <c r="L64" s="163" t="s">
        <v>44</v>
      </c>
      <c r="M64" s="163" t="s">
        <v>45</v>
      </c>
      <c r="N64" s="163" t="s">
        <v>43</v>
      </c>
      <c r="O64" s="163" t="s">
        <v>44</v>
      </c>
      <c r="P64" s="163" t="s">
        <v>45</v>
      </c>
      <c r="Q64" s="163" t="s">
        <v>43</v>
      </c>
      <c r="R64" s="163" t="s">
        <v>43</v>
      </c>
      <c r="S64" s="164"/>
      <c r="AN64" s="10"/>
      <c r="AO64" s="10"/>
      <c r="AP64" s="14"/>
      <c r="AU64" s="14"/>
      <c r="BD64" s="1"/>
      <c r="BE64" s="1"/>
      <c r="BF64" s="1"/>
      <c r="BK64" s="1"/>
      <c r="BN64" s="14"/>
      <c r="BO64" s="14"/>
      <c r="BP64" s="14"/>
      <c r="BQ64" s="14"/>
      <c r="BR64" s="14"/>
      <c r="BS64" s="14"/>
      <c r="BT64" s="14"/>
      <c r="BU64" s="14"/>
      <c r="BV64" s="14"/>
      <c r="BW64" s="14"/>
      <c r="BX64" s="14"/>
      <c r="BY64" s="14"/>
      <c r="BZ64" s="14"/>
      <c r="CA64" s="14"/>
      <c r="CB64" s="14"/>
      <c r="CC64" s="14"/>
      <c r="CS64" s="1"/>
      <c r="CT64" s="1"/>
      <c r="CU64" s="1"/>
      <c r="CV64" s="1"/>
      <c r="CW64" s="1"/>
      <c r="CX64" s="1"/>
      <c r="CY64" s="1"/>
      <c r="CZ64" s="1"/>
      <c r="DA64" s="1"/>
      <c r="DB64" s="1"/>
      <c r="DC64" s="1"/>
      <c r="DD64" s="1"/>
      <c r="DE64" s="1"/>
      <c r="DF64" s="1"/>
      <c r="DG64" s="1"/>
      <c r="DH64" s="1"/>
    </row>
    <row r="65" spans="1:112" x14ac:dyDescent="0.2">
      <c r="A65" s="553"/>
      <c r="B65" s="553"/>
      <c r="C65" s="553"/>
      <c r="D65" s="553"/>
      <c r="E65" s="553"/>
      <c r="AN65" s="10"/>
      <c r="AO65" s="10"/>
      <c r="AP65" s="14"/>
      <c r="AU65" s="14"/>
      <c r="BD65" s="1"/>
      <c r="BE65" s="1"/>
      <c r="BF65" s="1"/>
      <c r="BK65" s="1"/>
      <c r="BN65" s="14"/>
      <c r="BO65" s="14"/>
      <c r="BP65" s="14"/>
      <c r="BQ65" s="14"/>
      <c r="BR65" s="14"/>
      <c r="BS65" s="14"/>
      <c r="BT65" s="14"/>
      <c r="BU65" s="14"/>
      <c r="BV65" s="14"/>
      <c r="BW65" s="14"/>
      <c r="BX65" s="14"/>
      <c r="BY65" s="14"/>
      <c r="BZ65" s="14"/>
      <c r="CA65" s="14"/>
      <c r="CB65" s="14"/>
      <c r="CC65" s="14"/>
      <c r="CS65" s="1"/>
      <c r="CT65" s="1"/>
      <c r="CU65" s="1"/>
      <c r="CV65" s="1"/>
      <c r="CW65" s="1"/>
      <c r="CX65" s="1"/>
      <c r="CY65" s="1"/>
      <c r="CZ65" s="1"/>
      <c r="DA65" s="1"/>
      <c r="DB65" s="1"/>
      <c r="DC65" s="1"/>
      <c r="DD65" s="1"/>
      <c r="DE65" s="1"/>
      <c r="DF65" s="1"/>
      <c r="DG65" s="1"/>
      <c r="DH65" s="1"/>
    </row>
    <row r="66" spans="1:112" x14ac:dyDescent="0.2">
      <c r="A66" s="553"/>
      <c r="B66" s="553"/>
      <c r="C66" s="553"/>
      <c r="D66" s="553"/>
      <c r="E66" s="553"/>
      <c r="Q66" s="18" t="s">
        <v>76</v>
      </c>
      <c r="R66" s="18"/>
      <c r="AN66" s="10"/>
      <c r="AO66" s="10"/>
      <c r="AP66" s="14"/>
      <c r="AU66" s="14"/>
      <c r="BD66" s="1"/>
      <c r="BE66" s="1"/>
      <c r="BF66" s="1"/>
      <c r="BK66" s="1"/>
      <c r="BN66" s="14"/>
      <c r="BO66" s="14"/>
      <c r="BP66" s="14"/>
      <c r="BQ66" s="14"/>
      <c r="BR66" s="14"/>
      <c r="BS66" s="14"/>
      <c r="BT66" s="14"/>
      <c r="BU66" s="14"/>
      <c r="BV66" s="14"/>
      <c r="BW66" s="14"/>
      <c r="BX66" s="14"/>
      <c r="BY66" s="14"/>
      <c r="BZ66" s="14"/>
      <c r="CA66" s="14"/>
      <c r="CB66" s="14"/>
      <c r="CC66" s="14"/>
      <c r="CS66" s="1"/>
      <c r="CT66" s="1"/>
      <c r="CU66" s="1"/>
      <c r="CV66" s="1"/>
      <c r="CW66" s="1"/>
      <c r="CX66" s="1"/>
      <c r="CY66" s="1"/>
      <c r="CZ66" s="1"/>
      <c r="DA66" s="1"/>
      <c r="DB66" s="1"/>
      <c r="DC66" s="1"/>
      <c r="DD66" s="1"/>
      <c r="DE66" s="1"/>
      <c r="DF66" s="1"/>
      <c r="DG66" s="1"/>
      <c r="DH66" s="1"/>
    </row>
    <row r="67" spans="1:112" x14ac:dyDescent="0.2">
      <c r="A67" s="553"/>
      <c r="B67" s="553"/>
      <c r="C67" s="553"/>
      <c r="D67" s="553"/>
      <c r="E67" s="553"/>
      <c r="Q67" s="177" t="s">
        <v>143</v>
      </c>
      <c r="R67" s="51"/>
      <c r="S67" s="176"/>
      <c r="AN67" s="10"/>
      <c r="AO67" s="10"/>
      <c r="AP67" s="14"/>
      <c r="AU67" s="14"/>
      <c r="BD67" s="1"/>
      <c r="BE67" s="1"/>
      <c r="BF67" s="1"/>
      <c r="BK67" s="1"/>
      <c r="BN67" s="14"/>
      <c r="BO67" s="14"/>
      <c r="BP67" s="14"/>
      <c r="BQ67" s="14"/>
      <c r="BR67" s="14"/>
      <c r="BS67" s="14"/>
      <c r="BT67" s="14"/>
      <c r="BU67" s="14"/>
      <c r="BV67" s="14"/>
      <c r="BW67" s="14"/>
      <c r="BX67" s="14"/>
      <c r="BY67" s="14"/>
      <c r="BZ67" s="14"/>
      <c r="CA67" s="14"/>
      <c r="CB67" s="14"/>
      <c r="CC67" s="14"/>
      <c r="CS67" s="1"/>
      <c r="CT67" s="1"/>
      <c r="CU67" s="1"/>
      <c r="CV67" s="1"/>
      <c r="CW67" s="1"/>
      <c r="CX67" s="1"/>
      <c r="CY67" s="1"/>
      <c r="CZ67" s="1"/>
      <c r="DA67" s="1"/>
      <c r="DB67" s="1"/>
      <c r="DC67" s="1"/>
      <c r="DD67" s="1"/>
      <c r="DE67" s="1"/>
      <c r="DF67" s="1"/>
      <c r="DG67" s="1"/>
      <c r="DH67" s="1"/>
    </row>
    <row r="68" spans="1:112" x14ac:dyDescent="0.2">
      <c r="H68" s="35"/>
      <c r="Q68" s="51" t="s">
        <v>148</v>
      </c>
      <c r="R68" s="51"/>
      <c r="S68" s="71"/>
      <c r="AN68" s="10"/>
      <c r="AO68" s="10"/>
      <c r="AP68" s="14"/>
      <c r="AU68" s="14"/>
      <c r="BD68" s="1"/>
      <c r="BE68" s="1"/>
      <c r="BF68" s="1"/>
      <c r="BK68" s="1"/>
      <c r="BN68" s="14"/>
      <c r="BO68" s="14"/>
      <c r="BP68" s="14"/>
      <c r="BQ68" s="14"/>
      <c r="BR68" s="14"/>
      <c r="BS68" s="14"/>
      <c r="BT68" s="14"/>
      <c r="BU68" s="14"/>
      <c r="BV68" s="14"/>
      <c r="BW68" s="14"/>
      <c r="BX68" s="14"/>
      <c r="BY68" s="14"/>
      <c r="BZ68" s="14"/>
      <c r="CA68" s="14"/>
      <c r="CB68" s="14"/>
      <c r="CC68" s="14"/>
      <c r="CS68" s="1"/>
      <c r="CT68" s="1"/>
      <c r="CU68" s="1"/>
      <c r="CV68" s="1"/>
      <c r="CW68" s="1"/>
      <c r="CX68" s="1"/>
      <c r="CY68" s="1"/>
      <c r="CZ68" s="1"/>
      <c r="DA68" s="1"/>
      <c r="DB68" s="1"/>
      <c r="DC68" s="1"/>
      <c r="DD68" s="1"/>
      <c r="DE68" s="1"/>
      <c r="DF68" s="1"/>
      <c r="DG68" s="1"/>
      <c r="DH68" s="1"/>
    </row>
    <row r="69" spans="1:112" x14ac:dyDescent="0.2">
      <c r="Q69" s="51" t="s">
        <v>78</v>
      </c>
      <c r="R69" s="51"/>
      <c r="S69" s="17"/>
      <c r="AN69" s="10"/>
      <c r="AO69" s="10"/>
      <c r="AP69" s="14"/>
      <c r="AU69" s="14"/>
      <c r="BD69" s="1"/>
      <c r="BE69" s="1"/>
      <c r="BF69" s="1"/>
      <c r="BK69" s="1"/>
      <c r="BN69" s="14"/>
      <c r="BO69" s="14"/>
      <c r="BP69" s="14"/>
      <c r="BQ69" s="14"/>
      <c r="BR69" s="14"/>
      <c r="BS69" s="14"/>
      <c r="BT69" s="14"/>
      <c r="BU69" s="14"/>
      <c r="BV69" s="14"/>
      <c r="BW69" s="14"/>
      <c r="BX69" s="14"/>
      <c r="BY69" s="14"/>
      <c r="BZ69" s="14"/>
      <c r="CA69" s="14"/>
      <c r="CB69" s="14"/>
      <c r="CC69" s="14"/>
      <c r="CS69" s="1"/>
      <c r="CT69" s="1"/>
      <c r="CU69" s="1"/>
      <c r="CV69" s="1"/>
      <c r="CW69" s="1"/>
      <c r="CX69" s="1"/>
      <c r="CY69" s="1"/>
      <c r="CZ69" s="1"/>
      <c r="DA69" s="1"/>
      <c r="DB69" s="1"/>
      <c r="DC69" s="1"/>
      <c r="DD69" s="1"/>
      <c r="DE69" s="1"/>
      <c r="DF69" s="1"/>
      <c r="DG69" s="1"/>
      <c r="DH69" s="1"/>
    </row>
    <row r="70" spans="1:112" ht="12.75" x14ac:dyDescent="0.2">
      <c r="A70" s="121" t="s">
        <v>222</v>
      </c>
      <c r="C70" s="117" t="s">
        <v>41</v>
      </c>
      <c r="D70" s="118" t="s">
        <v>39</v>
      </c>
      <c r="E70" s="119" t="s">
        <v>37</v>
      </c>
      <c r="F70" s="118" t="s">
        <v>67</v>
      </c>
      <c r="J70" s="149"/>
      <c r="K70" s="149"/>
      <c r="L70" s="150"/>
      <c r="M70" s="150"/>
      <c r="N70" s="150"/>
      <c r="O70" s="150"/>
      <c r="P70" s="150"/>
      <c r="Q70" s="51" t="s">
        <v>77</v>
      </c>
      <c r="R70" s="51"/>
      <c r="S70" s="108"/>
      <c r="T70" s="148"/>
      <c r="AN70" s="10"/>
      <c r="AO70" s="10"/>
      <c r="AP70" s="14"/>
      <c r="AU70" s="14"/>
      <c r="BD70" s="1"/>
      <c r="BE70" s="1"/>
      <c r="BF70" s="1"/>
      <c r="BK70" s="1"/>
      <c r="BN70" s="14"/>
      <c r="BO70" s="14"/>
      <c r="BP70" s="14"/>
      <c r="BQ70" s="14"/>
      <c r="BR70" s="14"/>
      <c r="BS70" s="14"/>
      <c r="BT70" s="14"/>
      <c r="BU70" s="14"/>
      <c r="BV70" s="14"/>
      <c r="BW70" s="14"/>
      <c r="BX70" s="14"/>
      <c r="BY70" s="14"/>
      <c r="BZ70" s="14"/>
      <c r="CA70" s="14"/>
      <c r="CB70" s="14"/>
      <c r="CC70" s="14"/>
      <c r="CS70" s="1"/>
      <c r="CT70" s="1"/>
      <c r="CU70" s="1"/>
      <c r="CV70" s="1"/>
      <c r="CW70" s="1"/>
      <c r="CX70" s="1"/>
      <c r="CY70" s="1"/>
      <c r="CZ70" s="1"/>
      <c r="DA70" s="1"/>
      <c r="DB70" s="1"/>
      <c r="DC70" s="1"/>
      <c r="DD70" s="1"/>
      <c r="DE70" s="1"/>
      <c r="DF70" s="1"/>
      <c r="DG70" s="1"/>
      <c r="DH70" s="1"/>
    </row>
    <row r="71" spans="1:112" x14ac:dyDescent="0.2">
      <c r="A71" s="549" t="s">
        <v>223</v>
      </c>
      <c r="B71" s="110" t="s">
        <v>58</v>
      </c>
      <c r="C71" s="95">
        <f>L46+M46+N46+J46+S46</f>
        <v>15000.563461756168</v>
      </c>
      <c r="D71" s="416">
        <f>1/($C$71+$C$72+$C$73+$C$74)*C71</f>
        <v>0.65642008163025201</v>
      </c>
      <c r="E71" s="94">
        <f>J48+L48+M48+N48+S48</f>
        <v>1445572.3422552468</v>
      </c>
      <c r="F71" s="91">
        <f>E71/C71</f>
        <v>96.367869509750307</v>
      </c>
      <c r="T71" s="14"/>
      <c r="AN71" s="10"/>
      <c r="AO71" s="10"/>
      <c r="AP71" s="14"/>
      <c r="AU71" s="14"/>
      <c r="BD71" s="1"/>
      <c r="BE71" s="1"/>
      <c r="BF71" s="1"/>
      <c r="BK71" s="1"/>
      <c r="BN71" s="14"/>
      <c r="BO71" s="14"/>
      <c r="BP71" s="14"/>
      <c r="BQ71" s="14"/>
      <c r="BR71" s="14"/>
      <c r="BS71" s="14"/>
      <c r="BT71" s="14"/>
      <c r="BU71" s="14"/>
      <c r="BV71" s="14"/>
      <c r="BW71" s="14"/>
      <c r="BX71" s="14"/>
      <c r="BY71" s="14"/>
      <c r="BZ71" s="14"/>
      <c r="CA71" s="14"/>
      <c r="CB71" s="14"/>
      <c r="CC71" s="14"/>
      <c r="CS71" s="1"/>
      <c r="CT71" s="1"/>
      <c r="CU71" s="1"/>
      <c r="CV71" s="1"/>
      <c r="CW71" s="1"/>
      <c r="CX71" s="1"/>
      <c r="CY71" s="1"/>
      <c r="CZ71" s="1"/>
      <c r="DA71" s="1"/>
      <c r="DB71" s="1"/>
      <c r="DC71" s="1"/>
      <c r="DD71" s="1"/>
      <c r="DE71" s="1"/>
      <c r="DF71" s="1"/>
      <c r="DG71" s="1"/>
      <c r="DH71" s="1"/>
    </row>
    <row r="72" spans="1:112" x14ac:dyDescent="0.2">
      <c r="A72" s="550"/>
      <c r="B72" s="110" t="s">
        <v>11</v>
      </c>
      <c r="C72" s="95">
        <f>K46+O46+P46+Q46</f>
        <v>6817.5153846153844</v>
      </c>
      <c r="D72" s="416">
        <f>1/($C$71+$C$72+$C$73+$C$74)*C72</f>
        <v>0.298332393759348</v>
      </c>
      <c r="E72" s="94">
        <f>K48+O48+P48+Q48</f>
        <v>696432.87892851629</v>
      </c>
      <c r="F72" s="91">
        <f>E72/C72</f>
        <v>102.15347375674548</v>
      </c>
      <c r="BD72" s="1"/>
      <c r="BE72" s="14"/>
      <c r="BG72" s="14"/>
      <c r="BH72" s="14"/>
      <c r="BI72" s="14"/>
      <c r="BJ72" s="14"/>
      <c r="BL72" s="14"/>
      <c r="BM72" s="14"/>
      <c r="BN72" s="14"/>
      <c r="BO72" s="14"/>
      <c r="BP72" s="14"/>
      <c r="BQ72" s="14"/>
      <c r="BR72" s="14"/>
      <c r="BS72" s="14"/>
      <c r="BT72" s="14"/>
      <c r="BU72" s="14"/>
      <c r="BV72" s="14"/>
      <c r="BW72" s="14"/>
      <c r="BX72" s="14"/>
      <c r="BY72" s="14"/>
      <c r="BZ72" s="14"/>
      <c r="CA72" s="14"/>
      <c r="CB72" s="14"/>
      <c r="CC72" s="14"/>
      <c r="CJ72" s="1"/>
      <c r="CK72" s="1"/>
      <c r="CL72" s="1"/>
      <c r="CM72" s="1"/>
      <c r="CN72" s="1"/>
      <c r="CO72" s="1"/>
      <c r="CP72" s="1"/>
      <c r="CQ72" s="1"/>
      <c r="CR72" s="1"/>
      <c r="CS72" s="1"/>
      <c r="CT72" s="1"/>
      <c r="CU72" s="1"/>
      <c r="CV72" s="1"/>
      <c r="CW72" s="1"/>
      <c r="CX72" s="1"/>
      <c r="CY72" s="1"/>
      <c r="CZ72" s="1"/>
      <c r="DA72" s="1"/>
      <c r="DB72" s="1"/>
      <c r="DC72" s="1"/>
      <c r="DD72" s="1"/>
      <c r="DE72" s="1"/>
      <c r="DF72" s="1"/>
      <c r="DG72" s="1"/>
      <c r="DH72" s="1"/>
    </row>
    <row r="73" spans="1:112" x14ac:dyDescent="0.2">
      <c r="A73" s="550"/>
      <c r="B73" s="110" t="s">
        <v>40</v>
      </c>
      <c r="C73" s="95">
        <f>R46</f>
        <v>1034</v>
      </c>
      <c r="D73" s="93">
        <f>1/($C$71+$C$72+$C$73+$C$74)*C73</f>
        <v>4.5247524610400089E-2</v>
      </c>
      <c r="E73" s="94">
        <f>R48</f>
        <v>99644.377073081836</v>
      </c>
      <c r="F73" s="91">
        <f>E73/C73</f>
        <v>96.367869509750321</v>
      </c>
      <c r="H73" s="214"/>
      <c r="AO73" s="18" t="s">
        <v>142</v>
      </c>
      <c r="BD73" s="1"/>
      <c r="BE73" s="14"/>
      <c r="BG73" s="14"/>
      <c r="BH73" s="14"/>
      <c r="BI73" s="14"/>
      <c r="BJ73" s="14"/>
      <c r="BL73" s="14"/>
      <c r="BM73" s="14"/>
      <c r="BN73" s="14"/>
      <c r="BO73" s="14"/>
      <c r="BP73" s="14"/>
      <c r="BQ73" s="14"/>
      <c r="BR73" s="14"/>
      <c r="BS73" s="14"/>
      <c r="BT73" s="14"/>
      <c r="BU73" s="14"/>
      <c r="BV73" s="14"/>
      <c r="BW73" s="14"/>
      <c r="BX73" s="14"/>
      <c r="BY73" s="14"/>
      <c r="BZ73" s="14"/>
      <c r="CA73" s="14"/>
      <c r="CB73" s="14"/>
      <c r="CC73" s="14"/>
      <c r="CJ73" s="1"/>
      <c r="CK73" s="1"/>
      <c r="CL73" s="1"/>
      <c r="CM73" s="1"/>
      <c r="CN73" s="1"/>
      <c r="CO73" s="1"/>
      <c r="CP73" s="1"/>
      <c r="CQ73" s="1"/>
      <c r="CR73" s="1"/>
      <c r="CS73" s="1"/>
      <c r="CT73" s="1"/>
      <c r="CU73" s="1"/>
      <c r="CV73" s="1"/>
      <c r="CW73" s="1"/>
      <c r="CX73" s="1"/>
      <c r="CY73" s="1"/>
      <c r="CZ73" s="1"/>
      <c r="DA73" s="1"/>
      <c r="DB73" s="1"/>
      <c r="DC73" s="1"/>
      <c r="DD73" s="1"/>
      <c r="DE73" s="1"/>
      <c r="DF73" s="1"/>
      <c r="DG73" s="1"/>
      <c r="DH73" s="1"/>
    </row>
    <row r="74" spans="1:112" x14ac:dyDescent="0.2">
      <c r="A74" s="550"/>
      <c r="B74" s="110" t="s">
        <v>55</v>
      </c>
      <c r="C74" s="95"/>
      <c r="D74" s="93">
        <f>1/($C$71+$C$72+$C$73+$C$74)*C74</f>
        <v>0</v>
      </c>
      <c r="E74" s="94"/>
      <c r="F74" s="91"/>
      <c r="H74" s="35"/>
      <c r="AO74" s="94">
        <f>BC26*AO26</f>
        <v>0</v>
      </c>
      <c r="AP74" s="91" t="e">
        <f>AO74/#REF!</f>
        <v>#REF!</v>
      </c>
      <c r="AR74" s="35"/>
      <c r="BA74" s="51" t="s">
        <v>78</v>
      </c>
      <c r="BB74" s="51"/>
      <c r="BC74" s="17"/>
      <c r="BD74" s="1"/>
      <c r="BE74" s="1"/>
      <c r="BF74" s="1"/>
      <c r="BK74" s="1"/>
      <c r="CD74" s="1"/>
      <c r="CE74" s="10"/>
      <c r="CF74" s="10"/>
      <c r="CH74" s="1"/>
      <c r="CI74" s="1"/>
      <c r="CJ74" s="1"/>
      <c r="CK74" s="1"/>
      <c r="CM74" s="8"/>
      <c r="CN74" s="1"/>
      <c r="CO74" s="1"/>
      <c r="CP74" s="1"/>
      <c r="CQ74" s="1"/>
      <c r="CR74" s="1"/>
      <c r="CS74" s="1"/>
      <c r="CT74" s="1"/>
      <c r="CU74" s="1"/>
      <c r="CV74" s="1"/>
      <c r="CW74" s="1"/>
      <c r="CX74" s="1"/>
      <c r="CY74" s="1"/>
      <c r="CZ74" s="1"/>
      <c r="DA74" s="1"/>
      <c r="DB74" s="1"/>
      <c r="DC74" s="1"/>
      <c r="DD74" s="1"/>
      <c r="DE74" s="1"/>
      <c r="DF74" s="1"/>
      <c r="DG74" s="1"/>
      <c r="DH74" s="1"/>
    </row>
    <row r="75" spans="1:112" x14ac:dyDescent="0.2">
      <c r="A75" s="551"/>
      <c r="B75" s="110" t="s">
        <v>12</v>
      </c>
      <c r="C75" s="92">
        <f>SUM(C71:C74)</f>
        <v>22852.078846371551</v>
      </c>
      <c r="D75" s="96">
        <f>SUM(D71:D74)</f>
        <v>1</v>
      </c>
      <c r="E75" s="97">
        <f>SUM(E71:E74)</f>
        <v>2241649.5982568446</v>
      </c>
      <c r="F75" s="98">
        <f>E75/C75</f>
        <v>98.093902674100619</v>
      </c>
      <c r="BD75" s="1"/>
      <c r="BE75" s="14"/>
      <c r="BG75" s="14"/>
      <c r="BH75" s="14"/>
      <c r="BI75" s="14"/>
      <c r="BJ75" s="14"/>
      <c r="BL75" s="14"/>
      <c r="BM75" s="14"/>
      <c r="BN75" s="14"/>
      <c r="BO75" s="14"/>
      <c r="BP75" s="14"/>
      <c r="BQ75" s="14"/>
      <c r="BR75" s="14"/>
      <c r="BS75" s="14"/>
      <c r="BT75" s="14"/>
      <c r="BU75" s="14"/>
      <c r="BV75" s="14"/>
      <c r="BW75" s="14"/>
      <c r="BX75" s="14"/>
      <c r="BY75" s="14"/>
      <c r="BZ75" s="14"/>
      <c r="CA75" s="14"/>
      <c r="CB75" s="14"/>
      <c r="CC75" s="14"/>
      <c r="CJ75" s="1"/>
      <c r="CK75" s="1"/>
      <c r="CL75" s="1"/>
      <c r="CM75" s="1"/>
      <c r="CN75" s="1"/>
      <c r="CO75" s="1"/>
      <c r="CP75" s="1"/>
      <c r="CQ75" s="1"/>
      <c r="CR75" s="1"/>
      <c r="CS75" s="1"/>
      <c r="CT75" s="1"/>
      <c r="CU75" s="1"/>
      <c r="CV75" s="1"/>
      <c r="CW75" s="1"/>
      <c r="CX75" s="1"/>
      <c r="CY75" s="1"/>
      <c r="CZ75" s="1"/>
      <c r="DA75" s="1"/>
      <c r="DB75" s="1"/>
      <c r="DC75" s="1"/>
      <c r="DD75" s="1"/>
      <c r="DE75" s="1"/>
      <c r="DF75" s="1"/>
      <c r="DG75" s="1"/>
      <c r="DH75" s="1"/>
    </row>
    <row r="76" spans="1:112" x14ac:dyDescent="0.2">
      <c r="I76" s="195"/>
      <c r="J76" s="195"/>
      <c r="K76" s="195"/>
      <c r="L76" s="199"/>
      <c r="M76" s="195"/>
      <c r="N76" s="195"/>
      <c r="O76" s="195"/>
      <c r="P76" s="195"/>
      <c r="Q76" s="195"/>
      <c r="R76" s="195"/>
      <c r="S76" s="195"/>
      <c r="AO76" s="1">
        <v>4.75</v>
      </c>
      <c r="AP76" s="1">
        <f>SUM(AO76*D75)</f>
        <v>4.75</v>
      </c>
      <c r="BD76" s="1"/>
      <c r="BE76" s="14"/>
      <c r="BG76" s="14"/>
      <c r="BH76" s="14"/>
      <c r="BI76" s="14"/>
      <c r="BJ76" s="14"/>
      <c r="BL76" s="14"/>
      <c r="BM76" s="14"/>
      <c r="BN76" s="14"/>
      <c r="BO76" s="14"/>
      <c r="BP76" s="14"/>
      <c r="BQ76" s="14"/>
      <c r="BR76" s="14"/>
      <c r="BS76" s="14"/>
      <c r="BT76" s="14"/>
      <c r="BU76" s="14"/>
      <c r="BV76" s="14"/>
      <c r="BW76" s="14"/>
      <c r="BX76" s="14"/>
      <c r="BY76" s="14"/>
      <c r="BZ76" s="14"/>
      <c r="CA76" s="14"/>
      <c r="CB76" s="14"/>
      <c r="CC76" s="14"/>
      <c r="CJ76" s="1"/>
      <c r="CK76" s="1"/>
      <c r="CL76" s="1"/>
      <c r="CM76" s="1"/>
      <c r="CN76" s="1"/>
      <c r="CO76" s="1"/>
      <c r="CP76" s="1"/>
      <c r="CQ76" s="1"/>
      <c r="CR76" s="1"/>
      <c r="CS76" s="1"/>
      <c r="CT76" s="1"/>
      <c r="CU76" s="1"/>
      <c r="CV76" s="1"/>
      <c r="CW76" s="1"/>
      <c r="CX76" s="1"/>
      <c r="CY76" s="1"/>
      <c r="CZ76" s="1"/>
      <c r="DA76" s="1"/>
      <c r="DB76" s="1"/>
      <c r="DC76" s="1"/>
      <c r="DD76" s="1"/>
      <c r="DE76" s="1"/>
      <c r="DF76" s="1"/>
      <c r="DG76" s="1"/>
      <c r="DH76" s="1"/>
    </row>
    <row r="77" spans="1:112" x14ac:dyDescent="0.2">
      <c r="I77" s="195"/>
      <c r="J77" s="195"/>
      <c r="K77" s="195"/>
      <c r="L77" s="195"/>
      <c r="M77" s="195"/>
      <c r="N77" s="195"/>
      <c r="O77" s="195"/>
      <c r="P77" s="195"/>
      <c r="Q77" s="195"/>
      <c r="R77" s="195"/>
      <c r="S77" s="195"/>
      <c r="BD77" s="1"/>
      <c r="BE77" s="1"/>
      <c r="BF77" s="1"/>
      <c r="BK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row>
    <row r="78" spans="1:112" x14ac:dyDescent="0.2">
      <c r="I78" s="195"/>
      <c r="J78" s="195"/>
      <c r="K78" s="195"/>
      <c r="L78" s="195"/>
      <c r="M78" s="195"/>
      <c r="N78" s="195"/>
      <c r="O78" s="195"/>
      <c r="P78" s="195"/>
      <c r="Q78" s="195"/>
      <c r="R78" s="195"/>
      <c r="S78" s="195"/>
      <c r="AN78" s="10"/>
      <c r="AO78" s="10"/>
      <c r="AP78" s="14"/>
      <c r="AU78" s="14"/>
      <c r="BD78" s="1"/>
      <c r="BE78" s="1"/>
      <c r="BF78" s="1"/>
      <c r="BK78" s="1"/>
      <c r="BN78" s="14"/>
      <c r="BO78" s="14"/>
      <c r="BP78" s="14"/>
      <c r="BQ78" s="14"/>
      <c r="BR78" s="14"/>
      <c r="BS78" s="14"/>
      <c r="BT78" s="14"/>
      <c r="BU78" s="14"/>
      <c r="BV78" s="14"/>
      <c r="BW78" s="14"/>
      <c r="BX78" s="14"/>
      <c r="BY78" s="14"/>
      <c r="BZ78" s="14"/>
      <c r="CA78" s="14"/>
      <c r="CB78" s="14"/>
      <c r="CC78" s="14"/>
      <c r="CS78" s="1"/>
      <c r="CT78" s="1"/>
      <c r="CU78" s="1"/>
      <c r="CV78" s="1"/>
      <c r="CW78" s="1"/>
      <c r="CX78" s="1"/>
      <c r="CY78" s="1"/>
      <c r="CZ78" s="1"/>
      <c r="DA78" s="1"/>
      <c r="DB78" s="1"/>
      <c r="DC78" s="1"/>
      <c r="DD78" s="1"/>
      <c r="DE78" s="1"/>
      <c r="DF78" s="1"/>
      <c r="DG78" s="1"/>
      <c r="DH78" s="1"/>
    </row>
    <row r="79" spans="1:112" x14ac:dyDescent="0.2">
      <c r="I79" s="195"/>
      <c r="J79" s="195"/>
      <c r="K79" s="195"/>
      <c r="L79" s="195"/>
      <c r="M79" s="195"/>
      <c r="N79" s="195"/>
      <c r="O79" s="195"/>
      <c r="P79" s="195"/>
      <c r="Q79" s="195"/>
      <c r="R79" s="195"/>
      <c r="S79" s="195"/>
      <c r="AN79" s="10"/>
      <c r="AO79" s="10"/>
      <c r="AP79" s="14"/>
      <c r="AU79" s="14"/>
      <c r="BD79" s="1"/>
      <c r="BE79" s="1"/>
      <c r="BF79" s="1"/>
      <c r="BK79" s="1"/>
      <c r="BN79" s="14"/>
      <c r="BO79" s="14"/>
      <c r="BP79" s="14"/>
      <c r="BQ79" s="14"/>
      <c r="BR79" s="14"/>
      <c r="BS79" s="14"/>
      <c r="BT79" s="14"/>
      <c r="BU79" s="14"/>
      <c r="BV79" s="14"/>
      <c r="BW79" s="14"/>
      <c r="BX79" s="14"/>
      <c r="BY79" s="14"/>
      <c r="BZ79" s="14"/>
      <c r="CA79" s="14"/>
      <c r="CB79" s="14"/>
      <c r="CC79" s="14"/>
      <c r="CS79" s="1"/>
      <c r="CT79" s="1"/>
      <c r="CU79" s="1"/>
      <c r="CV79" s="1"/>
      <c r="CW79" s="1"/>
      <c r="CX79" s="1"/>
      <c r="CY79" s="1"/>
      <c r="CZ79" s="1"/>
      <c r="DA79" s="1"/>
      <c r="DB79" s="1"/>
      <c r="DC79" s="1"/>
      <c r="DD79" s="1"/>
      <c r="DE79" s="1"/>
      <c r="DF79" s="1"/>
      <c r="DG79" s="1"/>
      <c r="DH79" s="1"/>
    </row>
    <row r="80" spans="1:112" x14ac:dyDescent="0.2">
      <c r="I80" s="195"/>
      <c r="J80" s="195"/>
      <c r="K80" s="195"/>
      <c r="L80" s="195"/>
      <c r="M80" s="195"/>
      <c r="N80" s="195"/>
      <c r="O80" s="195"/>
      <c r="P80" s="195"/>
      <c r="Q80" s="195"/>
      <c r="R80" s="195"/>
      <c r="S80" s="195"/>
      <c r="AN80" s="10"/>
      <c r="AO80" s="10"/>
      <c r="AP80" s="14"/>
      <c r="AU80" s="14"/>
      <c r="BD80" s="1"/>
      <c r="BE80" s="1"/>
      <c r="BF80" s="1"/>
      <c r="BK80" s="1"/>
      <c r="BN80" s="14"/>
      <c r="BO80" s="14"/>
      <c r="BP80" s="14"/>
      <c r="BQ80" s="14"/>
      <c r="BR80" s="14"/>
      <c r="BS80" s="14"/>
      <c r="BT80" s="14"/>
      <c r="BU80" s="14"/>
      <c r="BV80" s="14"/>
      <c r="BW80" s="14"/>
      <c r="BX80" s="14"/>
      <c r="BY80" s="14"/>
      <c r="BZ80" s="14"/>
      <c r="CA80" s="14"/>
      <c r="CB80" s="14"/>
      <c r="CC80" s="14"/>
      <c r="CS80" s="1"/>
      <c r="CT80" s="1"/>
      <c r="CU80" s="1"/>
      <c r="CV80" s="1"/>
      <c r="CW80" s="1"/>
      <c r="CX80" s="1"/>
      <c r="CY80" s="1"/>
      <c r="CZ80" s="1"/>
      <c r="DA80" s="1"/>
      <c r="DB80" s="1"/>
      <c r="DC80" s="1"/>
      <c r="DD80" s="1"/>
      <c r="DE80" s="1"/>
      <c r="DF80" s="1"/>
      <c r="DG80" s="1"/>
      <c r="DH80" s="1"/>
    </row>
    <row r="81" spans="1:112" x14ac:dyDescent="0.2">
      <c r="I81" s="195"/>
      <c r="J81" s="195"/>
      <c r="K81" s="195"/>
      <c r="L81" s="195"/>
      <c r="M81" s="195"/>
      <c r="N81" s="195"/>
      <c r="O81" s="195"/>
      <c r="P81" s="195"/>
      <c r="Q81" s="195"/>
      <c r="R81" s="195"/>
      <c r="S81" s="195"/>
      <c r="AN81" s="10"/>
      <c r="AO81" s="10"/>
      <c r="AP81" s="14"/>
      <c r="AU81" s="14"/>
      <c r="BD81" s="1"/>
      <c r="BE81" s="1"/>
      <c r="BF81" s="1"/>
      <c r="BK81" s="1"/>
      <c r="BN81" s="14"/>
      <c r="BO81" s="14"/>
      <c r="BP81" s="14"/>
      <c r="BQ81" s="14"/>
      <c r="BR81" s="14"/>
      <c r="BS81" s="14"/>
      <c r="BT81" s="14"/>
      <c r="BU81" s="14"/>
      <c r="BV81" s="14"/>
      <c r="BW81" s="14"/>
      <c r="BX81" s="14"/>
      <c r="BY81" s="14"/>
      <c r="BZ81" s="14"/>
      <c r="CA81" s="14"/>
      <c r="CB81" s="14"/>
      <c r="CC81" s="14"/>
      <c r="CS81" s="1"/>
      <c r="CT81" s="1"/>
      <c r="CU81" s="1"/>
      <c r="CV81" s="1"/>
      <c r="CW81" s="1"/>
      <c r="CX81" s="1"/>
      <c r="CY81" s="1"/>
      <c r="CZ81" s="1"/>
      <c r="DA81" s="1"/>
      <c r="DB81" s="1"/>
      <c r="DC81" s="1"/>
      <c r="DD81" s="1"/>
      <c r="DE81" s="1"/>
      <c r="DF81" s="1"/>
      <c r="DG81" s="1"/>
      <c r="DH81" s="1"/>
    </row>
    <row r="82" spans="1:112" ht="14.25" x14ac:dyDescent="0.2">
      <c r="A82" s="120"/>
      <c r="I82" s="195"/>
      <c r="J82" s="195"/>
      <c r="K82" s="195"/>
      <c r="L82" s="195"/>
      <c r="M82" s="195"/>
      <c r="N82" s="195"/>
      <c r="O82" s="195"/>
      <c r="P82" s="195"/>
      <c r="Q82" s="195"/>
      <c r="R82" s="195"/>
      <c r="S82" s="195"/>
      <c r="AN82" s="10"/>
      <c r="AO82" s="10"/>
      <c r="AP82" s="14"/>
      <c r="AU82" s="14"/>
      <c r="BD82" s="1"/>
      <c r="BE82" s="1"/>
      <c r="BF82" s="1"/>
      <c r="BK82" s="1"/>
      <c r="BN82" s="14"/>
      <c r="BO82" s="14"/>
      <c r="BP82" s="14"/>
      <c r="BQ82" s="14"/>
      <c r="BR82" s="14"/>
      <c r="BS82" s="14"/>
      <c r="BT82" s="14"/>
      <c r="BU82" s="14"/>
      <c r="BV82" s="14"/>
      <c r="BW82" s="14"/>
      <c r="BX82" s="14"/>
      <c r="BY82" s="14"/>
      <c r="BZ82" s="14"/>
      <c r="CA82" s="14"/>
      <c r="CB82" s="14"/>
      <c r="CC82" s="14"/>
      <c r="CS82" s="1"/>
      <c r="CT82" s="1"/>
      <c r="CU82" s="1"/>
      <c r="CV82" s="1"/>
      <c r="CW82" s="1"/>
      <c r="CX82" s="1"/>
      <c r="CY82" s="1"/>
      <c r="CZ82" s="1"/>
      <c r="DA82" s="1"/>
      <c r="DB82" s="1"/>
      <c r="DC82" s="1"/>
      <c r="DD82" s="1"/>
      <c r="DE82" s="1"/>
      <c r="DF82" s="1"/>
      <c r="DG82" s="1"/>
      <c r="DH82" s="1"/>
    </row>
    <row r="83" spans="1:112" ht="14.25" x14ac:dyDescent="0.2">
      <c r="A83" s="120"/>
      <c r="I83" s="195"/>
      <c r="J83" s="195"/>
      <c r="K83" s="195"/>
      <c r="L83" s="200"/>
      <c r="M83" s="200"/>
      <c r="N83" s="200"/>
      <c r="O83" s="200"/>
      <c r="P83" s="200"/>
      <c r="Q83" s="200"/>
      <c r="R83" s="200"/>
      <c r="S83" s="195"/>
      <c r="AN83" s="10"/>
      <c r="AO83" s="10"/>
      <c r="AP83" s="14"/>
      <c r="AU83" s="14"/>
      <c r="BD83" s="1"/>
      <c r="BE83" s="1"/>
      <c r="BF83" s="1"/>
      <c r="BK83" s="1"/>
      <c r="BN83" s="14"/>
      <c r="BO83" s="14"/>
      <c r="BP83" s="14"/>
      <c r="BQ83" s="14"/>
      <c r="BR83" s="14"/>
      <c r="BS83" s="14"/>
      <c r="BT83" s="14"/>
      <c r="BU83" s="14"/>
      <c r="BV83" s="14"/>
      <c r="BW83" s="14"/>
      <c r="BX83" s="14"/>
      <c r="BY83" s="14"/>
      <c r="BZ83" s="14"/>
      <c r="CA83" s="14"/>
      <c r="CB83" s="14"/>
      <c r="CC83" s="14"/>
      <c r="CS83" s="1"/>
      <c r="CT83" s="1"/>
      <c r="CU83" s="1"/>
      <c r="CV83" s="1"/>
      <c r="CW83" s="1"/>
      <c r="CX83" s="1"/>
      <c r="CY83" s="1"/>
      <c r="CZ83" s="1"/>
      <c r="DA83" s="1"/>
      <c r="DB83" s="1"/>
      <c r="DC83" s="1"/>
      <c r="DD83" s="1"/>
      <c r="DE83" s="1"/>
      <c r="DF83" s="1"/>
      <c r="DG83" s="1"/>
      <c r="DH83" s="1"/>
    </row>
    <row r="84" spans="1:112" x14ac:dyDescent="0.2">
      <c r="AN84" s="10"/>
      <c r="AO84" s="10"/>
      <c r="AP84" s="14"/>
      <c r="AU84" s="14"/>
      <c r="BD84" s="1"/>
      <c r="BE84" s="1"/>
      <c r="BF84" s="1"/>
      <c r="BK84" s="1"/>
      <c r="BN84" s="14"/>
      <c r="BO84" s="14"/>
      <c r="BP84" s="14"/>
      <c r="BQ84" s="14"/>
      <c r="BR84" s="14"/>
      <c r="BS84" s="14"/>
      <c r="BT84" s="14"/>
      <c r="BU84" s="14"/>
      <c r="BV84" s="14"/>
      <c r="BW84" s="14"/>
      <c r="BX84" s="14"/>
      <c r="BY84" s="14"/>
      <c r="BZ84" s="14"/>
      <c r="CA84" s="14"/>
      <c r="CB84" s="14"/>
      <c r="CC84" s="14"/>
      <c r="CS84" s="1"/>
      <c r="CT84" s="1"/>
      <c r="CU84" s="1"/>
      <c r="CV84" s="1"/>
      <c r="CW84" s="1"/>
      <c r="CX84" s="1"/>
      <c r="CY84" s="1"/>
      <c r="CZ84" s="1"/>
      <c r="DA84" s="1"/>
      <c r="DB84" s="1"/>
      <c r="DC84" s="1"/>
      <c r="DD84" s="1"/>
      <c r="DE84" s="1"/>
      <c r="DF84" s="1"/>
      <c r="DG84" s="1"/>
      <c r="DH84" s="1"/>
    </row>
    <row r="85" spans="1:112" x14ac:dyDescent="0.2">
      <c r="AN85" s="10"/>
      <c r="AO85" s="10"/>
      <c r="AP85" s="14"/>
      <c r="AU85" s="14"/>
      <c r="BD85" s="1"/>
      <c r="BE85" s="1"/>
      <c r="BF85" s="1"/>
      <c r="BK85" s="1"/>
      <c r="BN85" s="14"/>
      <c r="BO85" s="14"/>
      <c r="BP85" s="14"/>
      <c r="BQ85" s="14"/>
      <c r="BR85" s="14"/>
      <c r="BS85" s="14"/>
      <c r="BT85" s="14"/>
      <c r="BU85" s="14"/>
      <c r="BV85" s="14"/>
      <c r="BW85" s="14"/>
      <c r="BX85" s="14"/>
      <c r="BY85" s="14"/>
      <c r="BZ85" s="14"/>
      <c r="CA85" s="14"/>
      <c r="CB85" s="14"/>
      <c r="CC85" s="14"/>
      <c r="CS85" s="1"/>
      <c r="CT85" s="1"/>
      <c r="CU85" s="1"/>
      <c r="CV85" s="1"/>
      <c r="CW85" s="1"/>
      <c r="CX85" s="1"/>
      <c r="CY85" s="1"/>
      <c r="CZ85" s="1"/>
      <c r="DA85" s="1"/>
      <c r="DB85" s="1"/>
      <c r="DC85" s="1"/>
      <c r="DD85" s="1"/>
      <c r="DE85" s="1"/>
      <c r="DF85" s="1"/>
      <c r="DG85" s="1"/>
      <c r="DH85" s="1"/>
    </row>
    <row r="86" spans="1:112" x14ac:dyDescent="0.2">
      <c r="AN86" s="10"/>
      <c r="AO86" s="10"/>
      <c r="AP86" s="14"/>
      <c r="AU86" s="14"/>
      <c r="BD86" s="1"/>
      <c r="BE86" s="1"/>
      <c r="BF86" s="1"/>
      <c r="BK86" s="1"/>
      <c r="BN86" s="14"/>
      <c r="BO86" s="14"/>
      <c r="BP86" s="14"/>
      <c r="BQ86" s="14"/>
      <c r="BR86" s="14"/>
      <c r="BS86" s="14"/>
      <c r="BT86" s="14"/>
      <c r="BU86" s="14"/>
      <c r="BV86" s="14"/>
      <c r="BW86" s="14"/>
      <c r="BX86" s="14"/>
      <c r="BY86" s="14"/>
      <c r="BZ86" s="14"/>
      <c r="CA86" s="14"/>
      <c r="CB86" s="14"/>
      <c r="CC86" s="14"/>
      <c r="CS86" s="1"/>
      <c r="CT86" s="1"/>
      <c r="CU86" s="1"/>
      <c r="CV86" s="1"/>
      <c r="CW86" s="1"/>
      <c r="CX86" s="1"/>
      <c r="CY86" s="1"/>
      <c r="CZ86" s="1"/>
      <c r="DA86" s="1"/>
      <c r="DB86" s="1"/>
      <c r="DC86" s="1"/>
      <c r="DD86" s="1"/>
      <c r="DE86" s="1"/>
      <c r="DF86" s="1"/>
      <c r="DG86" s="1"/>
      <c r="DH86" s="1"/>
    </row>
    <row r="87" spans="1:112" x14ac:dyDescent="0.2">
      <c r="AN87" s="10"/>
      <c r="AO87" s="10"/>
      <c r="AP87" s="14"/>
      <c r="AU87" s="14"/>
      <c r="BD87" s="1"/>
      <c r="BE87" s="1"/>
      <c r="BF87" s="1"/>
      <c r="BK87" s="1"/>
      <c r="BN87" s="14"/>
      <c r="BO87" s="14"/>
      <c r="BP87" s="14"/>
      <c r="BQ87" s="14"/>
      <c r="BR87" s="14"/>
      <c r="BS87" s="14"/>
      <c r="BT87" s="14"/>
      <c r="BU87" s="14"/>
      <c r="BV87" s="14"/>
      <c r="BW87" s="14"/>
      <c r="BX87" s="14"/>
      <c r="BY87" s="14"/>
      <c r="BZ87" s="14"/>
      <c r="CA87" s="14"/>
      <c r="CB87" s="14"/>
      <c r="CC87" s="14"/>
      <c r="CS87" s="1"/>
      <c r="CT87" s="1"/>
      <c r="CU87" s="1"/>
      <c r="CV87" s="1"/>
      <c r="CW87" s="1"/>
      <c r="CX87" s="1"/>
      <c r="CY87" s="1"/>
      <c r="CZ87" s="1"/>
      <c r="DA87" s="1"/>
      <c r="DB87" s="1"/>
      <c r="DC87" s="1"/>
      <c r="DD87" s="1"/>
      <c r="DE87" s="1"/>
      <c r="DF87" s="1"/>
      <c r="DG87" s="1"/>
      <c r="DH87" s="1"/>
    </row>
    <row r="88" spans="1:112" x14ac:dyDescent="0.2">
      <c r="AN88" s="10"/>
      <c r="AO88" s="10"/>
      <c r="AP88" s="14"/>
      <c r="AU88" s="14"/>
      <c r="BD88" s="1"/>
      <c r="BE88" s="1"/>
      <c r="BF88" s="1"/>
      <c r="BK88" s="1"/>
      <c r="BN88" s="14"/>
      <c r="BO88" s="14"/>
      <c r="BP88" s="14"/>
      <c r="BQ88" s="14"/>
      <c r="BR88" s="14"/>
      <c r="BS88" s="14"/>
      <c r="BT88" s="14"/>
      <c r="BU88" s="14"/>
      <c r="BV88" s="14"/>
      <c r="BW88" s="14"/>
      <c r="BX88" s="14"/>
      <c r="BY88" s="14"/>
      <c r="BZ88" s="14"/>
      <c r="CA88" s="14"/>
      <c r="CB88" s="14"/>
      <c r="CC88" s="14"/>
      <c r="CS88" s="1"/>
      <c r="CT88" s="1"/>
      <c r="CU88" s="1"/>
      <c r="CV88" s="1"/>
      <c r="CW88" s="1"/>
      <c r="CX88" s="1"/>
      <c r="CY88" s="1"/>
      <c r="CZ88" s="1"/>
      <c r="DA88" s="1"/>
      <c r="DB88" s="1"/>
      <c r="DC88" s="1"/>
      <c r="DD88" s="1"/>
      <c r="DE88" s="1"/>
      <c r="DF88" s="1"/>
      <c r="DG88" s="1"/>
      <c r="DH88" s="1"/>
    </row>
    <row r="89" spans="1:112" x14ac:dyDescent="0.2">
      <c r="AN89" s="10"/>
      <c r="AO89" s="10"/>
      <c r="AP89" s="14"/>
      <c r="AU89" s="14"/>
      <c r="BD89" s="1"/>
      <c r="BE89" s="1"/>
      <c r="BF89" s="1"/>
      <c r="BK89" s="1"/>
      <c r="BN89" s="14"/>
      <c r="BO89" s="14"/>
      <c r="BP89" s="14"/>
      <c r="BQ89" s="14"/>
      <c r="BR89" s="14"/>
      <c r="BS89" s="14"/>
      <c r="BT89" s="14"/>
      <c r="BU89" s="14"/>
      <c r="BV89" s="14"/>
      <c r="BW89" s="14"/>
      <c r="BX89" s="14"/>
      <c r="BY89" s="14"/>
      <c r="BZ89" s="14"/>
      <c r="CA89" s="14"/>
      <c r="CB89" s="14"/>
      <c r="CC89" s="14"/>
      <c r="CS89" s="1"/>
      <c r="CT89" s="1"/>
      <c r="CU89" s="1"/>
      <c r="CV89" s="1"/>
      <c r="CW89" s="1"/>
      <c r="CX89" s="1"/>
      <c r="CY89" s="1"/>
      <c r="CZ89" s="1"/>
      <c r="DA89" s="1"/>
      <c r="DB89" s="1"/>
      <c r="DC89" s="1"/>
      <c r="DD89" s="1"/>
      <c r="DE89" s="1"/>
      <c r="DF89" s="1"/>
      <c r="DG89" s="1"/>
      <c r="DH89" s="1"/>
    </row>
    <row r="90" spans="1:112" x14ac:dyDescent="0.2">
      <c r="AN90" s="10"/>
      <c r="AO90" s="10"/>
      <c r="AP90" s="14"/>
      <c r="AU90" s="14"/>
      <c r="BD90" s="1"/>
      <c r="BE90" s="1"/>
      <c r="BF90" s="1"/>
      <c r="BK90" s="1"/>
      <c r="BN90" s="14"/>
      <c r="BO90" s="14"/>
      <c r="BP90" s="14"/>
      <c r="BQ90" s="14"/>
      <c r="BR90" s="14"/>
      <c r="BS90" s="14"/>
      <c r="BT90" s="14"/>
      <c r="BU90" s="14"/>
      <c r="BV90" s="14"/>
      <c r="BW90" s="14"/>
      <c r="BX90" s="14"/>
      <c r="BY90" s="14"/>
      <c r="BZ90" s="14"/>
      <c r="CA90" s="14"/>
      <c r="CB90" s="14"/>
      <c r="CC90" s="14"/>
      <c r="CS90" s="1"/>
      <c r="CT90" s="1"/>
      <c r="CU90" s="1"/>
      <c r="CV90" s="1"/>
      <c r="CW90" s="1"/>
      <c r="CX90" s="1"/>
      <c r="CY90" s="1"/>
      <c r="CZ90" s="1"/>
      <c r="DA90" s="1"/>
      <c r="DB90" s="1"/>
      <c r="DC90" s="1"/>
      <c r="DD90" s="1"/>
      <c r="DE90" s="1"/>
      <c r="DF90" s="1"/>
      <c r="DG90" s="1"/>
      <c r="DH90" s="1"/>
    </row>
    <row r="91" spans="1:112" x14ac:dyDescent="0.2">
      <c r="AN91" s="10"/>
      <c r="AO91" s="10"/>
      <c r="AP91" s="14"/>
      <c r="AU91" s="14"/>
      <c r="BD91" s="1"/>
      <c r="BE91" s="1"/>
      <c r="BF91" s="1"/>
      <c r="BK91" s="1"/>
      <c r="BN91" s="14"/>
      <c r="BO91" s="14"/>
      <c r="BP91" s="14"/>
      <c r="BQ91" s="14"/>
      <c r="BR91" s="14"/>
      <c r="BS91" s="14"/>
      <c r="BT91" s="14"/>
      <c r="BU91" s="14"/>
      <c r="BV91" s="14"/>
      <c r="BW91" s="14"/>
      <c r="BX91" s="14"/>
      <c r="BY91" s="14"/>
      <c r="BZ91" s="14"/>
      <c r="CA91" s="14"/>
      <c r="CB91" s="14"/>
      <c r="CC91" s="14"/>
      <c r="CS91" s="1"/>
      <c r="CT91" s="1"/>
      <c r="CU91" s="1"/>
      <c r="CV91" s="1"/>
      <c r="CW91" s="1"/>
      <c r="CX91" s="1"/>
      <c r="CY91" s="1"/>
      <c r="CZ91" s="1"/>
      <c r="DA91" s="1"/>
      <c r="DB91" s="1"/>
      <c r="DC91" s="1"/>
      <c r="DD91" s="1"/>
      <c r="DE91" s="1"/>
      <c r="DF91" s="1"/>
      <c r="DG91" s="1"/>
      <c r="DH91" s="1"/>
    </row>
    <row r="92" spans="1:112" x14ac:dyDescent="0.2">
      <c r="AN92" s="10"/>
      <c r="AO92" s="10"/>
      <c r="AP92" s="14"/>
      <c r="AU92" s="14"/>
      <c r="BD92" s="1"/>
      <c r="BE92" s="1"/>
      <c r="BF92" s="1"/>
      <c r="BK92" s="1"/>
      <c r="BN92" s="14"/>
      <c r="BO92" s="14"/>
      <c r="BP92" s="14"/>
      <c r="BQ92" s="14"/>
      <c r="BR92" s="14"/>
      <c r="BS92" s="14"/>
      <c r="BT92" s="14"/>
      <c r="BU92" s="14"/>
      <c r="BV92" s="14"/>
      <c r="BW92" s="14"/>
      <c r="BX92" s="14"/>
      <c r="BY92" s="14"/>
      <c r="BZ92" s="14"/>
      <c r="CA92" s="14"/>
      <c r="CB92" s="14"/>
      <c r="CC92" s="14"/>
      <c r="CS92" s="1"/>
      <c r="CT92" s="1"/>
      <c r="CU92" s="1"/>
      <c r="CV92" s="1"/>
      <c r="CW92" s="1"/>
      <c r="CX92" s="1"/>
      <c r="CY92" s="1"/>
      <c r="CZ92" s="1"/>
      <c r="DA92" s="1"/>
      <c r="DB92" s="1"/>
      <c r="DC92" s="1"/>
      <c r="DD92" s="1"/>
      <c r="DE92" s="1"/>
      <c r="DF92" s="1"/>
      <c r="DG92" s="1"/>
      <c r="DH92" s="1"/>
    </row>
    <row r="93" spans="1:112" x14ac:dyDescent="0.2">
      <c r="AN93" s="10"/>
      <c r="AO93" s="10"/>
      <c r="AP93" s="14"/>
      <c r="AU93" s="14"/>
      <c r="BD93" s="1"/>
      <c r="BE93" s="1"/>
      <c r="BF93" s="1"/>
      <c r="BK93" s="1"/>
      <c r="BN93" s="14"/>
      <c r="BO93" s="14"/>
      <c r="BP93" s="14"/>
      <c r="BQ93" s="14"/>
      <c r="BR93" s="14"/>
      <c r="BS93" s="14"/>
      <c r="BT93" s="14"/>
      <c r="BU93" s="14"/>
      <c r="BV93" s="14"/>
      <c r="BW93" s="14"/>
      <c r="BX93" s="14"/>
      <c r="BY93" s="14"/>
      <c r="BZ93" s="14"/>
      <c r="CA93" s="14"/>
      <c r="CB93" s="14"/>
      <c r="CC93" s="14"/>
      <c r="CS93" s="1"/>
      <c r="CT93" s="1"/>
      <c r="CU93" s="1"/>
      <c r="CV93" s="1"/>
      <c r="CW93" s="1"/>
      <c r="CX93" s="1"/>
      <c r="CY93" s="1"/>
      <c r="CZ93" s="1"/>
      <c r="DA93" s="1"/>
      <c r="DB93" s="1"/>
      <c r="DC93" s="1"/>
      <c r="DD93" s="1"/>
      <c r="DE93" s="1"/>
      <c r="DF93" s="1"/>
      <c r="DG93" s="1"/>
      <c r="DH93" s="1"/>
    </row>
    <row r="94" spans="1:112" x14ac:dyDescent="0.2">
      <c r="AN94" s="10"/>
      <c r="AO94" s="10"/>
      <c r="AP94" s="14"/>
      <c r="AU94" s="14"/>
      <c r="BD94" s="1"/>
      <c r="BE94" s="1"/>
      <c r="BF94" s="1"/>
      <c r="BK94" s="1"/>
      <c r="BN94" s="14"/>
      <c r="BO94" s="14"/>
      <c r="BP94" s="14"/>
      <c r="BQ94" s="14"/>
      <c r="BR94" s="14"/>
      <c r="BS94" s="14"/>
      <c r="BT94" s="14"/>
      <c r="BU94" s="14"/>
      <c r="BV94" s="14"/>
      <c r="BW94" s="14"/>
      <c r="BX94" s="14"/>
      <c r="BY94" s="14"/>
      <c r="BZ94" s="14"/>
      <c r="CA94" s="14"/>
      <c r="CB94" s="14"/>
      <c r="CC94" s="14"/>
      <c r="CS94" s="1"/>
      <c r="CT94" s="1"/>
      <c r="CU94" s="1"/>
      <c r="CV94" s="1"/>
      <c r="CW94" s="1"/>
      <c r="CX94" s="1"/>
      <c r="CY94" s="1"/>
      <c r="CZ94" s="1"/>
      <c r="DA94" s="1"/>
      <c r="DB94" s="1"/>
      <c r="DC94" s="1"/>
      <c r="DD94" s="1"/>
      <c r="DE94" s="1"/>
      <c r="DF94" s="1"/>
      <c r="DG94" s="1"/>
      <c r="DH94" s="1"/>
    </row>
    <row r="95" spans="1:112" x14ac:dyDescent="0.2">
      <c r="AN95" s="10"/>
      <c r="AO95" s="10"/>
      <c r="AP95" s="14"/>
      <c r="AU95" s="14"/>
      <c r="BD95" s="1"/>
      <c r="BE95" s="1"/>
      <c r="BF95" s="1"/>
      <c r="BK95" s="1"/>
      <c r="BN95" s="14"/>
      <c r="BO95" s="14"/>
      <c r="BP95" s="14"/>
      <c r="BQ95" s="14"/>
      <c r="BR95" s="14"/>
      <c r="BS95" s="14"/>
      <c r="BT95" s="14"/>
      <c r="BU95" s="14"/>
      <c r="BV95" s="14"/>
      <c r="BW95" s="14"/>
      <c r="BX95" s="14"/>
      <c r="BY95" s="14"/>
      <c r="BZ95" s="14"/>
      <c r="CA95" s="14"/>
      <c r="CB95" s="14"/>
      <c r="CC95" s="14"/>
      <c r="CS95" s="1"/>
      <c r="CT95" s="1"/>
      <c r="CU95" s="1"/>
      <c r="CV95" s="1"/>
      <c r="CW95" s="1"/>
      <c r="CX95" s="1"/>
      <c r="CY95" s="1"/>
      <c r="CZ95" s="1"/>
      <c r="DA95" s="1"/>
      <c r="DB95" s="1"/>
      <c r="DC95" s="1"/>
      <c r="DD95" s="1"/>
      <c r="DE95" s="1"/>
      <c r="DF95" s="1"/>
      <c r="DG95" s="1"/>
      <c r="DH95" s="1"/>
    </row>
    <row r="96" spans="1:112" x14ac:dyDescent="0.2">
      <c r="AN96" s="10"/>
      <c r="AO96" s="10"/>
      <c r="AP96" s="14"/>
      <c r="AU96" s="14"/>
      <c r="BD96" s="1"/>
      <c r="BE96" s="1"/>
      <c r="BF96" s="1"/>
      <c r="BK96" s="1"/>
      <c r="BN96" s="14"/>
      <c r="BO96" s="14"/>
      <c r="BP96" s="14"/>
      <c r="BQ96" s="14"/>
      <c r="BR96" s="14"/>
      <c r="BS96" s="14"/>
      <c r="BT96" s="14"/>
      <c r="BU96" s="14"/>
      <c r="BV96" s="14"/>
      <c r="BW96" s="14"/>
      <c r="BX96" s="14"/>
      <c r="BY96" s="14"/>
      <c r="BZ96" s="14"/>
      <c r="CA96" s="14"/>
      <c r="CB96" s="14"/>
      <c r="CC96" s="14"/>
      <c r="CS96" s="1"/>
      <c r="CT96" s="1"/>
      <c r="CU96" s="1"/>
      <c r="CV96" s="1"/>
      <c r="CW96" s="1"/>
      <c r="CX96" s="1"/>
      <c r="CY96" s="1"/>
      <c r="CZ96" s="1"/>
      <c r="DA96" s="1"/>
      <c r="DB96" s="1"/>
      <c r="DC96" s="1"/>
      <c r="DD96" s="1"/>
      <c r="DE96" s="1"/>
      <c r="DF96" s="1"/>
      <c r="DG96" s="1"/>
      <c r="DH96" s="1"/>
    </row>
    <row r="97" spans="40:112" x14ac:dyDescent="0.2">
      <c r="AN97" s="10"/>
      <c r="AO97" s="10"/>
      <c r="AP97" s="14"/>
      <c r="AU97" s="14"/>
      <c r="BD97" s="1"/>
      <c r="BE97" s="1"/>
      <c r="BF97" s="1"/>
      <c r="BK97" s="1"/>
      <c r="BN97" s="14"/>
      <c r="BO97" s="14"/>
      <c r="BP97" s="14"/>
      <c r="BQ97" s="14"/>
      <c r="BR97" s="14"/>
      <c r="BS97" s="14"/>
      <c r="BT97" s="14"/>
      <c r="BU97" s="14"/>
      <c r="BV97" s="14"/>
      <c r="BW97" s="14"/>
      <c r="BX97" s="14"/>
      <c r="BY97" s="14"/>
      <c r="BZ97" s="14"/>
      <c r="CA97" s="14"/>
      <c r="CB97" s="14"/>
      <c r="CC97" s="14"/>
      <c r="CS97" s="1"/>
      <c r="CT97" s="1"/>
      <c r="CU97" s="1"/>
      <c r="CV97" s="1"/>
      <c r="CW97" s="1"/>
      <c r="CX97" s="1"/>
      <c r="CY97" s="1"/>
      <c r="CZ97" s="1"/>
      <c r="DA97" s="1"/>
      <c r="DB97" s="1"/>
      <c r="DC97" s="1"/>
      <c r="DD97" s="1"/>
      <c r="DE97" s="1"/>
      <c r="DF97" s="1"/>
      <c r="DG97" s="1"/>
      <c r="DH97" s="1"/>
    </row>
    <row r="98" spans="40:112" x14ac:dyDescent="0.2">
      <c r="AN98" s="10"/>
      <c r="AO98" s="10"/>
      <c r="AP98" s="14"/>
      <c r="AU98" s="14"/>
      <c r="BD98" s="1"/>
      <c r="BE98" s="1"/>
      <c r="BF98" s="1"/>
      <c r="BK98" s="1"/>
      <c r="BN98" s="14"/>
      <c r="BO98" s="14"/>
      <c r="BP98" s="14"/>
      <c r="BQ98" s="14"/>
      <c r="BR98" s="14"/>
      <c r="BS98" s="14"/>
      <c r="BT98" s="14"/>
      <c r="BU98" s="14"/>
      <c r="BV98" s="14"/>
      <c r="BW98" s="14"/>
      <c r="BX98" s="14"/>
      <c r="BY98" s="14"/>
      <c r="BZ98" s="14"/>
      <c r="CA98" s="14"/>
      <c r="CB98" s="14"/>
      <c r="CC98" s="14"/>
      <c r="CS98" s="1"/>
      <c r="CT98" s="1"/>
      <c r="CU98" s="1"/>
      <c r="CV98" s="1"/>
      <c r="CW98" s="1"/>
      <c r="CX98" s="1"/>
      <c r="CY98" s="1"/>
      <c r="CZ98" s="1"/>
      <c r="DA98" s="1"/>
      <c r="DB98" s="1"/>
      <c r="DC98" s="1"/>
      <c r="DD98" s="1"/>
      <c r="DE98" s="1"/>
      <c r="DF98" s="1"/>
      <c r="DG98" s="1"/>
      <c r="DH98" s="1"/>
    </row>
    <row r="99" spans="40:112" x14ac:dyDescent="0.2">
      <c r="AN99" s="10"/>
      <c r="AO99" s="10"/>
      <c r="AP99" s="14"/>
      <c r="AU99" s="14"/>
      <c r="BD99" s="1"/>
      <c r="BE99" s="1"/>
      <c r="BF99" s="1"/>
      <c r="BK99" s="1"/>
      <c r="BN99" s="14"/>
      <c r="BO99" s="14"/>
      <c r="BP99" s="14"/>
      <c r="BQ99" s="14"/>
      <c r="BR99" s="14"/>
      <c r="BS99" s="14"/>
      <c r="BT99" s="14"/>
      <c r="BU99" s="14"/>
      <c r="BV99" s="14"/>
      <c r="BW99" s="14"/>
      <c r="BX99" s="14"/>
      <c r="BY99" s="14"/>
      <c r="BZ99" s="14"/>
      <c r="CA99" s="14"/>
      <c r="CB99" s="14"/>
      <c r="CC99" s="14"/>
      <c r="CS99" s="1"/>
      <c r="CT99" s="1"/>
      <c r="CU99" s="1"/>
      <c r="CV99" s="1"/>
      <c r="CW99" s="1"/>
      <c r="CX99" s="1"/>
      <c r="CY99" s="1"/>
      <c r="CZ99" s="1"/>
      <c r="DA99" s="1"/>
      <c r="DB99" s="1"/>
      <c r="DC99" s="1"/>
      <c r="DD99" s="1"/>
      <c r="DE99" s="1"/>
      <c r="DF99" s="1"/>
      <c r="DG99" s="1"/>
      <c r="DH99" s="1"/>
    </row>
    <row r="100" spans="40:112" x14ac:dyDescent="0.2">
      <c r="AN100" s="10"/>
      <c r="AO100" s="10"/>
      <c r="AP100" s="14"/>
      <c r="AU100" s="14"/>
      <c r="BD100" s="1"/>
      <c r="BE100" s="1"/>
      <c r="BF100" s="1"/>
      <c r="BK100" s="1"/>
      <c r="BN100" s="14"/>
      <c r="BO100" s="14"/>
      <c r="BP100" s="14"/>
      <c r="BQ100" s="14"/>
      <c r="BR100" s="14"/>
      <c r="BS100" s="14"/>
      <c r="BT100" s="14"/>
      <c r="BU100" s="14"/>
      <c r="BV100" s="14"/>
      <c r="BW100" s="14"/>
      <c r="BX100" s="14"/>
      <c r="BY100" s="14"/>
      <c r="BZ100" s="14"/>
      <c r="CA100" s="14"/>
      <c r="CB100" s="14"/>
      <c r="CC100" s="14"/>
      <c r="CS100" s="1"/>
      <c r="CT100" s="1"/>
      <c r="CU100" s="1"/>
      <c r="CV100" s="1"/>
      <c r="CW100" s="1"/>
      <c r="CX100" s="1"/>
      <c r="CY100" s="1"/>
      <c r="CZ100" s="1"/>
      <c r="DA100" s="1"/>
      <c r="DB100" s="1"/>
      <c r="DC100" s="1"/>
      <c r="DD100" s="1"/>
      <c r="DE100" s="1"/>
      <c r="DF100" s="1"/>
      <c r="DG100" s="1"/>
      <c r="DH100" s="1"/>
    </row>
    <row r="101" spans="40:112" x14ac:dyDescent="0.2">
      <c r="AN101" s="10"/>
      <c r="AO101" s="10"/>
      <c r="AP101" s="14"/>
      <c r="AU101" s="14"/>
      <c r="BD101" s="1"/>
      <c r="BE101" s="1"/>
      <c r="BF101" s="1"/>
      <c r="BK101" s="1"/>
      <c r="BN101" s="14"/>
      <c r="BO101" s="14"/>
      <c r="BP101" s="14"/>
      <c r="BQ101" s="14"/>
      <c r="BR101" s="14"/>
      <c r="BS101" s="14"/>
      <c r="BT101" s="14"/>
      <c r="BU101" s="14"/>
      <c r="BV101" s="14"/>
      <c r="BW101" s="14"/>
      <c r="BX101" s="14"/>
      <c r="BY101" s="14"/>
      <c r="BZ101" s="14"/>
      <c r="CA101" s="14"/>
      <c r="CB101" s="14"/>
      <c r="CC101" s="14"/>
      <c r="CS101" s="1"/>
      <c r="CT101" s="1"/>
      <c r="CU101" s="1"/>
      <c r="CV101" s="1"/>
      <c r="CW101" s="1"/>
      <c r="CX101" s="1"/>
      <c r="CY101" s="1"/>
      <c r="CZ101" s="1"/>
      <c r="DA101" s="1"/>
      <c r="DB101" s="1"/>
      <c r="DC101" s="1"/>
      <c r="DD101" s="1"/>
      <c r="DE101" s="1"/>
      <c r="DF101" s="1"/>
      <c r="DG101" s="1"/>
      <c r="DH101" s="1"/>
    </row>
    <row r="102" spans="40:112" x14ac:dyDescent="0.2">
      <c r="AN102" s="10"/>
      <c r="AO102" s="10"/>
      <c r="AP102" s="14"/>
      <c r="AU102" s="14"/>
      <c r="BD102" s="1"/>
      <c r="BE102" s="1"/>
      <c r="BF102" s="1"/>
      <c r="BK102" s="1"/>
      <c r="BN102" s="14"/>
      <c r="BO102" s="14"/>
      <c r="BP102" s="14"/>
      <c r="BQ102" s="14"/>
      <c r="BR102" s="14"/>
      <c r="BS102" s="14"/>
      <c r="BT102" s="14"/>
      <c r="BU102" s="14"/>
      <c r="BV102" s="14"/>
      <c r="BW102" s="14"/>
      <c r="BX102" s="14"/>
      <c r="BY102" s="14"/>
      <c r="BZ102" s="14"/>
      <c r="CA102" s="14"/>
      <c r="CB102" s="14"/>
      <c r="CC102" s="14"/>
      <c r="CS102" s="1"/>
      <c r="CT102" s="1"/>
      <c r="CU102" s="1"/>
      <c r="CV102" s="1"/>
      <c r="CW102" s="1"/>
      <c r="CX102" s="1"/>
      <c r="CY102" s="1"/>
      <c r="CZ102" s="1"/>
      <c r="DA102" s="1"/>
      <c r="DB102" s="1"/>
      <c r="DC102" s="1"/>
      <c r="DD102" s="1"/>
      <c r="DE102" s="1"/>
      <c r="DF102" s="1"/>
      <c r="DG102" s="1"/>
      <c r="DH102" s="1"/>
    </row>
    <row r="103" spans="40:112" x14ac:dyDescent="0.2">
      <c r="AN103" s="10"/>
      <c r="AO103" s="10"/>
      <c r="AP103" s="14"/>
      <c r="AU103" s="14"/>
      <c r="BD103" s="1"/>
      <c r="BE103" s="1"/>
      <c r="BF103" s="1"/>
      <c r="BK103" s="1"/>
      <c r="BN103" s="14"/>
      <c r="BO103" s="14"/>
      <c r="BP103" s="14"/>
      <c r="BQ103" s="14"/>
      <c r="BR103" s="14"/>
      <c r="BS103" s="14"/>
      <c r="BT103" s="14"/>
      <c r="BU103" s="14"/>
      <c r="BV103" s="14"/>
      <c r="BW103" s="14"/>
      <c r="BX103" s="14"/>
      <c r="BY103" s="14"/>
      <c r="BZ103" s="14"/>
      <c r="CA103" s="14"/>
      <c r="CB103" s="14"/>
      <c r="CC103" s="14"/>
      <c r="CS103" s="1"/>
      <c r="CT103" s="1"/>
      <c r="CU103" s="1"/>
      <c r="CV103" s="1"/>
      <c r="CW103" s="1"/>
      <c r="CX103" s="1"/>
      <c r="CY103" s="1"/>
      <c r="CZ103" s="1"/>
      <c r="DA103" s="1"/>
      <c r="DB103" s="1"/>
      <c r="DC103" s="1"/>
      <c r="DD103" s="1"/>
      <c r="DE103" s="1"/>
      <c r="DF103" s="1"/>
      <c r="DG103" s="1"/>
      <c r="DH103" s="1"/>
    </row>
    <row r="104" spans="40:112" x14ac:dyDescent="0.2">
      <c r="AN104" s="10"/>
      <c r="AO104" s="10"/>
      <c r="AP104" s="14"/>
      <c r="AU104" s="14"/>
      <c r="BD104" s="1"/>
      <c r="BE104" s="1"/>
      <c r="BF104" s="1"/>
      <c r="BK104" s="1"/>
      <c r="BN104" s="14"/>
      <c r="BO104" s="14"/>
      <c r="BP104" s="14"/>
      <c r="BQ104" s="14"/>
      <c r="BR104" s="14"/>
      <c r="BS104" s="14"/>
      <c r="BT104" s="14"/>
      <c r="BU104" s="14"/>
      <c r="BV104" s="14"/>
      <c r="BW104" s="14"/>
      <c r="BX104" s="14"/>
      <c r="BY104" s="14"/>
      <c r="BZ104" s="14"/>
      <c r="CA104" s="14"/>
      <c r="CB104" s="14"/>
      <c r="CC104" s="14"/>
      <c r="CS104" s="1"/>
      <c r="CT104" s="1"/>
      <c r="CU104" s="1"/>
      <c r="CV104" s="1"/>
      <c r="CW104" s="1"/>
      <c r="CX104" s="1"/>
      <c r="CY104" s="1"/>
      <c r="CZ104" s="1"/>
      <c r="DA104" s="1"/>
      <c r="DB104" s="1"/>
      <c r="DC104" s="1"/>
      <c r="DD104" s="1"/>
      <c r="DE104" s="1"/>
      <c r="DF104" s="1"/>
      <c r="DG104" s="1"/>
      <c r="DH104" s="1"/>
    </row>
    <row r="105" spans="40:112" x14ac:dyDescent="0.2">
      <c r="AN105" s="10"/>
      <c r="AO105" s="10"/>
      <c r="AP105" s="14"/>
      <c r="AU105" s="14"/>
      <c r="BD105" s="1"/>
      <c r="BE105" s="1"/>
      <c r="BF105" s="1"/>
      <c r="BK105" s="1"/>
      <c r="BN105" s="14"/>
      <c r="BO105" s="14"/>
      <c r="BP105" s="14"/>
      <c r="BQ105" s="14"/>
      <c r="BR105" s="14"/>
      <c r="BS105" s="14"/>
      <c r="BT105" s="14"/>
      <c r="BU105" s="14"/>
      <c r="BV105" s="14"/>
      <c r="BW105" s="14"/>
      <c r="BX105" s="14"/>
      <c r="BY105" s="14"/>
      <c r="BZ105" s="14"/>
      <c r="CA105" s="14"/>
      <c r="CB105" s="14"/>
      <c r="CC105" s="14"/>
      <c r="CS105" s="1"/>
      <c r="CT105" s="1"/>
      <c r="CU105" s="1"/>
      <c r="CV105" s="1"/>
      <c r="CW105" s="1"/>
      <c r="CX105" s="1"/>
      <c r="CY105" s="1"/>
      <c r="CZ105" s="1"/>
      <c r="DA105" s="1"/>
      <c r="DB105" s="1"/>
      <c r="DC105" s="1"/>
      <c r="DD105" s="1"/>
      <c r="DE105" s="1"/>
      <c r="DF105" s="1"/>
      <c r="DG105" s="1"/>
      <c r="DH105" s="1"/>
    </row>
    <row r="106" spans="40:112" x14ac:dyDescent="0.2">
      <c r="AN106" s="10"/>
      <c r="AO106" s="10"/>
      <c r="AP106" s="14"/>
      <c r="AU106" s="14"/>
      <c r="BD106" s="1"/>
      <c r="BE106" s="1"/>
      <c r="BF106" s="1"/>
      <c r="BK106" s="1"/>
      <c r="BN106" s="14"/>
      <c r="BO106" s="14"/>
      <c r="BP106" s="14"/>
      <c r="BQ106" s="14"/>
      <c r="BR106" s="14"/>
      <c r="BS106" s="14"/>
      <c r="BT106" s="14"/>
      <c r="BU106" s="14"/>
      <c r="BV106" s="14"/>
      <c r="BW106" s="14"/>
      <c r="BX106" s="14"/>
      <c r="BY106" s="14"/>
      <c r="BZ106" s="14"/>
      <c r="CA106" s="14"/>
      <c r="CB106" s="14"/>
      <c r="CC106" s="14"/>
      <c r="CS106" s="1"/>
      <c r="CT106" s="1"/>
      <c r="CU106" s="1"/>
      <c r="CV106" s="1"/>
      <c r="CW106" s="1"/>
      <c r="CX106" s="1"/>
      <c r="CY106" s="1"/>
      <c r="CZ106" s="1"/>
      <c r="DA106" s="1"/>
      <c r="DB106" s="1"/>
      <c r="DC106" s="1"/>
      <c r="DD106" s="1"/>
      <c r="DE106" s="1"/>
      <c r="DF106" s="1"/>
      <c r="DG106" s="1"/>
      <c r="DH106" s="1"/>
    </row>
    <row r="107" spans="40:112" x14ac:dyDescent="0.2">
      <c r="AN107" s="10"/>
      <c r="AO107" s="141" t="s">
        <v>142</v>
      </c>
      <c r="AP107" s="14"/>
      <c r="AU107" s="14"/>
      <c r="BD107" s="1"/>
      <c r="BE107" s="1"/>
      <c r="BF107" s="1"/>
      <c r="BK107" s="1"/>
      <c r="BN107" s="14"/>
      <c r="BO107" s="14"/>
      <c r="BP107" s="14"/>
      <c r="BQ107" s="14"/>
      <c r="BR107" s="14"/>
      <c r="BS107" s="14"/>
      <c r="BT107" s="14"/>
      <c r="BU107" s="14"/>
      <c r="BV107" s="14"/>
      <c r="BW107" s="14"/>
      <c r="BX107" s="14"/>
      <c r="BY107" s="14"/>
      <c r="BZ107" s="14"/>
      <c r="CA107" s="14"/>
      <c r="CB107" s="14"/>
      <c r="CC107" s="14"/>
      <c r="CS107" s="1"/>
      <c r="CT107" s="1"/>
      <c r="CU107" s="1"/>
      <c r="CV107" s="1"/>
      <c r="CW107" s="1"/>
      <c r="CX107" s="1"/>
      <c r="CY107" s="1"/>
      <c r="CZ107" s="1"/>
      <c r="DA107" s="1"/>
      <c r="DB107" s="1"/>
      <c r="DC107" s="1"/>
      <c r="DD107" s="1"/>
      <c r="DE107" s="1"/>
      <c r="DF107" s="1"/>
      <c r="DG107" s="1"/>
      <c r="DH107" s="1"/>
    </row>
    <row r="108" spans="40:112" x14ac:dyDescent="0.2">
      <c r="AN108" s="10"/>
      <c r="BD108" s="1"/>
      <c r="BE108" s="1"/>
      <c r="BF108" s="1"/>
      <c r="BK108" s="1"/>
      <c r="CD108" s="1"/>
      <c r="CE108" s="1"/>
      <c r="CF108" s="1"/>
      <c r="CG108" s="1"/>
      <c r="CH108" s="1"/>
      <c r="CI108" s="1"/>
      <c r="CJ108" s="1"/>
      <c r="CK108" s="1"/>
      <c r="CL108" s="1"/>
      <c r="CM108" s="1"/>
      <c r="CS108" s="1"/>
      <c r="CT108" s="1"/>
      <c r="CU108" s="1"/>
      <c r="CV108" s="1"/>
      <c r="CW108" s="1"/>
      <c r="CX108" s="1"/>
      <c r="CY108" s="1"/>
      <c r="CZ108" s="1"/>
      <c r="DA108" s="1"/>
      <c r="DB108" s="1"/>
      <c r="DC108" s="1"/>
      <c r="DD108" s="1"/>
      <c r="DE108" s="1"/>
      <c r="DF108" s="1"/>
      <c r="DG108" s="1"/>
      <c r="DH108" s="1"/>
    </row>
    <row r="109" spans="40:112" x14ac:dyDescent="0.2">
      <c r="AN109" s="10"/>
      <c r="AO109" s="10"/>
      <c r="AP109" s="14"/>
      <c r="AU109" s="14"/>
      <c r="BD109" s="1"/>
      <c r="BE109" s="1"/>
      <c r="BF109" s="1"/>
      <c r="BK109" s="1"/>
      <c r="BN109" s="14"/>
      <c r="BO109" s="14"/>
      <c r="BP109" s="14"/>
      <c r="BQ109" s="14"/>
      <c r="BR109" s="14"/>
      <c r="BS109" s="14"/>
      <c r="BT109" s="14"/>
      <c r="BU109" s="14"/>
      <c r="BV109" s="14"/>
      <c r="BW109" s="14"/>
      <c r="BX109" s="14"/>
      <c r="BY109" s="14"/>
      <c r="BZ109" s="14"/>
      <c r="CA109" s="14"/>
      <c r="CB109" s="14"/>
      <c r="CC109" s="14"/>
      <c r="CS109" s="1"/>
      <c r="CT109" s="1"/>
      <c r="CU109" s="1"/>
      <c r="CV109" s="1"/>
      <c r="CW109" s="1"/>
      <c r="CX109" s="1"/>
      <c r="CY109" s="1"/>
      <c r="CZ109" s="1"/>
      <c r="DA109" s="1"/>
      <c r="DB109" s="1"/>
      <c r="DC109" s="1"/>
      <c r="DD109" s="1"/>
      <c r="DE109" s="1"/>
      <c r="DF109" s="1"/>
      <c r="DG109" s="1"/>
      <c r="DH109" s="1"/>
    </row>
    <row r="110" spans="40:112" x14ac:dyDescent="0.2">
      <c r="AN110" s="10"/>
      <c r="AO110" s="10"/>
      <c r="AP110" s="14"/>
      <c r="AU110" s="14"/>
      <c r="BD110" s="1"/>
      <c r="BE110" s="1"/>
      <c r="BF110" s="1"/>
      <c r="BK110" s="1"/>
      <c r="BN110" s="14"/>
      <c r="BO110" s="14"/>
      <c r="BP110" s="14"/>
      <c r="BQ110" s="14"/>
      <c r="BR110" s="14"/>
      <c r="BS110" s="14"/>
      <c r="BT110" s="14"/>
      <c r="BU110" s="14"/>
      <c r="BV110" s="14"/>
      <c r="BW110" s="14"/>
      <c r="BX110" s="14"/>
      <c r="BY110" s="14"/>
      <c r="BZ110" s="14"/>
      <c r="CA110" s="14"/>
      <c r="CB110" s="14"/>
      <c r="CC110" s="14"/>
      <c r="CS110" s="1"/>
      <c r="CT110" s="1"/>
      <c r="CU110" s="1"/>
      <c r="CV110" s="1"/>
      <c r="CW110" s="1"/>
      <c r="CX110" s="1"/>
      <c r="CY110" s="1"/>
      <c r="CZ110" s="1"/>
      <c r="DA110" s="1"/>
      <c r="DB110" s="1"/>
      <c r="DC110" s="1"/>
      <c r="DD110" s="1"/>
      <c r="DE110" s="1"/>
      <c r="DF110" s="1"/>
      <c r="DG110" s="1"/>
      <c r="DH110" s="1"/>
    </row>
    <row r="111" spans="40:112" x14ac:dyDescent="0.2">
      <c r="AN111" s="10"/>
      <c r="AO111" s="10"/>
      <c r="AP111" s="14"/>
      <c r="AU111" s="14"/>
      <c r="BD111" s="1"/>
      <c r="BE111" s="1"/>
      <c r="BF111" s="1"/>
      <c r="BK111" s="1"/>
      <c r="BN111" s="14"/>
      <c r="BO111" s="14"/>
      <c r="BP111" s="14"/>
      <c r="BQ111" s="14"/>
      <c r="BR111" s="14"/>
      <c r="BS111" s="14"/>
      <c r="BT111" s="14"/>
      <c r="BU111" s="14"/>
      <c r="BV111" s="14"/>
      <c r="BW111" s="14"/>
      <c r="BX111" s="14"/>
      <c r="BY111" s="14"/>
      <c r="BZ111" s="14"/>
      <c r="CA111" s="14"/>
      <c r="CB111" s="14"/>
      <c r="CC111" s="14"/>
      <c r="CS111" s="1"/>
      <c r="CT111" s="1"/>
      <c r="CU111" s="1"/>
      <c r="CV111" s="1"/>
      <c r="CW111" s="1"/>
      <c r="CX111" s="1"/>
      <c r="CY111" s="1"/>
      <c r="CZ111" s="1"/>
      <c r="DA111" s="1"/>
      <c r="DB111" s="1"/>
      <c r="DC111" s="1"/>
      <c r="DD111" s="1"/>
      <c r="DE111" s="1"/>
      <c r="DF111" s="1"/>
      <c r="DG111" s="1"/>
      <c r="DH111" s="1"/>
    </row>
    <row r="112" spans="40:112" x14ac:dyDescent="0.2">
      <c r="AN112" s="10"/>
      <c r="AO112" s="10"/>
      <c r="AP112" s="14"/>
      <c r="AU112" s="14"/>
      <c r="BD112" s="1"/>
      <c r="BE112" s="1"/>
      <c r="BF112" s="1"/>
      <c r="BK112" s="1"/>
      <c r="BN112" s="14"/>
      <c r="BO112" s="14"/>
      <c r="BP112" s="14"/>
      <c r="BQ112" s="14"/>
      <c r="BR112" s="14"/>
      <c r="BS112" s="14"/>
      <c r="BT112" s="14"/>
      <c r="BU112" s="14"/>
      <c r="BV112" s="14"/>
      <c r="BW112" s="14"/>
      <c r="BX112" s="14"/>
      <c r="BY112" s="14"/>
      <c r="BZ112" s="14"/>
      <c r="CA112" s="14"/>
      <c r="CB112" s="14"/>
      <c r="CC112" s="14"/>
      <c r="CS112" s="1"/>
      <c r="CT112" s="1"/>
      <c r="CU112" s="1"/>
      <c r="CV112" s="1"/>
      <c r="CW112" s="1"/>
      <c r="CX112" s="1"/>
      <c r="CY112" s="1"/>
      <c r="CZ112" s="1"/>
      <c r="DA112" s="1"/>
      <c r="DB112" s="1"/>
      <c r="DC112" s="1"/>
      <c r="DD112" s="1"/>
      <c r="DE112" s="1"/>
      <c r="DF112" s="1"/>
      <c r="DG112" s="1"/>
      <c r="DH112" s="1"/>
    </row>
    <row r="113" spans="40:112" x14ac:dyDescent="0.2">
      <c r="AN113" s="10"/>
      <c r="AO113" s="10"/>
      <c r="AP113" s="14"/>
      <c r="AU113" s="14"/>
      <c r="BD113" s="1"/>
      <c r="BE113" s="1"/>
      <c r="BF113" s="1"/>
      <c r="BK113" s="1"/>
      <c r="BN113" s="14"/>
      <c r="BO113" s="14"/>
      <c r="BP113" s="14"/>
      <c r="BQ113" s="14"/>
      <c r="BR113" s="14"/>
      <c r="BS113" s="14"/>
      <c r="BT113" s="14"/>
      <c r="BU113" s="14"/>
      <c r="BV113" s="14"/>
      <c r="BW113" s="14"/>
      <c r="BX113" s="14"/>
      <c r="BY113" s="14"/>
      <c r="BZ113" s="14"/>
      <c r="CA113" s="14"/>
      <c r="CB113" s="14"/>
      <c r="CC113" s="14"/>
      <c r="CS113" s="1"/>
      <c r="CT113" s="1"/>
      <c r="CU113" s="1"/>
      <c r="CV113" s="1"/>
      <c r="CW113" s="1"/>
      <c r="CX113" s="1"/>
      <c r="CY113" s="1"/>
      <c r="CZ113" s="1"/>
      <c r="DA113" s="1"/>
      <c r="DB113" s="1"/>
      <c r="DC113" s="1"/>
      <c r="DD113" s="1"/>
      <c r="DE113" s="1"/>
      <c r="DF113" s="1"/>
      <c r="DG113" s="1"/>
      <c r="DH113" s="1"/>
    </row>
    <row r="114" spans="40:112" x14ac:dyDescent="0.2">
      <c r="AN114" s="10"/>
      <c r="AO114" s="10"/>
      <c r="AP114" s="14"/>
      <c r="AU114" s="14"/>
      <c r="BD114" s="1"/>
      <c r="BE114" s="1"/>
      <c r="BF114" s="1"/>
      <c r="BK114" s="1"/>
      <c r="BN114" s="14"/>
      <c r="BO114" s="14"/>
      <c r="BP114" s="14"/>
      <c r="BQ114" s="14"/>
      <c r="BR114" s="14"/>
      <c r="BS114" s="14"/>
      <c r="BT114" s="14"/>
      <c r="BU114" s="14"/>
      <c r="BV114" s="14"/>
      <c r="BW114" s="14"/>
      <c r="BX114" s="14"/>
      <c r="BY114" s="14"/>
      <c r="BZ114" s="14"/>
      <c r="CA114" s="14"/>
      <c r="CB114" s="14"/>
      <c r="CC114" s="14"/>
      <c r="CS114" s="1"/>
      <c r="CT114" s="1"/>
      <c r="CU114" s="1"/>
      <c r="CV114" s="1"/>
      <c r="CW114" s="1"/>
      <c r="CX114" s="1"/>
      <c r="CY114" s="1"/>
      <c r="CZ114" s="1"/>
      <c r="DA114" s="1"/>
      <c r="DB114" s="1"/>
      <c r="DC114" s="1"/>
      <c r="DD114" s="1"/>
      <c r="DE114" s="1"/>
      <c r="DF114" s="1"/>
      <c r="DG114" s="1"/>
      <c r="DH114" s="1"/>
    </row>
    <row r="115" spans="40:112" x14ac:dyDescent="0.2">
      <c r="AN115" s="10"/>
      <c r="AO115" s="10"/>
      <c r="AP115" s="14"/>
      <c r="AU115" s="14"/>
      <c r="BD115" s="1"/>
      <c r="BE115" s="1"/>
      <c r="BF115" s="1"/>
      <c r="BK115" s="1"/>
      <c r="BN115" s="14"/>
      <c r="BO115" s="14"/>
      <c r="BP115" s="14"/>
      <c r="BQ115" s="14"/>
      <c r="BR115" s="14"/>
      <c r="BS115" s="14"/>
      <c r="BT115" s="14"/>
      <c r="BU115" s="14"/>
      <c r="BV115" s="14"/>
      <c r="BW115" s="14"/>
      <c r="BX115" s="14"/>
      <c r="BY115" s="14"/>
      <c r="BZ115" s="14"/>
      <c r="CA115" s="14"/>
      <c r="CB115" s="14"/>
      <c r="CC115" s="14"/>
      <c r="CS115" s="1"/>
      <c r="CT115" s="1"/>
      <c r="CU115" s="1"/>
      <c r="CV115" s="1"/>
      <c r="CW115" s="1"/>
      <c r="CX115" s="1"/>
      <c r="CY115" s="1"/>
      <c r="CZ115" s="1"/>
      <c r="DA115" s="1"/>
      <c r="DB115" s="1"/>
      <c r="DC115" s="1"/>
      <c r="DD115" s="1"/>
      <c r="DE115" s="1"/>
      <c r="DF115" s="1"/>
      <c r="DG115" s="1"/>
      <c r="DH115" s="1"/>
    </row>
    <row r="116" spans="40:112" x14ac:dyDescent="0.2">
      <c r="AN116" s="10"/>
      <c r="AO116" s="10"/>
      <c r="AP116" s="14"/>
      <c r="AU116" s="14"/>
      <c r="BD116" s="1"/>
      <c r="BE116" s="1"/>
      <c r="BF116" s="1"/>
      <c r="BK116" s="1"/>
      <c r="BN116" s="14"/>
      <c r="BO116" s="14"/>
      <c r="BP116" s="14"/>
      <c r="BQ116" s="14"/>
      <c r="BR116" s="14"/>
      <c r="BS116" s="14"/>
      <c r="BT116" s="14"/>
      <c r="BU116" s="14"/>
      <c r="BV116" s="14"/>
      <c r="BW116" s="14"/>
      <c r="BX116" s="14"/>
      <c r="BY116" s="14"/>
      <c r="BZ116" s="14"/>
      <c r="CA116" s="14"/>
      <c r="CB116" s="14"/>
      <c r="CC116" s="14"/>
      <c r="CS116" s="1"/>
      <c r="CT116" s="1"/>
      <c r="CU116" s="1"/>
      <c r="CV116" s="1"/>
      <c r="CW116" s="1"/>
      <c r="CX116" s="1"/>
      <c r="CY116" s="1"/>
      <c r="CZ116" s="1"/>
      <c r="DA116" s="1"/>
      <c r="DB116" s="1"/>
      <c r="DC116" s="1"/>
      <c r="DD116" s="1"/>
      <c r="DE116" s="1"/>
      <c r="DF116" s="1"/>
      <c r="DG116" s="1"/>
      <c r="DH116" s="1"/>
    </row>
    <row r="117" spans="40:112" x14ac:dyDescent="0.2">
      <c r="AN117" s="10"/>
      <c r="AO117" s="10"/>
      <c r="AP117" s="14"/>
      <c r="AU117" s="14"/>
      <c r="BD117" s="1"/>
      <c r="BE117" s="1"/>
      <c r="BF117" s="1"/>
      <c r="BK117" s="1"/>
      <c r="BN117" s="14"/>
      <c r="BO117" s="14"/>
      <c r="BP117" s="14"/>
      <c r="BQ117" s="14"/>
      <c r="BR117" s="14"/>
      <c r="BS117" s="14"/>
      <c r="BT117" s="14"/>
      <c r="BU117" s="14"/>
      <c r="BV117" s="14"/>
      <c r="BW117" s="14"/>
      <c r="BX117" s="14"/>
      <c r="BY117" s="14"/>
      <c r="BZ117" s="14"/>
      <c r="CA117" s="14"/>
      <c r="CB117" s="14"/>
      <c r="CC117" s="14"/>
      <c r="CS117" s="1"/>
      <c r="CT117" s="1"/>
      <c r="CU117" s="1"/>
      <c r="CV117" s="1"/>
      <c r="CW117" s="1"/>
      <c r="CX117" s="1"/>
      <c r="CY117" s="1"/>
      <c r="CZ117" s="1"/>
      <c r="DA117" s="1"/>
      <c r="DB117" s="1"/>
      <c r="DC117" s="1"/>
      <c r="DD117" s="1"/>
      <c r="DE117" s="1"/>
      <c r="DF117" s="1"/>
      <c r="DG117" s="1"/>
      <c r="DH117" s="1"/>
    </row>
    <row r="118" spans="40:112" x14ac:dyDescent="0.2">
      <c r="AN118" s="10"/>
      <c r="AO118" s="10"/>
      <c r="AP118" s="14"/>
      <c r="AU118" s="14"/>
      <c r="BD118" s="1"/>
      <c r="BE118" s="1"/>
      <c r="BF118" s="1"/>
      <c r="BK118" s="1"/>
      <c r="BN118" s="14"/>
      <c r="BO118" s="14"/>
      <c r="BP118" s="14"/>
      <c r="BQ118" s="14"/>
      <c r="BR118" s="14"/>
      <c r="BS118" s="14"/>
      <c r="BT118" s="14"/>
      <c r="BU118" s="14"/>
      <c r="BV118" s="14"/>
      <c r="BW118" s="14"/>
      <c r="BX118" s="14"/>
      <c r="BY118" s="14"/>
      <c r="BZ118" s="14"/>
      <c r="CA118" s="14"/>
      <c r="CB118" s="14"/>
      <c r="CC118" s="14"/>
      <c r="CS118" s="1"/>
      <c r="CT118" s="1"/>
      <c r="CU118" s="1"/>
      <c r="CV118" s="1"/>
      <c r="CW118" s="1"/>
      <c r="CX118" s="1"/>
      <c r="CY118" s="1"/>
      <c r="CZ118" s="1"/>
      <c r="DA118" s="1"/>
      <c r="DB118" s="1"/>
      <c r="DC118" s="1"/>
      <c r="DD118" s="1"/>
      <c r="DE118" s="1"/>
      <c r="DF118" s="1"/>
      <c r="DG118" s="1"/>
      <c r="DH118" s="1"/>
    </row>
    <row r="119" spans="40:112" x14ac:dyDescent="0.2">
      <c r="AN119" s="10"/>
      <c r="AO119" s="10"/>
      <c r="AP119" s="14"/>
      <c r="AU119" s="14"/>
      <c r="BD119" s="1"/>
      <c r="BE119" s="1"/>
      <c r="BF119" s="1"/>
      <c r="BK119" s="1"/>
      <c r="BN119" s="14"/>
      <c r="BO119" s="14"/>
      <c r="BP119" s="14"/>
      <c r="BQ119" s="14"/>
      <c r="BR119" s="14"/>
      <c r="BS119" s="14"/>
      <c r="BT119" s="14"/>
      <c r="BU119" s="14"/>
      <c r="BV119" s="14"/>
      <c r="BW119" s="14"/>
      <c r="BX119" s="14"/>
      <c r="BY119" s="14"/>
      <c r="BZ119" s="14"/>
      <c r="CA119" s="14"/>
      <c r="CB119" s="14"/>
      <c r="CC119" s="14"/>
      <c r="CS119" s="1"/>
      <c r="CT119" s="1"/>
      <c r="CU119" s="1"/>
      <c r="CV119" s="1"/>
      <c r="CW119" s="1"/>
      <c r="CX119" s="1"/>
      <c r="CY119" s="1"/>
      <c r="CZ119" s="1"/>
      <c r="DA119" s="1"/>
      <c r="DB119" s="1"/>
      <c r="DC119" s="1"/>
      <c r="DD119" s="1"/>
      <c r="DE119" s="1"/>
      <c r="DF119" s="1"/>
      <c r="DG119" s="1"/>
      <c r="DH119" s="1"/>
    </row>
    <row r="120" spans="40:112" x14ac:dyDescent="0.2">
      <c r="AN120" s="10"/>
      <c r="AO120" s="10"/>
      <c r="AP120" s="14"/>
      <c r="AU120" s="14"/>
      <c r="BD120" s="1"/>
      <c r="BE120" s="1"/>
      <c r="BF120" s="1"/>
      <c r="BK120" s="1"/>
      <c r="BN120" s="14"/>
      <c r="BO120" s="14"/>
      <c r="BP120" s="14"/>
      <c r="BQ120" s="14"/>
      <c r="BR120" s="14"/>
      <c r="BS120" s="14"/>
      <c r="BT120" s="14"/>
      <c r="BU120" s="14"/>
      <c r="BV120" s="14"/>
      <c r="BW120" s="14"/>
      <c r="BX120" s="14"/>
      <c r="BY120" s="14"/>
      <c r="BZ120" s="14"/>
      <c r="CA120" s="14"/>
      <c r="CB120" s="14"/>
      <c r="CC120" s="14"/>
      <c r="CS120" s="1"/>
      <c r="CT120" s="1"/>
      <c r="CU120" s="1"/>
      <c r="CV120" s="1"/>
      <c r="CW120" s="1"/>
      <c r="CX120" s="1"/>
      <c r="CY120" s="1"/>
      <c r="CZ120" s="1"/>
      <c r="DA120" s="1"/>
      <c r="DB120" s="1"/>
      <c r="DC120" s="1"/>
      <c r="DD120" s="1"/>
      <c r="DE120" s="1"/>
      <c r="DF120" s="1"/>
      <c r="DG120" s="1"/>
      <c r="DH120" s="1"/>
    </row>
    <row r="121" spans="40:112" x14ac:dyDescent="0.2">
      <c r="AN121" s="10"/>
      <c r="AO121" s="10"/>
      <c r="AP121" s="14"/>
      <c r="AU121" s="14"/>
      <c r="BD121" s="1"/>
      <c r="BE121" s="1"/>
      <c r="BF121" s="1"/>
      <c r="BK121" s="1"/>
      <c r="BN121" s="14"/>
      <c r="BO121" s="14"/>
      <c r="BP121" s="14"/>
      <c r="BQ121" s="14"/>
      <c r="BR121" s="14"/>
      <c r="BS121" s="14"/>
      <c r="BT121" s="14"/>
      <c r="BU121" s="14"/>
      <c r="BV121" s="14"/>
      <c r="BW121" s="14"/>
      <c r="BX121" s="14"/>
      <c r="BY121" s="14"/>
      <c r="BZ121" s="14"/>
      <c r="CA121" s="14"/>
      <c r="CB121" s="14"/>
      <c r="CC121" s="14"/>
      <c r="CS121" s="1"/>
      <c r="CT121" s="1"/>
      <c r="CU121" s="1"/>
      <c r="CV121" s="1"/>
      <c r="CW121" s="1"/>
      <c r="CX121" s="1"/>
      <c r="CY121" s="1"/>
      <c r="CZ121" s="1"/>
      <c r="DA121" s="1"/>
      <c r="DB121" s="1"/>
      <c r="DC121" s="1"/>
      <c r="DD121" s="1"/>
      <c r="DE121" s="1"/>
      <c r="DF121" s="1"/>
      <c r="DG121" s="1"/>
      <c r="DH121" s="1"/>
    </row>
    <row r="122" spans="40:112" x14ac:dyDescent="0.2">
      <c r="AN122" s="10"/>
      <c r="AO122" s="10"/>
      <c r="AP122" s="14"/>
      <c r="AU122" s="14"/>
      <c r="BD122" s="1"/>
      <c r="BE122" s="1"/>
      <c r="BF122" s="1"/>
      <c r="BK122" s="1"/>
      <c r="BN122" s="14"/>
      <c r="BO122" s="14"/>
      <c r="BP122" s="14"/>
      <c r="BQ122" s="14"/>
      <c r="BR122" s="14"/>
      <c r="BS122" s="14"/>
      <c r="BT122" s="14"/>
      <c r="BU122" s="14"/>
      <c r="BV122" s="14"/>
      <c r="BW122" s="14"/>
      <c r="BX122" s="14"/>
      <c r="BY122" s="14"/>
      <c r="BZ122" s="14"/>
      <c r="CA122" s="14"/>
      <c r="CB122" s="14"/>
      <c r="CC122" s="14"/>
      <c r="CS122" s="1"/>
      <c r="CT122" s="1"/>
      <c r="CU122" s="1"/>
      <c r="CV122" s="1"/>
      <c r="CW122" s="1"/>
      <c r="CX122" s="1"/>
      <c r="CY122" s="1"/>
      <c r="CZ122" s="1"/>
      <c r="DA122" s="1"/>
      <c r="DB122" s="1"/>
      <c r="DC122" s="1"/>
      <c r="DD122" s="1"/>
      <c r="DE122" s="1"/>
      <c r="DF122" s="1"/>
      <c r="DG122" s="1"/>
      <c r="DH122" s="1"/>
    </row>
    <row r="123" spans="40:112" x14ac:dyDescent="0.2">
      <c r="AN123" s="10"/>
      <c r="AO123" s="10"/>
      <c r="AP123" s="14"/>
      <c r="AU123" s="14"/>
      <c r="BD123" s="1"/>
      <c r="BE123" s="1"/>
      <c r="BF123" s="1"/>
      <c r="BK123" s="1"/>
      <c r="BN123" s="14"/>
      <c r="BO123" s="14"/>
      <c r="BP123" s="14"/>
      <c r="BQ123" s="14"/>
      <c r="BR123" s="14"/>
      <c r="BS123" s="14"/>
      <c r="BT123" s="14"/>
      <c r="BU123" s="14"/>
      <c r="BV123" s="14"/>
      <c r="BW123" s="14"/>
      <c r="BX123" s="14"/>
      <c r="BY123" s="14"/>
      <c r="BZ123" s="14"/>
      <c r="CA123" s="14"/>
      <c r="CB123" s="14"/>
      <c r="CC123" s="14"/>
      <c r="CS123" s="1"/>
      <c r="CT123" s="1"/>
      <c r="CU123" s="1"/>
      <c r="CV123" s="1"/>
      <c r="CW123" s="1"/>
      <c r="CX123" s="1"/>
      <c r="CY123" s="1"/>
      <c r="CZ123" s="1"/>
      <c r="DA123" s="1"/>
      <c r="DB123" s="1"/>
      <c r="DC123" s="1"/>
      <c r="DD123" s="1"/>
      <c r="DE123" s="1"/>
      <c r="DF123" s="1"/>
      <c r="DG123" s="1"/>
      <c r="DH123" s="1"/>
    </row>
    <row r="124" spans="40:112" x14ac:dyDescent="0.2">
      <c r="AN124" s="10"/>
      <c r="AO124" s="10"/>
      <c r="AP124" s="14"/>
      <c r="AU124" s="14"/>
      <c r="BD124" s="1"/>
      <c r="BE124" s="1"/>
      <c r="BF124" s="1"/>
      <c r="BK124" s="1"/>
      <c r="BN124" s="14"/>
      <c r="BO124" s="14"/>
      <c r="BP124" s="14"/>
      <c r="BQ124" s="14"/>
      <c r="BR124" s="14"/>
      <c r="BS124" s="14"/>
      <c r="BT124" s="14"/>
      <c r="BU124" s="14"/>
      <c r="BV124" s="14"/>
      <c r="BW124" s="14"/>
      <c r="BX124" s="14"/>
      <c r="BY124" s="14"/>
      <c r="BZ124" s="14"/>
      <c r="CA124" s="14"/>
      <c r="CB124" s="14"/>
      <c r="CC124" s="14"/>
      <c r="CS124" s="1"/>
      <c r="CT124" s="1"/>
      <c r="CU124" s="1"/>
      <c r="CV124" s="1"/>
      <c r="CW124" s="1"/>
      <c r="CX124" s="1"/>
      <c r="CY124" s="1"/>
      <c r="CZ124" s="1"/>
      <c r="DA124" s="1"/>
      <c r="DB124" s="1"/>
      <c r="DC124" s="1"/>
      <c r="DD124" s="1"/>
      <c r="DE124" s="1"/>
      <c r="DF124" s="1"/>
      <c r="DG124" s="1"/>
      <c r="DH124" s="1"/>
    </row>
    <row r="125" spans="40:112" x14ac:dyDescent="0.2">
      <c r="AN125" s="10"/>
      <c r="AO125" s="10"/>
      <c r="AP125" s="14"/>
      <c r="AU125" s="14"/>
      <c r="BD125" s="1"/>
      <c r="BE125" s="1"/>
      <c r="BF125" s="1"/>
      <c r="BK125" s="1"/>
      <c r="BN125" s="14"/>
      <c r="BO125" s="14"/>
      <c r="BP125" s="14"/>
      <c r="BQ125" s="14"/>
      <c r="BR125" s="14"/>
      <c r="BS125" s="14"/>
      <c r="BT125" s="14"/>
      <c r="BU125" s="14"/>
      <c r="BV125" s="14"/>
      <c r="BW125" s="14"/>
      <c r="BX125" s="14"/>
      <c r="BY125" s="14"/>
      <c r="BZ125" s="14"/>
      <c r="CA125" s="14"/>
      <c r="CB125" s="14"/>
      <c r="CC125" s="14"/>
      <c r="CS125" s="1"/>
      <c r="CT125" s="1"/>
      <c r="CU125" s="1"/>
      <c r="CV125" s="1"/>
      <c r="CW125" s="1"/>
      <c r="CX125" s="1"/>
      <c r="CY125" s="1"/>
      <c r="CZ125" s="1"/>
      <c r="DA125" s="1"/>
      <c r="DB125" s="1"/>
      <c r="DC125" s="1"/>
      <c r="DD125" s="1"/>
      <c r="DE125" s="1"/>
      <c r="DF125" s="1"/>
      <c r="DG125" s="1"/>
      <c r="DH125" s="1"/>
    </row>
    <row r="126" spans="40:112" x14ac:dyDescent="0.2">
      <c r="AN126" s="10"/>
      <c r="AO126" s="10"/>
      <c r="AP126" s="14"/>
      <c r="AU126" s="14"/>
      <c r="BD126" s="1"/>
      <c r="BE126" s="1"/>
      <c r="BF126" s="1"/>
      <c r="BK126" s="1"/>
      <c r="BN126" s="14"/>
      <c r="BO126" s="14"/>
      <c r="BP126" s="14"/>
      <c r="BQ126" s="14"/>
      <c r="BR126" s="14"/>
      <c r="BS126" s="14"/>
      <c r="BT126" s="14"/>
      <c r="BU126" s="14"/>
      <c r="BV126" s="14"/>
      <c r="BW126" s="14"/>
      <c r="BX126" s="14"/>
      <c r="BY126" s="14"/>
      <c r="BZ126" s="14"/>
      <c r="CA126" s="14"/>
      <c r="CB126" s="14"/>
      <c r="CC126" s="14"/>
      <c r="CS126" s="1"/>
      <c r="CT126" s="1"/>
      <c r="CU126" s="1"/>
      <c r="CV126" s="1"/>
      <c r="CW126" s="1"/>
      <c r="CX126" s="1"/>
      <c r="CY126" s="1"/>
      <c r="CZ126" s="1"/>
      <c r="DA126" s="1"/>
      <c r="DB126" s="1"/>
      <c r="DC126" s="1"/>
      <c r="DD126" s="1"/>
      <c r="DE126" s="1"/>
      <c r="DF126" s="1"/>
      <c r="DG126" s="1"/>
      <c r="DH126" s="1"/>
    </row>
    <row r="127" spans="40:112" x14ac:dyDescent="0.2">
      <c r="AN127" s="10"/>
      <c r="AO127" s="10"/>
      <c r="AP127" s="14"/>
      <c r="AU127" s="14"/>
      <c r="BD127" s="1"/>
      <c r="BE127" s="1"/>
      <c r="BF127" s="1"/>
      <c r="BK127" s="1"/>
      <c r="BN127" s="14"/>
      <c r="BO127" s="14"/>
      <c r="BP127" s="14"/>
      <c r="BQ127" s="14"/>
      <c r="BR127" s="14"/>
      <c r="BS127" s="14"/>
      <c r="BT127" s="14"/>
      <c r="BU127" s="14"/>
      <c r="BV127" s="14"/>
      <c r="BW127" s="14"/>
      <c r="BX127" s="14"/>
      <c r="BY127" s="14"/>
      <c r="BZ127" s="14"/>
      <c r="CA127" s="14"/>
      <c r="CB127" s="14"/>
      <c r="CC127" s="14"/>
      <c r="CS127" s="1"/>
      <c r="CT127" s="1"/>
      <c r="CU127" s="1"/>
      <c r="CV127" s="1"/>
      <c r="CW127" s="1"/>
      <c r="CX127" s="1"/>
      <c r="CY127" s="1"/>
      <c r="CZ127" s="1"/>
      <c r="DA127" s="1"/>
      <c r="DB127" s="1"/>
      <c r="DC127" s="1"/>
      <c r="DD127" s="1"/>
      <c r="DE127" s="1"/>
      <c r="DF127" s="1"/>
      <c r="DG127" s="1"/>
      <c r="DH127" s="1"/>
    </row>
    <row r="128" spans="40:112" x14ac:dyDescent="0.2">
      <c r="AN128" s="10"/>
      <c r="AO128" s="10"/>
      <c r="AP128" s="14"/>
      <c r="AU128" s="14"/>
      <c r="BD128" s="1"/>
      <c r="BE128" s="1"/>
      <c r="BF128" s="1"/>
      <c r="BK128" s="1"/>
      <c r="BN128" s="14"/>
      <c r="BO128" s="14"/>
      <c r="BP128" s="14"/>
      <c r="BQ128" s="14"/>
      <c r="BR128" s="14"/>
      <c r="BS128" s="14"/>
      <c r="BT128" s="14"/>
      <c r="BU128" s="14"/>
      <c r="BV128" s="14"/>
      <c r="BW128" s="14"/>
      <c r="BX128" s="14"/>
      <c r="BY128" s="14"/>
      <c r="BZ128" s="14"/>
      <c r="CA128" s="14"/>
      <c r="CB128" s="14"/>
      <c r="CC128" s="14"/>
      <c r="CS128" s="1"/>
      <c r="CT128" s="1"/>
      <c r="CU128" s="1"/>
      <c r="CV128" s="1"/>
      <c r="CW128" s="1"/>
      <c r="CX128" s="1"/>
      <c r="CY128" s="1"/>
      <c r="CZ128" s="1"/>
      <c r="DA128" s="1"/>
      <c r="DB128" s="1"/>
      <c r="DC128" s="1"/>
      <c r="DD128" s="1"/>
      <c r="DE128" s="1"/>
      <c r="DF128" s="1"/>
      <c r="DG128" s="1"/>
      <c r="DH128" s="1"/>
    </row>
    <row r="129" spans="40:112" x14ac:dyDescent="0.2">
      <c r="AN129" s="10"/>
      <c r="AO129" s="10"/>
      <c r="AP129" s="14"/>
      <c r="AU129" s="14"/>
      <c r="BD129" s="1"/>
      <c r="BE129" s="1"/>
      <c r="BF129" s="1"/>
      <c r="BK129" s="1"/>
      <c r="BN129" s="14"/>
      <c r="BO129" s="14"/>
      <c r="BP129" s="14"/>
      <c r="BQ129" s="14"/>
      <c r="BR129" s="14"/>
      <c r="BS129" s="14"/>
      <c r="BT129" s="14"/>
      <c r="BU129" s="14"/>
      <c r="BV129" s="14"/>
      <c r="BW129" s="14"/>
      <c r="BX129" s="14"/>
      <c r="BY129" s="14"/>
      <c r="BZ129" s="14"/>
      <c r="CA129" s="14"/>
      <c r="CB129" s="14"/>
      <c r="CC129" s="14"/>
      <c r="CS129" s="1"/>
      <c r="CT129" s="1"/>
      <c r="CU129" s="1"/>
      <c r="CV129" s="1"/>
      <c r="CW129" s="1"/>
      <c r="CX129" s="1"/>
      <c r="CY129" s="1"/>
      <c r="CZ129" s="1"/>
      <c r="DA129" s="1"/>
      <c r="DB129" s="1"/>
      <c r="DC129" s="1"/>
      <c r="DD129" s="1"/>
      <c r="DE129" s="1"/>
      <c r="DF129" s="1"/>
      <c r="DG129" s="1"/>
      <c r="DH129" s="1"/>
    </row>
    <row r="130" spans="40:112" x14ac:dyDescent="0.2">
      <c r="AN130" s="10"/>
      <c r="AO130" s="10"/>
      <c r="AP130" s="14"/>
      <c r="AU130" s="14"/>
      <c r="BD130" s="1"/>
      <c r="BE130" s="1"/>
      <c r="BF130" s="1"/>
      <c r="BK130" s="1"/>
      <c r="BN130" s="14"/>
      <c r="BO130" s="14"/>
      <c r="BP130" s="14"/>
      <c r="BQ130" s="14"/>
      <c r="BR130" s="14"/>
      <c r="BS130" s="14"/>
      <c r="BT130" s="14"/>
      <c r="BU130" s="14"/>
      <c r="BV130" s="14"/>
      <c r="BW130" s="14"/>
      <c r="BX130" s="14"/>
      <c r="BY130" s="14"/>
      <c r="BZ130" s="14"/>
      <c r="CA130" s="14"/>
      <c r="CB130" s="14"/>
      <c r="CC130" s="14"/>
      <c r="CS130" s="1"/>
      <c r="CT130" s="1"/>
      <c r="CU130" s="1"/>
      <c r="CV130" s="1"/>
      <c r="CW130" s="1"/>
      <c r="CX130" s="1"/>
      <c r="CY130" s="1"/>
      <c r="CZ130" s="1"/>
      <c r="DA130" s="1"/>
      <c r="DB130" s="1"/>
      <c r="DC130" s="1"/>
      <c r="DD130" s="1"/>
      <c r="DE130" s="1"/>
      <c r="DF130" s="1"/>
      <c r="DG130" s="1"/>
      <c r="DH130" s="1"/>
    </row>
    <row r="131" spans="40:112" x14ac:dyDescent="0.2">
      <c r="AN131" s="10"/>
      <c r="AO131" s="10"/>
      <c r="AP131" s="14"/>
      <c r="AU131" s="14"/>
      <c r="BD131" s="1"/>
      <c r="BE131" s="1"/>
      <c r="BF131" s="1"/>
      <c r="BK131" s="1"/>
      <c r="BN131" s="14"/>
      <c r="BO131" s="14"/>
      <c r="BP131" s="14"/>
      <c r="BQ131" s="14"/>
      <c r="BR131" s="14"/>
      <c r="BS131" s="14"/>
      <c r="BT131" s="14"/>
      <c r="BU131" s="14"/>
      <c r="BV131" s="14"/>
      <c r="BW131" s="14"/>
      <c r="BX131" s="14"/>
      <c r="BY131" s="14"/>
      <c r="BZ131" s="14"/>
      <c r="CA131" s="14"/>
      <c r="CB131" s="14"/>
      <c r="CC131" s="14"/>
      <c r="CS131" s="1"/>
      <c r="CT131" s="1"/>
      <c r="CU131" s="1"/>
      <c r="CV131" s="1"/>
      <c r="CW131" s="1"/>
      <c r="CX131" s="1"/>
      <c r="CY131" s="1"/>
      <c r="CZ131" s="1"/>
      <c r="DA131" s="1"/>
      <c r="DB131" s="1"/>
      <c r="DC131" s="1"/>
      <c r="DD131" s="1"/>
      <c r="DE131" s="1"/>
      <c r="DF131" s="1"/>
      <c r="DG131" s="1"/>
      <c r="DH131" s="1"/>
    </row>
    <row r="132" spans="40:112" x14ac:dyDescent="0.2">
      <c r="AN132" s="10"/>
      <c r="AO132" s="10"/>
      <c r="AP132" s="14"/>
      <c r="AU132" s="14"/>
      <c r="BD132" s="1"/>
      <c r="BE132" s="1"/>
      <c r="BF132" s="1"/>
      <c r="BK132" s="1"/>
      <c r="BN132" s="14"/>
      <c r="BO132" s="14"/>
      <c r="BP132" s="14"/>
      <c r="BQ132" s="14"/>
      <c r="BR132" s="14"/>
      <c r="BS132" s="14"/>
      <c r="BT132" s="14"/>
      <c r="BU132" s="14"/>
      <c r="BV132" s="14"/>
      <c r="BW132" s="14"/>
      <c r="BX132" s="14"/>
      <c r="BY132" s="14"/>
      <c r="BZ132" s="14"/>
      <c r="CA132" s="14"/>
      <c r="CB132" s="14"/>
      <c r="CC132" s="14"/>
      <c r="CS132" s="1"/>
      <c r="CT132" s="1"/>
      <c r="CU132" s="1"/>
      <c r="CV132" s="1"/>
      <c r="CW132" s="1"/>
      <c r="CX132" s="1"/>
      <c r="CY132" s="1"/>
      <c r="CZ132" s="1"/>
      <c r="DA132" s="1"/>
      <c r="DB132" s="1"/>
      <c r="DC132" s="1"/>
      <c r="DD132" s="1"/>
      <c r="DE132" s="1"/>
      <c r="DF132" s="1"/>
      <c r="DG132" s="1"/>
      <c r="DH132" s="1"/>
    </row>
    <row r="133" spans="40:112" x14ac:dyDescent="0.2">
      <c r="AN133" s="10"/>
      <c r="AO133" s="10"/>
      <c r="AP133" s="14"/>
      <c r="AU133" s="14"/>
      <c r="BD133" s="1"/>
      <c r="BE133" s="1"/>
      <c r="BF133" s="1"/>
      <c r="BK133" s="1"/>
      <c r="BN133" s="14"/>
      <c r="BO133" s="14"/>
      <c r="BP133" s="14"/>
      <c r="BQ133" s="14"/>
      <c r="BR133" s="14"/>
      <c r="BS133" s="14"/>
      <c r="BT133" s="14"/>
      <c r="BU133" s="14"/>
      <c r="BV133" s="14"/>
      <c r="BW133" s="14"/>
      <c r="BX133" s="14"/>
      <c r="BY133" s="14"/>
      <c r="BZ133" s="14"/>
      <c r="CA133" s="14"/>
      <c r="CB133" s="14"/>
      <c r="CC133" s="14"/>
      <c r="CS133" s="1"/>
      <c r="CT133" s="1"/>
      <c r="CU133" s="1"/>
      <c r="CV133" s="1"/>
      <c r="CW133" s="1"/>
      <c r="CX133" s="1"/>
      <c r="CY133" s="1"/>
      <c r="CZ133" s="1"/>
      <c r="DA133" s="1"/>
      <c r="DB133" s="1"/>
      <c r="DC133" s="1"/>
      <c r="DD133" s="1"/>
      <c r="DE133" s="1"/>
      <c r="DF133" s="1"/>
      <c r="DG133" s="1"/>
      <c r="DH133" s="1"/>
    </row>
    <row r="134" spans="40:112" x14ac:dyDescent="0.2">
      <c r="AN134" s="10"/>
      <c r="AO134" s="10"/>
      <c r="AP134" s="14"/>
      <c r="AU134" s="14"/>
      <c r="BD134" s="1"/>
      <c r="BE134" s="1"/>
      <c r="BF134" s="1"/>
      <c r="BK134" s="1"/>
      <c r="BN134" s="14"/>
      <c r="BO134" s="14"/>
      <c r="BP134" s="14"/>
      <c r="BQ134" s="14"/>
      <c r="BR134" s="14"/>
      <c r="BS134" s="14"/>
      <c r="BT134" s="14"/>
      <c r="BU134" s="14"/>
      <c r="BV134" s="14"/>
      <c r="BW134" s="14"/>
      <c r="BX134" s="14"/>
      <c r="BY134" s="14"/>
      <c r="BZ134" s="14"/>
      <c r="CA134" s="14"/>
      <c r="CB134" s="14"/>
      <c r="CC134" s="14"/>
      <c r="CS134" s="1"/>
      <c r="CT134" s="1"/>
      <c r="CU134" s="1"/>
      <c r="CV134" s="1"/>
      <c r="CW134" s="1"/>
      <c r="CX134" s="1"/>
      <c r="CY134" s="1"/>
      <c r="CZ134" s="1"/>
      <c r="DA134" s="1"/>
      <c r="DB134" s="1"/>
      <c r="DC134" s="1"/>
      <c r="DD134" s="1"/>
      <c r="DE134" s="1"/>
      <c r="DF134" s="1"/>
      <c r="DG134" s="1"/>
      <c r="DH134" s="1"/>
    </row>
    <row r="135" spans="40:112" x14ac:dyDescent="0.2">
      <c r="AN135" s="10"/>
      <c r="AO135" s="10"/>
      <c r="AP135" s="14"/>
      <c r="AU135" s="14"/>
      <c r="BD135" s="1"/>
      <c r="BE135" s="1"/>
      <c r="BF135" s="1"/>
      <c r="BK135" s="1"/>
      <c r="BN135" s="14"/>
      <c r="BO135" s="14"/>
      <c r="BP135" s="14"/>
      <c r="BQ135" s="14"/>
      <c r="BR135" s="14"/>
      <c r="BS135" s="14"/>
      <c r="BT135" s="14"/>
      <c r="BU135" s="14"/>
      <c r="BV135" s="14"/>
      <c r="BW135" s="14"/>
      <c r="BX135" s="14"/>
      <c r="BY135" s="14"/>
      <c r="BZ135" s="14"/>
      <c r="CA135" s="14"/>
      <c r="CB135" s="14"/>
      <c r="CC135" s="14"/>
      <c r="CS135" s="1"/>
      <c r="CT135" s="1"/>
      <c r="CU135" s="1"/>
      <c r="CV135" s="1"/>
      <c r="CW135" s="1"/>
      <c r="CX135" s="1"/>
      <c r="CY135" s="1"/>
      <c r="CZ135" s="1"/>
      <c r="DA135" s="1"/>
      <c r="DB135" s="1"/>
      <c r="DC135" s="1"/>
      <c r="DD135" s="1"/>
      <c r="DE135" s="1"/>
      <c r="DF135" s="1"/>
      <c r="DG135" s="1"/>
      <c r="DH135" s="1"/>
    </row>
    <row r="136" spans="40:112" x14ac:dyDescent="0.2">
      <c r="AN136" s="10"/>
      <c r="AO136" s="10"/>
      <c r="AP136" s="14"/>
      <c r="AU136" s="14"/>
      <c r="BD136" s="1"/>
      <c r="BE136" s="1"/>
      <c r="BF136" s="1"/>
      <c r="BK136" s="1"/>
      <c r="BN136" s="14"/>
      <c r="BO136" s="14"/>
      <c r="BP136" s="14"/>
      <c r="BQ136" s="14"/>
      <c r="BR136" s="14"/>
      <c r="BS136" s="14"/>
      <c r="BT136" s="14"/>
      <c r="BU136" s="14"/>
      <c r="BV136" s="14"/>
      <c r="BW136" s="14"/>
      <c r="BX136" s="14"/>
      <c r="BY136" s="14"/>
      <c r="BZ136" s="14"/>
      <c r="CA136" s="14"/>
      <c r="CB136" s="14"/>
      <c r="CC136" s="14"/>
      <c r="CS136" s="1"/>
      <c r="CT136" s="1"/>
      <c r="CU136" s="1"/>
      <c r="CV136" s="1"/>
      <c r="CW136" s="1"/>
      <c r="CX136" s="1"/>
      <c r="CY136" s="1"/>
      <c r="CZ136" s="1"/>
      <c r="DA136" s="1"/>
      <c r="DB136" s="1"/>
      <c r="DC136" s="1"/>
      <c r="DD136" s="1"/>
      <c r="DE136" s="1"/>
      <c r="DF136" s="1"/>
      <c r="DG136" s="1"/>
      <c r="DH136" s="1"/>
    </row>
    <row r="137" spans="40:112" x14ac:dyDescent="0.2">
      <c r="AN137" s="10"/>
      <c r="AO137" s="10"/>
      <c r="AP137" s="14"/>
      <c r="AU137" s="14"/>
      <c r="BD137" s="1"/>
      <c r="BE137" s="1"/>
      <c r="BF137" s="1"/>
      <c r="BK137" s="1"/>
      <c r="BN137" s="14"/>
      <c r="BO137" s="14"/>
      <c r="BP137" s="14"/>
      <c r="BQ137" s="14"/>
      <c r="BR137" s="14"/>
      <c r="BS137" s="14"/>
      <c r="BT137" s="14"/>
      <c r="BU137" s="14"/>
      <c r="BV137" s="14"/>
      <c r="BW137" s="14"/>
      <c r="BX137" s="14"/>
      <c r="BY137" s="14"/>
      <c r="BZ137" s="14"/>
      <c r="CA137" s="14"/>
      <c r="CB137" s="14"/>
      <c r="CC137" s="14"/>
      <c r="CS137" s="1"/>
      <c r="CT137" s="1"/>
      <c r="CU137" s="1"/>
      <c r="CV137" s="1"/>
      <c r="CW137" s="1"/>
      <c r="CX137" s="1"/>
      <c r="CY137" s="1"/>
      <c r="CZ137" s="1"/>
      <c r="DA137" s="1"/>
      <c r="DB137" s="1"/>
      <c r="DC137" s="1"/>
      <c r="DD137" s="1"/>
      <c r="DE137" s="1"/>
      <c r="DF137" s="1"/>
      <c r="DG137" s="1"/>
      <c r="DH137" s="1"/>
    </row>
    <row r="138" spans="40:112" x14ac:dyDescent="0.2">
      <c r="AN138" s="10"/>
      <c r="AO138" s="10"/>
      <c r="AP138" s="14"/>
      <c r="AU138" s="14"/>
      <c r="BD138" s="1"/>
      <c r="BE138" s="1"/>
      <c r="BF138" s="1"/>
      <c r="BK138" s="1"/>
      <c r="BN138" s="14"/>
      <c r="BO138" s="14"/>
      <c r="BP138" s="14"/>
      <c r="BQ138" s="14"/>
      <c r="BR138" s="14"/>
      <c r="BS138" s="14"/>
      <c r="BT138" s="14"/>
      <c r="BU138" s="14"/>
      <c r="BV138" s="14"/>
      <c r="BW138" s="14"/>
      <c r="BX138" s="14"/>
      <c r="BY138" s="14"/>
      <c r="BZ138" s="14"/>
      <c r="CA138" s="14"/>
      <c r="CB138" s="14"/>
      <c r="CC138" s="14"/>
      <c r="CS138" s="1"/>
      <c r="CT138" s="1"/>
      <c r="CU138" s="1"/>
      <c r="CV138" s="1"/>
      <c r="CW138" s="1"/>
      <c r="CX138" s="1"/>
      <c r="CY138" s="1"/>
      <c r="CZ138" s="1"/>
      <c r="DA138" s="1"/>
      <c r="DB138" s="1"/>
      <c r="DC138" s="1"/>
      <c r="DD138" s="1"/>
      <c r="DE138" s="1"/>
      <c r="DF138" s="1"/>
      <c r="DG138" s="1"/>
      <c r="DH138" s="1"/>
    </row>
    <row r="139" spans="40:112" x14ac:dyDescent="0.2">
      <c r="AN139" s="10"/>
      <c r="AO139" s="10"/>
      <c r="AP139" s="14"/>
      <c r="AU139" s="14"/>
      <c r="BD139" s="1"/>
      <c r="BE139" s="1"/>
      <c r="BF139" s="1"/>
      <c r="BK139" s="1"/>
      <c r="BN139" s="14"/>
      <c r="BO139" s="14"/>
      <c r="BP139" s="14"/>
      <c r="BQ139" s="14"/>
      <c r="BR139" s="14"/>
      <c r="BS139" s="14"/>
      <c r="BT139" s="14"/>
      <c r="BU139" s="14"/>
      <c r="BV139" s="14"/>
      <c r="BW139" s="14"/>
      <c r="BX139" s="14"/>
      <c r="BY139" s="14"/>
      <c r="BZ139" s="14"/>
      <c r="CA139" s="14"/>
      <c r="CB139" s="14"/>
      <c r="CC139" s="14"/>
      <c r="CS139" s="1"/>
      <c r="CT139" s="1"/>
      <c r="CU139" s="1"/>
      <c r="CV139" s="1"/>
      <c r="CW139" s="1"/>
      <c r="CX139" s="1"/>
      <c r="CY139" s="1"/>
      <c r="CZ139" s="1"/>
      <c r="DA139" s="1"/>
      <c r="DB139" s="1"/>
      <c r="DC139" s="1"/>
      <c r="DD139" s="1"/>
      <c r="DE139" s="1"/>
      <c r="DF139" s="1"/>
      <c r="DG139" s="1"/>
      <c r="DH139" s="1"/>
    </row>
    <row r="140" spans="40:112" x14ac:dyDescent="0.2">
      <c r="AN140" s="10"/>
      <c r="AO140" s="10"/>
      <c r="AP140" s="14"/>
      <c r="AU140" s="14"/>
      <c r="BD140" s="1"/>
      <c r="BE140" s="1"/>
      <c r="BF140" s="1"/>
      <c r="BK140" s="1"/>
      <c r="BN140" s="14"/>
      <c r="BO140" s="14"/>
      <c r="BP140" s="14"/>
      <c r="BQ140" s="14"/>
      <c r="BR140" s="14"/>
      <c r="BS140" s="14"/>
      <c r="BT140" s="14"/>
      <c r="BU140" s="14"/>
      <c r="BV140" s="14"/>
      <c r="BW140" s="14"/>
      <c r="BX140" s="14"/>
      <c r="BY140" s="14"/>
      <c r="BZ140" s="14"/>
      <c r="CA140" s="14"/>
      <c r="CB140" s="14"/>
      <c r="CC140" s="14"/>
      <c r="CS140" s="1"/>
      <c r="CT140" s="1"/>
      <c r="CU140" s="1"/>
      <c r="CV140" s="1"/>
      <c r="CW140" s="1"/>
      <c r="CX140" s="1"/>
      <c r="CY140" s="1"/>
      <c r="CZ140" s="1"/>
      <c r="DA140" s="1"/>
      <c r="DB140" s="1"/>
      <c r="DC140" s="1"/>
      <c r="DD140" s="1"/>
      <c r="DE140" s="1"/>
      <c r="DF140" s="1"/>
      <c r="DG140" s="1"/>
      <c r="DH140" s="1"/>
    </row>
    <row r="141" spans="40:112" x14ac:dyDescent="0.2">
      <c r="AN141" s="10"/>
      <c r="AO141" s="10"/>
      <c r="AP141" s="14"/>
      <c r="AU141" s="14"/>
      <c r="BD141" s="1"/>
      <c r="BE141" s="1"/>
      <c r="BF141" s="1"/>
      <c r="BK141" s="1"/>
      <c r="BN141" s="14"/>
      <c r="BO141" s="14"/>
      <c r="BP141" s="14"/>
      <c r="BQ141" s="14"/>
      <c r="BR141" s="14"/>
      <c r="BS141" s="14"/>
      <c r="BT141" s="14"/>
      <c r="BU141" s="14"/>
      <c r="BV141" s="14"/>
      <c r="BW141" s="14"/>
      <c r="BX141" s="14"/>
      <c r="BY141" s="14"/>
      <c r="BZ141" s="14"/>
      <c r="CA141" s="14"/>
      <c r="CB141" s="14"/>
      <c r="CC141" s="14"/>
      <c r="CS141" s="1"/>
      <c r="CT141" s="1"/>
      <c r="CU141" s="1"/>
      <c r="CV141" s="1"/>
      <c r="CW141" s="1"/>
      <c r="CX141" s="1"/>
      <c r="CY141" s="1"/>
      <c r="CZ141" s="1"/>
      <c r="DA141" s="1"/>
      <c r="DB141" s="1"/>
      <c r="DC141" s="1"/>
      <c r="DD141" s="1"/>
      <c r="DE141" s="1"/>
      <c r="DF141" s="1"/>
      <c r="DG141" s="1"/>
      <c r="DH141" s="1"/>
    </row>
    <row r="142" spans="40:112" x14ac:dyDescent="0.2">
      <c r="AN142" s="10"/>
      <c r="AO142" s="10"/>
      <c r="AP142" s="14"/>
      <c r="AU142" s="14"/>
      <c r="BD142" s="1"/>
      <c r="BE142" s="1"/>
      <c r="BF142" s="1"/>
      <c r="BK142" s="1"/>
      <c r="BN142" s="14"/>
      <c r="BO142" s="14"/>
      <c r="BP142" s="14"/>
      <c r="BQ142" s="14"/>
      <c r="BR142" s="14"/>
      <c r="BS142" s="14"/>
      <c r="BT142" s="14"/>
      <c r="BU142" s="14"/>
      <c r="BV142" s="14"/>
      <c r="BW142" s="14"/>
      <c r="BX142" s="14"/>
      <c r="BY142" s="14"/>
      <c r="BZ142" s="14"/>
      <c r="CA142" s="14"/>
      <c r="CB142" s="14"/>
      <c r="CC142" s="14"/>
      <c r="CS142" s="1"/>
      <c r="CT142" s="1"/>
      <c r="CU142" s="1"/>
      <c r="CV142" s="1"/>
      <c r="CW142" s="1"/>
      <c r="CX142" s="1"/>
      <c r="CY142" s="1"/>
      <c r="CZ142" s="1"/>
      <c r="DA142" s="1"/>
      <c r="DB142" s="1"/>
      <c r="DC142" s="1"/>
      <c r="DD142" s="1"/>
      <c r="DE142" s="1"/>
      <c r="DF142" s="1"/>
      <c r="DG142" s="1"/>
      <c r="DH142" s="1"/>
    </row>
    <row r="143" spans="40:112" x14ac:dyDescent="0.2">
      <c r="AN143" s="10"/>
      <c r="AO143" s="10"/>
      <c r="AP143" s="14"/>
      <c r="AU143" s="14"/>
      <c r="BD143" s="1"/>
      <c r="BE143" s="1"/>
      <c r="BF143" s="1"/>
      <c r="BK143" s="1"/>
      <c r="BN143" s="14"/>
      <c r="BO143" s="14"/>
      <c r="BP143" s="14"/>
      <c r="BQ143" s="14"/>
      <c r="BR143" s="14"/>
      <c r="BS143" s="14"/>
      <c r="BT143" s="14"/>
      <c r="BU143" s="14"/>
      <c r="BV143" s="14"/>
      <c r="BW143" s="14"/>
      <c r="BX143" s="14"/>
      <c r="BY143" s="14"/>
      <c r="BZ143" s="14"/>
      <c r="CA143" s="14"/>
      <c r="CB143" s="14"/>
      <c r="CC143" s="14"/>
      <c r="CS143" s="1"/>
      <c r="CT143" s="1"/>
      <c r="CU143" s="1"/>
      <c r="CV143" s="1"/>
      <c r="CW143" s="1"/>
      <c r="CX143" s="1"/>
      <c r="CY143" s="1"/>
      <c r="CZ143" s="1"/>
      <c r="DA143" s="1"/>
      <c r="DB143" s="1"/>
      <c r="DC143" s="1"/>
      <c r="DD143" s="1"/>
      <c r="DE143" s="1"/>
      <c r="DF143" s="1"/>
      <c r="DG143" s="1"/>
      <c r="DH143" s="1"/>
    </row>
    <row r="144" spans="40:112" x14ac:dyDescent="0.2">
      <c r="AN144" s="10"/>
      <c r="AO144" s="10"/>
      <c r="AP144" s="14"/>
      <c r="AU144" s="14"/>
      <c r="BD144" s="1"/>
      <c r="BE144" s="1"/>
      <c r="BF144" s="1"/>
      <c r="BK144" s="1"/>
      <c r="BN144" s="14"/>
      <c r="BO144" s="14"/>
      <c r="BP144" s="14"/>
      <c r="BQ144" s="14"/>
      <c r="BR144" s="14"/>
      <c r="BS144" s="14"/>
      <c r="BT144" s="14"/>
      <c r="BU144" s="14"/>
      <c r="BV144" s="14"/>
      <c r="BW144" s="14"/>
      <c r="BX144" s="14"/>
      <c r="BY144" s="14"/>
      <c r="BZ144" s="14"/>
      <c r="CA144" s="14"/>
      <c r="CB144" s="14"/>
      <c r="CC144" s="14"/>
      <c r="CS144" s="1"/>
      <c r="CT144" s="1"/>
      <c r="CU144" s="1"/>
      <c r="CV144" s="1"/>
      <c r="CW144" s="1"/>
      <c r="CX144" s="1"/>
      <c r="CY144" s="1"/>
      <c r="CZ144" s="1"/>
      <c r="DA144" s="1"/>
      <c r="DB144" s="1"/>
      <c r="DC144" s="1"/>
      <c r="DD144" s="1"/>
      <c r="DE144" s="1"/>
      <c r="DF144" s="1"/>
      <c r="DG144" s="1"/>
      <c r="DH144" s="1"/>
    </row>
    <row r="145" spans="40:112" x14ac:dyDescent="0.2">
      <c r="AN145" s="10"/>
      <c r="AO145" s="10"/>
      <c r="AP145" s="14"/>
      <c r="AU145" s="14"/>
      <c r="BD145" s="1"/>
      <c r="BE145" s="1"/>
      <c r="BF145" s="1"/>
      <c r="BK145" s="1"/>
      <c r="BN145" s="14"/>
      <c r="BO145" s="14"/>
      <c r="BP145" s="14"/>
      <c r="BQ145" s="14"/>
      <c r="BR145" s="14"/>
      <c r="BS145" s="14"/>
      <c r="BT145" s="14"/>
      <c r="BU145" s="14"/>
      <c r="BV145" s="14"/>
      <c r="BW145" s="14"/>
      <c r="BX145" s="14"/>
      <c r="BY145" s="14"/>
      <c r="BZ145" s="14"/>
      <c r="CA145" s="14"/>
      <c r="CB145" s="14"/>
      <c r="CC145" s="14"/>
      <c r="CS145" s="1"/>
      <c r="CT145" s="1"/>
      <c r="CU145" s="1"/>
      <c r="CV145" s="1"/>
      <c r="CW145" s="1"/>
      <c r="CX145" s="1"/>
      <c r="CY145" s="1"/>
      <c r="CZ145" s="1"/>
      <c r="DA145" s="1"/>
      <c r="DB145" s="1"/>
      <c r="DC145" s="1"/>
      <c r="DD145" s="1"/>
      <c r="DE145" s="1"/>
      <c r="DF145" s="1"/>
      <c r="DG145" s="1"/>
      <c r="DH145" s="1"/>
    </row>
    <row r="146" spans="40:112" x14ac:dyDescent="0.2">
      <c r="AN146" s="10"/>
      <c r="AO146" s="10"/>
      <c r="AP146" s="14"/>
      <c r="AU146" s="14"/>
      <c r="BD146" s="1"/>
      <c r="BE146" s="1"/>
      <c r="BF146" s="1"/>
      <c r="BK146" s="1"/>
      <c r="BN146" s="14"/>
      <c r="BO146" s="14"/>
      <c r="BP146" s="14"/>
      <c r="BQ146" s="14"/>
      <c r="BR146" s="14"/>
      <c r="BS146" s="14"/>
      <c r="BT146" s="14"/>
      <c r="BU146" s="14"/>
      <c r="BV146" s="14"/>
      <c r="BW146" s="14"/>
      <c r="BX146" s="14"/>
      <c r="BY146" s="14"/>
      <c r="BZ146" s="14"/>
      <c r="CA146" s="14"/>
      <c r="CB146" s="14"/>
      <c r="CC146" s="14"/>
      <c r="CS146" s="1"/>
      <c r="CT146" s="1"/>
      <c r="CU146" s="1"/>
      <c r="CV146" s="1"/>
      <c r="CW146" s="1"/>
      <c r="CX146" s="1"/>
      <c r="CY146" s="1"/>
      <c r="CZ146" s="1"/>
      <c r="DA146" s="1"/>
      <c r="DB146" s="1"/>
      <c r="DC146" s="1"/>
      <c r="DD146" s="1"/>
      <c r="DE146" s="1"/>
      <c r="DF146" s="1"/>
      <c r="DG146" s="1"/>
      <c r="DH146" s="1"/>
    </row>
    <row r="147" spans="40:112" x14ac:dyDescent="0.2">
      <c r="AN147" s="10"/>
      <c r="AO147" s="141" t="s">
        <v>142</v>
      </c>
      <c r="AP147" s="14"/>
      <c r="AU147" s="14"/>
      <c r="BD147" s="1"/>
      <c r="BE147" s="1"/>
      <c r="BF147" s="1"/>
      <c r="BK147" s="1"/>
      <c r="BN147" s="14"/>
      <c r="BO147" s="14"/>
      <c r="BP147" s="14"/>
      <c r="BQ147" s="14"/>
      <c r="BR147" s="14"/>
      <c r="BS147" s="14"/>
      <c r="BT147" s="14"/>
      <c r="BU147" s="14"/>
      <c r="BV147" s="14"/>
      <c r="BW147" s="14"/>
      <c r="BX147" s="14"/>
      <c r="BY147" s="14"/>
      <c r="BZ147" s="14"/>
      <c r="CA147" s="14"/>
      <c r="CB147" s="14"/>
      <c r="CC147" s="14"/>
      <c r="CS147" s="1"/>
      <c r="CT147" s="1"/>
      <c r="CU147" s="1"/>
      <c r="CV147" s="1"/>
      <c r="CW147" s="1"/>
      <c r="CX147" s="1"/>
      <c r="CY147" s="1"/>
      <c r="CZ147" s="1"/>
      <c r="DA147" s="1"/>
      <c r="DB147" s="1"/>
      <c r="DC147" s="1"/>
      <c r="DD147" s="1"/>
      <c r="DE147" s="1"/>
      <c r="DF147" s="1"/>
      <c r="DG147" s="1"/>
      <c r="DH147" s="1"/>
    </row>
    <row r="148" spans="40:112" x14ac:dyDescent="0.2">
      <c r="AN148" s="10"/>
      <c r="BD148" s="1"/>
      <c r="BE148" s="1"/>
      <c r="BF148" s="1"/>
      <c r="BK148" s="1"/>
      <c r="CD148" s="1"/>
      <c r="CE148" s="1"/>
      <c r="CF148" s="1"/>
      <c r="CG148" s="1"/>
      <c r="CH148" s="1"/>
      <c r="CI148" s="1"/>
      <c r="CJ148" s="1"/>
      <c r="CK148" s="1"/>
      <c r="CL148" s="1"/>
      <c r="CM148" s="1"/>
      <c r="CS148" s="1"/>
      <c r="CT148" s="1"/>
      <c r="CU148" s="1"/>
      <c r="CV148" s="1"/>
      <c r="CW148" s="1"/>
      <c r="CX148" s="1"/>
      <c r="CY148" s="1"/>
      <c r="CZ148" s="1"/>
      <c r="DA148" s="1"/>
      <c r="DB148" s="1"/>
      <c r="DC148" s="1"/>
      <c r="DD148" s="1"/>
      <c r="DE148" s="1"/>
      <c r="DF148" s="1"/>
      <c r="DG148" s="1"/>
      <c r="DH148" s="1"/>
    </row>
    <row r="149" spans="40:112" x14ac:dyDescent="0.2">
      <c r="AN149" s="10"/>
      <c r="AO149" s="10"/>
      <c r="AP149" s="14"/>
      <c r="AU149" s="14"/>
      <c r="BD149" s="1"/>
      <c r="BE149" s="1"/>
      <c r="BF149" s="1"/>
      <c r="BK149" s="1"/>
      <c r="BN149" s="14"/>
      <c r="BO149" s="14"/>
      <c r="BP149" s="14"/>
      <c r="BQ149" s="14"/>
      <c r="BR149" s="14"/>
      <c r="BS149" s="14"/>
      <c r="BT149" s="14"/>
      <c r="BU149" s="14"/>
      <c r="BV149" s="14"/>
      <c r="BW149" s="14"/>
      <c r="BX149" s="14"/>
      <c r="BY149" s="14"/>
      <c r="BZ149" s="14"/>
      <c r="CA149" s="14"/>
      <c r="CB149" s="14"/>
      <c r="CC149" s="14"/>
      <c r="CS149" s="1"/>
      <c r="CT149" s="1"/>
      <c r="CU149" s="1"/>
      <c r="CV149" s="1"/>
      <c r="CW149" s="1"/>
      <c r="CX149" s="1"/>
      <c r="CY149" s="1"/>
      <c r="CZ149" s="1"/>
      <c r="DA149" s="1"/>
      <c r="DB149" s="1"/>
      <c r="DC149" s="1"/>
      <c r="DD149" s="1"/>
      <c r="DE149" s="1"/>
      <c r="DF149" s="1"/>
      <c r="DG149" s="1"/>
      <c r="DH149" s="1"/>
    </row>
    <row r="150" spans="40:112" x14ac:dyDescent="0.2">
      <c r="AN150" s="10"/>
      <c r="AO150" s="10">
        <v>9.75</v>
      </c>
      <c r="AP150" s="14">
        <f>SUM(AO150*D150)</f>
        <v>0</v>
      </c>
      <c r="AU150" s="14"/>
      <c r="BD150" s="1"/>
      <c r="BE150" s="1"/>
      <c r="BF150" s="1"/>
      <c r="BK150" s="1"/>
      <c r="BN150" s="14"/>
      <c r="BO150" s="14"/>
      <c r="BP150" s="14"/>
      <c r="BQ150" s="14"/>
      <c r="BR150" s="14"/>
      <c r="BS150" s="14"/>
      <c r="BT150" s="14"/>
      <c r="BU150" s="14"/>
      <c r="BV150" s="14"/>
      <c r="BW150" s="14"/>
      <c r="BX150" s="14"/>
      <c r="BY150" s="14"/>
      <c r="BZ150" s="14"/>
      <c r="CA150" s="14"/>
      <c r="CB150" s="14"/>
      <c r="CC150" s="14"/>
      <c r="CS150" s="1"/>
      <c r="CT150" s="1"/>
      <c r="CU150" s="1"/>
      <c r="CV150" s="1"/>
      <c r="CW150" s="1"/>
      <c r="CX150" s="1"/>
      <c r="CY150" s="1"/>
      <c r="CZ150" s="1"/>
      <c r="DA150" s="1"/>
      <c r="DB150" s="1"/>
      <c r="DC150" s="1"/>
      <c r="DD150" s="1"/>
      <c r="DE150" s="1"/>
      <c r="DF150" s="1"/>
      <c r="DG150" s="1"/>
      <c r="DH150" s="1"/>
    </row>
    <row r="151" spans="40:112" x14ac:dyDescent="0.2">
      <c r="AN151" s="10"/>
      <c r="AO151" s="10"/>
      <c r="AP151" s="14"/>
      <c r="AU151" s="14"/>
      <c r="BD151" s="1"/>
      <c r="BE151" s="1"/>
      <c r="BF151" s="1"/>
      <c r="BK151" s="1"/>
      <c r="BN151" s="14"/>
      <c r="BO151" s="14"/>
      <c r="BP151" s="14"/>
      <c r="BQ151" s="14"/>
      <c r="BR151" s="14"/>
      <c r="BS151" s="14"/>
      <c r="BT151" s="14"/>
      <c r="BU151" s="14"/>
      <c r="BV151" s="14"/>
      <c r="BW151" s="14"/>
      <c r="BX151" s="14"/>
      <c r="BY151" s="14"/>
      <c r="BZ151" s="14"/>
      <c r="CA151" s="14"/>
      <c r="CB151" s="14"/>
      <c r="CC151" s="14"/>
      <c r="CS151" s="1"/>
      <c r="CT151" s="1"/>
      <c r="CU151" s="1"/>
      <c r="CV151" s="1"/>
      <c r="CW151" s="1"/>
      <c r="CX151" s="1"/>
      <c r="CY151" s="1"/>
      <c r="CZ151" s="1"/>
      <c r="DA151" s="1"/>
      <c r="DB151" s="1"/>
      <c r="DC151" s="1"/>
      <c r="DD151" s="1"/>
      <c r="DE151" s="1"/>
      <c r="DF151" s="1"/>
      <c r="DG151" s="1"/>
      <c r="DH151" s="1"/>
    </row>
    <row r="152" spans="40:112" x14ac:dyDescent="0.2">
      <c r="AN152" s="10"/>
      <c r="AO152" s="10"/>
      <c r="AP152" s="14"/>
      <c r="AU152" s="14"/>
      <c r="BD152" s="1"/>
      <c r="BE152" s="1"/>
      <c r="BF152" s="1"/>
      <c r="BK152" s="1"/>
      <c r="BN152" s="14"/>
      <c r="BO152" s="14"/>
      <c r="BP152" s="14"/>
      <c r="BQ152" s="14"/>
      <c r="BR152" s="14"/>
      <c r="BS152" s="14"/>
      <c r="BT152" s="14"/>
      <c r="BU152" s="14"/>
      <c r="BV152" s="14"/>
      <c r="BW152" s="14"/>
      <c r="BX152" s="14"/>
      <c r="BY152" s="14"/>
      <c r="BZ152" s="14"/>
      <c r="CA152" s="14"/>
      <c r="CB152" s="14"/>
      <c r="CC152" s="14"/>
      <c r="CS152" s="1"/>
      <c r="CT152" s="1"/>
      <c r="CU152" s="1"/>
      <c r="CV152" s="1"/>
      <c r="CW152" s="1"/>
      <c r="CX152" s="1"/>
      <c r="CY152" s="1"/>
      <c r="CZ152" s="1"/>
      <c r="DA152" s="1"/>
      <c r="DB152" s="1"/>
      <c r="DC152" s="1"/>
      <c r="DD152" s="1"/>
      <c r="DE152" s="1"/>
      <c r="DF152" s="1"/>
      <c r="DG152" s="1"/>
      <c r="DH152" s="1"/>
    </row>
    <row r="153" spans="40:112" x14ac:dyDescent="0.2">
      <c r="AN153" s="10"/>
      <c r="AO153" s="10"/>
      <c r="AP153" s="14"/>
      <c r="AU153" s="14"/>
      <c r="BD153" s="1"/>
      <c r="BE153" s="1"/>
      <c r="BF153" s="1"/>
      <c r="BK153" s="1"/>
      <c r="BN153" s="14"/>
      <c r="BO153" s="14"/>
      <c r="BP153" s="14"/>
      <c r="BQ153" s="14"/>
      <c r="BR153" s="14"/>
      <c r="BS153" s="14"/>
      <c r="BT153" s="14"/>
      <c r="BU153" s="14"/>
      <c r="BV153" s="14"/>
      <c r="BW153" s="14"/>
      <c r="BX153" s="14"/>
      <c r="BY153" s="14"/>
      <c r="BZ153" s="14"/>
      <c r="CA153" s="14"/>
      <c r="CB153" s="14"/>
      <c r="CC153" s="14"/>
      <c r="CS153" s="1"/>
      <c r="CT153" s="1"/>
      <c r="CU153" s="1"/>
      <c r="CV153" s="1"/>
      <c r="CW153" s="1"/>
      <c r="CX153" s="1"/>
      <c r="CY153" s="1"/>
      <c r="CZ153" s="1"/>
      <c r="DA153" s="1"/>
      <c r="DB153" s="1"/>
      <c r="DC153" s="1"/>
      <c r="DD153" s="1"/>
      <c r="DE153" s="1"/>
      <c r="DF153" s="1"/>
      <c r="DG153" s="1"/>
      <c r="DH153" s="1"/>
    </row>
    <row r="154" spans="40:112" x14ac:dyDescent="0.2">
      <c r="AN154" s="10"/>
      <c r="AO154" s="10"/>
      <c r="AP154" s="14"/>
      <c r="AU154" s="14"/>
      <c r="BD154" s="1"/>
      <c r="BE154" s="1"/>
      <c r="BF154" s="1"/>
      <c r="BK154" s="1"/>
      <c r="BN154" s="14"/>
      <c r="BO154" s="14"/>
      <c r="BP154" s="14"/>
      <c r="BQ154" s="14"/>
      <c r="BR154" s="14"/>
      <c r="BS154" s="14"/>
      <c r="BT154" s="14"/>
      <c r="BU154" s="14"/>
      <c r="BV154" s="14"/>
      <c r="BW154" s="14"/>
      <c r="BX154" s="14"/>
      <c r="BY154" s="14"/>
      <c r="BZ154" s="14"/>
      <c r="CA154" s="14"/>
      <c r="CB154" s="14"/>
      <c r="CC154" s="14"/>
      <c r="CS154" s="1"/>
      <c r="CT154" s="1"/>
      <c r="CU154" s="1"/>
      <c r="CV154" s="1"/>
      <c r="CW154" s="1"/>
      <c r="CX154" s="1"/>
      <c r="CY154" s="1"/>
      <c r="CZ154" s="1"/>
      <c r="DA154" s="1"/>
      <c r="DB154" s="1"/>
      <c r="DC154" s="1"/>
      <c r="DD154" s="1"/>
      <c r="DE154" s="1"/>
      <c r="DF154" s="1"/>
      <c r="DG154" s="1"/>
      <c r="DH154" s="1"/>
    </row>
    <row r="155" spans="40:112" x14ac:dyDescent="0.2">
      <c r="AN155" s="10"/>
      <c r="AO155" s="10"/>
      <c r="AP155" s="14"/>
      <c r="AU155" s="14"/>
      <c r="BD155" s="1"/>
      <c r="BE155" s="1"/>
      <c r="BF155" s="1"/>
      <c r="BK155" s="1"/>
      <c r="BN155" s="14"/>
      <c r="BO155" s="14"/>
      <c r="BP155" s="14"/>
      <c r="BQ155" s="14"/>
      <c r="BR155" s="14"/>
      <c r="BS155" s="14"/>
      <c r="BT155" s="14"/>
      <c r="BU155" s="14"/>
      <c r="BV155" s="14"/>
      <c r="BW155" s="14"/>
      <c r="BX155" s="14"/>
      <c r="BY155" s="14"/>
      <c r="BZ155" s="14"/>
      <c r="CA155" s="14"/>
      <c r="CB155" s="14"/>
      <c r="CC155" s="14"/>
      <c r="CS155" s="1"/>
      <c r="CT155" s="1"/>
      <c r="CU155" s="1"/>
      <c r="CV155" s="1"/>
      <c r="CW155" s="1"/>
      <c r="CX155" s="1"/>
      <c r="CY155" s="1"/>
      <c r="CZ155" s="1"/>
      <c r="DA155" s="1"/>
      <c r="DB155" s="1"/>
      <c r="DC155" s="1"/>
      <c r="DD155" s="1"/>
      <c r="DE155" s="1"/>
      <c r="DF155" s="1"/>
      <c r="DG155" s="1"/>
      <c r="DH155" s="1"/>
    </row>
    <row r="156" spans="40:112" x14ac:dyDescent="0.2">
      <c r="AN156" s="10"/>
      <c r="AO156" s="10"/>
      <c r="AP156" s="14"/>
      <c r="AU156" s="14"/>
      <c r="BD156" s="1"/>
      <c r="BE156" s="1"/>
      <c r="BF156" s="1"/>
      <c r="BK156" s="1"/>
      <c r="BN156" s="14"/>
      <c r="BO156" s="14"/>
      <c r="BP156" s="14"/>
      <c r="BQ156" s="14"/>
      <c r="BR156" s="14"/>
      <c r="BS156" s="14"/>
      <c r="BT156" s="14"/>
      <c r="BU156" s="14"/>
      <c r="BV156" s="14"/>
      <c r="BW156" s="14"/>
      <c r="BX156" s="14"/>
      <c r="BY156" s="14"/>
      <c r="BZ156" s="14"/>
      <c r="CA156" s="14"/>
      <c r="CB156" s="14"/>
      <c r="CC156" s="14"/>
      <c r="CS156" s="1"/>
      <c r="CT156" s="1"/>
      <c r="CU156" s="1"/>
      <c r="CV156" s="1"/>
      <c r="CW156" s="1"/>
      <c r="CX156" s="1"/>
      <c r="CY156" s="1"/>
      <c r="CZ156" s="1"/>
      <c r="DA156" s="1"/>
      <c r="DB156" s="1"/>
      <c r="DC156" s="1"/>
      <c r="DD156" s="1"/>
      <c r="DE156" s="1"/>
      <c r="DF156" s="1"/>
      <c r="DG156" s="1"/>
      <c r="DH156" s="1"/>
    </row>
    <row r="157" spans="40:112" x14ac:dyDescent="0.2">
      <c r="AN157" s="10"/>
      <c r="AO157" s="10"/>
      <c r="AP157" s="14"/>
      <c r="AU157" s="14"/>
      <c r="BD157" s="1"/>
      <c r="BE157" s="1"/>
      <c r="BF157" s="1"/>
      <c r="BK157" s="1"/>
      <c r="BN157" s="14"/>
      <c r="BO157" s="14"/>
      <c r="BP157" s="14"/>
      <c r="BQ157" s="14"/>
      <c r="BR157" s="14"/>
      <c r="BS157" s="14"/>
      <c r="BT157" s="14"/>
      <c r="BU157" s="14"/>
      <c r="BV157" s="14"/>
      <c r="BW157" s="14"/>
      <c r="BX157" s="14"/>
      <c r="BY157" s="14"/>
      <c r="BZ157" s="14"/>
      <c r="CA157" s="14"/>
      <c r="CB157" s="14"/>
      <c r="CC157" s="14"/>
      <c r="CS157" s="1"/>
      <c r="CT157" s="1"/>
      <c r="CU157" s="1"/>
      <c r="CV157" s="1"/>
      <c r="CW157" s="1"/>
      <c r="CX157" s="1"/>
      <c r="CY157" s="1"/>
      <c r="CZ157" s="1"/>
      <c r="DA157" s="1"/>
      <c r="DB157" s="1"/>
      <c r="DC157" s="1"/>
      <c r="DD157" s="1"/>
      <c r="DE157" s="1"/>
      <c r="DF157" s="1"/>
      <c r="DG157" s="1"/>
      <c r="DH157" s="1"/>
    </row>
    <row r="158" spans="40:112" x14ac:dyDescent="0.2">
      <c r="AN158" s="10"/>
      <c r="AO158" s="10"/>
      <c r="AP158" s="14"/>
      <c r="AU158" s="14"/>
      <c r="BD158" s="1"/>
      <c r="BE158" s="1"/>
      <c r="BF158" s="1"/>
      <c r="BK158" s="1"/>
      <c r="BN158" s="14"/>
      <c r="BO158" s="14"/>
      <c r="BP158" s="14"/>
      <c r="BQ158" s="14"/>
      <c r="BR158" s="14"/>
      <c r="BS158" s="14"/>
      <c r="BT158" s="14"/>
      <c r="BU158" s="14"/>
      <c r="BV158" s="14"/>
      <c r="BW158" s="14"/>
      <c r="BX158" s="14"/>
      <c r="BY158" s="14"/>
      <c r="BZ158" s="14"/>
      <c r="CA158" s="14"/>
      <c r="CB158" s="14"/>
      <c r="CC158" s="14"/>
      <c r="CS158" s="1"/>
      <c r="CT158" s="1"/>
      <c r="CU158" s="1"/>
      <c r="CV158" s="1"/>
      <c r="CW158" s="1"/>
      <c r="CX158" s="1"/>
      <c r="CY158" s="1"/>
      <c r="CZ158" s="1"/>
      <c r="DA158" s="1"/>
      <c r="DB158" s="1"/>
      <c r="DC158" s="1"/>
      <c r="DD158" s="1"/>
      <c r="DE158" s="1"/>
      <c r="DF158" s="1"/>
      <c r="DG158" s="1"/>
      <c r="DH158" s="1"/>
    </row>
    <row r="159" spans="40:112" x14ac:dyDescent="0.2">
      <c r="AN159" s="10"/>
      <c r="AO159" s="10"/>
      <c r="AP159" s="14"/>
      <c r="AU159" s="14"/>
      <c r="BD159" s="1"/>
      <c r="BE159" s="1"/>
      <c r="BF159" s="1"/>
      <c r="BK159" s="1"/>
      <c r="BN159" s="14"/>
      <c r="BO159" s="14"/>
      <c r="BP159" s="14"/>
      <c r="BQ159" s="14"/>
      <c r="BR159" s="14"/>
      <c r="BS159" s="14"/>
      <c r="BT159" s="14"/>
      <c r="BU159" s="14"/>
      <c r="BV159" s="14"/>
      <c r="BW159" s="14"/>
      <c r="BX159" s="14"/>
      <c r="BY159" s="14"/>
      <c r="BZ159" s="14"/>
      <c r="CA159" s="14"/>
      <c r="CB159" s="14"/>
      <c r="CC159" s="14"/>
      <c r="CS159" s="1"/>
      <c r="CT159" s="1"/>
      <c r="CU159" s="1"/>
      <c r="CV159" s="1"/>
      <c r="CW159" s="1"/>
      <c r="CX159" s="1"/>
      <c r="CY159" s="1"/>
      <c r="CZ159" s="1"/>
      <c r="DA159" s="1"/>
      <c r="DB159" s="1"/>
      <c r="DC159" s="1"/>
      <c r="DD159" s="1"/>
      <c r="DE159" s="1"/>
      <c r="DF159" s="1"/>
      <c r="DG159" s="1"/>
      <c r="DH159" s="1"/>
    </row>
    <row r="160" spans="40:112" x14ac:dyDescent="0.2">
      <c r="AN160" s="10"/>
      <c r="AO160" s="10"/>
      <c r="AP160" s="14"/>
      <c r="AU160" s="14"/>
      <c r="BD160" s="1"/>
      <c r="BE160" s="1"/>
      <c r="BF160" s="1"/>
      <c r="BK160" s="1"/>
      <c r="BN160" s="14"/>
      <c r="BO160" s="14"/>
      <c r="BP160" s="14"/>
      <c r="BQ160" s="14"/>
      <c r="BR160" s="14"/>
      <c r="BS160" s="14"/>
      <c r="BT160" s="14"/>
      <c r="BU160" s="14"/>
      <c r="BV160" s="14"/>
      <c r="BW160" s="14"/>
      <c r="BX160" s="14"/>
      <c r="BY160" s="14"/>
      <c r="BZ160" s="14"/>
      <c r="CA160" s="14"/>
      <c r="CB160" s="14"/>
      <c r="CC160" s="14"/>
      <c r="CS160" s="1"/>
      <c r="CT160" s="1"/>
      <c r="CU160" s="1"/>
      <c r="CV160" s="1"/>
      <c r="CW160" s="1"/>
      <c r="CX160" s="1"/>
      <c r="CY160" s="1"/>
      <c r="CZ160" s="1"/>
      <c r="DA160" s="1"/>
      <c r="DB160" s="1"/>
      <c r="DC160" s="1"/>
      <c r="DD160" s="1"/>
      <c r="DE160" s="1"/>
      <c r="DF160" s="1"/>
      <c r="DG160" s="1"/>
      <c r="DH160" s="1"/>
    </row>
    <row r="161" spans="40:112" x14ac:dyDescent="0.2">
      <c r="AN161" s="10"/>
      <c r="AO161" s="10"/>
      <c r="AP161" s="14"/>
      <c r="AU161" s="14"/>
      <c r="BD161" s="1"/>
      <c r="BE161" s="1"/>
      <c r="BF161" s="1"/>
      <c r="BK161" s="1"/>
      <c r="BN161" s="14"/>
      <c r="BO161" s="14"/>
      <c r="BP161" s="14"/>
      <c r="BQ161" s="14"/>
      <c r="BR161" s="14"/>
      <c r="BS161" s="14"/>
      <c r="BT161" s="14"/>
      <c r="BU161" s="14"/>
      <c r="BV161" s="14"/>
      <c r="BW161" s="14"/>
      <c r="BX161" s="14"/>
      <c r="BY161" s="14"/>
      <c r="BZ161" s="14"/>
      <c r="CA161" s="14"/>
      <c r="CB161" s="14"/>
      <c r="CC161" s="14"/>
      <c r="CS161" s="1"/>
      <c r="CT161" s="1"/>
      <c r="CU161" s="1"/>
      <c r="CV161" s="1"/>
      <c r="CW161" s="1"/>
      <c r="CX161" s="1"/>
      <c r="CY161" s="1"/>
      <c r="CZ161" s="1"/>
      <c r="DA161" s="1"/>
      <c r="DB161" s="1"/>
      <c r="DC161" s="1"/>
      <c r="DD161" s="1"/>
      <c r="DE161" s="1"/>
      <c r="DF161" s="1"/>
      <c r="DG161" s="1"/>
      <c r="DH161" s="1"/>
    </row>
    <row r="162" spans="40:112" x14ac:dyDescent="0.2">
      <c r="AN162" s="10"/>
      <c r="AO162" s="10"/>
      <c r="AP162" s="14"/>
      <c r="AU162" s="14"/>
      <c r="BD162" s="1"/>
      <c r="BE162" s="1"/>
      <c r="BF162" s="1"/>
      <c r="BK162" s="1"/>
      <c r="BN162" s="14"/>
      <c r="BO162" s="14"/>
      <c r="BP162" s="14"/>
      <c r="BQ162" s="14"/>
      <c r="BR162" s="14"/>
      <c r="BS162" s="14"/>
      <c r="BT162" s="14"/>
      <c r="BU162" s="14"/>
      <c r="BV162" s="14"/>
      <c r="BW162" s="14"/>
      <c r="BX162" s="14"/>
      <c r="BY162" s="14"/>
      <c r="BZ162" s="14"/>
      <c r="CA162" s="14"/>
      <c r="CB162" s="14"/>
      <c r="CC162" s="14"/>
      <c r="CS162" s="1"/>
      <c r="CT162" s="1"/>
      <c r="CU162" s="1"/>
      <c r="CV162" s="1"/>
      <c r="CW162" s="1"/>
      <c r="CX162" s="1"/>
      <c r="CY162" s="1"/>
      <c r="CZ162" s="1"/>
      <c r="DA162" s="1"/>
      <c r="DB162" s="1"/>
      <c r="DC162" s="1"/>
      <c r="DD162" s="1"/>
      <c r="DE162" s="1"/>
      <c r="DF162" s="1"/>
      <c r="DG162" s="1"/>
      <c r="DH162" s="1"/>
    </row>
    <row r="163" spans="40:112" x14ac:dyDescent="0.2">
      <c r="AN163" s="10"/>
      <c r="AO163" s="10"/>
      <c r="AP163" s="14"/>
      <c r="AU163" s="14"/>
      <c r="BD163" s="1"/>
      <c r="BE163" s="1"/>
      <c r="BF163" s="1"/>
      <c r="BK163" s="1"/>
      <c r="BN163" s="14"/>
      <c r="BO163" s="14"/>
      <c r="BP163" s="14"/>
      <c r="BQ163" s="14"/>
      <c r="BR163" s="14"/>
      <c r="BS163" s="14"/>
      <c r="BT163" s="14"/>
      <c r="BU163" s="14"/>
      <c r="BV163" s="14"/>
      <c r="BW163" s="14"/>
      <c r="BX163" s="14"/>
      <c r="BY163" s="14"/>
      <c r="BZ163" s="14"/>
      <c r="CA163" s="14"/>
      <c r="CB163" s="14"/>
      <c r="CC163" s="14"/>
      <c r="CS163" s="1"/>
      <c r="CT163" s="1"/>
      <c r="CU163" s="1"/>
      <c r="CV163" s="1"/>
      <c r="CW163" s="1"/>
      <c r="CX163" s="1"/>
      <c r="CY163" s="1"/>
      <c r="CZ163" s="1"/>
      <c r="DA163" s="1"/>
      <c r="DB163" s="1"/>
      <c r="DC163" s="1"/>
      <c r="DD163" s="1"/>
      <c r="DE163" s="1"/>
      <c r="DF163" s="1"/>
      <c r="DG163" s="1"/>
      <c r="DH163" s="1"/>
    </row>
    <row r="164" spans="40:112" x14ac:dyDescent="0.2">
      <c r="AN164" s="10"/>
      <c r="AO164" s="10"/>
      <c r="AP164" s="14"/>
      <c r="AU164" s="14"/>
      <c r="BD164" s="1"/>
      <c r="BE164" s="1"/>
      <c r="BF164" s="1"/>
      <c r="BK164" s="1"/>
      <c r="BN164" s="14"/>
      <c r="BO164" s="14"/>
      <c r="BP164" s="14"/>
      <c r="BQ164" s="14"/>
      <c r="BR164" s="14"/>
      <c r="BS164" s="14"/>
      <c r="BT164" s="14"/>
      <c r="BU164" s="14"/>
      <c r="BV164" s="14"/>
      <c r="BW164" s="14"/>
      <c r="BX164" s="14"/>
      <c r="BY164" s="14"/>
      <c r="BZ164" s="14"/>
      <c r="CA164" s="14"/>
      <c r="CB164" s="14"/>
      <c r="CC164" s="14"/>
      <c r="CS164" s="1"/>
      <c r="CT164" s="1"/>
      <c r="CU164" s="1"/>
      <c r="CV164" s="1"/>
      <c r="CW164" s="1"/>
      <c r="CX164" s="1"/>
      <c r="CY164" s="1"/>
      <c r="CZ164" s="1"/>
      <c r="DA164" s="1"/>
      <c r="DB164" s="1"/>
      <c r="DC164" s="1"/>
      <c r="DD164" s="1"/>
      <c r="DE164" s="1"/>
      <c r="DF164" s="1"/>
      <c r="DG164" s="1"/>
      <c r="DH164" s="1"/>
    </row>
    <row r="165" spans="40:112" x14ac:dyDescent="0.2">
      <c r="AN165" s="10"/>
      <c r="AO165" s="10"/>
      <c r="AP165" s="14"/>
      <c r="AU165" s="14"/>
      <c r="BD165" s="1"/>
      <c r="BE165" s="1"/>
      <c r="BF165" s="1"/>
      <c r="BK165" s="1"/>
      <c r="BN165" s="14"/>
      <c r="BO165" s="14"/>
      <c r="BP165" s="14"/>
      <c r="BQ165" s="14"/>
      <c r="BR165" s="14"/>
      <c r="BS165" s="14"/>
      <c r="BT165" s="14"/>
      <c r="BU165" s="14"/>
      <c r="BV165" s="14"/>
      <c r="BW165" s="14"/>
      <c r="BX165" s="14"/>
      <c r="BY165" s="14"/>
      <c r="BZ165" s="14"/>
      <c r="CA165" s="14"/>
      <c r="CB165" s="14"/>
      <c r="CC165" s="14"/>
      <c r="CS165" s="1"/>
      <c r="CT165" s="1"/>
      <c r="CU165" s="1"/>
      <c r="CV165" s="1"/>
      <c r="CW165" s="1"/>
      <c r="CX165" s="1"/>
      <c r="CY165" s="1"/>
      <c r="CZ165" s="1"/>
      <c r="DA165" s="1"/>
      <c r="DB165" s="1"/>
      <c r="DC165" s="1"/>
      <c r="DD165" s="1"/>
      <c r="DE165" s="1"/>
      <c r="DF165" s="1"/>
      <c r="DG165" s="1"/>
      <c r="DH165" s="1"/>
    </row>
    <row r="166" spans="40:112" x14ac:dyDescent="0.2">
      <c r="AN166" s="10"/>
      <c r="AO166" s="10"/>
      <c r="AP166" s="14"/>
      <c r="AU166" s="14"/>
      <c r="BD166" s="1"/>
      <c r="BE166" s="1"/>
      <c r="BF166" s="1"/>
      <c r="BK166" s="1"/>
      <c r="BN166" s="14"/>
      <c r="BO166" s="14"/>
      <c r="BP166" s="14"/>
      <c r="BQ166" s="14"/>
      <c r="BR166" s="14"/>
      <c r="BS166" s="14"/>
      <c r="BT166" s="14"/>
      <c r="BU166" s="14"/>
      <c r="BV166" s="14"/>
      <c r="BW166" s="14"/>
      <c r="BX166" s="14"/>
      <c r="BY166" s="14"/>
      <c r="BZ166" s="14"/>
      <c r="CA166" s="14"/>
      <c r="CB166" s="14"/>
      <c r="CC166" s="14"/>
      <c r="CS166" s="1"/>
      <c r="CT166" s="1"/>
      <c r="CU166" s="1"/>
      <c r="CV166" s="1"/>
      <c r="CW166" s="1"/>
      <c r="CX166" s="1"/>
      <c r="CY166" s="1"/>
      <c r="CZ166" s="1"/>
      <c r="DA166" s="1"/>
      <c r="DB166" s="1"/>
      <c r="DC166" s="1"/>
      <c r="DD166" s="1"/>
      <c r="DE166" s="1"/>
      <c r="DF166" s="1"/>
      <c r="DG166" s="1"/>
      <c r="DH166" s="1"/>
    </row>
    <row r="167" spans="40:112" x14ac:dyDescent="0.2">
      <c r="AN167" s="10"/>
      <c r="AO167" s="10"/>
      <c r="AP167" s="14"/>
      <c r="AU167" s="14"/>
      <c r="BD167" s="1"/>
      <c r="BE167" s="1"/>
      <c r="BF167" s="1"/>
      <c r="BK167" s="1"/>
      <c r="BN167" s="14"/>
      <c r="BO167" s="14"/>
      <c r="BP167" s="14"/>
      <c r="BQ167" s="14"/>
      <c r="BR167" s="14"/>
      <c r="BS167" s="14"/>
      <c r="BT167" s="14"/>
      <c r="BU167" s="14"/>
      <c r="BV167" s="14"/>
      <c r="BW167" s="14"/>
      <c r="BX167" s="14"/>
      <c r="BY167" s="14"/>
      <c r="BZ167" s="14"/>
      <c r="CA167" s="14"/>
      <c r="CB167" s="14"/>
      <c r="CC167" s="14"/>
      <c r="CS167" s="1"/>
      <c r="CT167" s="1"/>
      <c r="CU167" s="1"/>
      <c r="CV167" s="1"/>
      <c r="CW167" s="1"/>
      <c r="CX167" s="1"/>
      <c r="CY167" s="1"/>
      <c r="CZ167" s="1"/>
      <c r="DA167" s="1"/>
      <c r="DB167" s="1"/>
      <c r="DC167" s="1"/>
      <c r="DD167" s="1"/>
      <c r="DE167" s="1"/>
      <c r="DF167" s="1"/>
      <c r="DG167" s="1"/>
      <c r="DH167" s="1"/>
    </row>
    <row r="168" spans="40:112" x14ac:dyDescent="0.2">
      <c r="AN168" s="10"/>
      <c r="AO168" s="10"/>
      <c r="AP168" s="14"/>
      <c r="AU168" s="14"/>
      <c r="BD168" s="1"/>
      <c r="BE168" s="1"/>
      <c r="BF168" s="1"/>
      <c r="BK168" s="1"/>
      <c r="BN168" s="14"/>
      <c r="BO168" s="14"/>
      <c r="BP168" s="14"/>
      <c r="BQ168" s="14"/>
      <c r="BR168" s="14"/>
      <c r="BS168" s="14"/>
      <c r="BT168" s="14"/>
      <c r="BU168" s="14"/>
      <c r="BV168" s="14"/>
      <c r="BW168" s="14"/>
      <c r="BX168" s="14"/>
      <c r="BY168" s="14"/>
      <c r="BZ168" s="14"/>
      <c r="CA168" s="14"/>
      <c r="CB168" s="14"/>
      <c r="CC168" s="14"/>
      <c r="CS168" s="1"/>
      <c r="CT168" s="1"/>
      <c r="CU168" s="1"/>
      <c r="CV168" s="1"/>
      <c r="CW168" s="1"/>
      <c r="CX168" s="1"/>
      <c r="CY168" s="1"/>
      <c r="CZ168" s="1"/>
      <c r="DA168" s="1"/>
      <c r="DB168" s="1"/>
      <c r="DC168" s="1"/>
      <c r="DD168" s="1"/>
      <c r="DE168" s="1"/>
      <c r="DF168" s="1"/>
      <c r="DG168" s="1"/>
      <c r="DH168" s="1"/>
    </row>
    <row r="169" spans="40:112" x14ac:dyDescent="0.2">
      <c r="AN169" s="10"/>
      <c r="AO169" s="10"/>
      <c r="AP169" s="14"/>
      <c r="AU169" s="14"/>
      <c r="BD169" s="1"/>
      <c r="BE169" s="1"/>
      <c r="BF169" s="1"/>
      <c r="BK169" s="1"/>
      <c r="BN169" s="14"/>
      <c r="BO169" s="14"/>
      <c r="BP169" s="14"/>
      <c r="BQ169" s="14"/>
      <c r="BR169" s="14"/>
      <c r="BS169" s="14"/>
      <c r="BT169" s="14"/>
      <c r="BU169" s="14"/>
      <c r="BV169" s="14"/>
      <c r="BW169" s="14"/>
      <c r="BX169" s="14"/>
      <c r="BY169" s="14"/>
      <c r="BZ169" s="14"/>
      <c r="CA169" s="14"/>
      <c r="CB169" s="14"/>
      <c r="CC169" s="14"/>
      <c r="CS169" s="1"/>
      <c r="CT169" s="1"/>
      <c r="CU169" s="1"/>
      <c r="CV169" s="1"/>
      <c r="CW169" s="1"/>
      <c r="CX169" s="1"/>
      <c r="CY169" s="1"/>
      <c r="CZ169" s="1"/>
      <c r="DA169" s="1"/>
      <c r="DB169" s="1"/>
      <c r="DC169" s="1"/>
      <c r="DD169" s="1"/>
      <c r="DE169" s="1"/>
      <c r="DF169" s="1"/>
      <c r="DG169" s="1"/>
      <c r="DH169" s="1"/>
    </row>
    <row r="170" spans="40:112" x14ac:dyDescent="0.2">
      <c r="AN170" s="10"/>
      <c r="AO170" s="10"/>
      <c r="AP170" s="14"/>
      <c r="AU170" s="14"/>
      <c r="BD170" s="1"/>
      <c r="BE170" s="1"/>
      <c r="BF170" s="1"/>
      <c r="BK170" s="1"/>
      <c r="BN170" s="14"/>
      <c r="BO170" s="14"/>
      <c r="BP170" s="14"/>
      <c r="BQ170" s="14"/>
      <c r="BR170" s="14"/>
      <c r="BS170" s="14"/>
      <c r="BT170" s="14"/>
      <c r="BU170" s="14"/>
      <c r="BV170" s="14"/>
      <c r="BW170" s="14"/>
      <c r="BX170" s="14"/>
      <c r="BY170" s="14"/>
      <c r="BZ170" s="14"/>
      <c r="CA170" s="14"/>
      <c r="CB170" s="14"/>
      <c r="CC170" s="14"/>
      <c r="CS170" s="1"/>
      <c r="CT170" s="1"/>
      <c r="CU170" s="1"/>
      <c r="CV170" s="1"/>
      <c r="CW170" s="1"/>
      <c r="CX170" s="1"/>
      <c r="CY170" s="1"/>
      <c r="CZ170" s="1"/>
      <c r="DA170" s="1"/>
      <c r="DB170" s="1"/>
      <c r="DC170" s="1"/>
      <c r="DD170" s="1"/>
      <c r="DE170" s="1"/>
      <c r="DF170" s="1"/>
      <c r="DG170" s="1"/>
      <c r="DH170" s="1"/>
    </row>
    <row r="171" spans="40:112" x14ac:dyDescent="0.2">
      <c r="AN171" s="10"/>
      <c r="AO171" s="10"/>
      <c r="AP171" s="14"/>
      <c r="AU171" s="14"/>
      <c r="BD171" s="1"/>
      <c r="BE171" s="1"/>
      <c r="BF171" s="1"/>
      <c r="BK171" s="1"/>
      <c r="BN171" s="14"/>
      <c r="BO171" s="14"/>
      <c r="BP171" s="14"/>
      <c r="BQ171" s="14"/>
      <c r="BR171" s="14"/>
      <c r="BS171" s="14"/>
      <c r="BT171" s="14"/>
      <c r="BU171" s="14"/>
      <c r="BV171" s="14"/>
      <c r="BW171" s="14"/>
      <c r="BX171" s="14"/>
      <c r="BY171" s="14"/>
      <c r="BZ171" s="14"/>
      <c r="CA171" s="14"/>
      <c r="CB171" s="14"/>
      <c r="CC171" s="14"/>
      <c r="CS171" s="1"/>
      <c r="CT171" s="1"/>
      <c r="CU171" s="1"/>
      <c r="CV171" s="1"/>
      <c r="CW171" s="1"/>
      <c r="CX171" s="1"/>
      <c r="CY171" s="1"/>
      <c r="CZ171" s="1"/>
      <c r="DA171" s="1"/>
      <c r="DB171" s="1"/>
      <c r="DC171" s="1"/>
      <c r="DD171" s="1"/>
      <c r="DE171" s="1"/>
      <c r="DF171" s="1"/>
      <c r="DG171" s="1"/>
      <c r="DH171" s="1"/>
    </row>
    <row r="172" spans="40:112" x14ac:dyDescent="0.2">
      <c r="AN172" s="10"/>
      <c r="AO172" s="10"/>
      <c r="AP172" s="14"/>
      <c r="AU172" s="14"/>
      <c r="BD172" s="1"/>
      <c r="BE172" s="1"/>
      <c r="BF172" s="1"/>
      <c r="BK172" s="1"/>
      <c r="BN172" s="14"/>
      <c r="BO172" s="14"/>
      <c r="BP172" s="14"/>
      <c r="BQ172" s="14"/>
      <c r="BR172" s="14"/>
      <c r="BS172" s="14"/>
      <c r="BT172" s="14"/>
      <c r="BU172" s="14"/>
      <c r="BV172" s="14"/>
      <c r="BW172" s="14"/>
      <c r="BX172" s="14"/>
      <c r="BY172" s="14"/>
      <c r="BZ172" s="14"/>
      <c r="CA172" s="14"/>
      <c r="CB172" s="14"/>
      <c r="CC172" s="14"/>
      <c r="CS172" s="1"/>
      <c r="CT172" s="1"/>
      <c r="CU172" s="1"/>
      <c r="CV172" s="1"/>
      <c r="CW172" s="1"/>
      <c r="CX172" s="1"/>
      <c r="CY172" s="1"/>
      <c r="CZ172" s="1"/>
      <c r="DA172" s="1"/>
      <c r="DB172" s="1"/>
      <c r="DC172" s="1"/>
      <c r="DD172" s="1"/>
      <c r="DE172" s="1"/>
      <c r="DF172" s="1"/>
      <c r="DG172" s="1"/>
      <c r="DH172" s="1"/>
    </row>
    <row r="173" spans="40:112" x14ac:dyDescent="0.2">
      <c r="AN173" s="10"/>
      <c r="AO173" s="10"/>
      <c r="AP173" s="14"/>
      <c r="AU173" s="14"/>
      <c r="BD173" s="1"/>
      <c r="BE173" s="1"/>
      <c r="BF173" s="1"/>
      <c r="BK173" s="1"/>
      <c r="BN173" s="14"/>
      <c r="BO173" s="14"/>
      <c r="BP173" s="14"/>
      <c r="BQ173" s="14"/>
      <c r="BR173" s="14"/>
      <c r="BS173" s="14"/>
      <c r="BT173" s="14"/>
      <c r="BU173" s="14"/>
      <c r="BV173" s="14"/>
      <c r="BW173" s="14"/>
      <c r="BX173" s="14"/>
      <c r="BY173" s="14"/>
      <c r="BZ173" s="14"/>
      <c r="CA173" s="14"/>
      <c r="CB173" s="14"/>
      <c r="CC173" s="14"/>
      <c r="CS173" s="1"/>
      <c r="CT173" s="1"/>
      <c r="CU173" s="1"/>
      <c r="CV173" s="1"/>
      <c r="CW173" s="1"/>
      <c r="CX173" s="1"/>
      <c r="CY173" s="1"/>
      <c r="CZ173" s="1"/>
      <c r="DA173" s="1"/>
      <c r="DB173" s="1"/>
      <c r="DC173" s="1"/>
      <c r="DD173" s="1"/>
      <c r="DE173" s="1"/>
      <c r="DF173" s="1"/>
      <c r="DG173" s="1"/>
      <c r="DH173" s="1"/>
    </row>
    <row r="174" spans="40:112" x14ac:dyDescent="0.2">
      <c r="AN174" s="10"/>
      <c r="AO174" s="10"/>
      <c r="AP174" s="14"/>
      <c r="AU174" s="14"/>
      <c r="BD174" s="1"/>
      <c r="BE174" s="1"/>
      <c r="BF174" s="1"/>
      <c r="BK174" s="1"/>
      <c r="BN174" s="14"/>
      <c r="BO174" s="14"/>
      <c r="BP174" s="14"/>
      <c r="BQ174" s="14"/>
      <c r="BR174" s="14"/>
      <c r="BS174" s="14"/>
      <c r="BT174" s="14"/>
      <c r="BU174" s="14"/>
      <c r="BV174" s="14"/>
      <c r="BW174" s="14"/>
      <c r="BX174" s="14"/>
      <c r="BY174" s="14"/>
      <c r="BZ174" s="14"/>
      <c r="CA174" s="14"/>
      <c r="CB174" s="14"/>
      <c r="CC174" s="14"/>
      <c r="CS174" s="1"/>
      <c r="CT174" s="1"/>
      <c r="CU174" s="1"/>
      <c r="CV174" s="1"/>
      <c r="CW174" s="1"/>
      <c r="CX174" s="1"/>
      <c r="CY174" s="1"/>
      <c r="CZ174" s="1"/>
      <c r="DA174" s="1"/>
      <c r="DB174" s="1"/>
      <c r="DC174" s="1"/>
      <c r="DD174" s="1"/>
      <c r="DE174" s="1"/>
      <c r="DF174" s="1"/>
      <c r="DG174" s="1"/>
      <c r="DH174" s="1"/>
    </row>
    <row r="175" spans="40:112" x14ac:dyDescent="0.2">
      <c r="AN175" s="10"/>
      <c r="AO175" s="10"/>
      <c r="AP175" s="14"/>
      <c r="AU175" s="14"/>
      <c r="BD175" s="1"/>
      <c r="BE175" s="1"/>
      <c r="BF175" s="1"/>
      <c r="BK175" s="1"/>
      <c r="BN175" s="14"/>
      <c r="BO175" s="14"/>
      <c r="BP175" s="14"/>
      <c r="BQ175" s="14"/>
      <c r="BR175" s="14"/>
      <c r="BS175" s="14"/>
      <c r="BT175" s="14"/>
      <c r="BU175" s="14"/>
      <c r="BV175" s="14"/>
      <c r="BW175" s="14"/>
      <c r="BX175" s="14"/>
      <c r="BY175" s="14"/>
      <c r="BZ175" s="14"/>
      <c r="CA175" s="14"/>
      <c r="CB175" s="14"/>
      <c r="CC175" s="14"/>
      <c r="CS175" s="1"/>
      <c r="CT175" s="1"/>
      <c r="CU175" s="1"/>
      <c r="CV175" s="1"/>
      <c r="CW175" s="1"/>
      <c r="CX175" s="1"/>
      <c r="CY175" s="1"/>
      <c r="CZ175" s="1"/>
      <c r="DA175" s="1"/>
      <c r="DB175" s="1"/>
      <c r="DC175" s="1"/>
      <c r="DD175" s="1"/>
      <c r="DE175" s="1"/>
      <c r="DF175" s="1"/>
      <c r="DG175" s="1"/>
      <c r="DH175" s="1"/>
    </row>
    <row r="176" spans="40:112" x14ac:dyDescent="0.2">
      <c r="AN176" s="10"/>
      <c r="AO176" s="10"/>
      <c r="AP176" s="14"/>
      <c r="AU176" s="14"/>
      <c r="BD176" s="1"/>
      <c r="BE176" s="1"/>
      <c r="BF176" s="1"/>
      <c r="BK176" s="1"/>
      <c r="BN176" s="14"/>
      <c r="BO176" s="14"/>
      <c r="BP176" s="14"/>
      <c r="BQ176" s="14"/>
      <c r="BR176" s="14"/>
      <c r="BS176" s="14"/>
      <c r="BT176" s="14"/>
      <c r="BU176" s="14"/>
      <c r="BV176" s="14"/>
      <c r="BW176" s="14"/>
      <c r="BX176" s="14"/>
      <c r="BY176" s="14"/>
      <c r="BZ176" s="14"/>
      <c r="CA176" s="14"/>
      <c r="CB176" s="14"/>
      <c r="CC176" s="14"/>
      <c r="CS176" s="1"/>
      <c r="CT176" s="1"/>
      <c r="CU176" s="1"/>
      <c r="CV176" s="1"/>
      <c r="CW176" s="1"/>
      <c r="CX176" s="1"/>
      <c r="CY176" s="1"/>
      <c r="CZ176" s="1"/>
      <c r="DA176" s="1"/>
      <c r="DB176" s="1"/>
      <c r="DC176" s="1"/>
      <c r="DD176" s="1"/>
      <c r="DE176" s="1"/>
      <c r="DF176" s="1"/>
      <c r="DG176" s="1"/>
      <c r="DH176" s="1"/>
    </row>
    <row r="177" spans="1:112" x14ac:dyDescent="0.2">
      <c r="AN177" s="10"/>
      <c r="AO177" s="10"/>
      <c r="AP177" s="14"/>
      <c r="AU177" s="14"/>
      <c r="BD177" s="1"/>
      <c r="BE177" s="1"/>
      <c r="BF177" s="1"/>
      <c r="BK177" s="1"/>
      <c r="BN177" s="14"/>
      <c r="BO177" s="14"/>
      <c r="BP177" s="14"/>
      <c r="BQ177" s="14"/>
      <c r="BR177" s="14"/>
      <c r="BS177" s="14"/>
      <c r="BT177" s="14"/>
      <c r="BU177" s="14"/>
      <c r="BV177" s="14"/>
      <c r="BW177" s="14"/>
      <c r="BX177" s="14"/>
      <c r="BY177" s="14"/>
      <c r="BZ177" s="14"/>
      <c r="CA177" s="14"/>
      <c r="CB177" s="14"/>
      <c r="CC177" s="14"/>
      <c r="CS177" s="1"/>
      <c r="CT177" s="1"/>
      <c r="CU177" s="1"/>
      <c r="CV177" s="1"/>
      <c r="CW177" s="1"/>
      <c r="CX177" s="1"/>
      <c r="CY177" s="1"/>
      <c r="CZ177" s="1"/>
      <c r="DA177" s="1"/>
      <c r="DB177" s="1"/>
      <c r="DC177" s="1"/>
      <c r="DD177" s="1"/>
      <c r="DE177" s="1"/>
      <c r="DF177" s="1"/>
      <c r="DG177" s="1"/>
      <c r="DH177" s="1"/>
    </row>
    <row r="178" spans="1:112" x14ac:dyDescent="0.2">
      <c r="AN178" s="10"/>
      <c r="AO178" s="10"/>
      <c r="AP178" s="14"/>
      <c r="AU178" s="14"/>
      <c r="BD178" s="1"/>
      <c r="BE178" s="1"/>
      <c r="BF178" s="1"/>
      <c r="BK178" s="1"/>
      <c r="BN178" s="14"/>
      <c r="BO178" s="14"/>
      <c r="BP178" s="14"/>
      <c r="BQ178" s="14"/>
      <c r="BR178" s="14"/>
      <c r="BS178" s="14"/>
      <c r="BT178" s="14"/>
      <c r="BU178" s="14"/>
      <c r="BV178" s="14"/>
      <c r="BW178" s="14"/>
      <c r="BX178" s="14"/>
      <c r="BY178" s="14"/>
      <c r="BZ178" s="14"/>
      <c r="CA178" s="14"/>
      <c r="CB178" s="14"/>
      <c r="CC178" s="14"/>
      <c r="CS178" s="1"/>
      <c r="CT178" s="1"/>
      <c r="CU178" s="1"/>
      <c r="CV178" s="1"/>
      <c r="CW178" s="1"/>
      <c r="CX178" s="1"/>
      <c r="CY178" s="1"/>
      <c r="CZ178" s="1"/>
      <c r="DA178" s="1"/>
      <c r="DB178" s="1"/>
      <c r="DC178" s="1"/>
      <c r="DD178" s="1"/>
      <c r="DE178" s="1"/>
      <c r="DF178" s="1"/>
      <c r="DG178" s="1"/>
      <c r="DH178" s="1"/>
    </row>
    <row r="179" spans="1:112" x14ac:dyDescent="0.2">
      <c r="AN179" s="10"/>
      <c r="AO179" s="10"/>
      <c r="AP179" s="14"/>
      <c r="AU179" s="14"/>
      <c r="BD179" s="1"/>
      <c r="BE179" s="1"/>
      <c r="BF179" s="1"/>
      <c r="BK179" s="1"/>
      <c r="BN179" s="14"/>
      <c r="BO179" s="14"/>
      <c r="BP179" s="14"/>
      <c r="BQ179" s="14"/>
      <c r="BR179" s="14"/>
      <c r="BS179" s="14"/>
      <c r="BT179" s="14"/>
      <c r="BU179" s="14"/>
      <c r="BV179" s="14"/>
      <c r="BW179" s="14"/>
      <c r="BX179" s="14"/>
      <c r="BY179" s="14"/>
      <c r="BZ179" s="14"/>
      <c r="CA179" s="14"/>
      <c r="CB179" s="14"/>
      <c r="CC179" s="14"/>
      <c r="CS179" s="1"/>
      <c r="CT179" s="1"/>
      <c r="CU179" s="1"/>
      <c r="CV179" s="1"/>
      <c r="CW179" s="1"/>
      <c r="CX179" s="1"/>
      <c r="CY179" s="1"/>
      <c r="CZ179" s="1"/>
      <c r="DA179" s="1"/>
      <c r="DB179" s="1"/>
      <c r="DC179" s="1"/>
      <c r="DD179" s="1"/>
      <c r="DE179" s="1"/>
      <c r="DF179" s="1"/>
      <c r="DG179" s="1"/>
      <c r="DH179" s="1"/>
    </row>
    <row r="180" spans="1:112" x14ac:dyDescent="0.2">
      <c r="AN180" s="10"/>
      <c r="AO180" s="10"/>
      <c r="AP180" s="14"/>
      <c r="AU180" s="14"/>
      <c r="BD180" s="1"/>
      <c r="BE180" s="1"/>
      <c r="BF180" s="1"/>
      <c r="BK180" s="1"/>
      <c r="BN180" s="14"/>
      <c r="BO180" s="14"/>
      <c r="BP180" s="14"/>
      <c r="BQ180" s="14"/>
      <c r="BR180" s="14"/>
      <c r="BS180" s="14"/>
      <c r="BT180" s="14"/>
      <c r="BU180" s="14"/>
      <c r="BV180" s="14"/>
      <c r="BW180" s="14"/>
      <c r="BX180" s="14"/>
      <c r="BY180" s="14"/>
      <c r="BZ180" s="14"/>
      <c r="CA180" s="14"/>
      <c r="CB180" s="14"/>
      <c r="CC180" s="14"/>
      <c r="CS180" s="1"/>
      <c r="CT180" s="1"/>
      <c r="CU180" s="1"/>
      <c r="CV180" s="1"/>
      <c r="CW180" s="1"/>
      <c r="CX180" s="1"/>
      <c r="CY180" s="1"/>
      <c r="CZ180" s="1"/>
      <c r="DA180" s="1"/>
      <c r="DB180" s="1"/>
      <c r="DC180" s="1"/>
      <c r="DD180" s="1"/>
      <c r="DE180" s="1"/>
      <c r="DF180" s="1"/>
      <c r="DG180" s="1"/>
      <c r="DH180" s="1"/>
    </row>
    <row r="181" spans="1:112" x14ac:dyDescent="0.2">
      <c r="AN181" s="10"/>
      <c r="AO181" s="10"/>
      <c r="AP181" s="14"/>
      <c r="AU181" s="14"/>
      <c r="BD181" s="1"/>
      <c r="BE181" s="1"/>
      <c r="BF181" s="1"/>
      <c r="BK181" s="1"/>
      <c r="BN181" s="14"/>
      <c r="BO181" s="14"/>
      <c r="BP181" s="14"/>
      <c r="BQ181" s="14"/>
      <c r="BR181" s="14"/>
      <c r="BS181" s="14"/>
      <c r="BT181" s="14"/>
      <c r="BU181" s="14"/>
      <c r="BV181" s="14"/>
      <c r="BW181" s="14"/>
      <c r="BX181" s="14"/>
      <c r="BY181" s="14"/>
      <c r="BZ181" s="14"/>
      <c r="CA181" s="14"/>
      <c r="CB181" s="14"/>
      <c r="CC181" s="14"/>
      <c r="CS181" s="1"/>
      <c r="CT181" s="1"/>
      <c r="CU181" s="1"/>
      <c r="CV181" s="1"/>
      <c r="CW181" s="1"/>
      <c r="CX181" s="1"/>
      <c r="CY181" s="1"/>
      <c r="CZ181" s="1"/>
      <c r="DA181" s="1"/>
      <c r="DB181" s="1"/>
      <c r="DC181" s="1"/>
      <c r="DD181" s="1"/>
      <c r="DE181" s="1"/>
      <c r="DF181" s="1"/>
      <c r="DG181" s="1"/>
      <c r="DH181" s="1"/>
    </row>
    <row r="182" spans="1:112" x14ac:dyDescent="0.2">
      <c r="AN182" s="10"/>
      <c r="AO182" s="10"/>
      <c r="AP182" s="14"/>
      <c r="AU182" s="14"/>
      <c r="BD182" s="1"/>
      <c r="BE182" s="1"/>
      <c r="BF182" s="1"/>
      <c r="BK182" s="1"/>
      <c r="BN182" s="14"/>
      <c r="BO182" s="14"/>
      <c r="BP182" s="14"/>
      <c r="BQ182" s="14"/>
      <c r="BR182" s="14"/>
      <c r="BS182" s="14"/>
      <c r="BT182" s="14"/>
      <c r="BU182" s="14"/>
      <c r="BV182" s="14"/>
      <c r="BW182" s="14"/>
      <c r="BX182" s="14"/>
      <c r="BY182" s="14"/>
      <c r="BZ182" s="14"/>
      <c r="CA182" s="14"/>
      <c r="CB182" s="14"/>
      <c r="CC182" s="14"/>
      <c r="CS182" s="1"/>
      <c r="CT182" s="1"/>
      <c r="CU182" s="1"/>
      <c r="CV182" s="1"/>
      <c r="CW182" s="1"/>
      <c r="CX182" s="1"/>
      <c r="CY182" s="1"/>
      <c r="CZ182" s="1"/>
      <c r="DA182" s="1"/>
      <c r="DB182" s="1"/>
      <c r="DC182" s="1"/>
      <c r="DD182" s="1"/>
      <c r="DE182" s="1"/>
      <c r="DF182" s="1"/>
      <c r="DG182" s="1"/>
      <c r="DH182" s="1"/>
    </row>
    <row r="183" spans="1:112" x14ac:dyDescent="0.2">
      <c r="AN183" s="10"/>
      <c r="AO183" s="10"/>
      <c r="AP183" s="14"/>
      <c r="AU183" s="14"/>
      <c r="BD183" s="1"/>
      <c r="BE183" s="1"/>
      <c r="BF183" s="1"/>
      <c r="BK183" s="1"/>
      <c r="BN183" s="14"/>
      <c r="BO183" s="14"/>
      <c r="BP183" s="14"/>
      <c r="BQ183" s="14"/>
      <c r="BR183" s="14"/>
      <c r="BS183" s="14"/>
      <c r="BT183" s="14"/>
      <c r="BU183" s="14"/>
      <c r="BV183" s="14"/>
      <c r="BW183" s="14"/>
      <c r="BX183" s="14"/>
      <c r="BY183" s="14"/>
      <c r="BZ183" s="14"/>
      <c r="CA183" s="14"/>
      <c r="CB183" s="14"/>
      <c r="CC183" s="14"/>
      <c r="CS183" s="1"/>
      <c r="CT183" s="1"/>
      <c r="CU183" s="1"/>
      <c r="CV183" s="1"/>
      <c r="CW183" s="1"/>
      <c r="CX183" s="1"/>
      <c r="CY183" s="1"/>
      <c r="CZ183" s="1"/>
      <c r="DA183" s="1"/>
      <c r="DB183" s="1"/>
      <c r="DC183" s="1"/>
      <c r="DD183" s="1"/>
      <c r="DE183" s="1"/>
      <c r="DF183" s="1"/>
      <c r="DG183" s="1"/>
      <c r="DH183" s="1"/>
    </row>
    <row r="184" spans="1:112" x14ac:dyDescent="0.2">
      <c r="AN184" s="10"/>
      <c r="AO184" s="10"/>
      <c r="AP184" s="14"/>
      <c r="AU184" s="14"/>
      <c r="BD184" s="1"/>
      <c r="BE184" s="1"/>
      <c r="BF184" s="1"/>
      <c r="BK184" s="1"/>
      <c r="BN184" s="14"/>
      <c r="BO184" s="14"/>
      <c r="BP184" s="14"/>
      <c r="BQ184" s="14"/>
      <c r="BR184" s="14"/>
      <c r="BS184" s="14"/>
      <c r="BT184" s="14"/>
      <c r="BU184" s="14"/>
      <c r="BV184" s="14"/>
      <c r="BW184" s="14"/>
      <c r="BX184" s="14"/>
      <c r="BY184" s="14"/>
      <c r="BZ184" s="14"/>
      <c r="CA184" s="14"/>
      <c r="CB184" s="14"/>
      <c r="CC184" s="14"/>
      <c r="CS184" s="1"/>
      <c r="CT184" s="1"/>
      <c r="CU184" s="1"/>
      <c r="CV184" s="1"/>
      <c r="CW184" s="1"/>
      <c r="CX184" s="1"/>
      <c r="CY184" s="1"/>
      <c r="CZ184" s="1"/>
      <c r="DA184" s="1"/>
      <c r="DB184" s="1"/>
      <c r="DC184" s="1"/>
      <c r="DD184" s="1"/>
      <c r="DE184" s="1"/>
      <c r="DF184" s="1"/>
      <c r="DG184" s="1"/>
      <c r="DH184" s="1"/>
    </row>
    <row r="185" spans="1:112" x14ac:dyDescent="0.2">
      <c r="AN185" s="10"/>
      <c r="AO185" s="10"/>
      <c r="AP185" s="14"/>
      <c r="AU185" s="14"/>
      <c r="BD185" s="1"/>
      <c r="BE185" s="1"/>
      <c r="BF185" s="1"/>
      <c r="BK185" s="1"/>
      <c r="BN185" s="14"/>
      <c r="BO185" s="14"/>
      <c r="BP185" s="14"/>
      <c r="BQ185" s="14"/>
      <c r="BR185" s="14"/>
      <c r="BS185" s="14"/>
      <c r="BT185" s="14"/>
      <c r="BU185" s="14"/>
      <c r="BV185" s="14"/>
      <c r="BW185" s="14"/>
      <c r="BX185" s="14"/>
      <c r="BY185" s="14"/>
      <c r="BZ185" s="14"/>
      <c r="CA185" s="14"/>
      <c r="CB185" s="14"/>
      <c r="CC185" s="14"/>
      <c r="CS185" s="1"/>
      <c r="CT185" s="1"/>
      <c r="CU185" s="1"/>
      <c r="CV185" s="1"/>
      <c r="CW185" s="1"/>
      <c r="CX185" s="1"/>
      <c r="CY185" s="1"/>
      <c r="CZ185" s="1"/>
      <c r="DA185" s="1"/>
      <c r="DB185" s="1"/>
      <c r="DC185" s="1"/>
      <c r="DD185" s="1"/>
      <c r="DE185" s="1"/>
      <c r="DF185" s="1"/>
      <c r="DG185" s="1"/>
      <c r="DH185" s="1"/>
    </row>
    <row r="186" spans="1:112" x14ac:dyDescent="0.2">
      <c r="AN186" s="10"/>
      <c r="AO186" s="10"/>
      <c r="AP186" s="14"/>
      <c r="AU186" s="14"/>
      <c r="BD186" s="1"/>
      <c r="BE186" s="1"/>
      <c r="BF186" s="1"/>
      <c r="BK186" s="1"/>
      <c r="BN186" s="14"/>
      <c r="BO186" s="14"/>
      <c r="BP186" s="14"/>
      <c r="BQ186" s="14"/>
      <c r="BR186" s="14"/>
      <c r="BS186" s="14"/>
      <c r="BT186" s="14"/>
      <c r="BU186" s="14"/>
      <c r="BV186" s="14"/>
      <c r="BW186" s="14"/>
      <c r="BX186" s="14"/>
      <c r="BY186" s="14"/>
      <c r="BZ186" s="14"/>
      <c r="CA186" s="14"/>
      <c r="CB186" s="14"/>
      <c r="CC186" s="14"/>
      <c r="CS186" s="1"/>
      <c r="CT186" s="1"/>
      <c r="CU186" s="1"/>
      <c r="CV186" s="1"/>
      <c r="CW186" s="1"/>
      <c r="CX186" s="1"/>
      <c r="CY186" s="1"/>
      <c r="CZ186" s="1"/>
      <c r="DA186" s="1"/>
      <c r="DB186" s="1"/>
      <c r="DC186" s="1"/>
      <c r="DD186" s="1"/>
      <c r="DE186" s="1"/>
      <c r="DF186" s="1"/>
      <c r="DG186" s="1"/>
      <c r="DH186" s="1"/>
    </row>
    <row r="187" spans="1:112" x14ac:dyDescent="0.2">
      <c r="AN187" s="10"/>
      <c r="AO187" s="141" t="s">
        <v>142</v>
      </c>
      <c r="AP187" s="14"/>
      <c r="AU187" s="14"/>
      <c r="BD187" s="1"/>
      <c r="BE187" s="1"/>
      <c r="BF187" s="1"/>
      <c r="BK187" s="1"/>
      <c r="BN187" s="14"/>
      <c r="BO187" s="14"/>
      <c r="BP187" s="14"/>
      <c r="BQ187" s="14"/>
      <c r="BR187" s="14"/>
      <c r="BS187" s="14"/>
      <c r="BT187" s="14"/>
      <c r="BU187" s="14"/>
      <c r="BV187" s="14"/>
      <c r="BW187" s="14"/>
      <c r="BX187" s="14"/>
      <c r="BY187" s="14"/>
      <c r="BZ187" s="14"/>
      <c r="CA187" s="14"/>
      <c r="CB187" s="14"/>
      <c r="CC187" s="14"/>
      <c r="CS187" s="1"/>
      <c r="CT187" s="1"/>
      <c r="CU187" s="1"/>
      <c r="CV187" s="1"/>
      <c r="CW187" s="1"/>
      <c r="CX187" s="1"/>
      <c r="CY187" s="1"/>
      <c r="CZ187" s="1"/>
      <c r="DA187" s="1"/>
      <c r="DB187" s="1"/>
      <c r="DC187" s="1"/>
      <c r="DD187" s="1"/>
      <c r="DE187" s="1"/>
      <c r="DF187" s="1"/>
      <c r="DG187" s="1"/>
      <c r="DH187" s="1"/>
    </row>
    <row r="188" spans="1:112" x14ac:dyDescent="0.2">
      <c r="AN188" s="10"/>
      <c r="BD188" s="1"/>
      <c r="BE188" s="1"/>
      <c r="BF188" s="1"/>
      <c r="BK188" s="1"/>
      <c r="CD188" s="1"/>
      <c r="CE188" s="1"/>
      <c r="CF188" s="1"/>
      <c r="CG188" s="1"/>
      <c r="CH188" s="1"/>
      <c r="CI188" s="1"/>
      <c r="CJ188" s="1"/>
      <c r="CK188" s="1"/>
      <c r="CL188" s="1"/>
      <c r="CM188" s="1"/>
      <c r="CS188" s="1"/>
      <c r="CT188" s="1"/>
      <c r="CU188" s="1"/>
      <c r="CV188" s="1"/>
      <c r="CW188" s="1"/>
      <c r="CX188" s="1"/>
      <c r="CY188" s="1"/>
      <c r="CZ188" s="1"/>
      <c r="DA188" s="1"/>
      <c r="DB188" s="1"/>
      <c r="DC188" s="1"/>
      <c r="DD188" s="1"/>
      <c r="DE188" s="1"/>
      <c r="DF188" s="1"/>
      <c r="DG188" s="1"/>
      <c r="DH188" s="1"/>
    </row>
    <row r="189" spans="1:112" x14ac:dyDescent="0.2">
      <c r="AN189" s="10"/>
      <c r="AO189" s="10"/>
      <c r="AP189" s="14"/>
      <c r="AU189" s="14"/>
      <c r="BD189" s="1"/>
      <c r="BE189" s="1"/>
      <c r="BF189" s="1"/>
      <c r="BK189" s="1"/>
      <c r="BN189" s="14"/>
      <c r="BO189" s="14"/>
      <c r="BP189" s="14"/>
      <c r="BQ189" s="14"/>
      <c r="BR189" s="14"/>
      <c r="BS189" s="14"/>
      <c r="BT189" s="14"/>
      <c r="BU189" s="14"/>
      <c r="BV189" s="14"/>
      <c r="BW189" s="14"/>
      <c r="BX189" s="14"/>
      <c r="BY189" s="14"/>
      <c r="BZ189" s="14"/>
      <c r="CA189" s="14"/>
      <c r="CB189" s="14"/>
      <c r="CC189" s="14"/>
      <c r="CS189" s="1"/>
      <c r="CT189" s="1"/>
      <c r="CU189" s="1"/>
      <c r="CV189" s="1"/>
      <c r="CW189" s="1"/>
      <c r="CX189" s="1"/>
      <c r="CY189" s="1"/>
      <c r="CZ189" s="1"/>
      <c r="DA189" s="1"/>
      <c r="DB189" s="1"/>
      <c r="DC189" s="1"/>
      <c r="DD189" s="1"/>
      <c r="DE189" s="1"/>
      <c r="DF189" s="1"/>
      <c r="DG189" s="1"/>
      <c r="DH189" s="1"/>
    </row>
    <row r="190" spans="1:112" x14ac:dyDescent="0.2">
      <c r="A190" s="1" t="s">
        <v>87</v>
      </c>
      <c r="B190" s="1" t="s">
        <v>88</v>
      </c>
      <c r="AN190" s="10"/>
      <c r="AO190" s="10">
        <v>1.5</v>
      </c>
      <c r="AP190" s="14">
        <f>SUM(AO190*D190)</f>
        <v>0</v>
      </c>
      <c r="AU190" s="14"/>
      <c r="BD190" s="1"/>
      <c r="BE190" s="1"/>
      <c r="BF190" s="1"/>
      <c r="BK190" s="1"/>
      <c r="BN190" s="14"/>
      <c r="BO190" s="14"/>
      <c r="BP190" s="14"/>
      <c r="BQ190" s="14"/>
      <c r="BR190" s="14"/>
      <c r="BS190" s="14"/>
      <c r="BT190" s="14"/>
      <c r="BU190" s="14"/>
      <c r="BV190" s="14"/>
      <c r="BW190" s="14"/>
      <c r="BX190" s="14"/>
      <c r="BY190" s="14"/>
      <c r="BZ190" s="14"/>
      <c r="CA190" s="14"/>
      <c r="CB190" s="14"/>
      <c r="CC190" s="14"/>
      <c r="CS190" s="1"/>
      <c r="CT190" s="1"/>
      <c r="CU190" s="1"/>
      <c r="CV190" s="1"/>
      <c r="CW190" s="1"/>
      <c r="CX190" s="1"/>
      <c r="CY190" s="1"/>
      <c r="CZ190" s="1"/>
      <c r="DA190" s="1"/>
      <c r="DB190" s="1"/>
      <c r="DC190" s="1"/>
      <c r="DD190" s="1"/>
      <c r="DE190" s="1"/>
      <c r="DF190" s="1"/>
      <c r="DG190" s="1"/>
      <c r="DH190" s="1"/>
    </row>
    <row r="191" spans="1:112" x14ac:dyDescent="0.2">
      <c r="AN191" s="10"/>
      <c r="AO191" s="10"/>
      <c r="AP191" s="14"/>
      <c r="AU191" s="14"/>
      <c r="BD191" s="1"/>
      <c r="BE191" s="1"/>
      <c r="BF191" s="1"/>
      <c r="BK191" s="1"/>
      <c r="BN191" s="14"/>
      <c r="BO191" s="14"/>
      <c r="BP191" s="14"/>
      <c r="BQ191" s="14"/>
      <c r="BR191" s="14"/>
      <c r="BS191" s="14"/>
      <c r="BT191" s="14"/>
      <c r="BU191" s="14"/>
      <c r="BV191" s="14"/>
      <c r="BW191" s="14"/>
      <c r="BX191" s="14"/>
      <c r="BY191" s="14"/>
      <c r="BZ191" s="14"/>
      <c r="CA191" s="14"/>
      <c r="CB191" s="14"/>
      <c r="CC191" s="14"/>
      <c r="CS191" s="1"/>
      <c r="CT191" s="1"/>
      <c r="CU191" s="1"/>
      <c r="CV191" s="1"/>
      <c r="CW191" s="1"/>
      <c r="CX191" s="1"/>
      <c r="CY191" s="1"/>
      <c r="CZ191" s="1"/>
      <c r="DA191" s="1"/>
      <c r="DB191" s="1"/>
      <c r="DC191" s="1"/>
      <c r="DD191" s="1"/>
      <c r="DE191" s="1"/>
      <c r="DF191" s="1"/>
      <c r="DG191" s="1"/>
      <c r="DH191" s="1"/>
    </row>
    <row r="192" spans="1:112" x14ac:dyDescent="0.2">
      <c r="AN192" s="10"/>
      <c r="AO192" s="10"/>
      <c r="AP192" s="14"/>
      <c r="AU192" s="14"/>
      <c r="BD192" s="1"/>
      <c r="BE192" s="1"/>
      <c r="BF192" s="1"/>
      <c r="BK192" s="1"/>
      <c r="BN192" s="14"/>
      <c r="BO192" s="14"/>
      <c r="BP192" s="14"/>
      <c r="BQ192" s="14"/>
      <c r="BR192" s="14"/>
      <c r="BS192" s="14"/>
      <c r="BT192" s="14"/>
      <c r="BU192" s="14"/>
      <c r="BV192" s="14"/>
      <c r="BW192" s="14"/>
      <c r="BX192" s="14"/>
      <c r="BY192" s="14"/>
      <c r="BZ192" s="14"/>
      <c r="CA192" s="14"/>
      <c r="CB192" s="14"/>
      <c r="CC192" s="14"/>
      <c r="CS192" s="1"/>
      <c r="CT192" s="1"/>
      <c r="CU192" s="1"/>
      <c r="CV192" s="1"/>
      <c r="CW192" s="1"/>
      <c r="CX192" s="1"/>
      <c r="CY192" s="1"/>
      <c r="CZ192" s="1"/>
      <c r="DA192" s="1"/>
      <c r="DB192" s="1"/>
      <c r="DC192" s="1"/>
      <c r="DD192" s="1"/>
      <c r="DE192" s="1"/>
      <c r="DF192" s="1"/>
      <c r="DG192" s="1"/>
      <c r="DH192" s="1"/>
    </row>
    <row r="193" spans="1:112" x14ac:dyDescent="0.2">
      <c r="AN193" s="10"/>
      <c r="AO193" s="10"/>
      <c r="AP193" s="14"/>
      <c r="AU193" s="14"/>
      <c r="BD193" s="1"/>
      <c r="BE193" s="1"/>
      <c r="BF193" s="1"/>
      <c r="BK193" s="1"/>
      <c r="BN193" s="14"/>
      <c r="BO193" s="14"/>
      <c r="BP193" s="14"/>
      <c r="BQ193" s="14"/>
      <c r="BR193" s="14"/>
      <c r="BS193" s="14"/>
      <c r="BT193" s="14"/>
      <c r="BU193" s="14"/>
      <c r="BV193" s="14"/>
      <c r="BW193" s="14"/>
      <c r="BX193" s="14"/>
      <c r="BY193" s="14"/>
      <c r="BZ193" s="14"/>
      <c r="CA193" s="14"/>
      <c r="CB193" s="14"/>
      <c r="CC193" s="14"/>
      <c r="CS193" s="1"/>
      <c r="CT193" s="1"/>
      <c r="CU193" s="1"/>
      <c r="CV193" s="1"/>
      <c r="CW193" s="1"/>
      <c r="CX193" s="1"/>
      <c r="CY193" s="1"/>
      <c r="CZ193" s="1"/>
      <c r="DA193" s="1"/>
      <c r="DB193" s="1"/>
      <c r="DC193" s="1"/>
      <c r="DD193" s="1"/>
      <c r="DE193" s="1"/>
      <c r="DF193" s="1"/>
      <c r="DG193" s="1"/>
      <c r="DH193" s="1"/>
    </row>
    <row r="194" spans="1:112" x14ac:dyDescent="0.2">
      <c r="AN194" s="10"/>
      <c r="AO194" s="10"/>
      <c r="AP194" s="14"/>
      <c r="AU194" s="14"/>
      <c r="BD194" s="1"/>
      <c r="BE194" s="1"/>
      <c r="BF194" s="1"/>
      <c r="BK194" s="1"/>
      <c r="BN194" s="14"/>
      <c r="BO194" s="14"/>
      <c r="BP194" s="14"/>
      <c r="BQ194" s="14"/>
      <c r="BR194" s="14"/>
      <c r="BS194" s="14"/>
      <c r="BT194" s="14"/>
      <c r="BU194" s="14"/>
      <c r="BV194" s="14"/>
      <c r="BW194" s="14"/>
      <c r="BX194" s="14"/>
      <c r="BY194" s="14"/>
      <c r="BZ194" s="14"/>
      <c r="CA194" s="14"/>
      <c r="CB194" s="14"/>
      <c r="CC194" s="14"/>
      <c r="CS194" s="1"/>
      <c r="CT194" s="1"/>
      <c r="CU194" s="1"/>
      <c r="CV194" s="1"/>
      <c r="CW194" s="1"/>
      <c r="CX194" s="1"/>
      <c r="CY194" s="1"/>
      <c r="CZ194" s="1"/>
      <c r="DA194" s="1"/>
      <c r="DB194" s="1"/>
      <c r="DC194" s="1"/>
      <c r="DD194" s="1"/>
      <c r="DE194" s="1"/>
      <c r="DF194" s="1"/>
      <c r="DG194" s="1"/>
      <c r="DH194" s="1"/>
    </row>
    <row r="195" spans="1:112" x14ac:dyDescent="0.2">
      <c r="AN195" s="10"/>
      <c r="AO195" s="10"/>
      <c r="AP195" s="14"/>
      <c r="AU195" s="14"/>
      <c r="BD195" s="1"/>
      <c r="BE195" s="1"/>
      <c r="BF195" s="1"/>
      <c r="BK195" s="1"/>
      <c r="BN195" s="14"/>
      <c r="BO195" s="14"/>
      <c r="BP195" s="14"/>
      <c r="BQ195" s="14"/>
      <c r="BR195" s="14"/>
      <c r="BS195" s="14"/>
      <c r="BT195" s="14"/>
      <c r="BU195" s="14"/>
      <c r="BV195" s="14"/>
      <c r="BW195" s="14"/>
      <c r="BX195" s="14"/>
      <c r="BY195" s="14"/>
      <c r="BZ195" s="14"/>
      <c r="CA195" s="14"/>
      <c r="CB195" s="14"/>
      <c r="CC195" s="14"/>
      <c r="CS195" s="1"/>
      <c r="CT195" s="1"/>
      <c r="CU195" s="1"/>
      <c r="CV195" s="1"/>
      <c r="CW195" s="1"/>
      <c r="CX195" s="1"/>
      <c r="CY195" s="1"/>
      <c r="CZ195" s="1"/>
      <c r="DA195" s="1"/>
      <c r="DB195" s="1"/>
      <c r="DC195" s="1"/>
      <c r="DD195" s="1"/>
      <c r="DE195" s="1"/>
      <c r="DF195" s="1"/>
      <c r="DG195" s="1"/>
      <c r="DH195" s="1"/>
    </row>
    <row r="196" spans="1:112" x14ac:dyDescent="0.2">
      <c r="AN196" s="10"/>
      <c r="AO196" s="10"/>
      <c r="AP196" s="14"/>
      <c r="AU196" s="14"/>
      <c r="BD196" s="1"/>
      <c r="BE196" s="1"/>
      <c r="BF196" s="1"/>
      <c r="BK196" s="1"/>
      <c r="BN196" s="14"/>
      <c r="BO196" s="14"/>
      <c r="BP196" s="14"/>
      <c r="BQ196" s="14"/>
      <c r="BR196" s="14"/>
      <c r="BS196" s="14"/>
      <c r="BT196" s="14"/>
      <c r="BU196" s="14"/>
      <c r="BV196" s="14"/>
      <c r="BW196" s="14"/>
      <c r="BX196" s="14"/>
      <c r="BY196" s="14"/>
      <c r="BZ196" s="14"/>
      <c r="CA196" s="14"/>
      <c r="CB196" s="14"/>
      <c r="CC196" s="14"/>
      <c r="CS196" s="1"/>
      <c r="CT196" s="1"/>
      <c r="CU196" s="1"/>
      <c r="CV196" s="1"/>
      <c r="CW196" s="1"/>
      <c r="CX196" s="1"/>
      <c r="CY196" s="1"/>
      <c r="CZ196" s="1"/>
      <c r="DA196" s="1"/>
      <c r="DB196" s="1"/>
      <c r="DC196" s="1"/>
      <c r="DD196" s="1"/>
      <c r="DE196" s="1"/>
      <c r="DF196" s="1"/>
      <c r="DG196" s="1"/>
      <c r="DH196" s="1"/>
    </row>
    <row r="197" spans="1:112" x14ac:dyDescent="0.2">
      <c r="AN197" s="10"/>
      <c r="AO197" s="10"/>
      <c r="AP197" s="14"/>
      <c r="AU197" s="14"/>
      <c r="BD197" s="1"/>
      <c r="BE197" s="1"/>
      <c r="BF197" s="1"/>
      <c r="BK197" s="1"/>
      <c r="BN197" s="14"/>
      <c r="BO197" s="14"/>
      <c r="BP197" s="14"/>
      <c r="BQ197" s="14"/>
      <c r="BR197" s="14"/>
      <c r="BS197" s="14"/>
      <c r="BT197" s="14"/>
      <c r="BU197" s="14"/>
      <c r="BV197" s="14"/>
      <c r="BW197" s="14"/>
      <c r="BX197" s="14"/>
      <c r="BY197" s="14"/>
      <c r="BZ197" s="14"/>
      <c r="CA197" s="14"/>
      <c r="CB197" s="14"/>
      <c r="CC197" s="14"/>
      <c r="CS197" s="1"/>
      <c r="CT197" s="1"/>
      <c r="CU197" s="1"/>
      <c r="CV197" s="1"/>
      <c r="CW197" s="1"/>
      <c r="CX197" s="1"/>
      <c r="CY197" s="1"/>
      <c r="CZ197" s="1"/>
      <c r="DA197" s="1"/>
      <c r="DB197" s="1"/>
      <c r="DC197" s="1"/>
      <c r="DD197" s="1"/>
      <c r="DE197" s="1"/>
      <c r="DF197" s="1"/>
      <c r="DG197" s="1"/>
      <c r="DH197" s="1"/>
    </row>
    <row r="198" spans="1:112" x14ac:dyDescent="0.2">
      <c r="A198" s="1" t="s">
        <v>89</v>
      </c>
      <c r="B198" s="1" t="s">
        <v>90</v>
      </c>
      <c r="AN198" s="10"/>
      <c r="AO198" s="10">
        <v>1</v>
      </c>
      <c r="AP198" s="14">
        <f>SUM(AO198*D198)</f>
        <v>0</v>
      </c>
      <c r="AU198" s="14"/>
      <c r="BD198" s="1"/>
      <c r="BE198" s="1"/>
      <c r="BF198" s="1"/>
      <c r="BK198" s="1"/>
      <c r="BN198" s="14"/>
      <c r="BO198" s="14"/>
      <c r="BP198" s="14"/>
      <c r="BQ198" s="14"/>
      <c r="BR198" s="14"/>
      <c r="BS198" s="14"/>
      <c r="BT198" s="14"/>
      <c r="BU198" s="14"/>
      <c r="BV198" s="14"/>
      <c r="BW198" s="14"/>
      <c r="BX198" s="14"/>
      <c r="BY198" s="14"/>
      <c r="BZ198" s="14"/>
      <c r="CA198" s="14"/>
      <c r="CB198" s="14"/>
      <c r="CC198" s="14"/>
      <c r="CS198" s="1"/>
      <c r="CT198" s="1"/>
      <c r="CU198" s="1"/>
      <c r="CV198" s="1"/>
      <c r="CW198" s="1"/>
      <c r="CX198" s="1"/>
      <c r="CY198" s="1"/>
      <c r="CZ198" s="1"/>
      <c r="DA198" s="1"/>
      <c r="DB198" s="1"/>
      <c r="DC198" s="1"/>
      <c r="DD198" s="1"/>
      <c r="DE198" s="1"/>
      <c r="DF198" s="1"/>
      <c r="DG198" s="1"/>
      <c r="DH198" s="1"/>
    </row>
    <row r="199" spans="1:112" x14ac:dyDescent="0.2">
      <c r="AN199" s="10"/>
      <c r="AO199" s="10"/>
      <c r="AP199" s="14"/>
      <c r="AU199" s="14"/>
      <c r="BD199" s="1"/>
      <c r="BE199" s="1"/>
      <c r="BF199" s="1"/>
      <c r="BK199" s="1"/>
      <c r="BN199" s="14"/>
      <c r="BO199" s="14"/>
      <c r="BP199" s="14"/>
      <c r="BQ199" s="14"/>
      <c r="BR199" s="14"/>
      <c r="BS199" s="14"/>
      <c r="BT199" s="14"/>
      <c r="BU199" s="14"/>
      <c r="BV199" s="14"/>
      <c r="BW199" s="14"/>
      <c r="BX199" s="14"/>
      <c r="BY199" s="14"/>
      <c r="BZ199" s="14"/>
      <c r="CA199" s="14"/>
      <c r="CB199" s="14"/>
      <c r="CC199" s="14"/>
      <c r="CS199" s="1"/>
      <c r="CT199" s="1"/>
      <c r="CU199" s="1"/>
      <c r="CV199" s="1"/>
      <c r="CW199" s="1"/>
      <c r="CX199" s="1"/>
      <c r="CY199" s="1"/>
      <c r="CZ199" s="1"/>
      <c r="DA199" s="1"/>
      <c r="DB199" s="1"/>
      <c r="DC199" s="1"/>
      <c r="DD199" s="1"/>
      <c r="DE199" s="1"/>
      <c r="DF199" s="1"/>
      <c r="DG199" s="1"/>
      <c r="DH199" s="1"/>
    </row>
    <row r="200" spans="1:112" x14ac:dyDescent="0.2">
      <c r="AN200" s="10"/>
      <c r="AO200" s="10"/>
      <c r="AP200" s="14"/>
      <c r="AU200" s="14"/>
      <c r="BD200" s="1"/>
      <c r="BE200" s="1"/>
      <c r="BF200" s="1"/>
      <c r="BK200" s="1"/>
      <c r="BN200" s="14"/>
      <c r="BO200" s="14"/>
      <c r="BP200" s="14"/>
      <c r="BQ200" s="14"/>
      <c r="BR200" s="14"/>
      <c r="BS200" s="14"/>
      <c r="BT200" s="14"/>
      <c r="BU200" s="14"/>
      <c r="BV200" s="14"/>
      <c r="BW200" s="14"/>
      <c r="BX200" s="14"/>
      <c r="BY200" s="14"/>
      <c r="BZ200" s="14"/>
      <c r="CA200" s="14"/>
      <c r="CB200" s="14"/>
      <c r="CC200" s="14"/>
      <c r="CS200" s="1"/>
      <c r="CT200" s="1"/>
      <c r="CU200" s="1"/>
      <c r="CV200" s="1"/>
      <c r="CW200" s="1"/>
      <c r="CX200" s="1"/>
      <c r="CY200" s="1"/>
      <c r="CZ200" s="1"/>
      <c r="DA200" s="1"/>
      <c r="DB200" s="1"/>
      <c r="DC200" s="1"/>
      <c r="DD200" s="1"/>
      <c r="DE200" s="1"/>
      <c r="DF200" s="1"/>
      <c r="DG200" s="1"/>
      <c r="DH200" s="1"/>
    </row>
    <row r="201" spans="1:112" x14ac:dyDescent="0.2">
      <c r="AN201" s="10"/>
      <c r="AO201" s="10"/>
      <c r="AP201" s="14"/>
      <c r="AU201" s="14"/>
      <c r="BD201" s="1"/>
      <c r="BE201" s="1"/>
      <c r="BF201" s="1"/>
      <c r="BK201" s="1"/>
      <c r="BN201" s="14"/>
      <c r="BO201" s="14"/>
      <c r="BP201" s="14"/>
      <c r="BQ201" s="14"/>
      <c r="BR201" s="14"/>
      <c r="BS201" s="14"/>
      <c r="BT201" s="14"/>
      <c r="BU201" s="14"/>
      <c r="BV201" s="14"/>
      <c r="BW201" s="14"/>
      <c r="BX201" s="14"/>
      <c r="BY201" s="14"/>
      <c r="BZ201" s="14"/>
      <c r="CA201" s="14"/>
      <c r="CB201" s="14"/>
      <c r="CC201" s="14"/>
      <c r="CS201" s="1"/>
      <c r="CT201" s="1"/>
      <c r="CU201" s="1"/>
      <c r="CV201" s="1"/>
      <c r="CW201" s="1"/>
      <c r="CX201" s="1"/>
      <c r="CY201" s="1"/>
      <c r="CZ201" s="1"/>
      <c r="DA201" s="1"/>
      <c r="DB201" s="1"/>
      <c r="DC201" s="1"/>
      <c r="DD201" s="1"/>
      <c r="DE201" s="1"/>
      <c r="DF201" s="1"/>
      <c r="DG201" s="1"/>
      <c r="DH201" s="1"/>
    </row>
    <row r="202" spans="1:112" x14ac:dyDescent="0.2">
      <c r="AN202" s="10"/>
      <c r="AO202" s="10"/>
      <c r="AP202" s="14"/>
      <c r="AU202" s="14"/>
      <c r="BD202" s="1"/>
      <c r="BE202" s="1"/>
      <c r="BF202" s="1"/>
      <c r="BK202" s="1"/>
      <c r="BN202" s="14"/>
      <c r="BO202" s="14"/>
      <c r="BP202" s="14"/>
      <c r="BQ202" s="14"/>
      <c r="BR202" s="14"/>
      <c r="BS202" s="14"/>
      <c r="BT202" s="14"/>
      <c r="BU202" s="14"/>
      <c r="BV202" s="14"/>
      <c r="BW202" s="14"/>
      <c r="BX202" s="14"/>
      <c r="BY202" s="14"/>
      <c r="BZ202" s="14"/>
      <c r="CA202" s="14"/>
      <c r="CB202" s="14"/>
      <c r="CC202" s="14"/>
      <c r="CS202" s="1"/>
      <c r="CT202" s="1"/>
      <c r="CU202" s="1"/>
      <c r="CV202" s="1"/>
      <c r="CW202" s="1"/>
      <c r="CX202" s="1"/>
      <c r="CY202" s="1"/>
      <c r="CZ202" s="1"/>
      <c r="DA202" s="1"/>
      <c r="DB202" s="1"/>
      <c r="DC202" s="1"/>
      <c r="DD202" s="1"/>
      <c r="DE202" s="1"/>
      <c r="DF202" s="1"/>
      <c r="DG202" s="1"/>
      <c r="DH202" s="1"/>
    </row>
    <row r="203" spans="1:112" x14ac:dyDescent="0.2">
      <c r="AN203" s="10"/>
      <c r="AO203" s="10"/>
      <c r="AP203" s="14"/>
      <c r="AU203" s="14"/>
      <c r="BD203" s="1"/>
      <c r="BE203" s="1"/>
      <c r="BF203" s="1"/>
      <c r="BK203" s="1"/>
      <c r="BN203" s="14"/>
      <c r="BO203" s="14"/>
      <c r="BP203" s="14"/>
      <c r="BQ203" s="14"/>
      <c r="BR203" s="14"/>
      <c r="BS203" s="14"/>
      <c r="BT203" s="14"/>
      <c r="BU203" s="14"/>
      <c r="BV203" s="14"/>
      <c r="BW203" s="14"/>
      <c r="BX203" s="14"/>
      <c r="BY203" s="14"/>
      <c r="BZ203" s="14"/>
      <c r="CA203" s="14"/>
      <c r="CB203" s="14"/>
      <c r="CC203" s="14"/>
      <c r="CS203" s="1"/>
      <c r="CT203" s="1"/>
      <c r="CU203" s="1"/>
      <c r="CV203" s="1"/>
      <c r="CW203" s="1"/>
      <c r="CX203" s="1"/>
      <c r="CY203" s="1"/>
      <c r="CZ203" s="1"/>
      <c r="DA203" s="1"/>
      <c r="DB203" s="1"/>
      <c r="DC203" s="1"/>
      <c r="DD203" s="1"/>
      <c r="DE203" s="1"/>
      <c r="DF203" s="1"/>
      <c r="DG203" s="1"/>
      <c r="DH203" s="1"/>
    </row>
    <row r="204" spans="1:112" x14ac:dyDescent="0.2">
      <c r="AN204" s="10"/>
      <c r="AO204" s="10"/>
      <c r="AP204" s="14"/>
      <c r="AU204" s="14"/>
      <c r="BD204" s="1"/>
      <c r="BE204" s="1"/>
      <c r="BF204" s="1"/>
      <c r="BK204" s="1"/>
      <c r="BN204" s="14"/>
      <c r="BO204" s="14"/>
      <c r="BP204" s="14"/>
      <c r="BQ204" s="14"/>
      <c r="BR204" s="14"/>
      <c r="BS204" s="14"/>
      <c r="BT204" s="14"/>
      <c r="BU204" s="14"/>
      <c r="BV204" s="14"/>
      <c r="BW204" s="14"/>
      <c r="BX204" s="14"/>
      <c r="BY204" s="14"/>
      <c r="BZ204" s="14"/>
      <c r="CA204" s="14"/>
      <c r="CB204" s="14"/>
      <c r="CC204" s="14"/>
      <c r="CS204" s="1"/>
      <c r="CT204" s="1"/>
      <c r="CU204" s="1"/>
      <c r="CV204" s="1"/>
      <c r="CW204" s="1"/>
      <c r="CX204" s="1"/>
      <c r="CY204" s="1"/>
      <c r="CZ204" s="1"/>
      <c r="DA204" s="1"/>
      <c r="DB204" s="1"/>
      <c r="DC204" s="1"/>
      <c r="DD204" s="1"/>
      <c r="DE204" s="1"/>
      <c r="DF204" s="1"/>
      <c r="DG204" s="1"/>
      <c r="DH204" s="1"/>
    </row>
    <row r="205" spans="1:112" x14ac:dyDescent="0.2">
      <c r="AN205" s="10"/>
      <c r="AO205" s="10"/>
      <c r="AP205" s="14"/>
      <c r="AU205" s="14"/>
      <c r="BD205" s="1"/>
      <c r="BE205" s="1"/>
      <c r="BF205" s="1"/>
      <c r="BK205" s="1"/>
      <c r="BN205" s="14"/>
      <c r="BO205" s="14"/>
      <c r="BP205" s="14"/>
      <c r="BQ205" s="14"/>
      <c r="BR205" s="14"/>
      <c r="BS205" s="14"/>
      <c r="BT205" s="14"/>
      <c r="BU205" s="14"/>
      <c r="BV205" s="14"/>
      <c r="BW205" s="14"/>
      <c r="BX205" s="14"/>
      <c r="BY205" s="14"/>
      <c r="BZ205" s="14"/>
      <c r="CA205" s="14"/>
      <c r="CB205" s="14"/>
      <c r="CC205" s="14"/>
      <c r="CS205" s="1"/>
      <c r="CT205" s="1"/>
      <c r="CU205" s="1"/>
      <c r="CV205" s="1"/>
      <c r="CW205" s="1"/>
      <c r="CX205" s="1"/>
      <c r="CY205" s="1"/>
      <c r="CZ205" s="1"/>
      <c r="DA205" s="1"/>
      <c r="DB205" s="1"/>
      <c r="DC205" s="1"/>
      <c r="DD205" s="1"/>
      <c r="DE205" s="1"/>
      <c r="DF205" s="1"/>
      <c r="DG205" s="1"/>
      <c r="DH205" s="1"/>
    </row>
    <row r="206" spans="1:112" x14ac:dyDescent="0.2">
      <c r="AN206" s="10"/>
      <c r="AO206" s="10"/>
      <c r="AP206" s="14"/>
      <c r="AU206" s="14"/>
      <c r="BD206" s="1"/>
      <c r="BE206" s="1"/>
      <c r="BF206" s="1"/>
      <c r="BK206" s="1"/>
      <c r="BN206" s="14"/>
      <c r="BO206" s="14"/>
      <c r="BP206" s="14"/>
      <c r="BQ206" s="14"/>
      <c r="BR206" s="14"/>
      <c r="BS206" s="14"/>
      <c r="BT206" s="14"/>
      <c r="BU206" s="14"/>
      <c r="BV206" s="14"/>
      <c r="BW206" s="14"/>
      <c r="BX206" s="14"/>
      <c r="BY206" s="14"/>
      <c r="BZ206" s="14"/>
      <c r="CA206" s="14"/>
      <c r="CB206" s="14"/>
      <c r="CC206" s="14"/>
      <c r="CS206" s="1"/>
      <c r="CT206" s="1"/>
      <c r="CU206" s="1"/>
      <c r="CV206" s="1"/>
      <c r="CW206" s="1"/>
      <c r="CX206" s="1"/>
      <c r="CY206" s="1"/>
      <c r="CZ206" s="1"/>
      <c r="DA206" s="1"/>
      <c r="DB206" s="1"/>
      <c r="DC206" s="1"/>
      <c r="DD206" s="1"/>
      <c r="DE206" s="1"/>
      <c r="DF206" s="1"/>
      <c r="DG206" s="1"/>
      <c r="DH206" s="1"/>
    </row>
    <row r="207" spans="1:112" x14ac:dyDescent="0.2">
      <c r="AN207" s="10"/>
      <c r="AO207" s="10"/>
      <c r="AP207" s="14"/>
      <c r="AU207" s="14"/>
      <c r="BD207" s="1"/>
      <c r="BE207" s="1"/>
      <c r="BF207" s="1"/>
      <c r="BK207" s="1"/>
      <c r="BN207" s="14"/>
      <c r="BO207" s="14"/>
      <c r="BP207" s="14"/>
      <c r="BQ207" s="14"/>
      <c r="BR207" s="14"/>
      <c r="BS207" s="14"/>
      <c r="BT207" s="14"/>
      <c r="BU207" s="14"/>
      <c r="BV207" s="14"/>
      <c r="BW207" s="14"/>
      <c r="BX207" s="14"/>
      <c r="BY207" s="14"/>
      <c r="BZ207" s="14"/>
      <c r="CA207" s="14"/>
      <c r="CB207" s="14"/>
      <c r="CC207" s="14"/>
      <c r="CS207" s="1"/>
      <c r="CT207" s="1"/>
      <c r="CU207" s="1"/>
      <c r="CV207" s="1"/>
      <c r="CW207" s="1"/>
      <c r="CX207" s="1"/>
      <c r="CY207" s="1"/>
      <c r="CZ207" s="1"/>
      <c r="DA207" s="1"/>
      <c r="DB207" s="1"/>
      <c r="DC207" s="1"/>
      <c r="DD207" s="1"/>
      <c r="DE207" s="1"/>
      <c r="DF207" s="1"/>
      <c r="DG207" s="1"/>
      <c r="DH207" s="1"/>
    </row>
    <row r="208" spans="1:112" x14ac:dyDescent="0.2">
      <c r="AN208" s="10"/>
      <c r="AO208" s="10"/>
      <c r="AP208" s="14"/>
      <c r="AU208" s="14"/>
      <c r="BD208" s="1"/>
      <c r="BE208" s="1"/>
      <c r="BF208" s="1"/>
      <c r="BK208" s="1"/>
      <c r="BN208" s="14"/>
      <c r="BO208" s="14"/>
      <c r="BP208" s="14"/>
      <c r="BQ208" s="14"/>
      <c r="BR208" s="14"/>
      <c r="BS208" s="14"/>
      <c r="BT208" s="14"/>
      <c r="BU208" s="14"/>
      <c r="BV208" s="14"/>
      <c r="BW208" s="14"/>
      <c r="BX208" s="14"/>
      <c r="BY208" s="14"/>
      <c r="BZ208" s="14"/>
      <c r="CA208" s="14"/>
      <c r="CB208" s="14"/>
      <c r="CC208" s="14"/>
      <c r="CS208" s="1"/>
      <c r="CT208" s="1"/>
      <c r="CU208" s="1"/>
      <c r="CV208" s="1"/>
      <c r="CW208" s="1"/>
      <c r="CX208" s="1"/>
      <c r="CY208" s="1"/>
      <c r="CZ208" s="1"/>
      <c r="DA208" s="1"/>
      <c r="DB208" s="1"/>
      <c r="DC208" s="1"/>
      <c r="DD208" s="1"/>
      <c r="DE208" s="1"/>
      <c r="DF208" s="1"/>
      <c r="DG208" s="1"/>
      <c r="DH208" s="1"/>
    </row>
    <row r="209" spans="40:112" x14ac:dyDescent="0.2">
      <c r="AN209" s="10"/>
      <c r="AO209" s="10"/>
      <c r="AP209" s="14"/>
      <c r="AU209" s="14"/>
      <c r="BD209" s="1"/>
      <c r="BE209" s="1"/>
      <c r="BF209" s="1"/>
      <c r="BK209" s="1"/>
      <c r="BN209" s="14"/>
      <c r="BO209" s="14"/>
      <c r="BP209" s="14"/>
      <c r="BQ209" s="14"/>
      <c r="BR209" s="14"/>
      <c r="BS209" s="14"/>
      <c r="BT209" s="14"/>
      <c r="BU209" s="14"/>
      <c r="BV209" s="14"/>
      <c r="BW209" s="14"/>
      <c r="BX209" s="14"/>
      <c r="BY209" s="14"/>
      <c r="BZ209" s="14"/>
      <c r="CA209" s="14"/>
      <c r="CB209" s="14"/>
      <c r="CC209" s="14"/>
      <c r="CS209" s="1"/>
      <c r="CT209" s="1"/>
      <c r="CU209" s="1"/>
      <c r="CV209" s="1"/>
      <c r="CW209" s="1"/>
      <c r="CX209" s="1"/>
      <c r="CY209" s="1"/>
      <c r="CZ209" s="1"/>
      <c r="DA209" s="1"/>
      <c r="DB209" s="1"/>
      <c r="DC209" s="1"/>
      <c r="DD209" s="1"/>
      <c r="DE209" s="1"/>
      <c r="DF209" s="1"/>
      <c r="DG209" s="1"/>
      <c r="DH209" s="1"/>
    </row>
    <row r="210" spans="40:112" x14ac:dyDescent="0.2">
      <c r="AN210" s="10"/>
      <c r="AO210" s="10"/>
      <c r="AP210" s="14"/>
      <c r="AU210" s="14"/>
      <c r="BD210" s="1"/>
      <c r="BE210" s="1"/>
      <c r="BF210" s="1"/>
      <c r="BK210" s="1"/>
      <c r="BN210" s="14"/>
      <c r="BO210" s="14"/>
      <c r="BP210" s="14"/>
      <c r="BQ210" s="14"/>
      <c r="BR210" s="14"/>
      <c r="BS210" s="14"/>
      <c r="BT210" s="14"/>
      <c r="BU210" s="14"/>
      <c r="BV210" s="14"/>
      <c r="BW210" s="14"/>
      <c r="BX210" s="14"/>
      <c r="BY210" s="14"/>
      <c r="BZ210" s="14"/>
      <c r="CA210" s="14"/>
      <c r="CB210" s="14"/>
      <c r="CC210" s="14"/>
      <c r="CS210" s="1"/>
      <c r="CT210" s="1"/>
      <c r="CU210" s="1"/>
      <c r="CV210" s="1"/>
      <c r="CW210" s="1"/>
      <c r="CX210" s="1"/>
      <c r="CY210" s="1"/>
      <c r="CZ210" s="1"/>
      <c r="DA210" s="1"/>
      <c r="DB210" s="1"/>
      <c r="DC210" s="1"/>
      <c r="DD210" s="1"/>
      <c r="DE210" s="1"/>
      <c r="DF210" s="1"/>
      <c r="DG210" s="1"/>
      <c r="DH210" s="1"/>
    </row>
    <row r="211" spans="40:112" x14ac:dyDescent="0.2">
      <c r="AN211" s="10"/>
      <c r="AO211" s="10"/>
      <c r="AP211" s="14"/>
      <c r="AU211" s="14"/>
      <c r="BD211" s="1"/>
      <c r="BE211" s="1"/>
      <c r="BF211" s="1"/>
      <c r="BK211" s="1"/>
      <c r="BN211" s="14"/>
      <c r="BO211" s="14"/>
      <c r="BP211" s="14"/>
      <c r="BQ211" s="14"/>
      <c r="BR211" s="14"/>
      <c r="BS211" s="14"/>
      <c r="BT211" s="14"/>
      <c r="BU211" s="14"/>
      <c r="BV211" s="14"/>
      <c r="BW211" s="14"/>
      <c r="BX211" s="14"/>
      <c r="BY211" s="14"/>
      <c r="BZ211" s="14"/>
      <c r="CA211" s="14"/>
      <c r="CB211" s="14"/>
      <c r="CC211" s="14"/>
      <c r="CS211" s="1"/>
      <c r="CT211" s="1"/>
      <c r="CU211" s="1"/>
      <c r="CV211" s="1"/>
      <c r="CW211" s="1"/>
      <c r="CX211" s="1"/>
      <c r="CY211" s="1"/>
      <c r="CZ211" s="1"/>
      <c r="DA211" s="1"/>
      <c r="DB211" s="1"/>
      <c r="DC211" s="1"/>
      <c r="DD211" s="1"/>
      <c r="DE211" s="1"/>
      <c r="DF211" s="1"/>
      <c r="DG211" s="1"/>
      <c r="DH211" s="1"/>
    </row>
    <row r="212" spans="40:112" x14ac:dyDescent="0.2">
      <c r="AN212" s="10"/>
      <c r="AO212" s="10"/>
      <c r="AP212" s="14"/>
      <c r="AU212" s="14"/>
      <c r="BD212" s="1"/>
      <c r="BE212" s="1"/>
      <c r="BF212" s="1"/>
      <c r="BK212" s="1"/>
      <c r="BN212" s="14"/>
      <c r="BO212" s="14"/>
      <c r="BP212" s="14"/>
      <c r="BQ212" s="14"/>
      <c r="BR212" s="14"/>
      <c r="BS212" s="14"/>
      <c r="BT212" s="14"/>
      <c r="BU212" s="14"/>
      <c r="BV212" s="14"/>
      <c r="BW212" s="14"/>
      <c r="BX212" s="14"/>
      <c r="BY212" s="14"/>
      <c r="BZ212" s="14"/>
      <c r="CA212" s="14"/>
      <c r="CB212" s="14"/>
      <c r="CC212" s="14"/>
      <c r="CS212" s="1"/>
      <c r="CT212" s="1"/>
      <c r="CU212" s="1"/>
      <c r="CV212" s="1"/>
      <c r="CW212" s="1"/>
      <c r="CX212" s="1"/>
      <c r="CY212" s="1"/>
      <c r="CZ212" s="1"/>
      <c r="DA212" s="1"/>
      <c r="DB212" s="1"/>
      <c r="DC212" s="1"/>
      <c r="DD212" s="1"/>
      <c r="DE212" s="1"/>
      <c r="DF212" s="1"/>
      <c r="DG212" s="1"/>
      <c r="DH212" s="1"/>
    </row>
    <row r="213" spans="40:112" x14ac:dyDescent="0.2">
      <c r="AN213" s="10"/>
      <c r="AO213" s="10"/>
      <c r="AP213" s="14"/>
      <c r="AU213" s="14"/>
      <c r="BD213" s="1"/>
      <c r="BE213" s="1"/>
      <c r="BF213" s="1"/>
      <c r="BK213" s="1"/>
      <c r="BN213" s="14"/>
      <c r="BO213" s="14"/>
      <c r="BP213" s="14"/>
      <c r="BQ213" s="14"/>
      <c r="BR213" s="14"/>
      <c r="BS213" s="14"/>
      <c r="BT213" s="14"/>
      <c r="BU213" s="14"/>
      <c r="BV213" s="14"/>
      <c r="BW213" s="14"/>
      <c r="BX213" s="14"/>
      <c r="BY213" s="14"/>
      <c r="BZ213" s="14"/>
      <c r="CA213" s="14"/>
      <c r="CB213" s="14"/>
      <c r="CC213" s="14"/>
      <c r="CS213" s="1"/>
      <c r="CT213" s="1"/>
      <c r="CU213" s="1"/>
      <c r="CV213" s="1"/>
      <c r="CW213" s="1"/>
      <c r="CX213" s="1"/>
      <c r="CY213" s="1"/>
      <c r="CZ213" s="1"/>
      <c r="DA213" s="1"/>
      <c r="DB213" s="1"/>
      <c r="DC213" s="1"/>
      <c r="DD213" s="1"/>
      <c r="DE213" s="1"/>
      <c r="DF213" s="1"/>
      <c r="DG213" s="1"/>
      <c r="DH213" s="1"/>
    </row>
    <row r="214" spans="40:112" x14ac:dyDescent="0.2">
      <c r="AN214" s="10"/>
      <c r="AO214" s="10"/>
      <c r="AP214" s="14"/>
      <c r="AU214" s="14"/>
      <c r="BD214" s="1"/>
      <c r="BE214" s="1"/>
      <c r="BF214" s="1"/>
      <c r="BK214" s="1"/>
      <c r="BN214" s="14"/>
      <c r="BO214" s="14"/>
      <c r="BP214" s="14"/>
      <c r="BQ214" s="14"/>
      <c r="BR214" s="14"/>
      <c r="BS214" s="14"/>
      <c r="BT214" s="14"/>
      <c r="BU214" s="14"/>
      <c r="BV214" s="14"/>
      <c r="BW214" s="14"/>
      <c r="BX214" s="14"/>
      <c r="BY214" s="14"/>
      <c r="BZ214" s="14"/>
      <c r="CA214" s="14"/>
      <c r="CB214" s="14"/>
      <c r="CC214" s="14"/>
      <c r="CS214" s="1"/>
      <c r="CT214" s="1"/>
      <c r="CU214" s="1"/>
      <c r="CV214" s="1"/>
      <c r="CW214" s="1"/>
      <c r="CX214" s="1"/>
      <c r="CY214" s="1"/>
      <c r="CZ214" s="1"/>
      <c r="DA214" s="1"/>
      <c r="DB214" s="1"/>
      <c r="DC214" s="1"/>
      <c r="DD214" s="1"/>
      <c r="DE214" s="1"/>
      <c r="DF214" s="1"/>
      <c r="DG214" s="1"/>
      <c r="DH214" s="1"/>
    </row>
    <row r="215" spans="40:112" x14ac:dyDescent="0.2">
      <c r="AN215" s="10"/>
      <c r="AO215" s="10"/>
      <c r="AP215" s="14"/>
      <c r="AU215" s="14"/>
      <c r="BD215" s="1"/>
      <c r="BE215" s="1"/>
      <c r="BF215" s="1"/>
      <c r="BK215" s="1"/>
      <c r="BN215" s="14"/>
      <c r="BO215" s="14"/>
      <c r="BP215" s="14"/>
      <c r="BQ215" s="14"/>
      <c r="BR215" s="14"/>
      <c r="BS215" s="14"/>
      <c r="BT215" s="14"/>
      <c r="BU215" s="14"/>
      <c r="BV215" s="14"/>
      <c r="BW215" s="14"/>
      <c r="BX215" s="14"/>
      <c r="BY215" s="14"/>
      <c r="BZ215" s="14"/>
      <c r="CA215" s="14"/>
      <c r="CB215" s="14"/>
      <c r="CC215" s="14"/>
      <c r="CS215" s="1"/>
      <c r="CT215" s="1"/>
      <c r="CU215" s="1"/>
      <c r="CV215" s="1"/>
      <c r="CW215" s="1"/>
      <c r="CX215" s="1"/>
      <c r="CY215" s="1"/>
      <c r="CZ215" s="1"/>
      <c r="DA215" s="1"/>
      <c r="DB215" s="1"/>
      <c r="DC215" s="1"/>
      <c r="DD215" s="1"/>
      <c r="DE215" s="1"/>
      <c r="DF215" s="1"/>
      <c r="DG215" s="1"/>
      <c r="DH215" s="1"/>
    </row>
    <row r="216" spans="40:112" x14ac:dyDescent="0.2">
      <c r="AN216" s="10"/>
      <c r="AO216" s="10"/>
      <c r="AP216" s="14"/>
      <c r="AU216" s="14"/>
      <c r="BD216" s="1"/>
      <c r="BE216" s="1"/>
      <c r="BF216" s="1"/>
      <c r="BK216" s="1"/>
      <c r="BN216" s="14"/>
      <c r="BO216" s="14"/>
      <c r="BP216" s="14"/>
      <c r="BQ216" s="14"/>
      <c r="BR216" s="14"/>
      <c r="BS216" s="14"/>
      <c r="BT216" s="14"/>
      <c r="BU216" s="14"/>
      <c r="BV216" s="14"/>
      <c r="BW216" s="14"/>
      <c r="BX216" s="14"/>
      <c r="BY216" s="14"/>
      <c r="BZ216" s="14"/>
      <c r="CA216" s="14"/>
      <c r="CB216" s="14"/>
      <c r="CC216" s="14"/>
      <c r="CS216" s="1"/>
      <c r="CT216" s="1"/>
      <c r="CU216" s="1"/>
      <c r="CV216" s="1"/>
      <c r="CW216" s="1"/>
      <c r="CX216" s="1"/>
      <c r="CY216" s="1"/>
      <c r="CZ216" s="1"/>
      <c r="DA216" s="1"/>
      <c r="DB216" s="1"/>
      <c r="DC216" s="1"/>
      <c r="DD216" s="1"/>
      <c r="DE216" s="1"/>
      <c r="DF216" s="1"/>
      <c r="DG216" s="1"/>
      <c r="DH216" s="1"/>
    </row>
    <row r="217" spans="40:112" x14ac:dyDescent="0.2">
      <c r="AN217" s="10"/>
      <c r="AO217" s="10"/>
      <c r="AP217" s="14"/>
      <c r="AU217" s="14"/>
      <c r="BD217" s="1"/>
      <c r="BE217" s="1"/>
      <c r="BF217" s="1"/>
      <c r="BK217" s="1"/>
      <c r="BN217" s="14"/>
      <c r="BO217" s="14"/>
      <c r="BP217" s="14"/>
      <c r="BQ217" s="14"/>
      <c r="BR217" s="14"/>
      <c r="BS217" s="14"/>
      <c r="BT217" s="14"/>
      <c r="BU217" s="14"/>
      <c r="BV217" s="14"/>
      <c r="BW217" s="14"/>
      <c r="BX217" s="14"/>
      <c r="BY217" s="14"/>
      <c r="BZ217" s="14"/>
      <c r="CA217" s="14"/>
      <c r="CB217" s="14"/>
      <c r="CC217" s="14"/>
      <c r="CS217" s="1"/>
      <c r="CT217" s="1"/>
      <c r="CU217" s="1"/>
      <c r="CV217" s="1"/>
      <c r="CW217" s="1"/>
      <c r="CX217" s="1"/>
      <c r="CY217" s="1"/>
      <c r="CZ217" s="1"/>
      <c r="DA217" s="1"/>
      <c r="DB217" s="1"/>
      <c r="DC217" s="1"/>
      <c r="DD217" s="1"/>
      <c r="DE217" s="1"/>
      <c r="DF217" s="1"/>
      <c r="DG217" s="1"/>
      <c r="DH217" s="1"/>
    </row>
    <row r="218" spans="40:112" x14ac:dyDescent="0.2">
      <c r="AN218" s="10"/>
      <c r="AO218" s="10"/>
      <c r="AP218" s="14"/>
      <c r="AU218" s="14"/>
      <c r="BD218" s="1"/>
      <c r="BE218" s="1"/>
      <c r="BF218" s="1"/>
      <c r="BK218" s="1"/>
      <c r="BN218" s="14"/>
      <c r="BO218" s="14"/>
      <c r="BP218" s="14"/>
      <c r="BQ218" s="14"/>
      <c r="BR218" s="14"/>
      <c r="BS218" s="14"/>
      <c r="BT218" s="14"/>
      <c r="BU218" s="14"/>
      <c r="BV218" s="14"/>
      <c r="BW218" s="14"/>
      <c r="BX218" s="14"/>
      <c r="BY218" s="14"/>
      <c r="BZ218" s="14"/>
      <c r="CA218" s="14"/>
      <c r="CB218" s="14"/>
      <c r="CC218" s="14"/>
      <c r="CS218" s="1"/>
      <c r="CT218" s="1"/>
      <c r="CU218" s="1"/>
      <c r="CV218" s="1"/>
      <c r="CW218" s="1"/>
      <c r="CX218" s="1"/>
      <c r="CY218" s="1"/>
      <c r="CZ218" s="1"/>
      <c r="DA218" s="1"/>
      <c r="DB218" s="1"/>
      <c r="DC218" s="1"/>
      <c r="DD218" s="1"/>
      <c r="DE218" s="1"/>
      <c r="DF218" s="1"/>
      <c r="DG218" s="1"/>
      <c r="DH218" s="1"/>
    </row>
    <row r="219" spans="40:112" x14ac:dyDescent="0.2">
      <c r="AN219" s="10"/>
      <c r="AO219" s="10"/>
      <c r="AP219" s="14"/>
      <c r="AU219" s="14"/>
      <c r="BD219" s="1"/>
      <c r="BE219" s="1"/>
      <c r="BF219" s="1"/>
      <c r="BK219" s="1"/>
      <c r="BN219" s="14"/>
      <c r="BO219" s="14"/>
      <c r="BP219" s="14"/>
      <c r="BQ219" s="14"/>
      <c r="BR219" s="14"/>
      <c r="BS219" s="14"/>
      <c r="BT219" s="14"/>
      <c r="BU219" s="14"/>
      <c r="BV219" s="14"/>
      <c r="BW219" s="14"/>
      <c r="BX219" s="14"/>
      <c r="BY219" s="14"/>
      <c r="BZ219" s="14"/>
      <c r="CA219" s="14"/>
      <c r="CB219" s="14"/>
      <c r="CC219" s="14"/>
      <c r="CS219" s="1"/>
      <c r="CT219" s="1"/>
      <c r="CU219" s="1"/>
      <c r="CV219" s="1"/>
      <c r="CW219" s="1"/>
      <c r="CX219" s="1"/>
      <c r="CY219" s="1"/>
      <c r="CZ219" s="1"/>
      <c r="DA219" s="1"/>
      <c r="DB219" s="1"/>
      <c r="DC219" s="1"/>
      <c r="DD219" s="1"/>
      <c r="DE219" s="1"/>
      <c r="DF219" s="1"/>
      <c r="DG219" s="1"/>
      <c r="DH219" s="1"/>
    </row>
    <row r="220" spans="40:112" x14ac:dyDescent="0.2">
      <c r="AN220" s="10"/>
      <c r="AO220" s="10"/>
      <c r="AP220" s="14"/>
      <c r="AU220" s="14"/>
      <c r="BD220" s="1"/>
      <c r="BE220" s="1"/>
      <c r="BF220" s="1"/>
      <c r="BK220" s="1"/>
      <c r="BN220" s="14"/>
      <c r="BO220" s="14"/>
      <c r="BP220" s="14"/>
      <c r="BQ220" s="14"/>
      <c r="BR220" s="14"/>
      <c r="BS220" s="14"/>
      <c r="BT220" s="14"/>
      <c r="BU220" s="14"/>
      <c r="BV220" s="14"/>
      <c r="BW220" s="14"/>
      <c r="BX220" s="14"/>
      <c r="BY220" s="14"/>
      <c r="BZ220" s="14"/>
      <c r="CA220" s="14"/>
      <c r="CB220" s="14"/>
      <c r="CC220" s="14"/>
      <c r="CS220" s="1"/>
      <c r="CT220" s="1"/>
      <c r="CU220" s="1"/>
      <c r="CV220" s="1"/>
      <c r="CW220" s="1"/>
      <c r="CX220" s="1"/>
      <c r="CY220" s="1"/>
      <c r="CZ220" s="1"/>
      <c r="DA220" s="1"/>
      <c r="DB220" s="1"/>
      <c r="DC220" s="1"/>
      <c r="DD220" s="1"/>
      <c r="DE220" s="1"/>
      <c r="DF220" s="1"/>
      <c r="DG220" s="1"/>
      <c r="DH220" s="1"/>
    </row>
    <row r="221" spans="40:112" x14ac:dyDescent="0.2">
      <c r="AN221" s="10"/>
      <c r="AO221" s="10"/>
      <c r="AP221" s="14"/>
      <c r="AU221" s="14"/>
      <c r="BD221" s="1"/>
      <c r="BE221" s="1"/>
      <c r="BF221" s="1"/>
      <c r="BK221" s="1"/>
      <c r="BN221" s="14"/>
      <c r="BO221" s="14"/>
      <c r="BP221" s="14"/>
      <c r="BQ221" s="14"/>
      <c r="BR221" s="14"/>
      <c r="BS221" s="14"/>
      <c r="BT221" s="14"/>
      <c r="BU221" s="14"/>
      <c r="BV221" s="14"/>
      <c r="BW221" s="14"/>
      <c r="BX221" s="14"/>
      <c r="BY221" s="14"/>
      <c r="BZ221" s="14"/>
      <c r="CA221" s="14"/>
      <c r="CB221" s="14"/>
      <c r="CC221" s="14"/>
      <c r="CS221" s="1"/>
      <c r="CT221" s="1"/>
      <c r="CU221" s="1"/>
      <c r="CV221" s="1"/>
      <c r="CW221" s="1"/>
      <c r="CX221" s="1"/>
      <c r="CY221" s="1"/>
      <c r="CZ221" s="1"/>
      <c r="DA221" s="1"/>
      <c r="DB221" s="1"/>
      <c r="DC221" s="1"/>
      <c r="DD221" s="1"/>
      <c r="DE221" s="1"/>
      <c r="DF221" s="1"/>
      <c r="DG221" s="1"/>
      <c r="DH221" s="1"/>
    </row>
    <row r="222" spans="40:112" x14ac:dyDescent="0.2">
      <c r="AN222" s="10"/>
      <c r="AO222" s="10"/>
      <c r="AP222" s="14"/>
      <c r="AU222" s="14"/>
      <c r="BD222" s="1"/>
      <c r="BE222" s="1"/>
      <c r="BF222" s="1"/>
      <c r="BK222" s="1"/>
      <c r="BN222" s="14"/>
      <c r="BO222" s="14"/>
      <c r="BP222" s="14"/>
      <c r="BQ222" s="14"/>
      <c r="BR222" s="14"/>
      <c r="BS222" s="14"/>
      <c r="BT222" s="14"/>
      <c r="BU222" s="14"/>
      <c r="BV222" s="14"/>
      <c r="BW222" s="14"/>
      <c r="BX222" s="14"/>
      <c r="BY222" s="14"/>
      <c r="BZ222" s="14"/>
      <c r="CA222" s="14"/>
      <c r="CB222" s="14"/>
      <c r="CC222" s="14"/>
      <c r="CS222" s="1"/>
      <c r="CT222" s="1"/>
      <c r="CU222" s="1"/>
      <c r="CV222" s="1"/>
      <c r="CW222" s="1"/>
      <c r="CX222" s="1"/>
      <c r="CY222" s="1"/>
      <c r="CZ222" s="1"/>
      <c r="DA222" s="1"/>
      <c r="DB222" s="1"/>
      <c r="DC222" s="1"/>
      <c r="DD222" s="1"/>
      <c r="DE222" s="1"/>
      <c r="DF222" s="1"/>
      <c r="DG222" s="1"/>
      <c r="DH222" s="1"/>
    </row>
    <row r="223" spans="40:112" x14ac:dyDescent="0.2">
      <c r="AN223" s="10"/>
      <c r="AO223" s="10"/>
      <c r="AP223" s="14"/>
      <c r="AU223" s="14"/>
      <c r="BD223" s="1"/>
      <c r="BE223" s="1"/>
      <c r="BF223" s="1"/>
      <c r="BK223" s="1"/>
      <c r="BN223" s="14"/>
      <c r="BO223" s="14"/>
      <c r="BP223" s="14"/>
      <c r="BQ223" s="14"/>
      <c r="BR223" s="14"/>
      <c r="BS223" s="14"/>
      <c r="BT223" s="14"/>
      <c r="BU223" s="14"/>
      <c r="BV223" s="14"/>
      <c r="BW223" s="14"/>
      <c r="BX223" s="14"/>
      <c r="BY223" s="14"/>
      <c r="BZ223" s="14"/>
      <c r="CA223" s="14"/>
      <c r="CB223" s="14"/>
      <c r="CC223" s="14"/>
      <c r="CS223" s="1"/>
      <c r="CT223" s="1"/>
      <c r="CU223" s="1"/>
      <c r="CV223" s="1"/>
      <c r="CW223" s="1"/>
      <c r="CX223" s="1"/>
      <c r="CY223" s="1"/>
      <c r="CZ223" s="1"/>
      <c r="DA223" s="1"/>
      <c r="DB223" s="1"/>
      <c r="DC223" s="1"/>
      <c r="DD223" s="1"/>
      <c r="DE223" s="1"/>
      <c r="DF223" s="1"/>
      <c r="DG223" s="1"/>
      <c r="DH223" s="1"/>
    </row>
    <row r="224" spans="40:112" x14ac:dyDescent="0.2">
      <c r="AN224" s="10"/>
      <c r="AO224" s="10"/>
      <c r="AP224" s="14"/>
      <c r="AU224" s="14"/>
      <c r="BD224" s="1"/>
      <c r="BE224" s="1"/>
      <c r="BF224" s="1"/>
      <c r="BK224" s="1"/>
      <c r="BN224" s="14"/>
      <c r="BO224" s="14"/>
      <c r="BP224" s="14"/>
      <c r="BQ224" s="14"/>
      <c r="BR224" s="14"/>
      <c r="BS224" s="14"/>
      <c r="BT224" s="14"/>
      <c r="BU224" s="14"/>
      <c r="BV224" s="14"/>
      <c r="BW224" s="14"/>
      <c r="BX224" s="14"/>
      <c r="BY224" s="14"/>
      <c r="BZ224" s="14"/>
      <c r="CA224" s="14"/>
      <c r="CB224" s="14"/>
      <c r="CC224" s="14"/>
      <c r="CS224" s="1"/>
      <c r="CT224" s="1"/>
      <c r="CU224" s="1"/>
      <c r="CV224" s="1"/>
      <c r="CW224" s="1"/>
      <c r="CX224" s="1"/>
      <c r="CY224" s="1"/>
      <c r="CZ224" s="1"/>
      <c r="DA224" s="1"/>
      <c r="DB224" s="1"/>
      <c r="DC224" s="1"/>
      <c r="DD224" s="1"/>
      <c r="DE224" s="1"/>
      <c r="DF224" s="1"/>
      <c r="DG224" s="1"/>
      <c r="DH224" s="1"/>
    </row>
    <row r="225" spans="40:112" x14ac:dyDescent="0.2">
      <c r="AN225" s="10"/>
      <c r="AO225" s="10"/>
      <c r="AP225" s="14"/>
      <c r="AU225" s="14"/>
      <c r="BD225" s="1"/>
      <c r="BE225" s="1"/>
      <c r="BF225" s="1"/>
      <c r="BK225" s="1"/>
      <c r="BN225" s="14"/>
      <c r="BO225" s="14"/>
      <c r="BP225" s="14"/>
      <c r="BQ225" s="14"/>
      <c r="BR225" s="14"/>
      <c r="BS225" s="14"/>
      <c r="BT225" s="14"/>
      <c r="BU225" s="14"/>
      <c r="BV225" s="14"/>
      <c r="BW225" s="14"/>
      <c r="BX225" s="14"/>
      <c r="BY225" s="14"/>
      <c r="BZ225" s="14"/>
      <c r="CA225" s="14"/>
      <c r="CB225" s="14"/>
      <c r="CC225" s="14"/>
      <c r="CS225" s="1"/>
      <c r="CT225" s="1"/>
      <c r="CU225" s="1"/>
      <c r="CV225" s="1"/>
      <c r="CW225" s="1"/>
      <c r="CX225" s="1"/>
      <c r="CY225" s="1"/>
      <c r="CZ225" s="1"/>
      <c r="DA225" s="1"/>
      <c r="DB225" s="1"/>
      <c r="DC225" s="1"/>
      <c r="DD225" s="1"/>
      <c r="DE225" s="1"/>
      <c r="DF225" s="1"/>
      <c r="DG225" s="1"/>
      <c r="DH225" s="1"/>
    </row>
    <row r="226" spans="40:112" x14ac:dyDescent="0.2">
      <c r="AN226" s="10"/>
      <c r="AO226" s="10"/>
      <c r="AP226" s="14"/>
      <c r="AU226" s="14"/>
      <c r="BD226" s="1"/>
      <c r="BE226" s="1"/>
      <c r="BF226" s="1"/>
      <c r="BK226" s="1"/>
      <c r="BN226" s="14"/>
      <c r="BO226" s="14"/>
      <c r="BP226" s="14"/>
      <c r="BQ226" s="14"/>
      <c r="BR226" s="14"/>
      <c r="BS226" s="14"/>
      <c r="BT226" s="14"/>
      <c r="BU226" s="14"/>
      <c r="BV226" s="14"/>
      <c r="BW226" s="14"/>
      <c r="BX226" s="14"/>
      <c r="BY226" s="14"/>
      <c r="BZ226" s="14"/>
      <c r="CA226" s="14"/>
      <c r="CB226" s="14"/>
      <c r="CC226" s="14"/>
      <c r="CS226" s="1"/>
      <c r="CT226" s="1"/>
      <c r="CU226" s="1"/>
      <c r="CV226" s="1"/>
      <c r="CW226" s="1"/>
      <c r="CX226" s="1"/>
      <c r="CY226" s="1"/>
      <c r="CZ226" s="1"/>
      <c r="DA226" s="1"/>
      <c r="DB226" s="1"/>
      <c r="DC226" s="1"/>
      <c r="DD226" s="1"/>
      <c r="DE226" s="1"/>
      <c r="DF226" s="1"/>
      <c r="DG226" s="1"/>
      <c r="DH226" s="1"/>
    </row>
    <row r="227" spans="40:112" x14ac:dyDescent="0.2">
      <c r="AN227" s="10"/>
      <c r="AO227" s="141" t="s">
        <v>142</v>
      </c>
      <c r="AP227" s="14"/>
      <c r="AU227" s="14"/>
      <c r="BD227" s="1"/>
      <c r="BE227" s="1"/>
      <c r="BF227" s="1"/>
      <c r="BK227" s="1"/>
      <c r="BN227" s="14"/>
      <c r="BO227" s="14"/>
      <c r="BP227" s="14"/>
      <c r="BQ227" s="14"/>
      <c r="BR227" s="14"/>
      <c r="BS227" s="14"/>
      <c r="BT227" s="14"/>
      <c r="BU227" s="14"/>
      <c r="BV227" s="14"/>
      <c r="BW227" s="14"/>
      <c r="BX227" s="14"/>
      <c r="BY227" s="14"/>
      <c r="BZ227" s="14"/>
      <c r="CA227" s="14"/>
      <c r="CB227" s="14"/>
      <c r="CC227" s="14"/>
      <c r="CS227" s="1"/>
      <c r="CT227" s="1"/>
      <c r="CU227" s="1"/>
      <c r="CV227" s="1"/>
      <c r="CW227" s="1"/>
      <c r="CX227" s="1"/>
      <c r="CY227" s="1"/>
      <c r="CZ227" s="1"/>
      <c r="DA227" s="1"/>
      <c r="DB227" s="1"/>
      <c r="DC227" s="1"/>
      <c r="DD227" s="1"/>
      <c r="DE227" s="1"/>
      <c r="DF227" s="1"/>
      <c r="DG227" s="1"/>
      <c r="DH227" s="1"/>
    </row>
    <row r="228" spans="40:112" x14ac:dyDescent="0.2">
      <c r="AN228" s="10"/>
      <c r="BD228" s="1"/>
      <c r="BE228" s="1"/>
      <c r="BF228" s="1"/>
      <c r="BK228" s="1"/>
      <c r="CD228" s="1"/>
      <c r="CE228" s="1"/>
      <c r="CF228" s="1"/>
      <c r="CG228" s="1"/>
      <c r="CH228" s="1"/>
      <c r="CI228" s="1"/>
      <c r="CJ228" s="1"/>
      <c r="CK228" s="1"/>
      <c r="CL228" s="1"/>
      <c r="CM228" s="1"/>
      <c r="CS228" s="1"/>
      <c r="CT228" s="1"/>
      <c r="CU228" s="1"/>
      <c r="CV228" s="1"/>
      <c r="CW228" s="1"/>
      <c r="CX228" s="1"/>
      <c r="CY228" s="1"/>
      <c r="CZ228" s="1"/>
      <c r="DA228" s="1"/>
      <c r="DB228" s="1"/>
      <c r="DC228" s="1"/>
      <c r="DD228" s="1"/>
      <c r="DE228" s="1"/>
      <c r="DF228" s="1"/>
      <c r="DG228" s="1"/>
      <c r="DH228" s="1"/>
    </row>
    <row r="229" spans="40:112" x14ac:dyDescent="0.2">
      <c r="AN229" s="10"/>
      <c r="AO229" s="10"/>
      <c r="AP229" s="14"/>
      <c r="AU229" s="14"/>
      <c r="BD229" s="1"/>
      <c r="BE229" s="1"/>
      <c r="BF229" s="1"/>
      <c r="BK229" s="1"/>
      <c r="BN229" s="14"/>
      <c r="BO229" s="14"/>
      <c r="BP229" s="14"/>
      <c r="BQ229" s="14"/>
      <c r="BR229" s="14"/>
      <c r="BS229" s="14"/>
      <c r="BT229" s="14"/>
      <c r="BU229" s="14"/>
      <c r="BV229" s="14"/>
      <c r="BW229" s="14"/>
      <c r="BX229" s="14"/>
      <c r="BY229" s="14"/>
      <c r="BZ229" s="14"/>
      <c r="CA229" s="14"/>
      <c r="CB229" s="14"/>
      <c r="CC229" s="14"/>
      <c r="CS229" s="1"/>
      <c r="CT229" s="1"/>
      <c r="CU229" s="1"/>
      <c r="CV229" s="1"/>
      <c r="CW229" s="1"/>
      <c r="CX229" s="1"/>
      <c r="CY229" s="1"/>
      <c r="CZ229" s="1"/>
      <c r="DA229" s="1"/>
      <c r="DB229" s="1"/>
      <c r="DC229" s="1"/>
      <c r="DD229" s="1"/>
      <c r="DE229" s="1"/>
      <c r="DF229" s="1"/>
      <c r="DG229" s="1"/>
      <c r="DH229" s="1"/>
    </row>
    <row r="230" spans="40:112" x14ac:dyDescent="0.2">
      <c r="AN230" s="10"/>
      <c r="AO230" s="10"/>
      <c r="AP230" s="14"/>
      <c r="AU230" s="14"/>
      <c r="BD230" s="1"/>
      <c r="BE230" s="1"/>
      <c r="BF230" s="1"/>
      <c r="BK230" s="1"/>
      <c r="BN230" s="14"/>
      <c r="BO230" s="14"/>
      <c r="BP230" s="14"/>
      <c r="BQ230" s="14"/>
      <c r="BR230" s="14"/>
      <c r="BS230" s="14"/>
      <c r="BT230" s="14"/>
      <c r="BU230" s="14"/>
      <c r="BV230" s="14"/>
      <c r="BW230" s="14"/>
      <c r="BX230" s="14"/>
      <c r="BY230" s="14"/>
      <c r="BZ230" s="14"/>
      <c r="CA230" s="14"/>
      <c r="CB230" s="14"/>
      <c r="CC230" s="14"/>
      <c r="CS230" s="1"/>
      <c r="CT230" s="1"/>
      <c r="CU230" s="1"/>
      <c r="CV230" s="1"/>
      <c r="CW230" s="1"/>
      <c r="CX230" s="1"/>
      <c r="CY230" s="1"/>
      <c r="CZ230" s="1"/>
      <c r="DA230" s="1"/>
      <c r="DB230" s="1"/>
      <c r="DC230" s="1"/>
      <c r="DD230" s="1"/>
      <c r="DE230" s="1"/>
      <c r="DF230" s="1"/>
      <c r="DG230" s="1"/>
      <c r="DH230" s="1"/>
    </row>
    <row r="231" spans="40:112" x14ac:dyDescent="0.2">
      <c r="AN231" s="10"/>
      <c r="AO231" s="10"/>
      <c r="AP231" s="14"/>
      <c r="AU231" s="14"/>
      <c r="BD231" s="1"/>
      <c r="BE231" s="1"/>
      <c r="BF231" s="1"/>
      <c r="BK231" s="1"/>
      <c r="BN231" s="14"/>
      <c r="BO231" s="14"/>
      <c r="BP231" s="14"/>
      <c r="BQ231" s="14"/>
      <c r="BR231" s="14"/>
      <c r="BS231" s="14"/>
      <c r="BT231" s="14"/>
      <c r="BU231" s="14"/>
      <c r="BV231" s="14"/>
      <c r="BW231" s="14"/>
      <c r="BX231" s="14"/>
      <c r="BY231" s="14"/>
      <c r="BZ231" s="14"/>
      <c r="CA231" s="14"/>
      <c r="CB231" s="14"/>
      <c r="CC231" s="14"/>
      <c r="CS231" s="1"/>
      <c r="CT231" s="1"/>
      <c r="CU231" s="1"/>
      <c r="CV231" s="1"/>
      <c r="CW231" s="1"/>
      <c r="CX231" s="1"/>
      <c r="CY231" s="1"/>
      <c r="CZ231" s="1"/>
      <c r="DA231" s="1"/>
      <c r="DB231" s="1"/>
      <c r="DC231" s="1"/>
      <c r="DD231" s="1"/>
      <c r="DE231" s="1"/>
      <c r="DF231" s="1"/>
      <c r="DG231" s="1"/>
      <c r="DH231" s="1"/>
    </row>
    <row r="232" spans="40:112" x14ac:dyDescent="0.2">
      <c r="AN232" s="10"/>
      <c r="AO232" s="10"/>
      <c r="AP232" s="14"/>
      <c r="AU232" s="14"/>
      <c r="BD232" s="1"/>
      <c r="BE232" s="1"/>
      <c r="BF232" s="1"/>
      <c r="BK232" s="1"/>
      <c r="BN232" s="14"/>
      <c r="BO232" s="14"/>
      <c r="BP232" s="14"/>
      <c r="BQ232" s="14"/>
      <c r="BR232" s="14"/>
      <c r="BS232" s="14"/>
      <c r="BT232" s="14"/>
      <c r="BU232" s="14"/>
      <c r="BV232" s="14"/>
      <c r="BW232" s="14"/>
      <c r="BX232" s="14"/>
      <c r="BY232" s="14"/>
      <c r="BZ232" s="14"/>
      <c r="CA232" s="14"/>
      <c r="CB232" s="14"/>
      <c r="CC232" s="14"/>
      <c r="CS232" s="1"/>
      <c r="CT232" s="1"/>
      <c r="CU232" s="1"/>
      <c r="CV232" s="1"/>
      <c r="CW232" s="1"/>
      <c r="CX232" s="1"/>
      <c r="CY232" s="1"/>
      <c r="CZ232" s="1"/>
      <c r="DA232" s="1"/>
      <c r="DB232" s="1"/>
      <c r="DC232" s="1"/>
      <c r="DD232" s="1"/>
      <c r="DE232" s="1"/>
      <c r="DF232" s="1"/>
      <c r="DG232" s="1"/>
      <c r="DH232" s="1"/>
    </row>
    <row r="233" spans="40:112" x14ac:dyDescent="0.2">
      <c r="AN233" s="10"/>
      <c r="AO233" s="10"/>
      <c r="AP233" s="14"/>
      <c r="AU233" s="14"/>
      <c r="BD233" s="1"/>
      <c r="BE233" s="1"/>
      <c r="BF233" s="1"/>
      <c r="BK233" s="1"/>
      <c r="BN233" s="14"/>
      <c r="BO233" s="14"/>
      <c r="BP233" s="14"/>
      <c r="BQ233" s="14"/>
      <c r="BR233" s="14"/>
      <c r="BS233" s="14"/>
      <c r="BT233" s="14"/>
      <c r="BU233" s="14"/>
      <c r="BV233" s="14"/>
      <c r="BW233" s="14"/>
      <c r="BX233" s="14"/>
      <c r="BY233" s="14"/>
      <c r="BZ233" s="14"/>
      <c r="CA233" s="14"/>
      <c r="CB233" s="14"/>
      <c r="CC233" s="14"/>
      <c r="CS233" s="1"/>
      <c r="CT233" s="1"/>
      <c r="CU233" s="1"/>
      <c r="CV233" s="1"/>
      <c r="CW233" s="1"/>
      <c r="CX233" s="1"/>
      <c r="CY233" s="1"/>
      <c r="CZ233" s="1"/>
      <c r="DA233" s="1"/>
      <c r="DB233" s="1"/>
      <c r="DC233" s="1"/>
      <c r="DD233" s="1"/>
      <c r="DE233" s="1"/>
      <c r="DF233" s="1"/>
      <c r="DG233" s="1"/>
      <c r="DH233" s="1"/>
    </row>
    <row r="234" spans="40:112" x14ac:dyDescent="0.2">
      <c r="AN234" s="10"/>
      <c r="AO234" s="10"/>
      <c r="AP234" s="14"/>
      <c r="AU234" s="14"/>
      <c r="BD234" s="1"/>
      <c r="BE234" s="1"/>
      <c r="BF234" s="1"/>
      <c r="BK234" s="1"/>
      <c r="BN234" s="14"/>
      <c r="BO234" s="14"/>
      <c r="BP234" s="14"/>
      <c r="BQ234" s="14"/>
      <c r="BR234" s="14"/>
      <c r="BS234" s="14"/>
      <c r="BT234" s="14"/>
      <c r="BU234" s="14"/>
      <c r="BV234" s="14"/>
      <c r="BW234" s="14"/>
      <c r="BX234" s="14"/>
      <c r="BY234" s="14"/>
      <c r="BZ234" s="14"/>
      <c r="CA234" s="14"/>
      <c r="CB234" s="14"/>
      <c r="CC234" s="14"/>
      <c r="CS234" s="1"/>
      <c r="CT234" s="1"/>
      <c r="CU234" s="1"/>
      <c r="CV234" s="1"/>
      <c r="CW234" s="1"/>
      <c r="CX234" s="1"/>
      <c r="CY234" s="1"/>
      <c r="CZ234" s="1"/>
      <c r="DA234" s="1"/>
      <c r="DB234" s="1"/>
      <c r="DC234" s="1"/>
      <c r="DD234" s="1"/>
      <c r="DE234" s="1"/>
      <c r="DF234" s="1"/>
      <c r="DG234" s="1"/>
      <c r="DH234" s="1"/>
    </row>
    <row r="235" spans="40:112" x14ac:dyDescent="0.2">
      <c r="AN235" s="10"/>
      <c r="AO235" s="10"/>
      <c r="AP235" s="14"/>
      <c r="AU235" s="14"/>
      <c r="BD235" s="1"/>
      <c r="BE235" s="1"/>
      <c r="BF235" s="1"/>
      <c r="BK235" s="1"/>
      <c r="BN235" s="14"/>
      <c r="BO235" s="14"/>
      <c r="BP235" s="14"/>
      <c r="BQ235" s="14"/>
      <c r="BR235" s="14"/>
      <c r="BS235" s="14"/>
      <c r="BT235" s="14"/>
      <c r="BU235" s="14"/>
      <c r="BV235" s="14"/>
      <c r="BW235" s="14"/>
      <c r="BX235" s="14"/>
      <c r="BY235" s="14"/>
      <c r="BZ235" s="14"/>
      <c r="CA235" s="14"/>
      <c r="CB235" s="14"/>
      <c r="CC235" s="14"/>
      <c r="CS235" s="1"/>
      <c r="CT235" s="1"/>
      <c r="CU235" s="1"/>
      <c r="CV235" s="1"/>
      <c r="CW235" s="1"/>
      <c r="CX235" s="1"/>
      <c r="CY235" s="1"/>
      <c r="CZ235" s="1"/>
      <c r="DA235" s="1"/>
      <c r="DB235" s="1"/>
      <c r="DC235" s="1"/>
      <c r="DD235" s="1"/>
      <c r="DE235" s="1"/>
      <c r="DF235" s="1"/>
      <c r="DG235" s="1"/>
      <c r="DH235" s="1"/>
    </row>
    <row r="236" spans="40:112" x14ac:dyDescent="0.2">
      <c r="AN236" s="10"/>
      <c r="AO236" s="10"/>
      <c r="AP236" s="14"/>
      <c r="AU236" s="14"/>
      <c r="BD236" s="1"/>
      <c r="BE236" s="1"/>
      <c r="BF236" s="1"/>
      <c r="BK236" s="1"/>
      <c r="BN236" s="14"/>
      <c r="BO236" s="14"/>
      <c r="BP236" s="14"/>
      <c r="BQ236" s="14"/>
      <c r="BR236" s="14"/>
      <c r="BS236" s="14"/>
      <c r="BT236" s="14"/>
      <c r="BU236" s="14"/>
      <c r="BV236" s="14"/>
      <c r="BW236" s="14"/>
      <c r="BX236" s="14"/>
      <c r="BY236" s="14"/>
      <c r="BZ236" s="14"/>
      <c r="CA236" s="14"/>
      <c r="CB236" s="14"/>
      <c r="CC236" s="14"/>
      <c r="CS236" s="1"/>
      <c r="CT236" s="1"/>
      <c r="CU236" s="1"/>
      <c r="CV236" s="1"/>
      <c r="CW236" s="1"/>
      <c r="CX236" s="1"/>
      <c r="CY236" s="1"/>
      <c r="CZ236" s="1"/>
      <c r="DA236" s="1"/>
      <c r="DB236" s="1"/>
      <c r="DC236" s="1"/>
      <c r="DD236" s="1"/>
      <c r="DE236" s="1"/>
      <c r="DF236" s="1"/>
      <c r="DG236" s="1"/>
      <c r="DH236" s="1"/>
    </row>
    <row r="237" spans="40:112" x14ac:dyDescent="0.2">
      <c r="AN237" s="10"/>
      <c r="AO237" s="10"/>
      <c r="AP237" s="14"/>
      <c r="AU237" s="14"/>
      <c r="BD237" s="1"/>
      <c r="BE237" s="1"/>
      <c r="BF237" s="1"/>
      <c r="BK237" s="1"/>
      <c r="BN237" s="14"/>
      <c r="BO237" s="14"/>
      <c r="BP237" s="14"/>
      <c r="BQ237" s="14"/>
      <c r="BR237" s="14"/>
      <c r="BS237" s="14"/>
      <c r="BT237" s="14"/>
      <c r="BU237" s="14"/>
      <c r="BV237" s="14"/>
      <c r="BW237" s="14"/>
      <c r="BX237" s="14"/>
      <c r="BY237" s="14"/>
      <c r="BZ237" s="14"/>
      <c r="CA237" s="14"/>
      <c r="CB237" s="14"/>
      <c r="CC237" s="14"/>
      <c r="CS237" s="1"/>
      <c r="CT237" s="1"/>
      <c r="CU237" s="1"/>
      <c r="CV237" s="1"/>
      <c r="CW237" s="1"/>
      <c r="CX237" s="1"/>
      <c r="CY237" s="1"/>
      <c r="CZ237" s="1"/>
      <c r="DA237" s="1"/>
      <c r="DB237" s="1"/>
      <c r="DC237" s="1"/>
      <c r="DD237" s="1"/>
      <c r="DE237" s="1"/>
      <c r="DF237" s="1"/>
      <c r="DG237" s="1"/>
      <c r="DH237" s="1"/>
    </row>
    <row r="238" spans="40:112" x14ac:dyDescent="0.2">
      <c r="AN238" s="10"/>
      <c r="AO238" s="10"/>
      <c r="AP238" s="14"/>
      <c r="AU238" s="14"/>
      <c r="BD238" s="1"/>
      <c r="BE238" s="1"/>
      <c r="BF238" s="1"/>
      <c r="BK238" s="1"/>
      <c r="BN238" s="14"/>
      <c r="BO238" s="14"/>
      <c r="BP238" s="14"/>
      <c r="BQ238" s="14"/>
      <c r="BR238" s="14"/>
      <c r="BS238" s="14"/>
      <c r="BT238" s="14"/>
      <c r="BU238" s="14"/>
      <c r="BV238" s="14"/>
      <c r="BW238" s="14"/>
      <c r="BX238" s="14"/>
      <c r="BY238" s="14"/>
      <c r="BZ238" s="14"/>
      <c r="CA238" s="14"/>
      <c r="CB238" s="14"/>
      <c r="CC238" s="14"/>
      <c r="CS238" s="1"/>
      <c r="CT238" s="1"/>
      <c r="CU238" s="1"/>
      <c r="CV238" s="1"/>
      <c r="CW238" s="1"/>
      <c r="CX238" s="1"/>
      <c r="CY238" s="1"/>
      <c r="CZ238" s="1"/>
      <c r="DA238" s="1"/>
      <c r="DB238" s="1"/>
      <c r="DC238" s="1"/>
      <c r="DD238" s="1"/>
      <c r="DE238" s="1"/>
      <c r="DF238" s="1"/>
      <c r="DG238" s="1"/>
      <c r="DH238" s="1"/>
    </row>
    <row r="239" spans="40:112" x14ac:dyDescent="0.2">
      <c r="AN239" s="10"/>
      <c r="AO239" s="10"/>
      <c r="AP239" s="14"/>
      <c r="AU239" s="14"/>
      <c r="BD239" s="1"/>
      <c r="BE239" s="1"/>
      <c r="BF239" s="1"/>
      <c r="BK239" s="1"/>
      <c r="BN239" s="14"/>
      <c r="BO239" s="14"/>
      <c r="BP239" s="14"/>
      <c r="BQ239" s="14"/>
      <c r="BR239" s="14"/>
      <c r="BS239" s="14"/>
      <c r="BT239" s="14"/>
      <c r="BU239" s="14"/>
      <c r="BV239" s="14"/>
      <c r="BW239" s="14"/>
      <c r="BX239" s="14"/>
      <c r="BY239" s="14"/>
      <c r="BZ239" s="14"/>
      <c r="CA239" s="14"/>
      <c r="CB239" s="14"/>
      <c r="CC239" s="14"/>
      <c r="CS239" s="1"/>
      <c r="CT239" s="1"/>
      <c r="CU239" s="1"/>
      <c r="CV239" s="1"/>
      <c r="CW239" s="1"/>
      <c r="CX239" s="1"/>
      <c r="CY239" s="1"/>
      <c r="CZ239" s="1"/>
      <c r="DA239" s="1"/>
      <c r="DB239" s="1"/>
      <c r="DC239" s="1"/>
      <c r="DD239" s="1"/>
      <c r="DE239" s="1"/>
      <c r="DF239" s="1"/>
      <c r="DG239" s="1"/>
      <c r="DH239" s="1"/>
    </row>
    <row r="240" spans="40:112" x14ac:dyDescent="0.2">
      <c r="AN240" s="10"/>
      <c r="AO240" s="10"/>
      <c r="AP240" s="14"/>
      <c r="AU240" s="14"/>
      <c r="BD240" s="1"/>
      <c r="BE240" s="1"/>
      <c r="BF240" s="1"/>
      <c r="BK240" s="1"/>
      <c r="BN240" s="14"/>
      <c r="BO240" s="14"/>
      <c r="BP240" s="14"/>
      <c r="BQ240" s="14"/>
      <c r="BR240" s="14"/>
      <c r="BS240" s="14"/>
      <c r="BT240" s="14"/>
      <c r="BU240" s="14"/>
      <c r="BV240" s="14"/>
      <c r="BW240" s="14"/>
      <c r="BX240" s="14"/>
      <c r="BY240" s="14"/>
      <c r="BZ240" s="14"/>
      <c r="CA240" s="14"/>
      <c r="CB240" s="14"/>
      <c r="CC240" s="14"/>
      <c r="CS240" s="1"/>
      <c r="CT240" s="1"/>
      <c r="CU240" s="1"/>
      <c r="CV240" s="1"/>
      <c r="CW240" s="1"/>
      <c r="CX240" s="1"/>
      <c r="CY240" s="1"/>
      <c r="CZ240" s="1"/>
      <c r="DA240" s="1"/>
      <c r="DB240" s="1"/>
      <c r="DC240" s="1"/>
      <c r="DD240" s="1"/>
      <c r="DE240" s="1"/>
      <c r="DF240" s="1"/>
      <c r="DG240" s="1"/>
      <c r="DH240" s="1"/>
    </row>
    <row r="241" spans="40:112" x14ac:dyDescent="0.2">
      <c r="AN241" s="10"/>
      <c r="AO241" s="10"/>
      <c r="AP241" s="14"/>
      <c r="AU241" s="14"/>
      <c r="BD241" s="1"/>
      <c r="BE241" s="1"/>
      <c r="BF241" s="1"/>
      <c r="BK241" s="1"/>
      <c r="BN241" s="14"/>
      <c r="BO241" s="14"/>
      <c r="BP241" s="14"/>
      <c r="BQ241" s="14"/>
      <c r="BR241" s="14"/>
      <c r="BS241" s="14"/>
      <c r="BT241" s="14"/>
      <c r="BU241" s="14"/>
      <c r="BV241" s="14"/>
      <c r="BW241" s="14"/>
      <c r="BX241" s="14"/>
      <c r="BY241" s="14"/>
      <c r="BZ241" s="14"/>
      <c r="CA241" s="14"/>
      <c r="CB241" s="14"/>
      <c r="CC241" s="14"/>
      <c r="CS241" s="1"/>
      <c r="CT241" s="1"/>
      <c r="CU241" s="1"/>
      <c r="CV241" s="1"/>
      <c r="CW241" s="1"/>
      <c r="CX241" s="1"/>
      <c r="CY241" s="1"/>
      <c r="CZ241" s="1"/>
      <c r="DA241" s="1"/>
      <c r="DB241" s="1"/>
      <c r="DC241" s="1"/>
      <c r="DD241" s="1"/>
      <c r="DE241" s="1"/>
      <c r="DF241" s="1"/>
      <c r="DG241" s="1"/>
      <c r="DH241" s="1"/>
    </row>
    <row r="242" spans="40:112" x14ac:dyDescent="0.2">
      <c r="AN242" s="10"/>
      <c r="AO242" s="10"/>
      <c r="AP242" s="14"/>
      <c r="AU242" s="14"/>
      <c r="BD242" s="1"/>
      <c r="BE242" s="1"/>
      <c r="BF242" s="1"/>
      <c r="BK242" s="1"/>
      <c r="BN242" s="14"/>
      <c r="BO242" s="14"/>
      <c r="BP242" s="14"/>
      <c r="BQ242" s="14"/>
      <c r="BR242" s="14"/>
      <c r="BS242" s="14"/>
      <c r="BT242" s="14"/>
      <c r="BU242" s="14"/>
      <c r="BV242" s="14"/>
      <c r="BW242" s="14"/>
      <c r="BX242" s="14"/>
      <c r="BY242" s="14"/>
      <c r="BZ242" s="14"/>
      <c r="CA242" s="14"/>
      <c r="CB242" s="14"/>
      <c r="CC242" s="14"/>
      <c r="CS242" s="1"/>
      <c r="CT242" s="1"/>
      <c r="CU242" s="1"/>
      <c r="CV242" s="1"/>
      <c r="CW242" s="1"/>
      <c r="CX242" s="1"/>
      <c r="CY242" s="1"/>
      <c r="CZ242" s="1"/>
      <c r="DA242" s="1"/>
      <c r="DB242" s="1"/>
      <c r="DC242" s="1"/>
      <c r="DD242" s="1"/>
      <c r="DE242" s="1"/>
      <c r="DF242" s="1"/>
      <c r="DG242" s="1"/>
      <c r="DH242" s="1"/>
    </row>
    <row r="243" spans="40:112" x14ac:dyDescent="0.2">
      <c r="AN243" s="10"/>
      <c r="AO243" s="10"/>
      <c r="AP243" s="14"/>
      <c r="AU243" s="14"/>
      <c r="BD243" s="1"/>
      <c r="BE243" s="1"/>
      <c r="BF243" s="1"/>
      <c r="BK243" s="1"/>
      <c r="BN243" s="14"/>
      <c r="BO243" s="14"/>
      <c r="BP243" s="14"/>
      <c r="BQ243" s="14"/>
      <c r="BR243" s="14"/>
      <c r="BS243" s="14"/>
      <c r="BT243" s="14"/>
      <c r="BU243" s="14"/>
      <c r="BV243" s="14"/>
      <c r="BW243" s="14"/>
      <c r="BX243" s="14"/>
      <c r="BY243" s="14"/>
      <c r="BZ243" s="14"/>
      <c r="CA243" s="14"/>
      <c r="CB243" s="14"/>
      <c r="CC243" s="14"/>
      <c r="CS243" s="1"/>
      <c r="CT243" s="1"/>
      <c r="CU243" s="1"/>
      <c r="CV243" s="1"/>
      <c r="CW243" s="1"/>
      <c r="CX243" s="1"/>
      <c r="CY243" s="1"/>
      <c r="CZ243" s="1"/>
      <c r="DA243" s="1"/>
      <c r="DB243" s="1"/>
      <c r="DC243" s="1"/>
      <c r="DD243" s="1"/>
      <c r="DE243" s="1"/>
      <c r="DF243" s="1"/>
      <c r="DG243" s="1"/>
      <c r="DH243" s="1"/>
    </row>
    <row r="244" spans="40:112" x14ac:dyDescent="0.2">
      <c r="AN244" s="10"/>
      <c r="AO244" s="10"/>
      <c r="AP244" s="14"/>
      <c r="AU244" s="14"/>
      <c r="BD244" s="1"/>
      <c r="BE244" s="1"/>
      <c r="BF244" s="1"/>
      <c r="BK244" s="1"/>
      <c r="BN244" s="14"/>
      <c r="BO244" s="14"/>
      <c r="BP244" s="14"/>
      <c r="BQ244" s="14"/>
      <c r="BR244" s="14"/>
      <c r="BS244" s="14"/>
      <c r="BT244" s="14"/>
      <c r="BU244" s="14"/>
      <c r="BV244" s="14"/>
      <c r="BW244" s="14"/>
      <c r="BX244" s="14"/>
      <c r="BY244" s="14"/>
      <c r="BZ244" s="14"/>
      <c r="CA244" s="14"/>
      <c r="CB244" s="14"/>
      <c r="CC244" s="14"/>
      <c r="CS244" s="1"/>
      <c r="CT244" s="1"/>
      <c r="CU244" s="1"/>
      <c r="CV244" s="1"/>
      <c r="CW244" s="1"/>
      <c r="CX244" s="1"/>
      <c r="CY244" s="1"/>
      <c r="CZ244" s="1"/>
      <c r="DA244" s="1"/>
      <c r="DB244" s="1"/>
      <c r="DC244" s="1"/>
      <c r="DD244" s="1"/>
      <c r="DE244" s="1"/>
      <c r="DF244" s="1"/>
      <c r="DG244" s="1"/>
      <c r="DH244" s="1"/>
    </row>
    <row r="245" spans="40:112" x14ac:dyDescent="0.2">
      <c r="AN245" s="10"/>
      <c r="AO245" s="10"/>
      <c r="AP245" s="14"/>
      <c r="AU245" s="14"/>
      <c r="BD245" s="1"/>
      <c r="BE245" s="1"/>
      <c r="BF245" s="1"/>
      <c r="BK245" s="1"/>
      <c r="BN245" s="14"/>
      <c r="BO245" s="14"/>
      <c r="BP245" s="14"/>
      <c r="BQ245" s="14"/>
      <c r="BR245" s="14"/>
      <c r="BS245" s="14"/>
      <c r="BT245" s="14"/>
      <c r="BU245" s="14"/>
      <c r="BV245" s="14"/>
      <c r="BW245" s="14"/>
      <c r="BX245" s="14"/>
      <c r="BY245" s="14"/>
      <c r="BZ245" s="14"/>
      <c r="CA245" s="14"/>
      <c r="CB245" s="14"/>
      <c r="CC245" s="14"/>
      <c r="CS245" s="1"/>
      <c r="CT245" s="1"/>
      <c r="CU245" s="1"/>
      <c r="CV245" s="1"/>
      <c r="CW245" s="1"/>
      <c r="CX245" s="1"/>
      <c r="CY245" s="1"/>
      <c r="CZ245" s="1"/>
      <c r="DA245" s="1"/>
      <c r="DB245" s="1"/>
      <c r="DC245" s="1"/>
      <c r="DD245" s="1"/>
      <c r="DE245" s="1"/>
      <c r="DF245" s="1"/>
      <c r="DG245" s="1"/>
      <c r="DH245" s="1"/>
    </row>
    <row r="246" spans="40:112" x14ac:dyDescent="0.2">
      <c r="AN246" s="10"/>
      <c r="AO246" s="10"/>
      <c r="AP246" s="14"/>
      <c r="AU246" s="14"/>
      <c r="BD246" s="1"/>
      <c r="BE246" s="1"/>
      <c r="BF246" s="1"/>
      <c r="BK246" s="1"/>
      <c r="BN246" s="14"/>
      <c r="BO246" s="14"/>
      <c r="BP246" s="14"/>
      <c r="BQ246" s="14"/>
      <c r="BR246" s="14"/>
      <c r="BS246" s="14"/>
      <c r="BT246" s="14"/>
      <c r="BU246" s="14"/>
      <c r="BV246" s="14"/>
      <c r="BW246" s="14"/>
      <c r="BX246" s="14"/>
      <c r="BY246" s="14"/>
      <c r="BZ246" s="14"/>
      <c r="CA246" s="14"/>
      <c r="CB246" s="14"/>
      <c r="CC246" s="14"/>
      <c r="CS246" s="1"/>
      <c r="CT246" s="1"/>
      <c r="CU246" s="1"/>
      <c r="CV246" s="1"/>
      <c r="CW246" s="1"/>
      <c r="CX246" s="1"/>
      <c r="CY246" s="1"/>
      <c r="CZ246" s="1"/>
      <c r="DA246" s="1"/>
      <c r="DB246" s="1"/>
      <c r="DC246" s="1"/>
      <c r="DD246" s="1"/>
      <c r="DE246" s="1"/>
      <c r="DF246" s="1"/>
      <c r="DG246" s="1"/>
      <c r="DH246" s="1"/>
    </row>
    <row r="247" spans="40:112" x14ac:dyDescent="0.2">
      <c r="AN247" s="10"/>
      <c r="AO247" s="10"/>
      <c r="AP247" s="14"/>
      <c r="AU247" s="14"/>
      <c r="BD247" s="1"/>
      <c r="BE247" s="1"/>
      <c r="BF247" s="1"/>
      <c r="BK247" s="1"/>
      <c r="BN247" s="14"/>
      <c r="BO247" s="14"/>
      <c r="BP247" s="14"/>
      <c r="BQ247" s="14"/>
      <c r="BR247" s="14"/>
      <c r="BS247" s="14"/>
      <c r="BT247" s="14"/>
      <c r="BU247" s="14"/>
      <c r="BV247" s="14"/>
      <c r="BW247" s="14"/>
      <c r="BX247" s="14"/>
      <c r="BY247" s="14"/>
      <c r="BZ247" s="14"/>
      <c r="CA247" s="14"/>
      <c r="CB247" s="14"/>
      <c r="CC247" s="14"/>
      <c r="CS247" s="1"/>
      <c r="CT247" s="1"/>
      <c r="CU247" s="1"/>
      <c r="CV247" s="1"/>
      <c r="CW247" s="1"/>
      <c r="CX247" s="1"/>
      <c r="CY247" s="1"/>
      <c r="CZ247" s="1"/>
      <c r="DA247" s="1"/>
      <c r="DB247" s="1"/>
      <c r="DC247" s="1"/>
      <c r="DD247" s="1"/>
      <c r="DE247" s="1"/>
      <c r="DF247" s="1"/>
      <c r="DG247" s="1"/>
      <c r="DH247" s="1"/>
    </row>
    <row r="248" spans="40:112" x14ac:dyDescent="0.2">
      <c r="AN248" s="10"/>
      <c r="AO248" s="10"/>
      <c r="AP248" s="14"/>
      <c r="AU248" s="14"/>
      <c r="BD248" s="1"/>
      <c r="BE248" s="1"/>
      <c r="BF248" s="1"/>
      <c r="BK248" s="1"/>
      <c r="BN248" s="14"/>
      <c r="BO248" s="14"/>
      <c r="BP248" s="14"/>
      <c r="BQ248" s="14"/>
      <c r="BR248" s="14"/>
      <c r="BS248" s="14"/>
      <c r="BT248" s="14"/>
      <c r="BU248" s="14"/>
      <c r="BV248" s="14"/>
      <c r="BW248" s="14"/>
      <c r="BX248" s="14"/>
      <c r="BY248" s="14"/>
      <c r="BZ248" s="14"/>
      <c r="CA248" s="14"/>
      <c r="CB248" s="14"/>
      <c r="CC248" s="14"/>
      <c r="CS248" s="1"/>
      <c r="CT248" s="1"/>
      <c r="CU248" s="1"/>
      <c r="CV248" s="1"/>
      <c r="CW248" s="1"/>
      <c r="CX248" s="1"/>
      <c r="CY248" s="1"/>
      <c r="CZ248" s="1"/>
      <c r="DA248" s="1"/>
      <c r="DB248" s="1"/>
      <c r="DC248" s="1"/>
      <c r="DD248" s="1"/>
      <c r="DE248" s="1"/>
      <c r="DF248" s="1"/>
      <c r="DG248" s="1"/>
      <c r="DH248" s="1"/>
    </row>
    <row r="249" spans="40:112" x14ac:dyDescent="0.2">
      <c r="AN249" s="10"/>
      <c r="AO249" s="10"/>
      <c r="AP249" s="14"/>
      <c r="AU249" s="14"/>
      <c r="BD249" s="1"/>
      <c r="BE249" s="1"/>
      <c r="BF249" s="1"/>
      <c r="BK249" s="1"/>
      <c r="BN249" s="14"/>
      <c r="BO249" s="14"/>
      <c r="BP249" s="14"/>
      <c r="BQ249" s="14"/>
      <c r="BR249" s="14"/>
      <c r="BS249" s="14"/>
      <c r="BT249" s="14"/>
      <c r="BU249" s="14"/>
      <c r="BV249" s="14"/>
      <c r="BW249" s="14"/>
      <c r="BX249" s="14"/>
      <c r="BY249" s="14"/>
      <c r="BZ249" s="14"/>
      <c r="CA249" s="14"/>
      <c r="CB249" s="14"/>
      <c r="CC249" s="14"/>
      <c r="CS249" s="1"/>
      <c r="CT249" s="1"/>
      <c r="CU249" s="1"/>
      <c r="CV249" s="1"/>
      <c r="CW249" s="1"/>
      <c r="CX249" s="1"/>
      <c r="CY249" s="1"/>
      <c r="CZ249" s="1"/>
      <c r="DA249" s="1"/>
      <c r="DB249" s="1"/>
      <c r="DC249" s="1"/>
      <c r="DD249" s="1"/>
      <c r="DE249" s="1"/>
      <c r="DF249" s="1"/>
      <c r="DG249" s="1"/>
      <c r="DH249" s="1"/>
    </row>
    <row r="250" spans="40:112" x14ac:dyDescent="0.2">
      <c r="AN250" s="10"/>
      <c r="AO250" s="10"/>
      <c r="AP250" s="14"/>
      <c r="AU250" s="14"/>
      <c r="BD250" s="1"/>
      <c r="BE250" s="1"/>
      <c r="BF250" s="1"/>
      <c r="BK250" s="1"/>
      <c r="BN250" s="14"/>
      <c r="BO250" s="14"/>
      <c r="BP250" s="14"/>
      <c r="BQ250" s="14"/>
      <c r="BR250" s="14"/>
      <c r="BS250" s="14"/>
      <c r="BT250" s="14"/>
      <c r="BU250" s="14"/>
      <c r="BV250" s="14"/>
      <c r="BW250" s="14"/>
      <c r="BX250" s="14"/>
      <c r="BY250" s="14"/>
      <c r="BZ250" s="14"/>
      <c r="CA250" s="14"/>
      <c r="CB250" s="14"/>
      <c r="CC250" s="14"/>
      <c r="CS250" s="1"/>
      <c r="CT250" s="1"/>
      <c r="CU250" s="1"/>
      <c r="CV250" s="1"/>
      <c r="CW250" s="1"/>
      <c r="CX250" s="1"/>
      <c r="CY250" s="1"/>
      <c r="CZ250" s="1"/>
      <c r="DA250" s="1"/>
      <c r="DB250" s="1"/>
      <c r="DC250" s="1"/>
      <c r="DD250" s="1"/>
      <c r="DE250" s="1"/>
      <c r="DF250" s="1"/>
      <c r="DG250" s="1"/>
      <c r="DH250" s="1"/>
    </row>
    <row r="251" spans="40:112" x14ac:dyDescent="0.2">
      <c r="AN251" s="10"/>
      <c r="AO251" s="10"/>
      <c r="AP251" s="14"/>
      <c r="AU251" s="14"/>
      <c r="BD251" s="1"/>
      <c r="BE251" s="1"/>
      <c r="BF251" s="1"/>
      <c r="BK251" s="1"/>
      <c r="BN251" s="14"/>
      <c r="BO251" s="14"/>
      <c r="BP251" s="14"/>
      <c r="BQ251" s="14"/>
      <c r="BR251" s="14"/>
      <c r="BS251" s="14"/>
      <c r="BT251" s="14"/>
      <c r="BU251" s="14"/>
      <c r="BV251" s="14"/>
      <c r="BW251" s="14"/>
      <c r="BX251" s="14"/>
      <c r="BY251" s="14"/>
      <c r="BZ251" s="14"/>
      <c r="CA251" s="14"/>
      <c r="CB251" s="14"/>
      <c r="CC251" s="14"/>
      <c r="CS251" s="1"/>
      <c r="CT251" s="1"/>
      <c r="CU251" s="1"/>
      <c r="CV251" s="1"/>
      <c r="CW251" s="1"/>
      <c r="CX251" s="1"/>
      <c r="CY251" s="1"/>
      <c r="CZ251" s="1"/>
      <c r="DA251" s="1"/>
      <c r="DB251" s="1"/>
      <c r="DC251" s="1"/>
      <c r="DD251" s="1"/>
      <c r="DE251" s="1"/>
      <c r="DF251" s="1"/>
      <c r="DG251" s="1"/>
      <c r="DH251" s="1"/>
    </row>
    <row r="252" spans="40:112" x14ac:dyDescent="0.2">
      <c r="AN252" s="10"/>
      <c r="AO252" s="10"/>
      <c r="AP252" s="14"/>
      <c r="AU252" s="14"/>
      <c r="BD252" s="1"/>
      <c r="BE252" s="1"/>
      <c r="BF252" s="1"/>
      <c r="BK252" s="1"/>
      <c r="BN252" s="14"/>
      <c r="BO252" s="14"/>
      <c r="BP252" s="14"/>
      <c r="BQ252" s="14"/>
      <c r="BR252" s="14"/>
      <c r="BS252" s="14"/>
      <c r="BT252" s="14"/>
      <c r="BU252" s="14"/>
      <c r="BV252" s="14"/>
      <c r="BW252" s="14"/>
      <c r="BX252" s="14"/>
      <c r="BY252" s="14"/>
      <c r="BZ252" s="14"/>
      <c r="CA252" s="14"/>
      <c r="CB252" s="14"/>
      <c r="CC252" s="14"/>
      <c r="CS252" s="1"/>
      <c r="CT252" s="1"/>
      <c r="CU252" s="1"/>
      <c r="CV252" s="1"/>
      <c r="CW252" s="1"/>
      <c r="CX252" s="1"/>
      <c r="CY252" s="1"/>
      <c r="CZ252" s="1"/>
      <c r="DA252" s="1"/>
      <c r="DB252" s="1"/>
      <c r="DC252" s="1"/>
      <c r="DD252" s="1"/>
      <c r="DE252" s="1"/>
      <c r="DF252" s="1"/>
      <c r="DG252" s="1"/>
      <c r="DH252" s="1"/>
    </row>
    <row r="253" spans="40:112" x14ac:dyDescent="0.2">
      <c r="AN253" s="10"/>
      <c r="AO253" s="10"/>
      <c r="AP253" s="14"/>
      <c r="AU253" s="14"/>
      <c r="BD253" s="1"/>
      <c r="BE253" s="1"/>
      <c r="BF253" s="1"/>
      <c r="BK253" s="1"/>
      <c r="BN253" s="14"/>
      <c r="BO253" s="14"/>
      <c r="BP253" s="14"/>
      <c r="BQ253" s="14"/>
      <c r="BR253" s="14"/>
      <c r="BS253" s="14"/>
      <c r="BT253" s="14"/>
      <c r="BU253" s="14"/>
      <c r="BV253" s="14"/>
      <c r="BW253" s="14"/>
      <c r="BX253" s="14"/>
      <c r="BY253" s="14"/>
      <c r="BZ253" s="14"/>
      <c r="CA253" s="14"/>
      <c r="CB253" s="14"/>
      <c r="CC253" s="14"/>
      <c r="CS253" s="1"/>
      <c r="CT253" s="1"/>
      <c r="CU253" s="1"/>
      <c r="CV253" s="1"/>
      <c r="CW253" s="1"/>
      <c r="CX253" s="1"/>
      <c r="CY253" s="1"/>
      <c r="CZ253" s="1"/>
      <c r="DA253" s="1"/>
      <c r="DB253" s="1"/>
      <c r="DC253" s="1"/>
      <c r="DD253" s="1"/>
      <c r="DE253" s="1"/>
      <c r="DF253" s="1"/>
      <c r="DG253" s="1"/>
      <c r="DH253" s="1"/>
    </row>
    <row r="254" spans="40:112" x14ac:dyDescent="0.2">
      <c r="AN254" s="10"/>
      <c r="AO254" s="10"/>
      <c r="AP254" s="14"/>
      <c r="AU254" s="14"/>
      <c r="BD254" s="1"/>
      <c r="BE254" s="1"/>
      <c r="BF254" s="1"/>
      <c r="BK254" s="1"/>
      <c r="BN254" s="14"/>
      <c r="BO254" s="14"/>
      <c r="BP254" s="14"/>
      <c r="BQ254" s="14"/>
      <c r="BR254" s="14"/>
      <c r="BS254" s="14"/>
      <c r="BT254" s="14"/>
      <c r="BU254" s="14"/>
      <c r="BV254" s="14"/>
      <c r="BW254" s="14"/>
      <c r="BX254" s="14"/>
      <c r="BY254" s="14"/>
      <c r="BZ254" s="14"/>
      <c r="CA254" s="14"/>
      <c r="CB254" s="14"/>
      <c r="CC254" s="14"/>
      <c r="CS254" s="1"/>
      <c r="CT254" s="1"/>
      <c r="CU254" s="1"/>
      <c r="CV254" s="1"/>
      <c r="CW254" s="1"/>
      <c r="CX254" s="1"/>
      <c r="CY254" s="1"/>
      <c r="CZ254" s="1"/>
      <c r="DA254" s="1"/>
      <c r="DB254" s="1"/>
      <c r="DC254" s="1"/>
      <c r="DD254" s="1"/>
      <c r="DE254" s="1"/>
      <c r="DF254" s="1"/>
      <c r="DG254" s="1"/>
      <c r="DH254" s="1"/>
    </row>
    <row r="255" spans="40:112" x14ac:dyDescent="0.2">
      <c r="AN255" s="10"/>
      <c r="AO255" s="10"/>
      <c r="AP255" s="14"/>
      <c r="AU255" s="14"/>
      <c r="BD255" s="1"/>
      <c r="BE255" s="1"/>
      <c r="BF255" s="1"/>
      <c r="BK255" s="1"/>
      <c r="BN255" s="14"/>
      <c r="BO255" s="14"/>
      <c r="BP255" s="14"/>
      <c r="BQ255" s="14"/>
      <c r="BR255" s="14"/>
      <c r="BS255" s="14"/>
      <c r="BT255" s="14"/>
      <c r="BU255" s="14"/>
      <c r="BV255" s="14"/>
      <c r="BW255" s="14"/>
      <c r="BX255" s="14"/>
      <c r="BY255" s="14"/>
      <c r="BZ255" s="14"/>
      <c r="CA255" s="14"/>
      <c r="CB255" s="14"/>
      <c r="CC255" s="14"/>
      <c r="CS255" s="1"/>
      <c r="CT255" s="1"/>
      <c r="CU255" s="1"/>
      <c r="CV255" s="1"/>
      <c r="CW255" s="1"/>
      <c r="CX255" s="1"/>
      <c r="CY255" s="1"/>
      <c r="CZ255" s="1"/>
      <c r="DA255" s="1"/>
      <c r="DB255" s="1"/>
      <c r="DC255" s="1"/>
      <c r="DD255" s="1"/>
      <c r="DE255" s="1"/>
      <c r="DF255" s="1"/>
      <c r="DG255" s="1"/>
      <c r="DH255" s="1"/>
    </row>
    <row r="256" spans="40:112" x14ac:dyDescent="0.2">
      <c r="AN256" s="10"/>
      <c r="AO256" s="10"/>
      <c r="AP256" s="14"/>
      <c r="AU256" s="14"/>
      <c r="BD256" s="1"/>
      <c r="BE256" s="1"/>
      <c r="BF256" s="1"/>
      <c r="BK256" s="1"/>
      <c r="BN256" s="14"/>
      <c r="BO256" s="14"/>
      <c r="BP256" s="14"/>
      <c r="BQ256" s="14"/>
      <c r="BR256" s="14"/>
      <c r="BS256" s="14"/>
      <c r="BT256" s="14"/>
      <c r="BU256" s="14"/>
      <c r="BV256" s="14"/>
      <c r="BW256" s="14"/>
      <c r="BX256" s="14"/>
      <c r="BY256" s="14"/>
      <c r="BZ256" s="14"/>
      <c r="CA256" s="14"/>
      <c r="CB256" s="14"/>
      <c r="CC256" s="14"/>
      <c r="CS256" s="1"/>
      <c r="CT256" s="1"/>
      <c r="CU256" s="1"/>
      <c r="CV256" s="1"/>
      <c r="CW256" s="1"/>
      <c r="CX256" s="1"/>
      <c r="CY256" s="1"/>
      <c r="CZ256" s="1"/>
      <c r="DA256" s="1"/>
      <c r="DB256" s="1"/>
      <c r="DC256" s="1"/>
      <c r="DD256" s="1"/>
      <c r="DE256" s="1"/>
      <c r="DF256" s="1"/>
      <c r="DG256" s="1"/>
      <c r="DH256" s="1"/>
    </row>
    <row r="257" spans="40:112" x14ac:dyDescent="0.2">
      <c r="AN257" s="10"/>
      <c r="AO257" s="10"/>
      <c r="AP257" s="14"/>
      <c r="AU257" s="14"/>
      <c r="BD257" s="1"/>
      <c r="BE257" s="1"/>
      <c r="BF257" s="1"/>
      <c r="BK257" s="1"/>
      <c r="BN257" s="14"/>
      <c r="BO257" s="14"/>
      <c r="BP257" s="14"/>
      <c r="BQ257" s="14"/>
      <c r="BR257" s="14"/>
      <c r="BS257" s="14"/>
      <c r="BT257" s="14"/>
      <c r="BU257" s="14"/>
      <c r="BV257" s="14"/>
      <c r="BW257" s="14"/>
      <c r="BX257" s="14"/>
      <c r="BY257" s="14"/>
      <c r="BZ257" s="14"/>
      <c r="CA257" s="14"/>
      <c r="CB257" s="14"/>
      <c r="CC257" s="14"/>
      <c r="CS257" s="1"/>
      <c r="CT257" s="1"/>
      <c r="CU257" s="1"/>
      <c r="CV257" s="1"/>
      <c r="CW257" s="1"/>
      <c r="CX257" s="1"/>
      <c r="CY257" s="1"/>
      <c r="CZ257" s="1"/>
      <c r="DA257" s="1"/>
      <c r="DB257" s="1"/>
      <c r="DC257" s="1"/>
      <c r="DD257" s="1"/>
      <c r="DE257" s="1"/>
      <c r="DF257" s="1"/>
      <c r="DG257" s="1"/>
      <c r="DH257" s="1"/>
    </row>
    <row r="258" spans="40:112" x14ac:dyDescent="0.2">
      <c r="AN258" s="10"/>
      <c r="AO258" s="10"/>
      <c r="AP258" s="14"/>
      <c r="AU258" s="14"/>
      <c r="BD258" s="1"/>
      <c r="BE258" s="1"/>
      <c r="BF258" s="1"/>
      <c r="BK258" s="1"/>
      <c r="BN258" s="14"/>
      <c r="BO258" s="14"/>
      <c r="BP258" s="14"/>
      <c r="BQ258" s="14"/>
      <c r="BR258" s="14"/>
      <c r="BS258" s="14"/>
      <c r="BT258" s="14"/>
      <c r="BU258" s="14"/>
      <c r="BV258" s="14"/>
      <c r="BW258" s="14"/>
      <c r="BX258" s="14"/>
      <c r="BY258" s="14"/>
      <c r="BZ258" s="14"/>
      <c r="CA258" s="14"/>
      <c r="CB258" s="14"/>
      <c r="CC258" s="14"/>
      <c r="CS258" s="1"/>
      <c r="CT258" s="1"/>
      <c r="CU258" s="1"/>
      <c r="CV258" s="1"/>
      <c r="CW258" s="1"/>
      <c r="CX258" s="1"/>
      <c r="CY258" s="1"/>
      <c r="CZ258" s="1"/>
      <c r="DA258" s="1"/>
      <c r="DB258" s="1"/>
      <c r="DC258" s="1"/>
      <c r="DD258" s="1"/>
      <c r="DE258" s="1"/>
      <c r="DF258" s="1"/>
      <c r="DG258" s="1"/>
      <c r="DH258" s="1"/>
    </row>
    <row r="259" spans="40:112" x14ac:dyDescent="0.2">
      <c r="AN259" s="10"/>
      <c r="AO259" s="10"/>
      <c r="AP259" s="14"/>
      <c r="AU259" s="14"/>
      <c r="BD259" s="1"/>
      <c r="BE259" s="1"/>
      <c r="BF259" s="1"/>
      <c r="BK259" s="1"/>
      <c r="BN259" s="14"/>
      <c r="BO259" s="14"/>
      <c r="BP259" s="14"/>
      <c r="BQ259" s="14"/>
      <c r="BR259" s="14"/>
      <c r="BS259" s="14"/>
      <c r="BT259" s="14"/>
      <c r="BU259" s="14"/>
      <c r="BV259" s="14"/>
      <c r="BW259" s="14"/>
      <c r="BX259" s="14"/>
      <c r="BY259" s="14"/>
      <c r="BZ259" s="14"/>
      <c r="CA259" s="14"/>
      <c r="CB259" s="14"/>
      <c r="CC259" s="14"/>
      <c r="CS259" s="1"/>
      <c r="CT259" s="1"/>
      <c r="CU259" s="1"/>
      <c r="CV259" s="1"/>
      <c r="CW259" s="1"/>
      <c r="CX259" s="1"/>
      <c r="CY259" s="1"/>
      <c r="CZ259" s="1"/>
      <c r="DA259" s="1"/>
      <c r="DB259" s="1"/>
      <c r="DC259" s="1"/>
      <c r="DD259" s="1"/>
      <c r="DE259" s="1"/>
      <c r="DF259" s="1"/>
      <c r="DG259" s="1"/>
      <c r="DH259" s="1"/>
    </row>
    <row r="260" spans="40:112" x14ac:dyDescent="0.2">
      <c r="AN260" s="10"/>
      <c r="AO260" s="10"/>
      <c r="AP260" s="14"/>
      <c r="AU260" s="14"/>
      <c r="BD260" s="1"/>
      <c r="BE260" s="1"/>
      <c r="BF260" s="1"/>
      <c r="BK260" s="1"/>
      <c r="BN260" s="14"/>
      <c r="BO260" s="14"/>
      <c r="BP260" s="14"/>
      <c r="BQ260" s="14"/>
      <c r="BR260" s="14"/>
      <c r="BS260" s="14"/>
      <c r="BT260" s="14"/>
      <c r="BU260" s="14"/>
      <c r="BV260" s="14"/>
      <c r="BW260" s="14"/>
      <c r="BX260" s="14"/>
      <c r="BY260" s="14"/>
      <c r="BZ260" s="14"/>
      <c r="CA260" s="14"/>
      <c r="CB260" s="14"/>
      <c r="CC260" s="14"/>
      <c r="CS260" s="1"/>
      <c r="CT260" s="1"/>
      <c r="CU260" s="1"/>
      <c r="CV260" s="1"/>
      <c r="CW260" s="1"/>
      <c r="CX260" s="1"/>
      <c r="CY260" s="1"/>
      <c r="CZ260" s="1"/>
      <c r="DA260" s="1"/>
      <c r="DB260" s="1"/>
      <c r="DC260" s="1"/>
      <c r="DD260" s="1"/>
      <c r="DE260" s="1"/>
      <c r="DF260" s="1"/>
      <c r="DG260" s="1"/>
      <c r="DH260" s="1"/>
    </row>
    <row r="261" spans="40:112" x14ac:dyDescent="0.2">
      <c r="AN261" s="10"/>
      <c r="AO261" s="10"/>
      <c r="AP261" s="14"/>
      <c r="AU261" s="14"/>
      <c r="BD261" s="1"/>
      <c r="BE261" s="1"/>
      <c r="BF261" s="1"/>
      <c r="BK261" s="1"/>
      <c r="BN261" s="14"/>
      <c r="BO261" s="14"/>
      <c r="BP261" s="14"/>
      <c r="BQ261" s="14"/>
      <c r="BR261" s="14"/>
      <c r="BS261" s="14"/>
      <c r="BT261" s="14"/>
      <c r="BU261" s="14"/>
      <c r="BV261" s="14"/>
      <c r="BW261" s="14"/>
      <c r="BX261" s="14"/>
      <c r="BY261" s="14"/>
      <c r="BZ261" s="14"/>
      <c r="CA261" s="14"/>
      <c r="CB261" s="14"/>
      <c r="CC261" s="14"/>
      <c r="CS261" s="1"/>
      <c r="CT261" s="1"/>
      <c r="CU261" s="1"/>
      <c r="CV261" s="1"/>
      <c r="CW261" s="1"/>
      <c r="CX261" s="1"/>
      <c r="CY261" s="1"/>
      <c r="CZ261" s="1"/>
      <c r="DA261" s="1"/>
      <c r="DB261" s="1"/>
      <c r="DC261" s="1"/>
      <c r="DD261" s="1"/>
      <c r="DE261" s="1"/>
      <c r="DF261" s="1"/>
      <c r="DG261" s="1"/>
      <c r="DH261" s="1"/>
    </row>
    <row r="262" spans="40:112" x14ac:dyDescent="0.2">
      <c r="AN262" s="10"/>
      <c r="AO262" s="10"/>
      <c r="AP262" s="14"/>
      <c r="AU262" s="14"/>
      <c r="BD262" s="1"/>
      <c r="BE262" s="1"/>
      <c r="BF262" s="1"/>
      <c r="BK262" s="1"/>
      <c r="BN262" s="14"/>
      <c r="BO262" s="14"/>
      <c r="BP262" s="14"/>
      <c r="BQ262" s="14"/>
      <c r="BR262" s="14"/>
      <c r="BS262" s="14"/>
      <c r="BT262" s="14"/>
      <c r="BU262" s="14"/>
      <c r="BV262" s="14"/>
      <c r="BW262" s="14"/>
      <c r="BX262" s="14"/>
      <c r="BY262" s="14"/>
      <c r="BZ262" s="14"/>
      <c r="CA262" s="14"/>
      <c r="CB262" s="14"/>
      <c r="CC262" s="14"/>
      <c r="CS262" s="1"/>
      <c r="CT262" s="1"/>
      <c r="CU262" s="1"/>
      <c r="CV262" s="1"/>
      <c r="CW262" s="1"/>
      <c r="CX262" s="1"/>
      <c r="CY262" s="1"/>
      <c r="CZ262" s="1"/>
      <c r="DA262" s="1"/>
      <c r="DB262" s="1"/>
      <c r="DC262" s="1"/>
      <c r="DD262" s="1"/>
      <c r="DE262" s="1"/>
      <c r="DF262" s="1"/>
      <c r="DG262" s="1"/>
      <c r="DH262" s="1"/>
    </row>
    <row r="263" spans="40:112" x14ac:dyDescent="0.2">
      <c r="AN263" s="10"/>
      <c r="AO263" s="10"/>
      <c r="AP263" s="14"/>
      <c r="AU263" s="14"/>
      <c r="BD263" s="1"/>
      <c r="BE263" s="1"/>
      <c r="BF263" s="1"/>
      <c r="BK263" s="1"/>
      <c r="BN263" s="14"/>
      <c r="BO263" s="14"/>
      <c r="BP263" s="14"/>
      <c r="BQ263" s="14"/>
      <c r="BR263" s="14"/>
      <c r="BS263" s="14"/>
      <c r="BT263" s="14"/>
      <c r="BU263" s="14"/>
      <c r="BV263" s="14"/>
      <c r="BW263" s="14"/>
      <c r="BX263" s="14"/>
      <c r="BY263" s="14"/>
      <c r="BZ263" s="14"/>
      <c r="CA263" s="14"/>
      <c r="CB263" s="14"/>
      <c r="CC263" s="14"/>
      <c r="CS263" s="1"/>
      <c r="CT263" s="1"/>
      <c r="CU263" s="1"/>
      <c r="CV263" s="1"/>
      <c r="CW263" s="1"/>
      <c r="CX263" s="1"/>
      <c r="CY263" s="1"/>
      <c r="CZ263" s="1"/>
      <c r="DA263" s="1"/>
      <c r="DB263" s="1"/>
      <c r="DC263" s="1"/>
      <c r="DD263" s="1"/>
      <c r="DE263" s="1"/>
      <c r="DF263" s="1"/>
      <c r="DG263" s="1"/>
      <c r="DH263" s="1"/>
    </row>
    <row r="264" spans="40:112" x14ac:dyDescent="0.2">
      <c r="AN264" s="10"/>
      <c r="AO264" s="10"/>
      <c r="AP264" s="14"/>
      <c r="AU264" s="14"/>
      <c r="BD264" s="1"/>
      <c r="BE264" s="1"/>
      <c r="BF264" s="1"/>
      <c r="BK264" s="1"/>
      <c r="BN264" s="14"/>
      <c r="BO264" s="14"/>
      <c r="BP264" s="14"/>
      <c r="BQ264" s="14"/>
      <c r="BR264" s="14"/>
      <c r="BS264" s="14"/>
      <c r="BT264" s="14"/>
      <c r="BU264" s="14"/>
      <c r="BV264" s="14"/>
      <c r="BW264" s="14"/>
      <c r="BX264" s="14"/>
      <c r="BY264" s="14"/>
      <c r="BZ264" s="14"/>
      <c r="CA264" s="14"/>
      <c r="CB264" s="14"/>
      <c r="CC264" s="14"/>
      <c r="CS264" s="1"/>
      <c r="CT264" s="1"/>
      <c r="CU264" s="1"/>
      <c r="CV264" s="1"/>
      <c r="CW264" s="1"/>
      <c r="CX264" s="1"/>
      <c r="CY264" s="1"/>
      <c r="CZ264" s="1"/>
      <c r="DA264" s="1"/>
      <c r="DB264" s="1"/>
      <c r="DC264" s="1"/>
      <c r="DD264" s="1"/>
      <c r="DE264" s="1"/>
      <c r="DF264" s="1"/>
      <c r="DG264" s="1"/>
      <c r="DH264" s="1"/>
    </row>
    <row r="265" spans="40:112" x14ac:dyDescent="0.2">
      <c r="AN265" s="10"/>
      <c r="AO265" s="10"/>
      <c r="AP265" s="14"/>
      <c r="AU265" s="14"/>
      <c r="BD265" s="1"/>
      <c r="BE265" s="1"/>
      <c r="BF265" s="1"/>
      <c r="BK265" s="1"/>
      <c r="BN265" s="14"/>
      <c r="BO265" s="14"/>
      <c r="BP265" s="14"/>
      <c r="BQ265" s="14"/>
      <c r="BR265" s="14"/>
      <c r="BS265" s="14"/>
      <c r="BT265" s="14"/>
      <c r="BU265" s="14"/>
      <c r="BV265" s="14"/>
      <c r="BW265" s="14"/>
      <c r="BX265" s="14"/>
      <c r="BY265" s="14"/>
      <c r="BZ265" s="14"/>
      <c r="CA265" s="14"/>
      <c r="CB265" s="14"/>
      <c r="CC265" s="14"/>
      <c r="CS265" s="1"/>
      <c r="CT265" s="1"/>
      <c r="CU265" s="1"/>
      <c r="CV265" s="1"/>
      <c r="CW265" s="1"/>
      <c r="CX265" s="1"/>
      <c r="CY265" s="1"/>
      <c r="CZ265" s="1"/>
      <c r="DA265" s="1"/>
      <c r="DB265" s="1"/>
      <c r="DC265" s="1"/>
      <c r="DD265" s="1"/>
      <c r="DE265" s="1"/>
      <c r="DF265" s="1"/>
      <c r="DG265" s="1"/>
      <c r="DH265" s="1"/>
    </row>
    <row r="266" spans="40:112" x14ac:dyDescent="0.2">
      <c r="AN266" s="10"/>
      <c r="AO266" s="10"/>
      <c r="AP266" s="14"/>
      <c r="AU266" s="14"/>
      <c r="BD266" s="1"/>
      <c r="BE266" s="1"/>
      <c r="BF266" s="1"/>
      <c r="BK266" s="1"/>
      <c r="BN266" s="14"/>
      <c r="BO266" s="14"/>
      <c r="BP266" s="14"/>
      <c r="BQ266" s="14"/>
      <c r="BR266" s="14"/>
      <c r="BS266" s="14"/>
      <c r="BT266" s="14"/>
      <c r="BU266" s="14"/>
      <c r="BV266" s="14"/>
      <c r="BW266" s="14"/>
      <c r="BX266" s="14"/>
      <c r="BY266" s="14"/>
      <c r="BZ266" s="14"/>
      <c r="CA266" s="14"/>
      <c r="CB266" s="14"/>
      <c r="CC266" s="14"/>
      <c r="CS266" s="1"/>
      <c r="CT266" s="1"/>
      <c r="CU266" s="1"/>
      <c r="CV266" s="1"/>
      <c r="CW266" s="1"/>
      <c r="CX266" s="1"/>
      <c r="CY266" s="1"/>
      <c r="CZ266" s="1"/>
      <c r="DA266" s="1"/>
      <c r="DB266" s="1"/>
      <c r="DC266" s="1"/>
      <c r="DD266" s="1"/>
      <c r="DE266" s="1"/>
      <c r="DF266" s="1"/>
      <c r="DG266" s="1"/>
      <c r="DH266" s="1"/>
    </row>
    <row r="267" spans="40:112" x14ac:dyDescent="0.2">
      <c r="AN267" s="10"/>
      <c r="AO267" s="10"/>
      <c r="AP267" s="14"/>
      <c r="AU267" s="14"/>
      <c r="BD267" s="1"/>
      <c r="BE267" s="1"/>
      <c r="BF267" s="1"/>
      <c r="BK267" s="1"/>
      <c r="BN267" s="14"/>
      <c r="BO267" s="14"/>
      <c r="BP267" s="14"/>
      <c r="BQ267" s="14"/>
      <c r="BR267" s="14"/>
      <c r="BS267" s="14"/>
      <c r="BT267" s="14"/>
      <c r="BU267" s="14"/>
      <c r="BV267" s="14"/>
      <c r="BW267" s="14"/>
      <c r="BX267" s="14"/>
      <c r="BY267" s="14"/>
      <c r="BZ267" s="14"/>
      <c r="CA267" s="14"/>
      <c r="CB267" s="14"/>
      <c r="CC267" s="14"/>
      <c r="CS267" s="1"/>
      <c r="CT267" s="1"/>
      <c r="CU267" s="1"/>
      <c r="CV267" s="1"/>
      <c r="CW267" s="1"/>
      <c r="CX267" s="1"/>
      <c r="CY267" s="1"/>
      <c r="CZ267" s="1"/>
      <c r="DA267" s="1"/>
      <c r="DB267" s="1"/>
      <c r="DC267" s="1"/>
      <c r="DD267" s="1"/>
      <c r="DE267" s="1"/>
      <c r="DF267" s="1"/>
      <c r="DG267" s="1"/>
      <c r="DH267" s="1"/>
    </row>
    <row r="268" spans="40:112" x14ac:dyDescent="0.2">
      <c r="AN268" s="10"/>
      <c r="AO268" s="10"/>
      <c r="AP268" s="14"/>
      <c r="AU268" s="14"/>
      <c r="BD268" s="1"/>
      <c r="BE268" s="1"/>
      <c r="BF268" s="1"/>
      <c r="BK268" s="1"/>
      <c r="BN268" s="14"/>
      <c r="BO268" s="14"/>
      <c r="BP268" s="14"/>
      <c r="BQ268" s="14"/>
      <c r="BR268" s="14"/>
      <c r="BS268" s="14"/>
      <c r="BT268" s="14"/>
      <c r="BU268" s="14"/>
      <c r="BV268" s="14"/>
      <c r="BW268" s="14"/>
      <c r="BX268" s="14"/>
      <c r="BY268" s="14"/>
      <c r="BZ268" s="14"/>
      <c r="CA268" s="14"/>
      <c r="CB268" s="14"/>
      <c r="CC268" s="14"/>
      <c r="CS268" s="1"/>
      <c r="CT268" s="1"/>
      <c r="CU268" s="1"/>
      <c r="CV268" s="1"/>
      <c r="CW268" s="1"/>
      <c r="CX268" s="1"/>
      <c r="CY268" s="1"/>
      <c r="CZ268" s="1"/>
      <c r="DA268" s="1"/>
      <c r="DB268" s="1"/>
      <c r="DC268" s="1"/>
      <c r="DD268" s="1"/>
      <c r="DE268" s="1"/>
      <c r="DF268" s="1"/>
      <c r="DG268" s="1"/>
      <c r="DH268" s="1"/>
    </row>
    <row r="269" spans="40:112" x14ac:dyDescent="0.2">
      <c r="AN269" s="10"/>
      <c r="AO269" s="141" t="s">
        <v>142</v>
      </c>
      <c r="AP269" s="14"/>
      <c r="AU269" s="14"/>
      <c r="BD269" s="1"/>
      <c r="BE269" s="1"/>
      <c r="BF269" s="1"/>
      <c r="BK269" s="1"/>
      <c r="BN269" s="14"/>
      <c r="BO269" s="14"/>
      <c r="BP269" s="14"/>
      <c r="BQ269" s="14"/>
      <c r="BR269" s="14"/>
      <c r="BS269" s="14"/>
      <c r="BT269" s="14"/>
      <c r="BU269" s="14"/>
      <c r="BV269" s="14"/>
      <c r="BW269" s="14"/>
      <c r="BX269" s="14"/>
      <c r="BY269" s="14"/>
      <c r="BZ269" s="14"/>
      <c r="CA269" s="14"/>
      <c r="CB269" s="14"/>
      <c r="CC269" s="14"/>
      <c r="CS269" s="1"/>
      <c r="CT269" s="1"/>
      <c r="CU269" s="1"/>
      <c r="CV269" s="1"/>
      <c r="CW269" s="1"/>
      <c r="CX269" s="1"/>
      <c r="CY269" s="1"/>
      <c r="CZ269" s="1"/>
      <c r="DA269" s="1"/>
      <c r="DB269" s="1"/>
      <c r="DC269" s="1"/>
      <c r="DD269" s="1"/>
      <c r="DE269" s="1"/>
      <c r="DF269" s="1"/>
      <c r="DG269" s="1"/>
      <c r="DH269" s="1"/>
    </row>
    <row r="270" spans="40:112" x14ac:dyDescent="0.2">
      <c r="AN270" s="10"/>
      <c r="BD270" s="1"/>
      <c r="BE270" s="1"/>
      <c r="BF270" s="1"/>
      <c r="BK270" s="1"/>
      <c r="CD270" s="1"/>
      <c r="CE270" s="1"/>
      <c r="CF270" s="1"/>
      <c r="CG270" s="1"/>
      <c r="CH270" s="1"/>
      <c r="CI270" s="1"/>
      <c r="CJ270" s="1"/>
      <c r="CK270" s="1"/>
      <c r="CL270" s="1"/>
      <c r="CM270" s="1"/>
      <c r="CS270" s="1"/>
      <c r="CT270" s="1"/>
      <c r="CU270" s="1"/>
      <c r="CV270" s="1"/>
      <c r="CW270" s="1"/>
      <c r="CX270" s="1"/>
      <c r="CY270" s="1"/>
      <c r="CZ270" s="1"/>
      <c r="DA270" s="1"/>
      <c r="DB270" s="1"/>
      <c r="DC270" s="1"/>
      <c r="DD270" s="1"/>
      <c r="DE270" s="1"/>
      <c r="DF270" s="1"/>
      <c r="DG270" s="1"/>
      <c r="DH270" s="1"/>
    </row>
    <row r="271" spans="40:112" x14ac:dyDescent="0.2">
      <c r="AN271" s="10"/>
      <c r="AO271" s="10"/>
      <c r="AP271" s="14"/>
      <c r="AU271" s="14"/>
      <c r="BD271" s="1"/>
      <c r="BE271" s="1"/>
      <c r="BF271" s="1"/>
      <c r="BK271" s="1"/>
      <c r="BN271" s="14"/>
      <c r="BO271" s="14"/>
      <c r="BP271" s="14"/>
      <c r="BQ271" s="14"/>
      <c r="BR271" s="14"/>
      <c r="BS271" s="14"/>
      <c r="BT271" s="14"/>
      <c r="BU271" s="14"/>
      <c r="BV271" s="14"/>
      <c r="BW271" s="14"/>
      <c r="BX271" s="14"/>
      <c r="BY271" s="14"/>
      <c r="BZ271" s="14"/>
      <c r="CA271" s="14"/>
      <c r="CB271" s="14"/>
      <c r="CC271" s="14"/>
      <c r="CS271" s="1"/>
      <c r="CT271" s="1"/>
      <c r="CU271" s="1"/>
      <c r="CV271" s="1"/>
      <c r="CW271" s="1"/>
      <c r="CX271" s="1"/>
      <c r="CY271" s="1"/>
      <c r="CZ271" s="1"/>
      <c r="DA271" s="1"/>
      <c r="DB271" s="1"/>
      <c r="DC271" s="1"/>
      <c r="DD271" s="1"/>
      <c r="DE271" s="1"/>
      <c r="DF271" s="1"/>
      <c r="DG271" s="1"/>
      <c r="DH271" s="1"/>
    </row>
    <row r="272" spans="40:112" x14ac:dyDescent="0.2">
      <c r="AN272" s="10"/>
      <c r="AO272" s="10"/>
      <c r="AP272" s="14"/>
      <c r="AU272" s="14"/>
      <c r="BD272" s="1"/>
      <c r="BE272" s="1"/>
      <c r="BF272" s="1"/>
      <c r="BK272" s="1"/>
      <c r="BN272" s="14"/>
      <c r="BO272" s="14"/>
      <c r="BP272" s="14"/>
      <c r="BQ272" s="14"/>
      <c r="BR272" s="14"/>
      <c r="BS272" s="14"/>
      <c r="BT272" s="14"/>
      <c r="BU272" s="14"/>
      <c r="BV272" s="14"/>
      <c r="BW272" s="14"/>
      <c r="BX272" s="14"/>
      <c r="BY272" s="14"/>
      <c r="BZ272" s="14"/>
      <c r="CA272" s="14"/>
      <c r="CB272" s="14"/>
      <c r="CC272" s="14"/>
      <c r="CS272" s="1"/>
      <c r="CT272" s="1"/>
      <c r="CU272" s="1"/>
      <c r="CV272" s="1"/>
      <c r="CW272" s="1"/>
      <c r="CX272" s="1"/>
      <c r="CY272" s="1"/>
      <c r="CZ272" s="1"/>
      <c r="DA272" s="1"/>
      <c r="DB272" s="1"/>
      <c r="DC272" s="1"/>
      <c r="DD272" s="1"/>
      <c r="DE272" s="1"/>
      <c r="DF272" s="1"/>
      <c r="DG272" s="1"/>
      <c r="DH272" s="1"/>
    </row>
    <row r="273" spans="40:112" x14ac:dyDescent="0.2">
      <c r="AN273" s="10"/>
      <c r="AO273" s="10"/>
      <c r="AP273" s="14"/>
      <c r="AU273" s="14"/>
      <c r="BD273" s="1"/>
      <c r="BE273" s="1"/>
      <c r="BF273" s="1"/>
      <c r="BK273" s="1"/>
      <c r="BN273" s="14"/>
      <c r="BO273" s="14"/>
      <c r="BP273" s="14"/>
      <c r="BQ273" s="14"/>
      <c r="BR273" s="14"/>
      <c r="BS273" s="14"/>
      <c r="BT273" s="14"/>
      <c r="BU273" s="14"/>
      <c r="BV273" s="14"/>
      <c r="BW273" s="14"/>
      <c r="BX273" s="14"/>
      <c r="BY273" s="14"/>
      <c r="BZ273" s="14"/>
      <c r="CA273" s="14"/>
      <c r="CB273" s="14"/>
      <c r="CC273" s="14"/>
      <c r="CS273" s="1"/>
      <c r="CT273" s="1"/>
      <c r="CU273" s="1"/>
      <c r="CV273" s="1"/>
      <c r="CW273" s="1"/>
      <c r="CX273" s="1"/>
      <c r="CY273" s="1"/>
      <c r="CZ273" s="1"/>
      <c r="DA273" s="1"/>
      <c r="DB273" s="1"/>
      <c r="DC273" s="1"/>
      <c r="DD273" s="1"/>
      <c r="DE273" s="1"/>
      <c r="DF273" s="1"/>
      <c r="DG273" s="1"/>
      <c r="DH273" s="1"/>
    </row>
    <row r="274" spans="40:112" x14ac:dyDescent="0.2">
      <c r="AN274" s="10"/>
      <c r="AO274" s="10"/>
      <c r="AP274" s="14"/>
      <c r="AU274" s="14"/>
      <c r="BD274" s="1"/>
      <c r="BE274" s="1"/>
      <c r="BF274" s="1"/>
      <c r="BK274" s="1"/>
      <c r="BN274" s="14"/>
      <c r="BO274" s="14"/>
      <c r="BP274" s="14"/>
      <c r="BQ274" s="14"/>
      <c r="BR274" s="14"/>
      <c r="BS274" s="14"/>
      <c r="BT274" s="14"/>
      <c r="BU274" s="14"/>
      <c r="BV274" s="14"/>
      <c r="BW274" s="14"/>
      <c r="BX274" s="14"/>
      <c r="BY274" s="14"/>
      <c r="BZ274" s="14"/>
      <c r="CA274" s="14"/>
      <c r="CB274" s="14"/>
      <c r="CC274" s="14"/>
      <c r="CS274" s="1"/>
      <c r="CT274" s="1"/>
      <c r="CU274" s="1"/>
      <c r="CV274" s="1"/>
      <c r="CW274" s="1"/>
      <c r="CX274" s="1"/>
      <c r="CY274" s="1"/>
      <c r="CZ274" s="1"/>
      <c r="DA274" s="1"/>
      <c r="DB274" s="1"/>
      <c r="DC274" s="1"/>
      <c r="DD274" s="1"/>
      <c r="DE274" s="1"/>
      <c r="DF274" s="1"/>
      <c r="DG274" s="1"/>
      <c r="DH274" s="1"/>
    </row>
    <row r="275" spans="40:112" x14ac:dyDescent="0.2">
      <c r="AN275" s="10"/>
      <c r="AO275" s="10"/>
      <c r="AP275" s="14"/>
      <c r="AU275" s="14"/>
      <c r="BD275" s="1"/>
      <c r="BE275" s="1"/>
      <c r="BF275" s="1"/>
      <c r="BK275" s="1"/>
      <c r="BN275" s="14"/>
      <c r="BO275" s="14"/>
      <c r="BP275" s="14"/>
      <c r="BQ275" s="14"/>
      <c r="BR275" s="14"/>
      <c r="BS275" s="14"/>
      <c r="BT275" s="14"/>
      <c r="BU275" s="14"/>
      <c r="BV275" s="14"/>
      <c r="BW275" s="14"/>
      <c r="BX275" s="14"/>
      <c r="BY275" s="14"/>
      <c r="BZ275" s="14"/>
      <c r="CA275" s="14"/>
      <c r="CB275" s="14"/>
      <c r="CC275" s="14"/>
      <c r="CS275" s="1"/>
      <c r="CT275" s="1"/>
      <c r="CU275" s="1"/>
      <c r="CV275" s="1"/>
      <c r="CW275" s="1"/>
      <c r="CX275" s="1"/>
      <c r="CY275" s="1"/>
      <c r="CZ275" s="1"/>
      <c r="DA275" s="1"/>
      <c r="DB275" s="1"/>
      <c r="DC275" s="1"/>
      <c r="DD275" s="1"/>
      <c r="DE275" s="1"/>
      <c r="DF275" s="1"/>
      <c r="DG275" s="1"/>
      <c r="DH275" s="1"/>
    </row>
    <row r="276" spans="40:112" x14ac:dyDescent="0.2">
      <c r="AN276" s="10"/>
      <c r="AO276" s="10"/>
      <c r="AP276" s="14"/>
      <c r="AU276" s="14"/>
      <c r="BD276" s="1"/>
      <c r="BE276" s="1"/>
      <c r="BF276" s="1"/>
      <c r="BK276" s="1"/>
      <c r="BN276" s="14"/>
      <c r="BO276" s="14"/>
      <c r="BP276" s="14"/>
      <c r="BQ276" s="14"/>
      <c r="BR276" s="14"/>
      <c r="BS276" s="14"/>
      <c r="BT276" s="14"/>
      <c r="BU276" s="14"/>
      <c r="BV276" s="14"/>
      <c r="BW276" s="14"/>
      <c r="BX276" s="14"/>
      <c r="BY276" s="14"/>
      <c r="BZ276" s="14"/>
      <c r="CA276" s="14"/>
      <c r="CB276" s="14"/>
      <c r="CC276" s="14"/>
      <c r="CS276" s="1"/>
      <c r="CT276" s="1"/>
      <c r="CU276" s="1"/>
      <c r="CV276" s="1"/>
      <c r="CW276" s="1"/>
      <c r="CX276" s="1"/>
      <c r="CY276" s="1"/>
      <c r="CZ276" s="1"/>
      <c r="DA276" s="1"/>
      <c r="DB276" s="1"/>
      <c r="DC276" s="1"/>
      <c r="DD276" s="1"/>
      <c r="DE276" s="1"/>
      <c r="DF276" s="1"/>
      <c r="DG276" s="1"/>
      <c r="DH276" s="1"/>
    </row>
    <row r="277" spans="40:112" x14ac:dyDescent="0.2">
      <c r="AN277" s="10"/>
      <c r="AO277" s="10"/>
      <c r="AP277" s="14"/>
      <c r="AU277" s="14"/>
      <c r="BD277" s="1"/>
      <c r="BE277" s="1"/>
      <c r="BF277" s="1"/>
      <c r="BK277" s="1"/>
      <c r="BN277" s="14"/>
      <c r="BO277" s="14"/>
      <c r="BP277" s="14"/>
      <c r="BQ277" s="14"/>
      <c r="BR277" s="14"/>
      <c r="BS277" s="14"/>
      <c r="BT277" s="14"/>
      <c r="BU277" s="14"/>
      <c r="BV277" s="14"/>
      <c r="BW277" s="14"/>
      <c r="BX277" s="14"/>
      <c r="BY277" s="14"/>
      <c r="BZ277" s="14"/>
      <c r="CA277" s="14"/>
      <c r="CB277" s="14"/>
      <c r="CC277" s="14"/>
      <c r="CS277" s="1"/>
      <c r="CT277" s="1"/>
      <c r="CU277" s="1"/>
      <c r="CV277" s="1"/>
      <c r="CW277" s="1"/>
      <c r="CX277" s="1"/>
      <c r="CY277" s="1"/>
      <c r="CZ277" s="1"/>
      <c r="DA277" s="1"/>
      <c r="DB277" s="1"/>
      <c r="DC277" s="1"/>
      <c r="DD277" s="1"/>
      <c r="DE277" s="1"/>
      <c r="DF277" s="1"/>
      <c r="DG277" s="1"/>
      <c r="DH277" s="1"/>
    </row>
    <row r="278" spans="40:112" x14ac:dyDescent="0.2">
      <c r="AN278" s="10"/>
      <c r="AO278" s="10"/>
      <c r="AP278" s="14"/>
      <c r="AU278" s="14"/>
      <c r="BD278" s="1"/>
      <c r="BE278" s="1"/>
      <c r="BF278" s="1"/>
      <c r="BK278" s="1"/>
      <c r="BN278" s="14"/>
      <c r="BO278" s="14"/>
      <c r="BP278" s="14"/>
      <c r="BQ278" s="14"/>
      <c r="BR278" s="14"/>
      <c r="BS278" s="14"/>
      <c r="BT278" s="14"/>
      <c r="BU278" s="14"/>
      <c r="BV278" s="14"/>
      <c r="BW278" s="14"/>
      <c r="BX278" s="14"/>
      <c r="BY278" s="14"/>
      <c r="BZ278" s="14"/>
      <c r="CA278" s="14"/>
      <c r="CB278" s="14"/>
      <c r="CC278" s="14"/>
      <c r="CS278" s="1"/>
      <c r="CT278" s="1"/>
      <c r="CU278" s="1"/>
      <c r="CV278" s="1"/>
      <c r="CW278" s="1"/>
      <c r="CX278" s="1"/>
      <c r="CY278" s="1"/>
      <c r="CZ278" s="1"/>
      <c r="DA278" s="1"/>
      <c r="DB278" s="1"/>
      <c r="DC278" s="1"/>
      <c r="DD278" s="1"/>
      <c r="DE278" s="1"/>
      <c r="DF278" s="1"/>
      <c r="DG278" s="1"/>
      <c r="DH278" s="1"/>
    </row>
    <row r="279" spans="40:112" x14ac:dyDescent="0.2">
      <c r="AN279" s="10"/>
      <c r="AO279" s="10"/>
      <c r="AP279" s="14"/>
      <c r="AU279" s="14"/>
      <c r="BD279" s="1"/>
      <c r="BE279" s="1"/>
      <c r="BF279" s="1"/>
      <c r="BK279" s="1"/>
      <c r="BN279" s="14"/>
      <c r="BO279" s="14"/>
      <c r="BP279" s="14"/>
      <c r="BQ279" s="14"/>
      <c r="BR279" s="14"/>
      <c r="BS279" s="14"/>
      <c r="BT279" s="14"/>
      <c r="BU279" s="14"/>
      <c r="BV279" s="14"/>
      <c r="BW279" s="14"/>
      <c r="BX279" s="14"/>
      <c r="BY279" s="14"/>
      <c r="BZ279" s="14"/>
      <c r="CA279" s="14"/>
      <c r="CB279" s="14"/>
      <c r="CC279" s="14"/>
      <c r="CS279" s="1"/>
      <c r="CT279" s="1"/>
      <c r="CU279" s="1"/>
      <c r="CV279" s="1"/>
      <c r="CW279" s="1"/>
      <c r="CX279" s="1"/>
      <c r="CY279" s="1"/>
      <c r="CZ279" s="1"/>
      <c r="DA279" s="1"/>
      <c r="DB279" s="1"/>
      <c r="DC279" s="1"/>
      <c r="DD279" s="1"/>
      <c r="DE279" s="1"/>
      <c r="DF279" s="1"/>
      <c r="DG279" s="1"/>
      <c r="DH279" s="1"/>
    </row>
    <row r="280" spans="40:112" x14ac:dyDescent="0.2">
      <c r="AN280" s="10"/>
      <c r="AO280" s="10"/>
      <c r="AP280" s="14"/>
      <c r="AU280" s="14"/>
      <c r="BD280" s="1"/>
      <c r="BE280" s="1"/>
      <c r="BF280" s="1"/>
      <c r="BK280" s="1"/>
      <c r="BN280" s="14"/>
      <c r="BO280" s="14"/>
      <c r="BP280" s="14"/>
      <c r="BQ280" s="14"/>
      <c r="BR280" s="14"/>
      <c r="BS280" s="14"/>
      <c r="BT280" s="14"/>
      <c r="BU280" s="14"/>
      <c r="BV280" s="14"/>
      <c r="BW280" s="14"/>
      <c r="BX280" s="14"/>
      <c r="BY280" s="14"/>
      <c r="BZ280" s="14"/>
      <c r="CA280" s="14"/>
      <c r="CB280" s="14"/>
      <c r="CC280" s="14"/>
      <c r="CS280" s="1"/>
      <c r="CT280" s="1"/>
      <c r="CU280" s="1"/>
      <c r="CV280" s="1"/>
      <c r="CW280" s="1"/>
      <c r="CX280" s="1"/>
      <c r="CY280" s="1"/>
      <c r="CZ280" s="1"/>
      <c r="DA280" s="1"/>
      <c r="DB280" s="1"/>
      <c r="DC280" s="1"/>
      <c r="DD280" s="1"/>
      <c r="DE280" s="1"/>
      <c r="DF280" s="1"/>
      <c r="DG280" s="1"/>
      <c r="DH280" s="1"/>
    </row>
    <row r="281" spans="40:112" x14ac:dyDescent="0.2">
      <c r="AN281" s="10"/>
      <c r="AO281" s="10"/>
      <c r="AP281" s="14"/>
      <c r="AU281" s="14"/>
      <c r="BD281" s="1"/>
      <c r="BE281" s="1"/>
      <c r="BF281" s="1"/>
      <c r="BK281" s="1"/>
      <c r="BN281" s="14"/>
      <c r="BO281" s="14"/>
      <c r="BP281" s="14"/>
      <c r="BQ281" s="14"/>
      <c r="BR281" s="14"/>
      <c r="BS281" s="14"/>
      <c r="BT281" s="14"/>
      <c r="BU281" s="14"/>
      <c r="BV281" s="14"/>
      <c r="BW281" s="14"/>
      <c r="BX281" s="14"/>
      <c r="BY281" s="14"/>
      <c r="BZ281" s="14"/>
      <c r="CA281" s="14"/>
      <c r="CB281" s="14"/>
      <c r="CC281" s="14"/>
      <c r="CS281" s="1"/>
      <c r="CT281" s="1"/>
      <c r="CU281" s="1"/>
      <c r="CV281" s="1"/>
      <c r="CW281" s="1"/>
      <c r="CX281" s="1"/>
      <c r="CY281" s="1"/>
      <c r="CZ281" s="1"/>
      <c r="DA281" s="1"/>
      <c r="DB281" s="1"/>
      <c r="DC281" s="1"/>
      <c r="DD281" s="1"/>
      <c r="DE281" s="1"/>
      <c r="DF281" s="1"/>
      <c r="DG281" s="1"/>
      <c r="DH281" s="1"/>
    </row>
    <row r="282" spans="40:112" x14ac:dyDescent="0.2">
      <c r="AN282" s="10"/>
      <c r="AO282" s="10"/>
      <c r="AP282" s="14"/>
      <c r="AU282" s="14"/>
      <c r="BD282" s="1"/>
      <c r="BE282" s="1"/>
      <c r="BF282" s="1"/>
      <c r="BK282" s="1"/>
      <c r="BN282" s="14"/>
      <c r="BO282" s="14"/>
      <c r="BP282" s="14"/>
      <c r="BQ282" s="14"/>
      <c r="BR282" s="14"/>
      <c r="BS282" s="14"/>
      <c r="BT282" s="14"/>
      <c r="BU282" s="14"/>
      <c r="BV282" s="14"/>
      <c r="BW282" s="14"/>
      <c r="BX282" s="14"/>
      <c r="BY282" s="14"/>
      <c r="BZ282" s="14"/>
      <c r="CA282" s="14"/>
      <c r="CB282" s="14"/>
      <c r="CC282" s="14"/>
      <c r="CS282" s="1"/>
      <c r="CT282" s="1"/>
      <c r="CU282" s="1"/>
      <c r="CV282" s="1"/>
      <c r="CW282" s="1"/>
      <c r="CX282" s="1"/>
      <c r="CY282" s="1"/>
      <c r="CZ282" s="1"/>
      <c r="DA282" s="1"/>
      <c r="DB282" s="1"/>
      <c r="DC282" s="1"/>
      <c r="DD282" s="1"/>
      <c r="DE282" s="1"/>
      <c r="DF282" s="1"/>
      <c r="DG282" s="1"/>
      <c r="DH282" s="1"/>
    </row>
    <row r="283" spans="40:112" x14ac:dyDescent="0.2">
      <c r="AN283" s="10"/>
      <c r="AO283" s="10"/>
      <c r="AP283" s="14"/>
      <c r="AU283" s="14"/>
      <c r="BD283" s="1"/>
      <c r="BE283" s="1"/>
      <c r="BF283" s="1"/>
      <c r="BK283" s="1"/>
      <c r="BN283" s="14"/>
      <c r="BO283" s="14"/>
      <c r="BP283" s="14"/>
      <c r="BQ283" s="14"/>
      <c r="BR283" s="14"/>
      <c r="BS283" s="14"/>
      <c r="BT283" s="14"/>
      <c r="BU283" s="14"/>
      <c r="BV283" s="14"/>
      <c r="BW283" s="14"/>
      <c r="BX283" s="14"/>
      <c r="BY283" s="14"/>
      <c r="BZ283" s="14"/>
      <c r="CA283" s="14"/>
      <c r="CB283" s="14"/>
      <c r="CC283" s="14"/>
      <c r="CS283" s="1"/>
      <c r="CT283" s="1"/>
      <c r="CU283" s="1"/>
      <c r="CV283" s="1"/>
      <c r="CW283" s="1"/>
      <c r="CX283" s="1"/>
      <c r="CY283" s="1"/>
      <c r="CZ283" s="1"/>
      <c r="DA283" s="1"/>
      <c r="DB283" s="1"/>
      <c r="DC283" s="1"/>
      <c r="DD283" s="1"/>
      <c r="DE283" s="1"/>
      <c r="DF283" s="1"/>
      <c r="DG283" s="1"/>
      <c r="DH283" s="1"/>
    </row>
    <row r="284" spans="40:112" x14ac:dyDescent="0.2">
      <c r="AN284" s="10"/>
      <c r="AO284" s="10"/>
      <c r="AP284" s="14"/>
      <c r="AU284" s="14"/>
      <c r="BD284" s="1"/>
      <c r="BE284" s="1"/>
      <c r="BF284" s="1"/>
      <c r="BK284" s="1"/>
      <c r="BN284" s="14"/>
      <c r="BO284" s="14"/>
      <c r="BP284" s="14"/>
      <c r="BQ284" s="14"/>
      <c r="BR284" s="14"/>
      <c r="BS284" s="14"/>
      <c r="BT284" s="14"/>
      <c r="BU284" s="14"/>
      <c r="BV284" s="14"/>
      <c r="BW284" s="14"/>
      <c r="BX284" s="14"/>
      <c r="BY284" s="14"/>
      <c r="BZ284" s="14"/>
      <c r="CA284" s="14"/>
      <c r="CB284" s="14"/>
      <c r="CC284" s="14"/>
      <c r="CS284" s="1"/>
      <c r="CT284" s="1"/>
      <c r="CU284" s="1"/>
      <c r="CV284" s="1"/>
      <c r="CW284" s="1"/>
      <c r="CX284" s="1"/>
      <c r="CY284" s="1"/>
      <c r="CZ284" s="1"/>
      <c r="DA284" s="1"/>
      <c r="DB284" s="1"/>
      <c r="DC284" s="1"/>
      <c r="DD284" s="1"/>
      <c r="DE284" s="1"/>
      <c r="DF284" s="1"/>
      <c r="DG284" s="1"/>
      <c r="DH284" s="1"/>
    </row>
    <row r="285" spans="40:112" x14ac:dyDescent="0.2">
      <c r="AN285" s="10"/>
      <c r="AO285" s="10"/>
      <c r="AP285" s="14"/>
      <c r="AU285" s="14"/>
      <c r="BD285" s="1"/>
      <c r="BE285" s="1"/>
      <c r="BF285" s="1"/>
      <c r="BK285" s="1"/>
      <c r="BN285" s="14"/>
      <c r="BO285" s="14"/>
      <c r="BP285" s="14"/>
      <c r="BQ285" s="14"/>
      <c r="BR285" s="14"/>
      <c r="BS285" s="14"/>
      <c r="BT285" s="14"/>
      <c r="BU285" s="14"/>
      <c r="BV285" s="14"/>
      <c r="BW285" s="14"/>
      <c r="BX285" s="14"/>
      <c r="BY285" s="14"/>
      <c r="BZ285" s="14"/>
      <c r="CA285" s="14"/>
      <c r="CB285" s="14"/>
      <c r="CC285" s="14"/>
      <c r="CS285" s="1"/>
      <c r="CT285" s="1"/>
      <c r="CU285" s="1"/>
      <c r="CV285" s="1"/>
      <c r="CW285" s="1"/>
      <c r="CX285" s="1"/>
      <c r="CY285" s="1"/>
      <c r="CZ285" s="1"/>
      <c r="DA285" s="1"/>
      <c r="DB285" s="1"/>
      <c r="DC285" s="1"/>
      <c r="DD285" s="1"/>
      <c r="DE285" s="1"/>
      <c r="DF285" s="1"/>
      <c r="DG285" s="1"/>
      <c r="DH285" s="1"/>
    </row>
    <row r="286" spans="40:112" x14ac:dyDescent="0.2">
      <c r="AN286" s="10"/>
      <c r="AO286" s="10"/>
      <c r="AP286" s="14"/>
      <c r="AU286" s="14"/>
      <c r="BD286" s="1"/>
      <c r="BE286" s="1"/>
      <c r="BF286" s="1"/>
      <c r="BK286" s="1"/>
      <c r="BN286" s="14"/>
      <c r="BO286" s="14"/>
      <c r="BP286" s="14"/>
      <c r="BQ286" s="14"/>
      <c r="BR286" s="14"/>
      <c r="BS286" s="14"/>
      <c r="BT286" s="14"/>
      <c r="BU286" s="14"/>
      <c r="BV286" s="14"/>
      <c r="BW286" s="14"/>
      <c r="BX286" s="14"/>
      <c r="BY286" s="14"/>
      <c r="BZ286" s="14"/>
      <c r="CA286" s="14"/>
      <c r="CB286" s="14"/>
      <c r="CC286" s="14"/>
      <c r="CS286" s="1"/>
      <c r="CT286" s="1"/>
      <c r="CU286" s="1"/>
      <c r="CV286" s="1"/>
      <c r="CW286" s="1"/>
      <c r="CX286" s="1"/>
      <c r="CY286" s="1"/>
      <c r="CZ286" s="1"/>
      <c r="DA286" s="1"/>
      <c r="DB286" s="1"/>
      <c r="DC286" s="1"/>
      <c r="DD286" s="1"/>
      <c r="DE286" s="1"/>
      <c r="DF286" s="1"/>
      <c r="DG286" s="1"/>
      <c r="DH286" s="1"/>
    </row>
    <row r="287" spans="40:112" x14ac:dyDescent="0.2">
      <c r="AN287" s="10"/>
      <c r="AO287" s="10"/>
      <c r="AP287" s="14"/>
      <c r="AU287" s="14"/>
      <c r="BD287" s="1"/>
      <c r="BE287" s="1"/>
      <c r="BF287" s="1"/>
      <c r="BK287" s="1"/>
      <c r="BN287" s="14"/>
      <c r="BO287" s="14"/>
      <c r="BP287" s="14"/>
      <c r="BQ287" s="14"/>
      <c r="BR287" s="14"/>
      <c r="BS287" s="14"/>
      <c r="BT287" s="14"/>
      <c r="BU287" s="14"/>
      <c r="BV287" s="14"/>
      <c r="BW287" s="14"/>
      <c r="BX287" s="14"/>
      <c r="BY287" s="14"/>
      <c r="BZ287" s="14"/>
      <c r="CA287" s="14"/>
      <c r="CB287" s="14"/>
      <c r="CC287" s="14"/>
      <c r="CS287" s="1"/>
      <c r="CT287" s="1"/>
      <c r="CU287" s="1"/>
      <c r="CV287" s="1"/>
      <c r="CW287" s="1"/>
      <c r="CX287" s="1"/>
      <c r="CY287" s="1"/>
      <c r="CZ287" s="1"/>
      <c r="DA287" s="1"/>
      <c r="DB287" s="1"/>
      <c r="DC287" s="1"/>
      <c r="DD287" s="1"/>
      <c r="DE287" s="1"/>
      <c r="DF287" s="1"/>
      <c r="DG287" s="1"/>
      <c r="DH287" s="1"/>
    </row>
    <row r="288" spans="40:112" x14ac:dyDescent="0.2">
      <c r="AN288" s="10"/>
      <c r="AO288" s="10"/>
      <c r="AP288" s="14"/>
      <c r="AU288" s="14"/>
      <c r="BD288" s="1"/>
      <c r="BE288" s="1"/>
      <c r="BF288" s="1"/>
      <c r="BK288" s="1"/>
      <c r="BN288" s="14"/>
      <c r="BO288" s="14"/>
      <c r="BP288" s="14"/>
      <c r="BQ288" s="14"/>
      <c r="BR288" s="14"/>
      <c r="BS288" s="14"/>
      <c r="BT288" s="14"/>
      <c r="BU288" s="14"/>
      <c r="BV288" s="14"/>
      <c r="BW288" s="14"/>
      <c r="BX288" s="14"/>
      <c r="BY288" s="14"/>
      <c r="BZ288" s="14"/>
      <c r="CA288" s="14"/>
      <c r="CB288" s="14"/>
      <c r="CC288" s="14"/>
      <c r="CS288" s="1"/>
      <c r="CT288" s="1"/>
      <c r="CU288" s="1"/>
      <c r="CV288" s="1"/>
      <c r="CW288" s="1"/>
      <c r="CX288" s="1"/>
      <c r="CY288" s="1"/>
      <c r="CZ288" s="1"/>
      <c r="DA288" s="1"/>
      <c r="DB288" s="1"/>
      <c r="DC288" s="1"/>
      <c r="DD288" s="1"/>
      <c r="DE288" s="1"/>
      <c r="DF288" s="1"/>
      <c r="DG288" s="1"/>
      <c r="DH288" s="1"/>
    </row>
    <row r="289" spans="40:112" x14ac:dyDescent="0.2">
      <c r="AN289" s="10"/>
      <c r="AO289" s="10"/>
      <c r="AP289" s="14"/>
      <c r="AU289" s="14"/>
      <c r="BD289" s="1"/>
      <c r="BE289" s="1"/>
      <c r="BF289" s="1"/>
      <c r="BK289" s="1"/>
      <c r="BN289" s="14"/>
      <c r="BO289" s="14"/>
      <c r="BP289" s="14"/>
      <c r="BQ289" s="14"/>
      <c r="BR289" s="14"/>
      <c r="BS289" s="14"/>
      <c r="BT289" s="14"/>
      <c r="BU289" s="14"/>
      <c r="BV289" s="14"/>
      <c r="BW289" s="14"/>
      <c r="BX289" s="14"/>
      <c r="BY289" s="14"/>
      <c r="BZ289" s="14"/>
      <c r="CA289" s="14"/>
      <c r="CB289" s="14"/>
      <c r="CC289" s="14"/>
      <c r="CS289" s="1"/>
      <c r="CT289" s="1"/>
      <c r="CU289" s="1"/>
      <c r="CV289" s="1"/>
      <c r="CW289" s="1"/>
      <c r="CX289" s="1"/>
      <c r="CY289" s="1"/>
      <c r="CZ289" s="1"/>
      <c r="DA289" s="1"/>
      <c r="DB289" s="1"/>
      <c r="DC289" s="1"/>
      <c r="DD289" s="1"/>
      <c r="DE289" s="1"/>
      <c r="DF289" s="1"/>
      <c r="DG289" s="1"/>
      <c r="DH289" s="1"/>
    </row>
    <row r="290" spans="40:112" x14ac:dyDescent="0.2">
      <c r="AN290" s="10"/>
      <c r="AO290" s="10"/>
      <c r="AP290" s="14"/>
      <c r="AU290" s="14"/>
      <c r="BD290" s="1"/>
      <c r="BE290" s="1"/>
      <c r="BF290" s="1"/>
      <c r="BK290" s="1"/>
      <c r="BN290" s="14"/>
      <c r="BO290" s="14"/>
      <c r="BP290" s="14"/>
      <c r="BQ290" s="14"/>
      <c r="BR290" s="14"/>
      <c r="BS290" s="14"/>
      <c r="BT290" s="14"/>
      <c r="BU290" s="14"/>
      <c r="BV290" s="14"/>
      <c r="BW290" s="14"/>
      <c r="BX290" s="14"/>
      <c r="BY290" s="14"/>
      <c r="BZ290" s="14"/>
      <c r="CA290" s="14"/>
      <c r="CB290" s="14"/>
      <c r="CC290" s="14"/>
      <c r="CS290" s="1"/>
      <c r="CT290" s="1"/>
      <c r="CU290" s="1"/>
      <c r="CV290" s="1"/>
      <c r="CW290" s="1"/>
      <c r="CX290" s="1"/>
      <c r="CY290" s="1"/>
      <c r="CZ290" s="1"/>
      <c r="DA290" s="1"/>
      <c r="DB290" s="1"/>
      <c r="DC290" s="1"/>
      <c r="DD290" s="1"/>
      <c r="DE290" s="1"/>
      <c r="DF290" s="1"/>
      <c r="DG290" s="1"/>
      <c r="DH290" s="1"/>
    </row>
    <row r="291" spans="40:112" x14ac:dyDescent="0.2">
      <c r="AN291" s="10"/>
      <c r="AO291" s="10"/>
      <c r="AP291" s="14"/>
      <c r="AU291" s="14"/>
      <c r="BD291" s="1"/>
      <c r="BE291" s="1"/>
      <c r="BF291" s="1"/>
      <c r="BK291" s="1"/>
      <c r="BN291" s="14"/>
      <c r="BO291" s="14"/>
      <c r="BP291" s="14"/>
      <c r="BQ291" s="14"/>
      <c r="BR291" s="14"/>
      <c r="BS291" s="14"/>
      <c r="BT291" s="14"/>
      <c r="BU291" s="14"/>
      <c r="BV291" s="14"/>
      <c r="BW291" s="14"/>
      <c r="BX291" s="14"/>
      <c r="BY291" s="14"/>
      <c r="BZ291" s="14"/>
      <c r="CA291" s="14"/>
      <c r="CB291" s="14"/>
      <c r="CC291" s="14"/>
      <c r="CS291" s="1"/>
      <c r="CT291" s="1"/>
      <c r="CU291" s="1"/>
      <c r="CV291" s="1"/>
      <c r="CW291" s="1"/>
      <c r="CX291" s="1"/>
      <c r="CY291" s="1"/>
      <c r="CZ291" s="1"/>
      <c r="DA291" s="1"/>
      <c r="DB291" s="1"/>
      <c r="DC291" s="1"/>
      <c r="DD291" s="1"/>
      <c r="DE291" s="1"/>
      <c r="DF291" s="1"/>
      <c r="DG291" s="1"/>
      <c r="DH291" s="1"/>
    </row>
    <row r="292" spans="40:112" x14ac:dyDescent="0.2">
      <c r="AN292" s="10"/>
      <c r="AO292" s="10"/>
      <c r="AP292" s="14"/>
      <c r="AU292" s="14"/>
      <c r="BD292" s="1"/>
      <c r="BE292" s="1"/>
      <c r="BF292" s="1"/>
      <c r="BK292" s="1"/>
      <c r="BN292" s="14"/>
      <c r="BO292" s="14"/>
      <c r="BP292" s="14"/>
      <c r="BQ292" s="14"/>
      <c r="BR292" s="14"/>
      <c r="BS292" s="14"/>
      <c r="BT292" s="14"/>
      <c r="BU292" s="14"/>
      <c r="BV292" s="14"/>
      <c r="BW292" s="14"/>
      <c r="BX292" s="14"/>
      <c r="BY292" s="14"/>
      <c r="BZ292" s="14"/>
      <c r="CA292" s="14"/>
      <c r="CB292" s="14"/>
      <c r="CC292" s="14"/>
      <c r="CS292" s="1"/>
      <c r="CT292" s="1"/>
      <c r="CU292" s="1"/>
      <c r="CV292" s="1"/>
      <c r="CW292" s="1"/>
      <c r="CX292" s="1"/>
      <c r="CY292" s="1"/>
      <c r="CZ292" s="1"/>
      <c r="DA292" s="1"/>
      <c r="DB292" s="1"/>
      <c r="DC292" s="1"/>
      <c r="DD292" s="1"/>
      <c r="DE292" s="1"/>
      <c r="DF292" s="1"/>
      <c r="DG292" s="1"/>
      <c r="DH292" s="1"/>
    </row>
    <row r="293" spans="40:112" x14ac:dyDescent="0.2">
      <c r="AN293" s="10"/>
      <c r="AO293" s="10"/>
      <c r="AP293" s="14"/>
      <c r="AU293" s="14"/>
      <c r="BD293" s="1"/>
      <c r="BE293" s="1"/>
      <c r="BF293" s="1"/>
      <c r="BK293" s="1"/>
      <c r="BN293" s="14"/>
      <c r="BO293" s="14"/>
      <c r="BP293" s="14"/>
      <c r="BQ293" s="14"/>
      <c r="BR293" s="14"/>
      <c r="BS293" s="14"/>
      <c r="BT293" s="14"/>
      <c r="BU293" s="14"/>
      <c r="BV293" s="14"/>
      <c r="BW293" s="14"/>
      <c r="BX293" s="14"/>
      <c r="BY293" s="14"/>
      <c r="BZ293" s="14"/>
      <c r="CA293" s="14"/>
      <c r="CB293" s="14"/>
      <c r="CC293" s="14"/>
      <c r="CS293" s="1"/>
      <c r="CT293" s="1"/>
      <c r="CU293" s="1"/>
      <c r="CV293" s="1"/>
      <c r="CW293" s="1"/>
      <c r="CX293" s="1"/>
      <c r="CY293" s="1"/>
      <c r="CZ293" s="1"/>
      <c r="DA293" s="1"/>
      <c r="DB293" s="1"/>
      <c r="DC293" s="1"/>
      <c r="DD293" s="1"/>
      <c r="DE293" s="1"/>
      <c r="DF293" s="1"/>
      <c r="DG293" s="1"/>
      <c r="DH293" s="1"/>
    </row>
    <row r="294" spans="40:112" x14ac:dyDescent="0.2">
      <c r="AN294" s="10"/>
      <c r="AO294" s="10"/>
      <c r="AP294" s="14"/>
      <c r="AU294" s="14"/>
      <c r="BD294" s="1"/>
      <c r="BE294" s="1"/>
      <c r="BF294" s="1"/>
      <c r="BK294" s="1"/>
      <c r="BN294" s="14"/>
      <c r="BO294" s="14"/>
      <c r="BP294" s="14"/>
      <c r="BQ294" s="14"/>
      <c r="BR294" s="14"/>
      <c r="BS294" s="14"/>
      <c r="BT294" s="14"/>
      <c r="BU294" s="14"/>
      <c r="BV294" s="14"/>
      <c r="BW294" s="14"/>
      <c r="BX294" s="14"/>
      <c r="BY294" s="14"/>
      <c r="BZ294" s="14"/>
      <c r="CA294" s="14"/>
      <c r="CB294" s="14"/>
      <c r="CC294" s="14"/>
      <c r="CS294" s="1"/>
      <c r="CT294" s="1"/>
      <c r="CU294" s="1"/>
      <c r="CV294" s="1"/>
      <c r="CW294" s="1"/>
      <c r="CX294" s="1"/>
      <c r="CY294" s="1"/>
      <c r="CZ294" s="1"/>
      <c r="DA294" s="1"/>
      <c r="DB294" s="1"/>
      <c r="DC294" s="1"/>
      <c r="DD294" s="1"/>
      <c r="DE294" s="1"/>
      <c r="DF294" s="1"/>
      <c r="DG294" s="1"/>
      <c r="DH294" s="1"/>
    </row>
    <row r="295" spans="40:112" x14ac:dyDescent="0.2">
      <c r="AN295" s="10"/>
      <c r="AO295" s="10"/>
      <c r="AP295" s="14"/>
      <c r="AU295" s="14"/>
      <c r="BD295" s="1"/>
      <c r="BE295" s="1"/>
      <c r="BF295" s="1"/>
      <c r="BK295" s="1"/>
      <c r="BN295" s="14"/>
      <c r="BO295" s="14"/>
      <c r="BP295" s="14"/>
      <c r="BQ295" s="14"/>
      <c r="BR295" s="14"/>
      <c r="BS295" s="14"/>
      <c r="BT295" s="14"/>
      <c r="BU295" s="14"/>
      <c r="BV295" s="14"/>
      <c r="BW295" s="14"/>
      <c r="BX295" s="14"/>
      <c r="BY295" s="14"/>
      <c r="BZ295" s="14"/>
      <c r="CA295" s="14"/>
      <c r="CB295" s="14"/>
      <c r="CC295" s="14"/>
      <c r="CS295" s="1"/>
      <c r="CT295" s="1"/>
      <c r="CU295" s="1"/>
      <c r="CV295" s="1"/>
      <c r="CW295" s="1"/>
      <c r="CX295" s="1"/>
      <c r="CY295" s="1"/>
      <c r="CZ295" s="1"/>
      <c r="DA295" s="1"/>
      <c r="DB295" s="1"/>
      <c r="DC295" s="1"/>
      <c r="DD295" s="1"/>
      <c r="DE295" s="1"/>
      <c r="DF295" s="1"/>
      <c r="DG295" s="1"/>
      <c r="DH295" s="1"/>
    </row>
    <row r="296" spans="40:112" x14ac:dyDescent="0.2">
      <c r="AN296" s="10"/>
      <c r="AO296" s="10"/>
      <c r="AP296" s="14"/>
      <c r="AU296" s="14"/>
      <c r="BD296" s="1"/>
      <c r="BE296" s="1"/>
      <c r="BF296" s="1"/>
      <c r="BK296" s="1"/>
      <c r="BN296" s="14"/>
      <c r="BO296" s="14"/>
      <c r="BP296" s="14"/>
      <c r="BQ296" s="14"/>
      <c r="BR296" s="14"/>
      <c r="BS296" s="14"/>
      <c r="BT296" s="14"/>
      <c r="BU296" s="14"/>
      <c r="BV296" s="14"/>
      <c r="BW296" s="14"/>
      <c r="BX296" s="14"/>
      <c r="BY296" s="14"/>
      <c r="BZ296" s="14"/>
      <c r="CA296" s="14"/>
      <c r="CB296" s="14"/>
      <c r="CC296" s="14"/>
      <c r="CS296" s="1"/>
      <c r="CT296" s="1"/>
      <c r="CU296" s="1"/>
      <c r="CV296" s="1"/>
      <c r="CW296" s="1"/>
      <c r="CX296" s="1"/>
      <c r="CY296" s="1"/>
      <c r="CZ296" s="1"/>
      <c r="DA296" s="1"/>
      <c r="DB296" s="1"/>
      <c r="DC296" s="1"/>
      <c r="DD296" s="1"/>
      <c r="DE296" s="1"/>
      <c r="DF296" s="1"/>
      <c r="DG296" s="1"/>
      <c r="DH296" s="1"/>
    </row>
    <row r="297" spans="40:112" x14ac:dyDescent="0.2">
      <c r="AN297" s="10"/>
      <c r="AO297" s="10"/>
      <c r="AP297" s="14"/>
      <c r="AU297" s="14"/>
      <c r="BD297" s="1"/>
      <c r="BE297" s="1"/>
      <c r="BF297" s="1"/>
      <c r="BK297" s="1"/>
      <c r="BN297" s="14"/>
      <c r="BO297" s="14"/>
      <c r="BP297" s="14"/>
      <c r="BQ297" s="14"/>
      <c r="BR297" s="14"/>
      <c r="BS297" s="14"/>
      <c r="BT297" s="14"/>
      <c r="BU297" s="14"/>
      <c r="BV297" s="14"/>
      <c r="BW297" s="14"/>
      <c r="BX297" s="14"/>
      <c r="BY297" s="14"/>
      <c r="BZ297" s="14"/>
      <c r="CA297" s="14"/>
      <c r="CB297" s="14"/>
      <c r="CC297" s="14"/>
      <c r="CS297" s="1"/>
      <c r="CT297" s="1"/>
      <c r="CU297" s="1"/>
      <c r="CV297" s="1"/>
      <c r="CW297" s="1"/>
      <c r="CX297" s="1"/>
      <c r="CY297" s="1"/>
      <c r="CZ297" s="1"/>
      <c r="DA297" s="1"/>
      <c r="DB297" s="1"/>
      <c r="DC297" s="1"/>
      <c r="DD297" s="1"/>
      <c r="DE297" s="1"/>
      <c r="DF297" s="1"/>
      <c r="DG297" s="1"/>
      <c r="DH297" s="1"/>
    </row>
    <row r="298" spans="40:112" x14ac:dyDescent="0.2">
      <c r="AN298" s="10"/>
      <c r="AO298" s="10"/>
      <c r="AP298" s="14"/>
      <c r="AU298" s="14"/>
      <c r="BD298" s="1"/>
      <c r="BE298" s="1"/>
      <c r="BF298" s="1"/>
      <c r="BK298" s="1"/>
      <c r="BN298" s="14"/>
      <c r="BO298" s="14"/>
      <c r="BP298" s="14"/>
      <c r="BQ298" s="14"/>
      <c r="BR298" s="14"/>
      <c r="BS298" s="14"/>
      <c r="BT298" s="14"/>
      <c r="BU298" s="14"/>
      <c r="BV298" s="14"/>
      <c r="BW298" s="14"/>
      <c r="BX298" s="14"/>
      <c r="BY298" s="14"/>
      <c r="BZ298" s="14"/>
      <c r="CA298" s="14"/>
      <c r="CB298" s="14"/>
      <c r="CC298" s="14"/>
      <c r="CS298" s="1"/>
      <c r="CT298" s="1"/>
      <c r="CU298" s="1"/>
      <c r="CV298" s="1"/>
      <c r="CW298" s="1"/>
      <c r="CX298" s="1"/>
      <c r="CY298" s="1"/>
      <c r="CZ298" s="1"/>
      <c r="DA298" s="1"/>
      <c r="DB298" s="1"/>
      <c r="DC298" s="1"/>
      <c r="DD298" s="1"/>
      <c r="DE298" s="1"/>
      <c r="DF298" s="1"/>
      <c r="DG298" s="1"/>
      <c r="DH298" s="1"/>
    </row>
    <row r="299" spans="40:112" x14ac:dyDescent="0.2">
      <c r="AN299" s="10"/>
      <c r="AO299" s="10"/>
      <c r="AP299" s="14"/>
      <c r="AU299" s="14"/>
      <c r="BD299" s="1"/>
      <c r="BE299" s="1"/>
      <c r="BF299" s="1"/>
      <c r="BK299" s="1"/>
      <c r="BN299" s="14"/>
      <c r="BO299" s="14"/>
      <c r="BP299" s="14"/>
      <c r="BQ299" s="14"/>
      <c r="BR299" s="14"/>
      <c r="BS299" s="14"/>
      <c r="BT299" s="14"/>
      <c r="BU299" s="14"/>
      <c r="BV299" s="14"/>
      <c r="BW299" s="14"/>
      <c r="BX299" s="14"/>
      <c r="BY299" s="14"/>
      <c r="BZ299" s="14"/>
      <c r="CA299" s="14"/>
      <c r="CB299" s="14"/>
      <c r="CC299" s="14"/>
      <c r="CS299" s="1"/>
      <c r="CT299" s="1"/>
      <c r="CU299" s="1"/>
      <c r="CV299" s="1"/>
      <c r="CW299" s="1"/>
      <c r="CX299" s="1"/>
      <c r="CY299" s="1"/>
      <c r="CZ299" s="1"/>
      <c r="DA299" s="1"/>
      <c r="DB299" s="1"/>
      <c r="DC299" s="1"/>
      <c r="DD299" s="1"/>
      <c r="DE299" s="1"/>
      <c r="DF299" s="1"/>
      <c r="DG299" s="1"/>
      <c r="DH299" s="1"/>
    </row>
    <row r="300" spans="40:112" x14ac:dyDescent="0.2">
      <c r="AN300" s="10"/>
      <c r="AO300" s="10"/>
      <c r="AP300" s="14"/>
      <c r="AU300" s="14"/>
      <c r="BD300" s="1"/>
      <c r="BE300" s="1"/>
      <c r="BF300" s="1"/>
      <c r="BK300" s="1"/>
      <c r="BN300" s="14"/>
      <c r="BO300" s="14"/>
      <c r="BP300" s="14"/>
      <c r="BQ300" s="14"/>
      <c r="BR300" s="14"/>
      <c r="BS300" s="14"/>
      <c r="BT300" s="14"/>
      <c r="BU300" s="14"/>
      <c r="BV300" s="14"/>
      <c r="BW300" s="14"/>
      <c r="BX300" s="14"/>
      <c r="BY300" s="14"/>
      <c r="BZ300" s="14"/>
      <c r="CA300" s="14"/>
      <c r="CB300" s="14"/>
      <c r="CC300" s="14"/>
      <c r="CS300" s="1"/>
      <c r="CT300" s="1"/>
      <c r="CU300" s="1"/>
      <c r="CV300" s="1"/>
      <c r="CW300" s="1"/>
      <c r="CX300" s="1"/>
      <c r="CY300" s="1"/>
      <c r="CZ300" s="1"/>
      <c r="DA300" s="1"/>
      <c r="DB300" s="1"/>
      <c r="DC300" s="1"/>
      <c r="DD300" s="1"/>
      <c r="DE300" s="1"/>
      <c r="DF300" s="1"/>
      <c r="DG300" s="1"/>
      <c r="DH300" s="1"/>
    </row>
    <row r="301" spans="40:112" x14ac:dyDescent="0.2">
      <c r="AN301" s="10"/>
      <c r="AO301" s="10"/>
      <c r="AP301" s="14"/>
      <c r="AU301" s="14"/>
      <c r="BD301" s="1"/>
      <c r="BE301" s="1"/>
      <c r="BF301" s="1"/>
      <c r="BK301" s="1"/>
      <c r="BN301" s="14"/>
      <c r="BO301" s="14"/>
      <c r="BP301" s="14"/>
      <c r="BQ301" s="14"/>
      <c r="BR301" s="14"/>
      <c r="BS301" s="14"/>
      <c r="BT301" s="14"/>
      <c r="BU301" s="14"/>
      <c r="BV301" s="14"/>
      <c r="BW301" s="14"/>
      <c r="BX301" s="14"/>
      <c r="BY301" s="14"/>
      <c r="BZ301" s="14"/>
      <c r="CA301" s="14"/>
      <c r="CB301" s="14"/>
      <c r="CC301" s="14"/>
      <c r="CS301" s="1"/>
      <c r="CT301" s="1"/>
      <c r="CU301" s="1"/>
      <c r="CV301" s="1"/>
      <c r="CW301" s="1"/>
      <c r="CX301" s="1"/>
      <c r="CY301" s="1"/>
      <c r="CZ301" s="1"/>
      <c r="DA301" s="1"/>
      <c r="DB301" s="1"/>
      <c r="DC301" s="1"/>
      <c r="DD301" s="1"/>
      <c r="DE301" s="1"/>
      <c r="DF301" s="1"/>
      <c r="DG301" s="1"/>
      <c r="DH301" s="1"/>
    </row>
    <row r="302" spans="40:112" x14ac:dyDescent="0.2">
      <c r="AN302" s="10"/>
      <c r="AO302" s="10"/>
      <c r="AP302" s="14"/>
      <c r="AU302" s="14"/>
      <c r="BD302" s="1"/>
      <c r="BE302" s="1"/>
      <c r="BF302" s="1"/>
      <c r="BK302" s="1"/>
      <c r="BN302" s="14"/>
      <c r="BO302" s="14"/>
      <c r="BP302" s="14"/>
      <c r="BQ302" s="14"/>
      <c r="BR302" s="14"/>
      <c r="BS302" s="14"/>
      <c r="BT302" s="14"/>
      <c r="BU302" s="14"/>
      <c r="BV302" s="14"/>
      <c r="BW302" s="14"/>
      <c r="BX302" s="14"/>
      <c r="BY302" s="14"/>
      <c r="BZ302" s="14"/>
      <c r="CA302" s="14"/>
      <c r="CB302" s="14"/>
      <c r="CC302" s="14"/>
      <c r="CS302" s="1"/>
      <c r="CT302" s="1"/>
      <c r="CU302" s="1"/>
      <c r="CV302" s="1"/>
      <c r="CW302" s="1"/>
      <c r="CX302" s="1"/>
      <c r="CY302" s="1"/>
      <c r="CZ302" s="1"/>
      <c r="DA302" s="1"/>
      <c r="DB302" s="1"/>
      <c r="DC302" s="1"/>
      <c r="DD302" s="1"/>
      <c r="DE302" s="1"/>
      <c r="DF302" s="1"/>
      <c r="DG302" s="1"/>
      <c r="DH302" s="1"/>
    </row>
    <row r="303" spans="40:112" x14ac:dyDescent="0.2">
      <c r="AN303" s="10"/>
      <c r="AO303" s="10"/>
      <c r="AP303" s="14"/>
      <c r="AU303" s="14"/>
      <c r="BD303" s="1"/>
      <c r="BE303" s="1"/>
      <c r="BF303" s="1"/>
      <c r="BK303" s="1"/>
      <c r="BN303" s="14"/>
      <c r="BO303" s="14"/>
      <c r="BP303" s="14"/>
      <c r="BQ303" s="14"/>
      <c r="BR303" s="14"/>
      <c r="BS303" s="14"/>
      <c r="BT303" s="14"/>
      <c r="BU303" s="14"/>
      <c r="BV303" s="14"/>
      <c r="BW303" s="14"/>
      <c r="BX303" s="14"/>
      <c r="BY303" s="14"/>
      <c r="BZ303" s="14"/>
      <c r="CA303" s="14"/>
      <c r="CB303" s="14"/>
      <c r="CC303" s="14"/>
      <c r="CS303" s="1"/>
      <c r="CT303" s="1"/>
      <c r="CU303" s="1"/>
      <c r="CV303" s="1"/>
      <c r="CW303" s="1"/>
      <c r="CX303" s="1"/>
      <c r="CY303" s="1"/>
      <c r="CZ303" s="1"/>
      <c r="DA303" s="1"/>
      <c r="DB303" s="1"/>
      <c r="DC303" s="1"/>
      <c r="DD303" s="1"/>
      <c r="DE303" s="1"/>
      <c r="DF303" s="1"/>
      <c r="DG303" s="1"/>
      <c r="DH303" s="1"/>
    </row>
    <row r="304" spans="40:112" x14ac:dyDescent="0.2">
      <c r="AN304" s="10"/>
      <c r="AO304" s="10"/>
      <c r="AP304" s="14"/>
      <c r="AU304" s="14"/>
      <c r="BD304" s="1"/>
      <c r="BE304" s="1"/>
      <c r="BF304" s="1"/>
      <c r="BK304" s="1"/>
      <c r="BN304" s="14"/>
      <c r="BO304" s="14"/>
      <c r="BP304" s="14"/>
      <c r="BQ304" s="14"/>
      <c r="BR304" s="14"/>
      <c r="BS304" s="14"/>
      <c r="BT304" s="14"/>
      <c r="BU304" s="14"/>
      <c r="BV304" s="14"/>
      <c r="BW304" s="14"/>
      <c r="BX304" s="14"/>
      <c r="BY304" s="14"/>
      <c r="BZ304" s="14"/>
      <c r="CA304" s="14"/>
      <c r="CB304" s="14"/>
      <c r="CC304" s="14"/>
      <c r="CS304" s="1"/>
      <c r="CT304" s="1"/>
      <c r="CU304" s="1"/>
      <c r="CV304" s="1"/>
      <c r="CW304" s="1"/>
      <c r="CX304" s="1"/>
      <c r="CY304" s="1"/>
      <c r="CZ304" s="1"/>
      <c r="DA304" s="1"/>
      <c r="DB304" s="1"/>
      <c r="DC304" s="1"/>
      <c r="DD304" s="1"/>
      <c r="DE304" s="1"/>
      <c r="DF304" s="1"/>
      <c r="DG304" s="1"/>
      <c r="DH304" s="1"/>
    </row>
    <row r="305" spans="40:112" x14ac:dyDescent="0.2">
      <c r="AN305" s="10"/>
      <c r="AO305" s="10"/>
      <c r="AP305" s="14"/>
      <c r="AU305" s="14"/>
      <c r="BD305" s="1"/>
      <c r="BE305" s="1"/>
      <c r="BF305" s="1"/>
      <c r="BK305" s="1"/>
      <c r="BN305" s="14"/>
      <c r="BO305" s="14"/>
      <c r="BP305" s="14"/>
      <c r="BQ305" s="14"/>
      <c r="BR305" s="14"/>
      <c r="BS305" s="14"/>
      <c r="BT305" s="14"/>
      <c r="BU305" s="14"/>
      <c r="BV305" s="14"/>
      <c r="BW305" s="14"/>
      <c r="BX305" s="14"/>
      <c r="BY305" s="14"/>
      <c r="BZ305" s="14"/>
      <c r="CA305" s="14"/>
      <c r="CB305" s="14"/>
      <c r="CC305" s="14"/>
      <c r="CS305" s="1"/>
      <c r="CT305" s="1"/>
      <c r="CU305" s="1"/>
      <c r="CV305" s="1"/>
      <c r="CW305" s="1"/>
      <c r="CX305" s="1"/>
      <c r="CY305" s="1"/>
      <c r="CZ305" s="1"/>
      <c r="DA305" s="1"/>
      <c r="DB305" s="1"/>
      <c r="DC305" s="1"/>
      <c r="DD305" s="1"/>
      <c r="DE305" s="1"/>
      <c r="DF305" s="1"/>
      <c r="DG305" s="1"/>
      <c r="DH305" s="1"/>
    </row>
    <row r="306" spans="40:112" x14ac:dyDescent="0.2">
      <c r="AN306" s="10"/>
      <c r="AO306" s="10"/>
      <c r="AP306" s="14"/>
      <c r="AU306" s="14"/>
      <c r="BD306" s="1"/>
      <c r="BE306" s="1"/>
      <c r="BF306" s="1"/>
      <c r="BK306" s="1"/>
      <c r="BN306" s="14"/>
      <c r="BO306" s="14"/>
      <c r="BP306" s="14"/>
      <c r="BQ306" s="14"/>
      <c r="BR306" s="14"/>
      <c r="BS306" s="14"/>
      <c r="BT306" s="14"/>
      <c r="BU306" s="14"/>
      <c r="BV306" s="14"/>
      <c r="BW306" s="14"/>
      <c r="BX306" s="14"/>
      <c r="BY306" s="14"/>
      <c r="BZ306" s="14"/>
      <c r="CA306" s="14"/>
      <c r="CB306" s="14"/>
      <c r="CC306" s="14"/>
      <c r="CS306" s="1"/>
      <c r="CT306" s="1"/>
      <c r="CU306" s="1"/>
      <c r="CV306" s="1"/>
      <c r="CW306" s="1"/>
      <c r="CX306" s="1"/>
      <c r="CY306" s="1"/>
      <c r="CZ306" s="1"/>
      <c r="DA306" s="1"/>
      <c r="DB306" s="1"/>
      <c r="DC306" s="1"/>
      <c r="DD306" s="1"/>
      <c r="DE306" s="1"/>
      <c r="DF306" s="1"/>
      <c r="DG306" s="1"/>
      <c r="DH306" s="1"/>
    </row>
    <row r="307" spans="40:112" x14ac:dyDescent="0.2">
      <c r="AN307" s="10"/>
      <c r="AO307" s="10"/>
      <c r="AP307" s="14"/>
      <c r="AU307" s="14"/>
      <c r="BD307" s="1"/>
      <c r="BE307" s="1"/>
      <c r="BF307" s="1"/>
      <c r="BK307" s="1"/>
      <c r="BN307" s="14"/>
      <c r="BO307" s="14"/>
      <c r="BP307" s="14"/>
      <c r="BQ307" s="14"/>
      <c r="BR307" s="14"/>
      <c r="BS307" s="14"/>
      <c r="BT307" s="14"/>
      <c r="BU307" s="14"/>
      <c r="BV307" s="14"/>
      <c r="BW307" s="14"/>
      <c r="BX307" s="14"/>
      <c r="BY307" s="14"/>
      <c r="BZ307" s="14"/>
      <c r="CA307" s="14"/>
      <c r="CB307" s="14"/>
      <c r="CC307" s="14"/>
      <c r="CS307" s="1"/>
      <c r="CT307" s="1"/>
      <c r="CU307" s="1"/>
      <c r="CV307" s="1"/>
      <c r="CW307" s="1"/>
      <c r="CX307" s="1"/>
      <c r="CY307" s="1"/>
      <c r="CZ307" s="1"/>
      <c r="DA307" s="1"/>
      <c r="DB307" s="1"/>
      <c r="DC307" s="1"/>
      <c r="DD307" s="1"/>
      <c r="DE307" s="1"/>
      <c r="DF307" s="1"/>
      <c r="DG307" s="1"/>
      <c r="DH307" s="1"/>
    </row>
    <row r="308" spans="40:112" x14ac:dyDescent="0.2">
      <c r="AN308" s="10"/>
      <c r="AO308" s="10"/>
      <c r="AP308" s="14"/>
      <c r="AU308" s="14"/>
      <c r="BD308" s="1"/>
      <c r="BE308" s="1"/>
      <c r="BF308" s="1"/>
      <c r="BK308" s="1"/>
      <c r="BN308" s="14"/>
      <c r="BO308" s="14"/>
      <c r="BP308" s="14"/>
      <c r="BQ308" s="14"/>
      <c r="BR308" s="14"/>
      <c r="BS308" s="14"/>
      <c r="BT308" s="14"/>
      <c r="BU308" s="14"/>
      <c r="BV308" s="14"/>
      <c r="BW308" s="14"/>
      <c r="BX308" s="14"/>
      <c r="BY308" s="14"/>
      <c r="BZ308" s="14"/>
      <c r="CA308" s="14"/>
      <c r="CB308" s="14"/>
      <c r="CC308" s="14"/>
      <c r="CS308" s="1"/>
      <c r="CT308" s="1"/>
      <c r="CU308" s="1"/>
      <c r="CV308" s="1"/>
      <c r="CW308" s="1"/>
      <c r="CX308" s="1"/>
      <c r="CY308" s="1"/>
      <c r="CZ308" s="1"/>
      <c r="DA308" s="1"/>
      <c r="DB308" s="1"/>
      <c r="DC308" s="1"/>
      <c r="DD308" s="1"/>
      <c r="DE308" s="1"/>
      <c r="DF308" s="1"/>
      <c r="DG308" s="1"/>
      <c r="DH308" s="1"/>
    </row>
    <row r="309" spans="40:112" x14ac:dyDescent="0.2">
      <c r="AN309" s="10"/>
      <c r="AO309" s="141" t="s">
        <v>142</v>
      </c>
      <c r="AP309" s="14"/>
      <c r="AU309" s="14"/>
      <c r="BD309" s="1"/>
      <c r="BE309" s="1"/>
      <c r="BF309" s="1"/>
      <c r="BK309" s="1"/>
      <c r="BN309" s="14"/>
      <c r="BO309" s="14"/>
      <c r="BP309" s="14"/>
      <c r="BQ309" s="14"/>
      <c r="BR309" s="14"/>
      <c r="BS309" s="14"/>
      <c r="BT309" s="14"/>
      <c r="BU309" s="14"/>
      <c r="BV309" s="14"/>
      <c r="BW309" s="14"/>
      <c r="BX309" s="14"/>
      <c r="BY309" s="14"/>
      <c r="BZ309" s="14"/>
      <c r="CA309" s="14"/>
      <c r="CB309" s="14"/>
      <c r="CC309" s="14"/>
      <c r="CS309" s="1"/>
      <c r="CT309" s="1"/>
      <c r="CU309" s="1"/>
      <c r="CV309" s="1"/>
      <c r="CW309" s="1"/>
      <c r="CX309" s="1"/>
      <c r="CY309" s="1"/>
      <c r="CZ309" s="1"/>
      <c r="DA309" s="1"/>
      <c r="DB309" s="1"/>
      <c r="DC309" s="1"/>
      <c r="DD309" s="1"/>
      <c r="DE309" s="1"/>
      <c r="DF309" s="1"/>
      <c r="DG309" s="1"/>
      <c r="DH309" s="1"/>
    </row>
    <row r="310" spans="40:112" x14ac:dyDescent="0.2">
      <c r="AN310" s="10"/>
      <c r="BD310" s="1"/>
      <c r="BE310" s="1"/>
      <c r="BF310" s="1"/>
      <c r="BK310" s="1"/>
      <c r="CD310" s="1"/>
      <c r="CE310" s="1"/>
      <c r="CF310" s="1"/>
      <c r="CG310" s="1"/>
      <c r="CH310" s="1"/>
      <c r="CI310" s="1"/>
      <c r="CJ310" s="1"/>
      <c r="CK310" s="1"/>
      <c r="CL310" s="1"/>
      <c r="CM310" s="1"/>
      <c r="CS310" s="1"/>
      <c r="CT310" s="1"/>
      <c r="CU310" s="1"/>
      <c r="CV310" s="1"/>
      <c r="CW310" s="1"/>
      <c r="CX310" s="1"/>
      <c r="CY310" s="1"/>
      <c r="CZ310" s="1"/>
      <c r="DA310" s="1"/>
      <c r="DB310" s="1"/>
      <c r="DC310" s="1"/>
      <c r="DD310" s="1"/>
      <c r="DE310" s="1"/>
      <c r="DF310" s="1"/>
      <c r="DG310" s="1"/>
      <c r="DH310" s="1"/>
    </row>
    <row r="311" spans="40:112" x14ac:dyDescent="0.2">
      <c r="AN311" s="10"/>
      <c r="AO311" s="10"/>
      <c r="AP311" s="14"/>
      <c r="AU311" s="14"/>
      <c r="BD311" s="1"/>
      <c r="BE311" s="1"/>
      <c r="BF311" s="1"/>
      <c r="BK311" s="1"/>
      <c r="BN311" s="14"/>
      <c r="BO311" s="14"/>
      <c r="BP311" s="14"/>
      <c r="BQ311" s="14"/>
      <c r="BR311" s="14"/>
      <c r="BS311" s="14"/>
      <c r="BT311" s="14"/>
      <c r="BU311" s="14"/>
      <c r="BV311" s="14"/>
      <c r="BW311" s="14"/>
      <c r="BX311" s="14"/>
      <c r="BY311" s="14"/>
      <c r="BZ311" s="14"/>
      <c r="CA311" s="14"/>
      <c r="CB311" s="14"/>
      <c r="CC311" s="14"/>
      <c r="CS311" s="1"/>
      <c r="CT311" s="1"/>
      <c r="CU311" s="1"/>
      <c r="CV311" s="1"/>
      <c r="CW311" s="1"/>
      <c r="CX311" s="1"/>
      <c r="CY311" s="1"/>
      <c r="CZ311" s="1"/>
      <c r="DA311" s="1"/>
      <c r="DB311" s="1"/>
      <c r="DC311" s="1"/>
      <c r="DD311" s="1"/>
      <c r="DE311" s="1"/>
      <c r="DF311" s="1"/>
      <c r="DG311" s="1"/>
      <c r="DH311" s="1"/>
    </row>
    <row r="312" spans="40:112" x14ac:dyDescent="0.2">
      <c r="AN312" s="10"/>
      <c r="AO312" s="10"/>
      <c r="AP312" s="14"/>
      <c r="AU312" s="14"/>
      <c r="BD312" s="1"/>
      <c r="BE312" s="1"/>
      <c r="BF312" s="1"/>
      <c r="BK312" s="1"/>
      <c r="BN312" s="14"/>
      <c r="BO312" s="14"/>
      <c r="BP312" s="14"/>
      <c r="BQ312" s="14"/>
      <c r="BR312" s="14"/>
      <c r="BS312" s="14"/>
      <c r="BT312" s="14"/>
      <c r="BU312" s="14"/>
      <c r="BV312" s="14"/>
      <c r="BW312" s="14"/>
      <c r="BX312" s="14"/>
      <c r="BY312" s="14"/>
      <c r="BZ312" s="14"/>
      <c r="CA312" s="14"/>
      <c r="CB312" s="14"/>
      <c r="CC312" s="14"/>
      <c r="CS312" s="1"/>
      <c r="CT312" s="1"/>
      <c r="CU312" s="1"/>
      <c r="CV312" s="1"/>
      <c r="CW312" s="1"/>
      <c r="CX312" s="1"/>
      <c r="CY312" s="1"/>
      <c r="CZ312" s="1"/>
      <c r="DA312" s="1"/>
      <c r="DB312" s="1"/>
      <c r="DC312" s="1"/>
      <c r="DD312" s="1"/>
      <c r="DE312" s="1"/>
      <c r="DF312" s="1"/>
      <c r="DG312" s="1"/>
      <c r="DH312" s="1"/>
    </row>
    <row r="313" spans="40:112" x14ac:dyDescent="0.2">
      <c r="AN313" s="10"/>
      <c r="AO313" s="10"/>
      <c r="AP313" s="14"/>
      <c r="AU313" s="14"/>
      <c r="BD313" s="1"/>
      <c r="BE313" s="1"/>
      <c r="BF313" s="1"/>
      <c r="BK313" s="1"/>
      <c r="BN313" s="14"/>
      <c r="BO313" s="14"/>
      <c r="BP313" s="14"/>
      <c r="BQ313" s="14"/>
      <c r="BR313" s="14"/>
      <c r="BS313" s="14"/>
      <c r="BT313" s="14"/>
      <c r="BU313" s="14"/>
      <c r="BV313" s="14"/>
      <c r="BW313" s="14"/>
      <c r="BX313" s="14"/>
      <c r="BY313" s="14"/>
      <c r="BZ313" s="14"/>
      <c r="CA313" s="14"/>
      <c r="CB313" s="14"/>
      <c r="CC313" s="14"/>
      <c r="CS313" s="1"/>
      <c r="CT313" s="1"/>
      <c r="CU313" s="1"/>
      <c r="CV313" s="1"/>
      <c r="CW313" s="1"/>
      <c r="CX313" s="1"/>
      <c r="CY313" s="1"/>
      <c r="CZ313" s="1"/>
      <c r="DA313" s="1"/>
      <c r="DB313" s="1"/>
      <c r="DC313" s="1"/>
      <c r="DD313" s="1"/>
      <c r="DE313" s="1"/>
      <c r="DF313" s="1"/>
      <c r="DG313" s="1"/>
      <c r="DH313" s="1"/>
    </row>
    <row r="314" spans="40:112" x14ac:dyDescent="0.2">
      <c r="AN314" s="10"/>
      <c r="AO314" s="10"/>
      <c r="AP314" s="14"/>
      <c r="AU314" s="14"/>
      <c r="BD314" s="1"/>
      <c r="BE314" s="1"/>
      <c r="BF314" s="1"/>
      <c r="BK314" s="1"/>
      <c r="BN314" s="14"/>
      <c r="BO314" s="14"/>
      <c r="BP314" s="14"/>
      <c r="BQ314" s="14"/>
      <c r="BR314" s="14"/>
      <c r="BS314" s="14"/>
      <c r="BT314" s="14"/>
      <c r="BU314" s="14"/>
      <c r="BV314" s="14"/>
      <c r="BW314" s="14"/>
      <c r="BX314" s="14"/>
      <c r="BY314" s="14"/>
      <c r="BZ314" s="14"/>
      <c r="CA314" s="14"/>
      <c r="CB314" s="14"/>
      <c r="CC314" s="14"/>
      <c r="CS314" s="1"/>
      <c r="CT314" s="1"/>
      <c r="CU314" s="1"/>
      <c r="CV314" s="1"/>
      <c r="CW314" s="1"/>
      <c r="CX314" s="1"/>
      <c r="CY314" s="1"/>
      <c r="CZ314" s="1"/>
      <c r="DA314" s="1"/>
      <c r="DB314" s="1"/>
      <c r="DC314" s="1"/>
      <c r="DD314" s="1"/>
      <c r="DE314" s="1"/>
      <c r="DF314" s="1"/>
      <c r="DG314" s="1"/>
      <c r="DH314" s="1"/>
    </row>
    <row r="315" spans="40:112" x14ac:dyDescent="0.2">
      <c r="AN315" s="10"/>
      <c r="AO315" s="10"/>
      <c r="AP315" s="14"/>
      <c r="AU315" s="14"/>
      <c r="BD315" s="1"/>
      <c r="BE315" s="1"/>
      <c r="BF315" s="1"/>
      <c r="BK315" s="1"/>
      <c r="BN315" s="14"/>
      <c r="BO315" s="14"/>
      <c r="BP315" s="14"/>
      <c r="BQ315" s="14"/>
      <c r="BR315" s="14"/>
      <c r="BS315" s="14"/>
      <c r="BT315" s="14"/>
      <c r="BU315" s="14"/>
      <c r="BV315" s="14"/>
      <c r="BW315" s="14"/>
      <c r="BX315" s="14"/>
      <c r="BY315" s="14"/>
      <c r="BZ315" s="14"/>
      <c r="CA315" s="14"/>
      <c r="CB315" s="14"/>
      <c r="CC315" s="14"/>
      <c r="CS315" s="1"/>
      <c r="CT315" s="1"/>
      <c r="CU315" s="1"/>
      <c r="CV315" s="1"/>
      <c r="CW315" s="1"/>
      <c r="CX315" s="1"/>
      <c r="CY315" s="1"/>
      <c r="CZ315" s="1"/>
      <c r="DA315" s="1"/>
      <c r="DB315" s="1"/>
      <c r="DC315" s="1"/>
      <c r="DD315" s="1"/>
      <c r="DE315" s="1"/>
      <c r="DF315" s="1"/>
      <c r="DG315" s="1"/>
      <c r="DH315" s="1"/>
    </row>
    <row r="316" spans="40:112" x14ac:dyDescent="0.2">
      <c r="AN316" s="10"/>
      <c r="AO316" s="10"/>
      <c r="AP316" s="14"/>
      <c r="AU316" s="14"/>
      <c r="BD316" s="1"/>
      <c r="BE316" s="1"/>
      <c r="BF316" s="1"/>
      <c r="BK316" s="1"/>
      <c r="BN316" s="14"/>
      <c r="BO316" s="14"/>
      <c r="BP316" s="14"/>
      <c r="BQ316" s="14"/>
      <c r="BR316" s="14"/>
      <c r="BS316" s="14"/>
      <c r="BT316" s="14"/>
      <c r="BU316" s="14"/>
      <c r="BV316" s="14"/>
      <c r="BW316" s="14"/>
      <c r="BX316" s="14"/>
      <c r="BY316" s="14"/>
      <c r="BZ316" s="14"/>
      <c r="CA316" s="14"/>
      <c r="CB316" s="14"/>
      <c r="CC316" s="14"/>
      <c r="CS316" s="1"/>
      <c r="CT316" s="1"/>
      <c r="CU316" s="1"/>
      <c r="CV316" s="1"/>
      <c r="CW316" s="1"/>
      <c r="CX316" s="1"/>
      <c r="CY316" s="1"/>
      <c r="CZ316" s="1"/>
      <c r="DA316" s="1"/>
      <c r="DB316" s="1"/>
      <c r="DC316" s="1"/>
      <c r="DD316" s="1"/>
      <c r="DE316" s="1"/>
      <c r="DF316" s="1"/>
      <c r="DG316" s="1"/>
      <c r="DH316" s="1"/>
    </row>
    <row r="317" spans="40:112" x14ac:dyDescent="0.2">
      <c r="AN317" s="10"/>
      <c r="AO317" s="10"/>
      <c r="AP317" s="14"/>
      <c r="AU317" s="14"/>
      <c r="BD317" s="1"/>
      <c r="BE317" s="1"/>
      <c r="BF317" s="1"/>
      <c r="BK317" s="1"/>
      <c r="BN317" s="14"/>
      <c r="BO317" s="14"/>
      <c r="BP317" s="14"/>
      <c r="BQ317" s="14"/>
      <c r="BR317" s="14"/>
      <c r="BS317" s="14"/>
      <c r="BT317" s="14"/>
      <c r="BU317" s="14"/>
      <c r="BV317" s="14"/>
      <c r="BW317" s="14"/>
      <c r="BX317" s="14"/>
      <c r="BY317" s="14"/>
      <c r="BZ317" s="14"/>
      <c r="CA317" s="14"/>
      <c r="CB317" s="14"/>
      <c r="CC317" s="14"/>
      <c r="CS317" s="1"/>
      <c r="CT317" s="1"/>
      <c r="CU317" s="1"/>
      <c r="CV317" s="1"/>
      <c r="CW317" s="1"/>
      <c r="CX317" s="1"/>
      <c r="CY317" s="1"/>
      <c r="CZ317" s="1"/>
      <c r="DA317" s="1"/>
      <c r="DB317" s="1"/>
      <c r="DC317" s="1"/>
      <c r="DD317" s="1"/>
      <c r="DE317" s="1"/>
      <c r="DF317" s="1"/>
      <c r="DG317" s="1"/>
      <c r="DH317" s="1"/>
    </row>
    <row r="318" spans="40:112" x14ac:dyDescent="0.2">
      <c r="AN318" s="10"/>
      <c r="AO318" s="10"/>
      <c r="AP318" s="14"/>
      <c r="AU318" s="14"/>
      <c r="BD318" s="1"/>
      <c r="BE318" s="1"/>
      <c r="BF318" s="1"/>
      <c r="BK318" s="1"/>
      <c r="BN318" s="14"/>
      <c r="BO318" s="14"/>
      <c r="BP318" s="14"/>
      <c r="BQ318" s="14"/>
      <c r="BR318" s="14"/>
      <c r="BS318" s="14"/>
      <c r="BT318" s="14"/>
      <c r="BU318" s="14"/>
      <c r="BV318" s="14"/>
      <c r="BW318" s="14"/>
      <c r="BX318" s="14"/>
      <c r="BY318" s="14"/>
      <c r="BZ318" s="14"/>
      <c r="CA318" s="14"/>
      <c r="CB318" s="14"/>
      <c r="CC318" s="14"/>
      <c r="CS318" s="1"/>
      <c r="CT318" s="1"/>
      <c r="CU318" s="1"/>
      <c r="CV318" s="1"/>
      <c r="CW318" s="1"/>
      <c r="CX318" s="1"/>
      <c r="CY318" s="1"/>
      <c r="CZ318" s="1"/>
      <c r="DA318" s="1"/>
      <c r="DB318" s="1"/>
      <c r="DC318" s="1"/>
      <c r="DD318" s="1"/>
      <c r="DE318" s="1"/>
      <c r="DF318" s="1"/>
      <c r="DG318" s="1"/>
      <c r="DH318" s="1"/>
    </row>
    <row r="319" spans="40:112" x14ac:dyDescent="0.2">
      <c r="AN319" s="10"/>
      <c r="AO319" s="10"/>
      <c r="AP319" s="14"/>
      <c r="AU319" s="14"/>
      <c r="BD319" s="1"/>
      <c r="BE319" s="1"/>
      <c r="BF319" s="1"/>
      <c r="BK319" s="1"/>
      <c r="BN319" s="14"/>
      <c r="BO319" s="14"/>
      <c r="BP319" s="14"/>
      <c r="BQ319" s="14"/>
      <c r="BR319" s="14"/>
      <c r="BS319" s="14"/>
      <c r="BT319" s="14"/>
      <c r="BU319" s="14"/>
      <c r="BV319" s="14"/>
      <c r="BW319" s="14"/>
      <c r="BX319" s="14"/>
      <c r="BY319" s="14"/>
      <c r="BZ319" s="14"/>
      <c r="CA319" s="14"/>
      <c r="CB319" s="14"/>
      <c r="CC319" s="14"/>
      <c r="CS319" s="1"/>
      <c r="CT319" s="1"/>
      <c r="CU319" s="1"/>
      <c r="CV319" s="1"/>
      <c r="CW319" s="1"/>
      <c r="CX319" s="1"/>
      <c r="CY319" s="1"/>
      <c r="CZ319" s="1"/>
      <c r="DA319" s="1"/>
      <c r="DB319" s="1"/>
      <c r="DC319" s="1"/>
      <c r="DD319" s="1"/>
      <c r="DE319" s="1"/>
      <c r="DF319" s="1"/>
      <c r="DG319" s="1"/>
      <c r="DH319" s="1"/>
    </row>
    <row r="320" spans="40:112" x14ac:dyDescent="0.2">
      <c r="AN320" s="10"/>
      <c r="AO320" s="10"/>
      <c r="AP320" s="14"/>
      <c r="AU320" s="14"/>
      <c r="BD320" s="1"/>
      <c r="BE320" s="1"/>
      <c r="BF320" s="1"/>
      <c r="BK320" s="1"/>
      <c r="BN320" s="14"/>
      <c r="BO320" s="14"/>
      <c r="BP320" s="14"/>
      <c r="BQ320" s="14"/>
      <c r="BR320" s="14"/>
      <c r="BS320" s="14"/>
      <c r="BT320" s="14"/>
      <c r="BU320" s="14"/>
      <c r="BV320" s="14"/>
      <c r="BW320" s="14"/>
      <c r="BX320" s="14"/>
      <c r="BY320" s="14"/>
      <c r="BZ320" s="14"/>
      <c r="CA320" s="14"/>
      <c r="CB320" s="14"/>
      <c r="CC320" s="14"/>
      <c r="CS320" s="1"/>
      <c r="CT320" s="1"/>
      <c r="CU320" s="1"/>
      <c r="CV320" s="1"/>
      <c r="CW320" s="1"/>
      <c r="CX320" s="1"/>
      <c r="CY320" s="1"/>
      <c r="CZ320" s="1"/>
      <c r="DA320" s="1"/>
      <c r="DB320" s="1"/>
      <c r="DC320" s="1"/>
      <c r="DD320" s="1"/>
      <c r="DE320" s="1"/>
      <c r="DF320" s="1"/>
      <c r="DG320" s="1"/>
      <c r="DH320" s="1"/>
    </row>
    <row r="321" spans="40:112" x14ac:dyDescent="0.2">
      <c r="AN321" s="10"/>
      <c r="AO321" s="10"/>
      <c r="AP321" s="14"/>
      <c r="AU321" s="14"/>
      <c r="BD321" s="1"/>
      <c r="BE321" s="1"/>
      <c r="BF321" s="1"/>
      <c r="BK321" s="1"/>
      <c r="BN321" s="14"/>
      <c r="BO321" s="14"/>
      <c r="BP321" s="14"/>
      <c r="BQ321" s="14"/>
      <c r="BR321" s="14"/>
      <c r="BS321" s="14"/>
      <c r="BT321" s="14"/>
      <c r="BU321" s="14"/>
      <c r="BV321" s="14"/>
      <c r="BW321" s="14"/>
      <c r="BX321" s="14"/>
      <c r="BY321" s="14"/>
      <c r="BZ321" s="14"/>
      <c r="CA321" s="14"/>
      <c r="CB321" s="14"/>
      <c r="CC321" s="14"/>
      <c r="CS321" s="1"/>
      <c r="CT321" s="1"/>
      <c r="CU321" s="1"/>
      <c r="CV321" s="1"/>
      <c r="CW321" s="1"/>
      <c r="CX321" s="1"/>
      <c r="CY321" s="1"/>
      <c r="CZ321" s="1"/>
      <c r="DA321" s="1"/>
      <c r="DB321" s="1"/>
      <c r="DC321" s="1"/>
      <c r="DD321" s="1"/>
      <c r="DE321" s="1"/>
      <c r="DF321" s="1"/>
      <c r="DG321" s="1"/>
      <c r="DH321" s="1"/>
    </row>
    <row r="322" spans="40:112" x14ac:dyDescent="0.2">
      <c r="AN322" s="10"/>
      <c r="AO322" s="10"/>
      <c r="AP322" s="14"/>
      <c r="AU322" s="14"/>
      <c r="BD322" s="1"/>
      <c r="BE322" s="1"/>
      <c r="BF322" s="1"/>
      <c r="BK322" s="1"/>
      <c r="BN322" s="14"/>
      <c r="BO322" s="14"/>
      <c r="BP322" s="14"/>
      <c r="BQ322" s="14"/>
      <c r="BR322" s="14"/>
      <c r="BS322" s="14"/>
      <c r="BT322" s="14"/>
      <c r="BU322" s="14"/>
      <c r="BV322" s="14"/>
      <c r="BW322" s="14"/>
      <c r="BX322" s="14"/>
      <c r="BY322" s="14"/>
      <c r="BZ322" s="14"/>
      <c r="CA322" s="14"/>
      <c r="CB322" s="14"/>
      <c r="CC322" s="14"/>
      <c r="CS322" s="1"/>
      <c r="CT322" s="1"/>
      <c r="CU322" s="1"/>
      <c r="CV322" s="1"/>
      <c r="CW322" s="1"/>
      <c r="CX322" s="1"/>
      <c r="CY322" s="1"/>
      <c r="CZ322" s="1"/>
      <c r="DA322" s="1"/>
      <c r="DB322" s="1"/>
      <c r="DC322" s="1"/>
      <c r="DD322" s="1"/>
      <c r="DE322" s="1"/>
      <c r="DF322" s="1"/>
      <c r="DG322" s="1"/>
      <c r="DH322" s="1"/>
    </row>
    <row r="323" spans="40:112" x14ac:dyDescent="0.2">
      <c r="AN323" s="10"/>
      <c r="AO323" s="10"/>
      <c r="AP323" s="14"/>
      <c r="AU323" s="14"/>
      <c r="BD323" s="1"/>
      <c r="BE323" s="1"/>
      <c r="BF323" s="1"/>
      <c r="BK323" s="1"/>
      <c r="BN323" s="14"/>
      <c r="BO323" s="14"/>
      <c r="BP323" s="14"/>
      <c r="BQ323" s="14"/>
      <c r="BR323" s="14"/>
      <c r="BS323" s="14"/>
      <c r="BT323" s="14"/>
      <c r="BU323" s="14"/>
      <c r="BV323" s="14"/>
      <c r="BW323" s="14"/>
      <c r="BX323" s="14"/>
      <c r="BY323" s="14"/>
      <c r="BZ323" s="14"/>
      <c r="CA323" s="14"/>
      <c r="CB323" s="14"/>
      <c r="CC323" s="14"/>
      <c r="CS323" s="1"/>
      <c r="CT323" s="1"/>
      <c r="CU323" s="1"/>
      <c r="CV323" s="1"/>
      <c r="CW323" s="1"/>
      <c r="CX323" s="1"/>
      <c r="CY323" s="1"/>
      <c r="CZ323" s="1"/>
      <c r="DA323" s="1"/>
      <c r="DB323" s="1"/>
      <c r="DC323" s="1"/>
      <c r="DD323" s="1"/>
      <c r="DE323" s="1"/>
      <c r="DF323" s="1"/>
      <c r="DG323" s="1"/>
      <c r="DH323" s="1"/>
    </row>
    <row r="324" spans="40:112" x14ac:dyDescent="0.2">
      <c r="AN324" s="10"/>
      <c r="AO324" s="10"/>
      <c r="AP324" s="14"/>
      <c r="AU324" s="14"/>
      <c r="BD324" s="1"/>
      <c r="BE324" s="1"/>
      <c r="BF324" s="1"/>
      <c r="BK324" s="1"/>
      <c r="BN324" s="14"/>
      <c r="BO324" s="14"/>
      <c r="BP324" s="14"/>
      <c r="BQ324" s="14"/>
      <c r="BR324" s="14"/>
      <c r="BS324" s="14"/>
      <c r="BT324" s="14"/>
      <c r="BU324" s="14"/>
      <c r="BV324" s="14"/>
      <c r="BW324" s="14"/>
      <c r="BX324" s="14"/>
      <c r="BY324" s="14"/>
      <c r="BZ324" s="14"/>
      <c r="CA324" s="14"/>
      <c r="CB324" s="14"/>
      <c r="CC324" s="14"/>
      <c r="CS324" s="1"/>
      <c r="CT324" s="1"/>
      <c r="CU324" s="1"/>
      <c r="CV324" s="1"/>
      <c r="CW324" s="1"/>
      <c r="CX324" s="1"/>
      <c r="CY324" s="1"/>
      <c r="CZ324" s="1"/>
      <c r="DA324" s="1"/>
      <c r="DB324" s="1"/>
      <c r="DC324" s="1"/>
      <c r="DD324" s="1"/>
      <c r="DE324" s="1"/>
      <c r="DF324" s="1"/>
      <c r="DG324" s="1"/>
      <c r="DH324" s="1"/>
    </row>
    <row r="325" spans="40:112" x14ac:dyDescent="0.2">
      <c r="AN325" s="10"/>
      <c r="AO325" s="10"/>
      <c r="AP325" s="14"/>
      <c r="AU325" s="14"/>
      <c r="BD325" s="1"/>
      <c r="BE325" s="1"/>
      <c r="BF325" s="1"/>
      <c r="BK325" s="1"/>
      <c r="BN325" s="14"/>
      <c r="BO325" s="14"/>
      <c r="BP325" s="14"/>
      <c r="BQ325" s="14"/>
      <c r="BR325" s="14"/>
      <c r="BS325" s="14"/>
      <c r="BT325" s="14"/>
      <c r="BU325" s="14"/>
      <c r="BV325" s="14"/>
      <c r="BW325" s="14"/>
      <c r="BX325" s="14"/>
      <c r="BY325" s="14"/>
      <c r="BZ325" s="14"/>
      <c r="CA325" s="14"/>
      <c r="CB325" s="14"/>
      <c r="CC325" s="14"/>
      <c r="CS325" s="1"/>
      <c r="CT325" s="1"/>
      <c r="CU325" s="1"/>
      <c r="CV325" s="1"/>
      <c r="CW325" s="1"/>
      <c r="CX325" s="1"/>
      <c r="CY325" s="1"/>
      <c r="CZ325" s="1"/>
      <c r="DA325" s="1"/>
      <c r="DB325" s="1"/>
      <c r="DC325" s="1"/>
      <c r="DD325" s="1"/>
      <c r="DE325" s="1"/>
      <c r="DF325" s="1"/>
      <c r="DG325" s="1"/>
      <c r="DH325" s="1"/>
    </row>
    <row r="326" spans="40:112" x14ac:dyDescent="0.2">
      <c r="AN326" s="10"/>
      <c r="AO326" s="10"/>
      <c r="AP326" s="14"/>
      <c r="AU326" s="14"/>
      <c r="BD326" s="1"/>
      <c r="BE326" s="1"/>
      <c r="BF326" s="1"/>
      <c r="BK326" s="1"/>
      <c r="BN326" s="14"/>
      <c r="BO326" s="14"/>
      <c r="BP326" s="14"/>
      <c r="BQ326" s="14"/>
      <c r="BR326" s="14"/>
      <c r="BS326" s="14"/>
      <c r="BT326" s="14"/>
      <c r="BU326" s="14"/>
      <c r="BV326" s="14"/>
      <c r="BW326" s="14"/>
      <c r="BX326" s="14"/>
      <c r="BY326" s="14"/>
      <c r="BZ326" s="14"/>
      <c r="CA326" s="14"/>
      <c r="CB326" s="14"/>
      <c r="CC326" s="14"/>
      <c r="CS326" s="1"/>
      <c r="CT326" s="1"/>
      <c r="CU326" s="1"/>
      <c r="CV326" s="1"/>
      <c r="CW326" s="1"/>
      <c r="CX326" s="1"/>
      <c r="CY326" s="1"/>
      <c r="CZ326" s="1"/>
      <c r="DA326" s="1"/>
      <c r="DB326" s="1"/>
      <c r="DC326" s="1"/>
      <c r="DD326" s="1"/>
      <c r="DE326" s="1"/>
      <c r="DF326" s="1"/>
      <c r="DG326" s="1"/>
      <c r="DH326" s="1"/>
    </row>
    <row r="327" spans="40:112" x14ac:dyDescent="0.2">
      <c r="AN327" s="10"/>
      <c r="AO327" s="10"/>
      <c r="AP327" s="14"/>
      <c r="AU327" s="14"/>
      <c r="BD327" s="1"/>
      <c r="BE327" s="1"/>
      <c r="BF327" s="1"/>
      <c r="BK327" s="1"/>
      <c r="BN327" s="14"/>
      <c r="BO327" s="14"/>
      <c r="BP327" s="14"/>
      <c r="BQ327" s="14"/>
      <c r="BR327" s="14"/>
      <c r="BS327" s="14"/>
      <c r="BT327" s="14"/>
      <c r="BU327" s="14"/>
      <c r="BV327" s="14"/>
      <c r="BW327" s="14"/>
      <c r="BX327" s="14"/>
      <c r="BY327" s="14"/>
      <c r="BZ327" s="14"/>
      <c r="CA327" s="14"/>
      <c r="CB327" s="14"/>
      <c r="CC327" s="14"/>
      <c r="CS327" s="1"/>
      <c r="CT327" s="1"/>
      <c r="CU327" s="1"/>
      <c r="CV327" s="1"/>
      <c r="CW327" s="1"/>
      <c r="CX327" s="1"/>
      <c r="CY327" s="1"/>
      <c r="CZ327" s="1"/>
      <c r="DA327" s="1"/>
      <c r="DB327" s="1"/>
      <c r="DC327" s="1"/>
      <c r="DD327" s="1"/>
      <c r="DE327" s="1"/>
      <c r="DF327" s="1"/>
      <c r="DG327" s="1"/>
      <c r="DH327" s="1"/>
    </row>
    <row r="328" spans="40:112" x14ac:dyDescent="0.2">
      <c r="AN328" s="10"/>
      <c r="AO328" s="10"/>
      <c r="AP328" s="14"/>
      <c r="AU328" s="14"/>
      <c r="BD328" s="1"/>
      <c r="BE328" s="1"/>
      <c r="BF328" s="1"/>
      <c r="BK328" s="1"/>
      <c r="BN328" s="14"/>
      <c r="BO328" s="14"/>
      <c r="BP328" s="14"/>
      <c r="BQ328" s="14"/>
      <c r="BR328" s="14"/>
      <c r="BS328" s="14"/>
      <c r="BT328" s="14"/>
      <c r="BU328" s="14"/>
      <c r="BV328" s="14"/>
      <c r="BW328" s="14"/>
      <c r="BX328" s="14"/>
      <c r="BY328" s="14"/>
      <c r="BZ328" s="14"/>
      <c r="CA328" s="14"/>
      <c r="CB328" s="14"/>
      <c r="CC328" s="14"/>
      <c r="CS328" s="1"/>
      <c r="CT328" s="1"/>
      <c r="CU328" s="1"/>
      <c r="CV328" s="1"/>
      <c r="CW328" s="1"/>
      <c r="CX328" s="1"/>
      <c r="CY328" s="1"/>
      <c r="CZ328" s="1"/>
      <c r="DA328" s="1"/>
      <c r="DB328" s="1"/>
      <c r="DC328" s="1"/>
      <c r="DD328" s="1"/>
      <c r="DE328" s="1"/>
      <c r="DF328" s="1"/>
      <c r="DG328" s="1"/>
      <c r="DH328" s="1"/>
    </row>
    <row r="329" spans="40:112" x14ac:dyDescent="0.2">
      <c r="AN329" s="10"/>
      <c r="AO329" s="10"/>
      <c r="AP329" s="14"/>
      <c r="AU329" s="14"/>
      <c r="BD329" s="1"/>
      <c r="BE329" s="1"/>
      <c r="BF329" s="1"/>
      <c r="BK329" s="1"/>
      <c r="BN329" s="14"/>
      <c r="BO329" s="14"/>
      <c r="BP329" s="14"/>
      <c r="BQ329" s="14"/>
      <c r="BR329" s="14"/>
      <c r="BS329" s="14"/>
      <c r="BT329" s="14"/>
      <c r="BU329" s="14"/>
      <c r="BV329" s="14"/>
      <c r="BW329" s="14"/>
      <c r="BX329" s="14"/>
      <c r="BY329" s="14"/>
      <c r="BZ329" s="14"/>
      <c r="CA329" s="14"/>
      <c r="CB329" s="14"/>
      <c r="CC329" s="14"/>
      <c r="CS329" s="1"/>
      <c r="CT329" s="1"/>
      <c r="CU329" s="1"/>
      <c r="CV329" s="1"/>
      <c r="CW329" s="1"/>
      <c r="CX329" s="1"/>
      <c r="CY329" s="1"/>
      <c r="CZ329" s="1"/>
      <c r="DA329" s="1"/>
      <c r="DB329" s="1"/>
      <c r="DC329" s="1"/>
      <c r="DD329" s="1"/>
      <c r="DE329" s="1"/>
      <c r="DF329" s="1"/>
      <c r="DG329" s="1"/>
      <c r="DH329" s="1"/>
    </row>
    <row r="330" spans="40:112" x14ac:dyDescent="0.2">
      <c r="AN330" s="10"/>
      <c r="AO330" s="10"/>
      <c r="AP330" s="14"/>
      <c r="AU330" s="14"/>
      <c r="BD330" s="1"/>
      <c r="BE330" s="1"/>
      <c r="BF330" s="1"/>
      <c r="BK330" s="1"/>
      <c r="BN330" s="14"/>
      <c r="BO330" s="14"/>
      <c r="BP330" s="14"/>
      <c r="BQ330" s="14"/>
      <c r="BR330" s="14"/>
      <c r="BS330" s="14"/>
      <c r="BT330" s="14"/>
      <c r="BU330" s="14"/>
      <c r="BV330" s="14"/>
      <c r="BW330" s="14"/>
      <c r="BX330" s="14"/>
      <c r="BY330" s="14"/>
      <c r="BZ330" s="14"/>
      <c r="CA330" s="14"/>
      <c r="CB330" s="14"/>
      <c r="CC330" s="14"/>
      <c r="CS330" s="1"/>
      <c r="CT330" s="1"/>
      <c r="CU330" s="1"/>
      <c r="CV330" s="1"/>
      <c r="CW330" s="1"/>
      <c r="CX330" s="1"/>
      <c r="CY330" s="1"/>
      <c r="CZ330" s="1"/>
      <c r="DA330" s="1"/>
      <c r="DB330" s="1"/>
      <c r="DC330" s="1"/>
      <c r="DD330" s="1"/>
      <c r="DE330" s="1"/>
      <c r="DF330" s="1"/>
      <c r="DG330" s="1"/>
      <c r="DH330" s="1"/>
    </row>
    <row r="331" spans="40:112" x14ac:dyDescent="0.2">
      <c r="AN331" s="10"/>
      <c r="AO331" s="10"/>
      <c r="AP331" s="14"/>
      <c r="AU331" s="14"/>
      <c r="BD331" s="1"/>
      <c r="BE331" s="1"/>
      <c r="BF331" s="1"/>
      <c r="BK331" s="1"/>
      <c r="BN331" s="14"/>
      <c r="BO331" s="14"/>
      <c r="BP331" s="14"/>
      <c r="BQ331" s="14"/>
      <c r="BR331" s="14"/>
      <c r="BS331" s="14"/>
      <c r="BT331" s="14"/>
      <c r="BU331" s="14"/>
      <c r="BV331" s="14"/>
      <c r="BW331" s="14"/>
      <c r="BX331" s="14"/>
      <c r="BY331" s="14"/>
      <c r="BZ331" s="14"/>
      <c r="CA331" s="14"/>
      <c r="CB331" s="14"/>
      <c r="CC331" s="14"/>
      <c r="CS331" s="1"/>
      <c r="CT331" s="1"/>
      <c r="CU331" s="1"/>
      <c r="CV331" s="1"/>
      <c r="CW331" s="1"/>
      <c r="CX331" s="1"/>
      <c r="CY331" s="1"/>
      <c r="CZ331" s="1"/>
      <c r="DA331" s="1"/>
      <c r="DB331" s="1"/>
      <c r="DC331" s="1"/>
      <c r="DD331" s="1"/>
      <c r="DE331" s="1"/>
      <c r="DF331" s="1"/>
      <c r="DG331" s="1"/>
      <c r="DH331" s="1"/>
    </row>
    <row r="332" spans="40:112" x14ac:dyDescent="0.2">
      <c r="AN332" s="10"/>
      <c r="AO332" s="10"/>
      <c r="AP332" s="14"/>
      <c r="AU332" s="14"/>
      <c r="BD332" s="1"/>
      <c r="BE332" s="1"/>
      <c r="BF332" s="1"/>
      <c r="BK332" s="1"/>
      <c r="BN332" s="14"/>
      <c r="BO332" s="14"/>
      <c r="BP332" s="14"/>
      <c r="BQ332" s="14"/>
      <c r="BR332" s="14"/>
      <c r="BS332" s="14"/>
      <c r="BT332" s="14"/>
      <c r="BU332" s="14"/>
      <c r="BV332" s="14"/>
      <c r="BW332" s="14"/>
      <c r="BX332" s="14"/>
      <c r="BY332" s="14"/>
      <c r="BZ332" s="14"/>
      <c r="CA332" s="14"/>
      <c r="CB332" s="14"/>
      <c r="CC332" s="14"/>
      <c r="CS332" s="1"/>
      <c r="CT332" s="1"/>
      <c r="CU332" s="1"/>
      <c r="CV332" s="1"/>
      <c r="CW332" s="1"/>
      <c r="CX332" s="1"/>
      <c r="CY332" s="1"/>
      <c r="CZ332" s="1"/>
      <c r="DA332" s="1"/>
      <c r="DB332" s="1"/>
      <c r="DC332" s="1"/>
      <c r="DD332" s="1"/>
      <c r="DE332" s="1"/>
      <c r="DF332" s="1"/>
      <c r="DG332" s="1"/>
      <c r="DH332" s="1"/>
    </row>
    <row r="333" spans="40:112" x14ac:dyDescent="0.2">
      <c r="AN333" s="10"/>
      <c r="AO333" s="10"/>
      <c r="AP333" s="14"/>
      <c r="AU333" s="14"/>
      <c r="BD333" s="1"/>
      <c r="BE333" s="1"/>
      <c r="BF333" s="1"/>
      <c r="BK333" s="1"/>
      <c r="BN333" s="14"/>
      <c r="BO333" s="14"/>
      <c r="BP333" s="14"/>
      <c r="BQ333" s="14"/>
      <c r="BR333" s="14"/>
      <c r="BS333" s="14"/>
      <c r="BT333" s="14"/>
      <c r="BU333" s="14"/>
      <c r="BV333" s="14"/>
      <c r="BW333" s="14"/>
      <c r="BX333" s="14"/>
      <c r="BY333" s="14"/>
      <c r="BZ333" s="14"/>
      <c r="CA333" s="14"/>
      <c r="CB333" s="14"/>
      <c r="CC333" s="14"/>
      <c r="CS333" s="1"/>
      <c r="CT333" s="1"/>
      <c r="CU333" s="1"/>
      <c r="CV333" s="1"/>
      <c r="CW333" s="1"/>
      <c r="CX333" s="1"/>
      <c r="CY333" s="1"/>
      <c r="CZ333" s="1"/>
      <c r="DA333" s="1"/>
      <c r="DB333" s="1"/>
      <c r="DC333" s="1"/>
      <c r="DD333" s="1"/>
      <c r="DE333" s="1"/>
      <c r="DF333" s="1"/>
      <c r="DG333" s="1"/>
      <c r="DH333" s="1"/>
    </row>
    <row r="334" spans="40:112" x14ac:dyDescent="0.2">
      <c r="AN334" s="10"/>
      <c r="AO334" s="10"/>
      <c r="AP334" s="14"/>
      <c r="AU334" s="14"/>
      <c r="BD334" s="1"/>
      <c r="BE334" s="1"/>
      <c r="BF334" s="1"/>
      <c r="BK334" s="1"/>
      <c r="BN334" s="14"/>
      <c r="BO334" s="14"/>
      <c r="BP334" s="14"/>
      <c r="BQ334" s="14"/>
      <c r="BR334" s="14"/>
      <c r="BS334" s="14"/>
      <c r="BT334" s="14"/>
      <c r="BU334" s="14"/>
      <c r="BV334" s="14"/>
      <c r="BW334" s="14"/>
      <c r="BX334" s="14"/>
      <c r="BY334" s="14"/>
      <c r="BZ334" s="14"/>
      <c r="CA334" s="14"/>
      <c r="CB334" s="14"/>
      <c r="CC334" s="14"/>
      <c r="CS334" s="1"/>
      <c r="CT334" s="1"/>
      <c r="CU334" s="1"/>
      <c r="CV334" s="1"/>
      <c r="CW334" s="1"/>
      <c r="CX334" s="1"/>
      <c r="CY334" s="1"/>
      <c r="CZ334" s="1"/>
      <c r="DA334" s="1"/>
      <c r="DB334" s="1"/>
      <c r="DC334" s="1"/>
      <c r="DD334" s="1"/>
      <c r="DE334" s="1"/>
      <c r="DF334" s="1"/>
      <c r="DG334" s="1"/>
      <c r="DH334" s="1"/>
    </row>
    <row r="335" spans="40:112" x14ac:dyDescent="0.2">
      <c r="AN335" s="10"/>
      <c r="AO335" s="10"/>
      <c r="AP335" s="14"/>
      <c r="AU335" s="14"/>
      <c r="BD335" s="1"/>
      <c r="BE335" s="1"/>
      <c r="BF335" s="1"/>
      <c r="BK335" s="1"/>
      <c r="BN335" s="14"/>
      <c r="BO335" s="14"/>
      <c r="BP335" s="14"/>
      <c r="BQ335" s="14"/>
      <c r="BR335" s="14"/>
      <c r="BS335" s="14"/>
      <c r="BT335" s="14"/>
      <c r="BU335" s="14"/>
      <c r="BV335" s="14"/>
      <c r="BW335" s="14"/>
      <c r="BX335" s="14"/>
      <c r="BY335" s="14"/>
      <c r="BZ335" s="14"/>
      <c r="CA335" s="14"/>
      <c r="CB335" s="14"/>
      <c r="CC335" s="14"/>
      <c r="CS335" s="1"/>
      <c r="CT335" s="1"/>
      <c r="CU335" s="1"/>
      <c r="CV335" s="1"/>
      <c r="CW335" s="1"/>
      <c r="CX335" s="1"/>
      <c r="CY335" s="1"/>
      <c r="CZ335" s="1"/>
      <c r="DA335" s="1"/>
      <c r="DB335" s="1"/>
      <c r="DC335" s="1"/>
      <c r="DD335" s="1"/>
      <c r="DE335" s="1"/>
      <c r="DF335" s="1"/>
      <c r="DG335" s="1"/>
      <c r="DH335" s="1"/>
    </row>
    <row r="336" spans="40:112" x14ac:dyDescent="0.2">
      <c r="AN336" s="10"/>
      <c r="AO336" s="10"/>
      <c r="AP336" s="14"/>
      <c r="AU336" s="14"/>
      <c r="BD336" s="1"/>
      <c r="BE336" s="1"/>
      <c r="BF336" s="1"/>
      <c r="BK336" s="1"/>
      <c r="BN336" s="14"/>
      <c r="BO336" s="14"/>
      <c r="BP336" s="14"/>
      <c r="BQ336" s="14"/>
      <c r="BR336" s="14"/>
      <c r="BS336" s="14"/>
      <c r="BT336" s="14"/>
      <c r="BU336" s="14"/>
      <c r="BV336" s="14"/>
      <c r="BW336" s="14"/>
      <c r="BX336" s="14"/>
      <c r="BY336" s="14"/>
      <c r="BZ336" s="14"/>
      <c r="CA336" s="14"/>
      <c r="CB336" s="14"/>
      <c r="CC336" s="14"/>
      <c r="CS336" s="1"/>
      <c r="CT336" s="1"/>
      <c r="CU336" s="1"/>
      <c r="CV336" s="1"/>
      <c r="CW336" s="1"/>
      <c r="CX336" s="1"/>
      <c r="CY336" s="1"/>
      <c r="CZ336" s="1"/>
      <c r="DA336" s="1"/>
      <c r="DB336" s="1"/>
      <c r="DC336" s="1"/>
      <c r="DD336" s="1"/>
      <c r="DE336" s="1"/>
      <c r="DF336" s="1"/>
      <c r="DG336" s="1"/>
      <c r="DH336" s="1"/>
    </row>
    <row r="337" spans="40:112" x14ac:dyDescent="0.2">
      <c r="AN337" s="10"/>
      <c r="AO337" s="10"/>
      <c r="AP337" s="14"/>
      <c r="AU337" s="14"/>
      <c r="BD337" s="1"/>
      <c r="BE337" s="1"/>
      <c r="BF337" s="1"/>
      <c r="BK337" s="1"/>
      <c r="BN337" s="14"/>
      <c r="BO337" s="14"/>
      <c r="BP337" s="14"/>
      <c r="BQ337" s="14"/>
      <c r="BR337" s="14"/>
      <c r="BS337" s="14"/>
      <c r="BT337" s="14"/>
      <c r="BU337" s="14"/>
      <c r="BV337" s="14"/>
      <c r="BW337" s="14"/>
      <c r="BX337" s="14"/>
      <c r="BY337" s="14"/>
      <c r="BZ337" s="14"/>
      <c r="CA337" s="14"/>
      <c r="CB337" s="14"/>
      <c r="CC337" s="14"/>
      <c r="CS337" s="1"/>
      <c r="CT337" s="1"/>
      <c r="CU337" s="1"/>
      <c r="CV337" s="1"/>
      <c r="CW337" s="1"/>
      <c r="CX337" s="1"/>
      <c r="CY337" s="1"/>
      <c r="CZ337" s="1"/>
      <c r="DA337" s="1"/>
      <c r="DB337" s="1"/>
      <c r="DC337" s="1"/>
      <c r="DD337" s="1"/>
      <c r="DE337" s="1"/>
      <c r="DF337" s="1"/>
      <c r="DG337" s="1"/>
      <c r="DH337" s="1"/>
    </row>
    <row r="338" spans="40:112" x14ac:dyDescent="0.2">
      <c r="AN338" s="10"/>
      <c r="AO338" s="10"/>
      <c r="AP338" s="14"/>
      <c r="AU338" s="14"/>
      <c r="BD338" s="1"/>
      <c r="BE338" s="1"/>
      <c r="BF338" s="1"/>
      <c r="BK338" s="1"/>
      <c r="BN338" s="14"/>
      <c r="BO338" s="14"/>
      <c r="BP338" s="14"/>
      <c r="BQ338" s="14"/>
      <c r="BR338" s="14"/>
      <c r="BS338" s="14"/>
      <c r="BT338" s="14"/>
      <c r="BU338" s="14"/>
      <c r="BV338" s="14"/>
      <c r="BW338" s="14"/>
      <c r="BX338" s="14"/>
      <c r="BY338" s="14"/>
      <c r="BZ338" s="14"/>
      <c r="CA338" s="14"/>
      <c r="CB338" s="14"/>
      <c r="CC338" s="14"/>
      <c r="CS338" s="1"/>
      <c r="CT338" s="1"/>
      <c r="CU338" s="1"/>
      <c r="CV338" s="1"/>
      <c r="CW338" s="1"/>
      <c r="CX338" s="1"/>
      <c r="CY338" s="1"/>
      <c r="CZ338" s="1"/>
      <c r="DA338" s="1"/>
      <c r="DB338" s="1"/>
      <c r="DC338" s="1"/>
      <c r="DD338" s="1"/>
      <c r="DE338" s="1"/>
      <c r="DF338" s="1"/>
      <c r="DG338" s="1"/>
      <c r="DH338" s="1"/>
    </row>
    <row r="339" spans="40:112" x14ac:dyDescent="0.2">
      <c r="AN339" s="10"/>
      <c r="AO339" s="10"/>
      <c r="AP339" s="14"/>
      <c r="AU339" s="14"/>
      <c r="BD339" s="1"/>
      <c r="BE339" s="1"/>
      <c r="BF339" s="1"/>
      <c r="BK339" s="1"/>
      <c r="BN339" s="14"/>
      <c r="BO339" s="14"/>
      <c r="BP339" s="14"/>
      <c r="BQ339" s="14"/>
      <c r="BR339" s="14"/>
      <c r="BS339" s="14"/>
      <c r="BT339" s="14"/>
      <c r="BU339" s="14"/>
      <c r="BV339" s="14"/>
      <c r="BW339" s="14"/>
      <c r="BX339" s="14"/>
      <c r="BY339" s="14"/>
      <c r="BZ339" s="14"/>
      <c r="CA339" s="14"/>
      <c r="CB339" s="14"/>
      <c r="CC339" s="14"/>
      <c r="CS339" s="1"/>
      <c r="CT339" s="1"/>
      <c r="CU339" s="1"/>
      <c r="CV339" s="1"/>
      <c r="CW339" s="1"/>
      <c r="CX339" s="1"/>
      <c r="CY339" s="1"/>
      <c r="CZ339" s="1"/>
      <c r="DA339" s="1"/>
      <c r="DB339" s="1"/>
      <c r="DC339" s="1"/>
      <c r="DD339" s="1"/>
      <c r="DE339" s="1"/>
      <c r="DF339" s="1"/>
      <c r="DG339" s="1"/>
      <c r="DH339" s="1"/>
    </row>
    <row r="340" spans="40:112" x14ac:dyDescent="0.2">
      <c r="AN340" s="10"/>
      <c r="AO340" s="10"/>
      <c r="AP340" s="14"/>
      <c r="AU340" s="14"/>
      <c r="BD340" s="1"/>
      <c r="BE340" s="1"/>
      <c r="BF340" s="1"/>
      <c r="BK340" s="1"/>
      <c r="BN340" s="14"/>
      <c r="BO340" s="14"/>
      <c r="BP340" s="14"/>
      <c r="BQ340" s="14"/>
      <c r="BR340" s="14"/>
      <c r="BS340" s="14"/>
      <c r="BT340" s="14"/>
      <c r="BU340" s="14"/>
      <c r="BV340" s="14"/>
      <c r="BW340" s="14"/>
      <c r="BX340" s="14"/>
      <c r="BY340" s="14"/>
      <c r="BZ340" s="14"/>
      <c r="CA340" s="14"/>
      <c r="CB340" s="14"/>
      <c r="CC340" s="14"/>
      <c r="CS340" s="1"/>
      <c r="CT340" s="1"/>
      <c r="CU340" s="1"/>
      <c r="CV340" s="1"/>
      <c r="CW340" s="1"/>
      <c r="CX340" s="1"/>
      <c r="CY340" s="1"/>
      <c r="CZ340" s="1"/>
      <c r="DA340" s="1"/>
      <c r="DB340" s="1"/>
      <c r="DC340" s="1"/>
      <c r="DD340" s="1"/>
      <c r="DE340" s="1"/>
      <c r="DF340" s="1"/>
      <c r="DG340" s="1"/>
      <c r="DH340" s="1"/>
    </row>
    <row r="341" spans="40:112" x14ac:dyDescent="0.2">
      <c r="AN341" s="10"/>
      <c r="AO341" s="10"/>
      <c r="AP341" s="14"/>
      <c r="AU341" s="14"/>
      <c r="BD341" s="1"/>
      <c r="BE341" s="1"/>
      <c r="BF341" s="1"/>
      <c r="BK341" s="1"/>
      <c r="BN341" s="14"/>
      <c r="BO341" s="14"/>
      <c r="BP341" s="14"/>
      <c r="BQ341" s="14"/>
      <c r="BR341" s="14"/>
      <c r="BS341" s="14"/>
      <c r="BT341" s="14"/>
      <c r="BU341" s="14"/>
      <c r="BV341" s="14"/>
      <c r="BW341" s="14"/>
      <c r="BX341" s="14"/>
      <c r="BY341" s="14"/>
      <c r="BZ341" s="14"/>
      <c r="CA341" s="14"/>
      <c r="CB341" s="14"/>
      <c r="CC341" s="14"/>
      <c r="CS341" s="1"/>
      <c r="CT341" s="1"/>
      <c r="CU341" s="1"/>
      <c r="CV341" s="1"/>
      <c r="CW341" s="1"/>
      <c r="CX341" s="1"/>
      <c r="CY341" s="1"/>
      <c r="CZ341" s="1"/>
      <c r="DA341" s="1"/>
      <c r="DB341" s="1"/>
      <c r="DC341" s="1"/>
      <c r="DD341" s="1"/>
      <c r="DE341" s="1"/>
      <c r="DF341" s="1"/>
      <c r="DG341" s="1"/>
      <c r="DH341" s="1"/>
    </row>
    <row r="342" spans="40:112" x14ac:dyDescent="0.2">
      <c r="AN342" s="10"/>
      <c r="AO342" s="10"/>
      <c r="AP342" s="14"/>
      <c r="AU342" s="14"/>
      <c r="BD342" s="1"/>
      <c r="BE342" s="1"/>
      <c r="BF342" s="1"/>
      <c r="BK342" s="1"/>
      <c r="BN342" s="14"/>
      <c r="BO342" s="14"/>
      <c r="BP342" s="14"/>
      <c r="BQ342" s="14"/>
      <c r="BR342" s="14"/>
      <c r="BS342" s="14"/>
      <c r="BT342" s="14"/>
      <c r="BU342" s="14"/>
      <c r="BV342" s="14"/>
      <c r="BW342" s="14"/>
      <c r="BX342" s="14"/>
      <c r="BY342" s="14"/>
      <c r="BZ342" s="14"/>
      <c r="CA342" s="14"/>
      <c r="CB342" s="14"/>
      <c r="CC342" s="14"/>
      <c r="CS342" s="1"/>
      <c r="CT342" s="1"/>
      <c r="CU342" s="1"/>
      <c r="CV342" s="1"/>
      <c r="CW342" s="1"/>
      <c r="CX342" s="1"/>
      <c r="CY342" s="1"/>
      <c r="CZ342" s="1"/>
      <c r="DA342" s="1"/>
      <c r="DB342" s="1"/>
      <c r="DC342" s="1"/>
      <c r="DD342" s="1"/>
      <c r="DE342" s="1"/>
      <c r="DF342" s="1"/>
      <c r="DG342" s="1"/>
      <c r="DH342" s="1"/>
    </row>
    <row r="343" spans="40:112" x14ac:dyDescent="0.2">
      <c r="AN343" s="10"/>
      <c r="AO343" s="10"/>
      <c r="AP343" s="14"/>
      <c r="AU343" s="14"/>
      <c r="BD343" s="1"/>
      <c r="BE343" s="1"/>
      <c r="BF343" s="1"/>
      <c r="BK343" s="1"/>
      <c r="BN343" s="14"/>
      <c r="BO343" s="14"/>
      <c r="BP343" s="14"/>
      <c r="BQ343" s="14"/>
      <c r="BR343" s="14"/>
      <c r="BS343" s="14"/>
      <c r="BT343" s="14"/>
      <c r="BU343" s="14"/>
      <c r="BV343" s="14"/>
      <c r="BW343" s="14"/>
      <c r="BX343" s="14"/>
      <c r="BY343" s="14"/>
      <c r="BZ343" s="14"/>
      <c r="CA343" s="14"/>
      <c r="CB343" s="14"/>
      <c r="CC343" s="14"/>
      <c r="CS343" s="1"/>
      <c r="CT343" s="1"/>
      <c r="CU343" s="1"/>
      <c r="CV343" s="1"/>
      <c r="CW343" s="1"/>
      <c r="CX343" s="1"/>
      <c r="CY343" s="1"/>
      <c r="CZ343" s="1"/>
      <c r="DA343" s="1"/>
      <c r="DB343" s="1"/>
      <c r="DC343" s="1"/>
      <c r="DD343" s="1"/>
      <c r="DE343" s="1"/>
      <c r="DF343" s="1"/>
      <c r="DG343" s="1"/>
      <c r="DH343" s="1"/>
    </row>
    <row r="344" spans="40:112" x14ac:dyDescent="0.2">
      <c r="AN344" s="10"/>
      <c r="AO344" s="10"/>
      <c r="AP344" s="14"/>
      <c r="AU344" s="14"/>
      <c r="BD344" s="1"/>
      <c r="BE344" s="1"/>
      <c r="BF344" s="1"/>
      <c r="BK344" s="1"/>
      <c r="BN344" s="14"/>
      <c r="BO344" s="14"/>
      <c r="BP344" s="14"/>
      <c r="BQ344" s="14"/>
      <c r="BR344" s="14"/>
      <c r="BS344" s="14"/>
      <c r="BT344" s="14"/>
      <c r="BU344" s="14"/>
      <c r="BV344" s="14"/>
      <c r="BW344" s="14"/>
      <c r="BX344" s="14"/>
      <c r="BY344" s="14"/>
      <c r="BZ344" s="14"/>
      <c r="CA344" s="14"/>
      <c r="CB344" s="14"/>
      <c r="CC344" s="14"/>
      <c r="CS344" s="1"/>
      <c r="CT344" s="1"/>
      <c r="CU344" s="1"/>
      <c r="CV344" s="1"/>
      <c r="CW344" s="1"/>
      <c r="CX344" s="1"/>
      <c r="CY344" s="1"/>
      <c r="CZ344" s="1"/>
      <c r="DA344" s="1"/>
      <c r="DB344" s="1"/>
      <c r="DC344" s="1"/>
      <c r="DD344" s="1"/>
      <c r="DE344" s="1"/>
      <c r="DF344" s="1"/>
      <c r="DG344" s="1"/>
      <c r="DH344" s="1"/>
    </row>
    <row r="345" spans="40:112" x14ac:dyDescent="0.2">
      <c r="AN345" s="10"/>
      <c r="AO345" s="10"/>
      <c r="AP345" s="14"/>
      <c r="AU345" s="14"/>
      <c r="BD345" s="1"/>
      <c r="BE345" s="1"/>
      <c r="BF345" s="1"/>
      <c r="BK345" s="1"/>
      <c r="BN345" s="14"/>
      <c r="BO345" s="14"/>
      <c r="BP345" s="14"/>
      <c r="BQ345" s="14"/>
      <c r="BR345" s="14"/>
      <c r="BS345" s="14"/>
      <c r="BT345" s="14"/>
      <c r="BU345" s="14"/>
      <c r="BV345" s="14"/>
      <c r="BW345" s="14"/>
      <c r="BX345" s="14"/>
      <c r="BY345" s="14"/>
      <c r="BZ345" s="14"/>
      <c r="CA345" s="14"/>
      <c r="CB345" s="14"/>
      <c r="CC345" s="14"/>
      <c r="CS345" s="1"/>
      <c r="CT345" s="1"/>
      <c r="CU345" s="1"/>
      <c r="CV345" s="1"/>
      <c r="CW345" s="1"/>
      <c r="CX345" s="1"/>
      <c r="CY345" s="1"/>
      <c r="CZ345" s="1"/>
      <c r="DA345" s="1"/>
      <c r="DB345" s="1"/>
      <c r="DC345" s="1"/>
      <c r="DD345" s="1"/>
      <c r="DE345" s="1"/>
      <c r="DF345" s="1"/>
      <c r="DG345" s="1"/>
      <c r="DH345" s="1"/>
    </row>
    <row r="346" spans="40:112" x14ac:dyDescent="0.2">
      <c r="AN346" s="10"/>
      <c r="AO346" s="10"/>
      <c r="AP346" s="14"/>
      <c r="AU346" s="14"/>
      <c r="BD346" s="1"/>
      <c r="BE346" s="1"/>
      <c r="BF346" s="1"/>
      <c r="BK346" s="1"/>
      <c r="BN346" s="14"/>
      <c r="BO346" s="14"/>
      <c r="BP346" s="14"/>
      <c r="BQ346" s="14"/>
      <c r="BR346" s="14"/>
      <c r="BS346" s="14"/>
      <c r="BT346" s="14"/>
      <c r="BU346" s="14"/>
      <c r="BV346" s="14"/>
      <c r="BW346" s="14"/>
      <c r="BX346" s="14"/>
      <c r="BY346" s="14"/>
      <c r="BZ346" s="14"/>
      <c r="CA346" s="14"/>
      <c r="CB346" s="14"/>
      <c r="CC346" s="14"/>
      <c r="CS346" s="1"/>
      <c r="CT346" s="1"/>
      <c r="CU346" s="1"/>
      <c r="CV346" s="1"/>
      <c r="CW346" s="1"/>
      <c r="CX346" s="1"/>
      <c r="CY346" s="1"/>
      <c r="CZ346" s="1"/>
      <c r="DA346" s="1"/>
      <c r="DB346" s="1"/>
      <c r="DC346" s="1"/>
      <c r="DD346" s="1"/>
      <c r="DE346" s="1"/>
      <c r="DF346" s="1"/>
      <c r="DG346" s="1"/>
      <c r="DH346" s="1"/>
    </row>
    <row r="347" spans="40:112" x14ac:dyDescent="0.2">
      <c r="AN347" s="10"/>
      <c r="AO347" s="10"/>
      <c r="AP347" s="14"/>
      <c r="AU347" s="14"/>
      <c r="BD347" s="1"/>
      <c r="BE347" s="1"/>
      <c r="BF347" s="1"/>
      <c r="BK347" s="1"/>
      <c r="BN347" s="14"/>
      <c r="BO347" s="14"/>
      <c r="BP347" s="14"/>
      <c r="BQ347" s="14"/>
      <c r="BR347" s="14"/>
      <c r="BS347" s="14"/>
      <c r="BT347" s="14"/>
      <c r="BU347" s="14"/>
      <c r="BV347" s="14"/>
      <c r="BW347" s="14"/>
      <c r="BX347" s="14"/>
      <c r="BY347" s="14"/>
      <c r="BZ347" s="14"/>
      <c r="CA347" s="14"/>
      <c r="CB347" s="14"/>
      <c r="CC347" s="14"/>
      <c r="CS347" s="1"/>
      <c r="CT347" s="1"/>
      <c r="CU347" s="1"/>
      <c r="CV347" s="1"/>
      <c r="CW347" s="1"/>
      <c r="CX347" s="1"/>
      <c r="CY347" s="1"/>
      <c r="CZ347" s="1"/>
      <c r="DA347" s="1"/>
      <c r="DB347" s="1"/>
      <c r="DC347" s="1"/>
      <c r="DD347" s="1"/>
      <c r="DE347" s="1"/>
      <c r="DF347" s="1"/>
      <c r="DG347" s="1"/>
      <c r="DH347" s="1"/>
    </row>
    <row r="348" spans="40:112" x14ac:dyDescent="0.2">
      <c r="AN348" s="10"/>
      <c r="AO348" s="10"/>
      <c r="AP348" s="14"/>
      <c r="AU348" s="14"/>
      <c r="BD348" s="1"/>
      <c r="BE348" s="1"/>
      <c r="BF348" s="1"/>
      <c r="BK348" s="1"/>
      <c r="BN348" s="14"/>
      <c r="BO348" s="14"/>
      <c r="BP348" s="14"/>
      <c r="BQ348" s="14"/>
      <c r="BR348" s="14"/>
      <c r="BS348" s="14"/>
      <c r="BT348" s="14"/>
      <c r="BU348" s="14"/>
      <c r="BV348" s="14"/>
      <c r="BW348" s="14"/>
      <c r="BX348" s="14"/>
      <c r="BY348" s="14"/>
      <c r="BZ348" s="14"/>
      <c r="CA348" s="14"/>
      <c r="CB348" s="14"/>
      <c r="CC348" s="14"/>
      <c r="CS348" s="1"/>
      <c r="CT348" s="1"/>
      <c r="CU348" s="1"/>
      <c r="CV348" s="1"/>
      <c r="CW348" s="1"/>
      <c r="CX348" s="1"/>
      <c r="CY348" s="1"/>
      <c r="CZ348" s="1"/>
      <c r="DA348" s="1"/>
      <c r="DB348" s="1"/>
      <c r="DC348" s="1"/>
      <c r="DD348" s="1"/>
      <c r="DE348" s="1"/>
      <c r="DF348" s="1"/>
      <c r="DG348" s="1"/>
      <c r="DH348" s="1"/>
    </row>
    <row r="349" spans="40:112" x14ac:dyDescent="0.2">
      <c r="AN349" s="10"/>
      <c r="AO349" s="10"/>
      <c r="AP349" s="14"/>
      <c r="AU349" s="14"/>
      <c r="BD349" s="1"/>
      <c r="BE349" s="1"/>
      <c r="BF349" s="1"/>
      <c r="BK349" s="1"/>
      <c r="BN349" s="14"/>
      <c r="BO349" s="14"/>
      <c r="BP349" s="14"/>
      <c r="BQ349" s="14"/>
      <c r="BR349" s="14"/>
      <c r="BS349" s="14"/>
      <c r="BT349" s="14"/>
      <c r="BU349" s="14"/>
      <c r="BV349" s="14"/>
      <c r="BW349" s="14"/>
      <c r="BX349" s="14"/>
      <c r="BY349" s="14"/>
      <c r="BZ349" s="14"/>
      <c r="CA349" s="14"/>
      <c r="CB349" s="14"/>
      <c r="CC349" s="14"/>
      <c r="CS349" s="1"/>
      <c r="CT349" s="1"/>
      <c r="CU349" s="1"/>
      <c r="CV349" s="1"/>
      <c r="CW349" s="1"/>
      <c r="CX349" s="1"/>
      <c r="CY349" s="1"/>
      <c r="CZ349" s="1"/>
      <c r="DA349" s="1"/>
      <c r="DB349" s="1"/>
      <c r="DC349" s="1"/>
      <c r="DD349" s="1"/>
      <c r="DE349" s="1"/>
      <c r="DF349" s="1"/>
      <c r="DG349" s="1"/>
      <c r="DH349" s="1"/>
    </row>
    <row r="350" spans="40:112" x14ac:dyDescent="0.2">
      <c r="AN350" s="10"/>
      <c r="AO350" s="141" t="s">
        <v>142</v>
      </c>
      <c r="AP350" s="14"/>
      <c r="AU350" s="14"/>
      <c r="BD350" s="1"/>
      <c r="BE350" s="1"/>
      <c r="BF350" s="1"/>
      <c r="BK350" s="1"/>
      <c r="BN350" s="14"/>
      <c r="BO350" s="14"/>
      <c r="BP350" s="14"/>
      <c r="BQ350" s="14"/>
      <c r="BR350" s="14"/>
      <c r="BS350" s="14"/>
      <c r="BT350" s="14"/>
      <c r="BU350" s="14"/>
      <c r="BV350" s="14"/>
      <c r="BW350" s="14"/>
      <c r="BX350" s="14"/>
      <c r="BY350" s="14"/>
      <c r="BZ350" s="14"/>
      <c r="CA350" s="14"/>
      <c r="CB350" s="14"/>
      <c r="CC350" s="14"/>
      <c r="CS350" s="1"/>
      <c r="CT350" s="1"/>
      <c r="CU350" s="1"/>
      <c r="CV350" s="1"/>
      <c r="CW350" s="1"/>
      <c r="CX350" s="1"/>
      <c r="CY350" s="1"/>
      <c r="CZ350" s="1"/>
      <c r="DA350" s="1"/>
      <c r="DB350" s="1"/>
      <c r="DC350" s="1"/>
      <c r="DD350" s="1"/>
      <c r="DE350" s="1"/>
      <c r="DF350" s="1"/>
      <c r="DG350" s="1"/>
      <c r="DH350" s="1"/>
    </row>
    <row r="351" spans="40:112" x14ac:dyDescent="0.2">
      <c r="AN351" s="10"/>
      <c r="BD351" s="1"/>
      <c r="BE351" s="1"/>
      <c r="BF351" s="1"/>
      <c r="BK351" s="1"/>
      <c r="CD351" s="1"/>
      <c r="CE351" s="1"/>
      <c r="CF351" s="1"/>
      <c r="CG351" s="1"/>
      <c r="CH351" s="1"/>
      <c r="CI351" s="1"/>
      <c r="CJ351" s="1"/>
      <c r="CK351" s="1"/>
      <c r="CL351" s="1"/>
      <c r="CM351" s="1"/>
      <c r="CS351" s="1"/>
      <c r="CT351" s="1"/>
      <c r="CU351" s="1"/>
      <c r="CV351" s="1"/>
      <c r="CW351" s="1"/>
      <c r="CX351" s="1"/>
      <c r="CY351" s="1"/>
      <c r="CZ351" s="1"/>
      <c r="DA351" s="1"/>
      <c r="DB351" s="1"/>
      <c r="DC351" s="1"/>
      <c r="DD351" s="1"/>
      <c r="DE351" s="1"/>
      <c r="DF351" s="1"/>
      <c r="DG351" s="1"/>
      <c r="DH351" s="1"/>
    </row>
  </sheetData>
  <mergeCells count="42">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1:J2"/>
    <mergeCell ref="C5:D6"/>
    <mergeCell ref="J4:S4"/>
    <mergeCell ref="A71:A75"/>
    <mergeCell ref="A49:E67"/>
    <mergeCell ref="G4:I4"/>
    <mergeCell ref="G51:I51"/>
    <mergeCell ref="G47:I47"/>
    <mergeCell ref="G48:I48"/>
    <mergeCell ref="G49:I49"/>
    <mergeCell ref="G50:I50"/>
  </mergeCells>
  <pageMargins left="0.15748031496062992" right="0.19685039370078741" top="0.70866141732283472" bottom="0.39370078740157483" header="0.15748031496062992" footer="0.19685039370078741"/>
  <pageSetup paperSize="9" scale="54" fitToHeight="0" orientation="landscape" r:id="rId1"/>
  <headerFooter alignWithMargins="0">
    <oddFooter>&amp;LMuttenz, &amp;D&amp;R&amp;Z&amp;F</oddFooter>
  </headerFooter>
  <ignoredErrors>
    <ignoredError sqref="J52:T54 K51:R51 T51" evalError="1"/>
    <ignoredError sqref="D4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9A6D-30CA-4F03-880D-41709EAF314B}">
  <sheetPr>
    <tabColor rgb="FF0070C0"/>
    <pageSetUpPr fitToPage="1"/>
  </sheetPr>
  <dimension ref="A1:EZ92"/>
  <sheetViews>
    <sheetView showGridLines="0" topLeftCell="A79" zoomScale="140" zoomScaleNormal="140" zoomScaleSheetLayoutView="160" zoomScalePageLayoutView="140" workbookViewId="0">
      <selection activeCell="AN88" sqref="AN88:AO88"/>
    </sheetView>
  </sheetViews>
  <sheetFormatPr baseColWidth="10" defaultColWidth="4.7109375" defaultRowHeight="6.95" customHeight="1" outlineLevelCol="1" x14ac:dyDescent="0.2"/>
  <cols>
    <col min="1" max="1" width="1.42578125" style="218" customWidth="1"/>
    <col min="2" max="2" width="1" style="218" customWidth="1"/>
    <col min="3" max="3" width="26.42578125" style="218" customWidth="1"/>
    <col min="4" max="4" width="11.5703125" style="218" bestFit="1" customWidth="1"/>
    <col min="5" max="5" width="10.42578125" style="218" customWidth="1"/>
    <col min="6" max="27" width="1.140625" style="219" customWidth="1" outlineLevel="1"/>
    <col min="28" max="29" width="1.28515625" style="219" customWidth="1" outlineLevel="1"/>
    <col min="30" max="51" width="1.140625" style="219" customWidth="1" outlineLevel="1"/>
    <col min="52" max="53" width="1.28515625" style="219" customWidth="1" outlineLevel="1"/>
    <col min="54" max="75" width="1.140625" style="219" customWidth="1" outlineLevel="1"/>
    <col min="76" max="77" width="1.28515625" style="219" customWidth="1" outlineLevel="1"/>
    <col min="78" max="99" width="1.140625" style="219" customWidth="1" outlineLevel="1"/>
    <col min="100" max="101" width="1.28515625" style="219" customWidth="1" outlineLevel="1"/>
    <col min="102" max="123" width="1.140625" style="219" customWidth="1" outlineLevel="1"/>
    <col min="124" max="131" width="1.28515625" style="219" customWidth="1" outlineLevel="1"/>
    <col min="132" max="133" width="1.140625" style="219" customWidth="1" outlineLevel="1"/>
    <col min="134" max="134" width="1.140625" style="218" customWidth="1"/>
    <col min="135" max="136" width="4.42578125" style="218" bestFit="1" customWidth="1"/>
    <col min="137" max="137" width="5.140625" style="218" bestFit="1" customWidth="1"/>
    <col min="138" max="138" width="5.85546875" style="218" bestFit="1" customWidth="1"/>
    <col min="139" max="140" width="1.140625" style="218" customWidth="1"/>
    <col min="141" max="141" width="5.28515625" style="218" bestFit="1" customWidth="1"/>
    <col min="142" max="142" width="4.85546875" style="218" bestFit="1" customWidth="1"/>
    <col min="143" max="143" width="5.140625" style="218" bestFit="1" customWidth="1"/>
    <col min="144" max="144" width="5.85546875" style="218" bestFit="1" customWidth="1"/>
    <col min="145" max="145" width="0.42578125" style="218" customWidth="1"/>
    <col min="146" max="146" width="1.140625" style="218" customWidth="1"/>
    <col min="147" max="147" width="0.42578125" style="218" customWidth="1"/>
    <col min="148" max="148" width="7.5703125" style="218" bestFit="1" customWidth="1"/>
    <col min="149" max="149" width="3.42578125" style="218" bestFit="1" customWidth="1"/>
    <col min="150" max="150" width="3.140625" style="218" bestFit="1" customWidth="1"/>
    <col min="151" max="151" width="7.5703125" style="218" bestFit="1" customWidth="1"/>
    <col min="152" max="154" width="4.7109375" style="218"/>
    <col min="155" max="155" width="7.42578125" style="218" customWidth="1"/>
    <col min="156" max="297" width="4.7109375" style="218"/>
    <col min="298" max="298" width="1.42578125" style="218" customWidth="1"/>
    <col min="299" max="299" width="1.140625" style="218" customWidth="1"/>
    <col min="300" max="300" width="15.140625" style="218" customWidth="1"/>
    <col min="301" max="301" width="11.5703125" style="218" customWidth="1"/>
    <col min="302" max="302" width="4" style="218" customWidth="1"/>
    <col min="303" max="303" width="0" style="218" hidden="1" customWidth="1"/>
    <col min="304" max="304" width="4" style="218" customWidth="1"/>
    <col min="305" max="306" width="3.7109375" style="218" customWidth="1"/>
    <col min="307" max="307" width="7.42578125" style="218" bestFit="1" customWidth="1"/>
    <col min="308" max="308" width="3.28515625" style="218" customWidth="1"/>
    <col min="309" max="309" width="1.5703125" style="218" customWidth="1"/>
    <col min="310" max="387" width="1.140625" style="218" customWidth="1"/>
    <col min="388" max="553" width="4.7109375" style="218"/>
    <col min="554" max="554" width="1.42578125" style="218" customWidth="1"/>
    <col min="555" max="555" width="1.140625" style="218" customWidth="1"/>
    <col min="556" max="556" width="15.140625" style="218" customWidth="1"/>
    <col min="557" max="557" width="11.5703125" style="218" customWidth="1"/>
    <col min="558" max="558" width="4" style="218" customWidth="1"/>
    <col min="559" max="559" width="0" style="218" hidden="1" customWidth="1"/>
    <col min="560" max="560" width="4" style="218" customWidth="1"/>
    <col min="561" max="562" width="3.7109375" style="218" customWidth="1"/>
    <col min="563" max="563" width="7.42578125" style="218" bestFit="1" customWidth="1"/>
    <col min="564" max="564" width="3.28515625" style="218" customWidth="1"/>
    <col min="565" max="565" width="1.5703125" style="218" customWidth="1"/>
    <col min="566" max="643" width="1.140625" style="218" customWidth="1"/>
    <col min="644" max="809" width="4.7109375" style="218"/>
    <col min="810" max="810" width="1.42578125" style="218" customWidth="1"/>
    <col min="811" max="811" width="1.140625" style="218" customWidth="1"/>
    <col min="812" max="812" width="15.140625" style="218" customWidth="1"/>
    <col min="813" max="813" width="11.5703125" style="218" customWidth="1"/>
    <col min="814" max="814" width="4" style="218" customWidth="1"/>
    <col min="815" max="815" width="0" style="218" hidden="1" customWidth="1"/>
    <col min="816" max="816" width="4" style="218" customWidth="1"/>
    <col min="817" max="818" width="3.7109375" style="218" customWidth="1"/>
    <col min="819" max="819" width="7.42578125" style="218" bestFit="1" customWidth="1"/>
    <col min="820" max="820" width="3.28515625" style="218" customWidth="1"/>
    <col min="821" max="821" width="1.5703125" style="218" customWidth="1"/>
    <col min="822" max="899" width="1.140625" style="218" customWidth="1"/>
    <col min="900" max="1065" width="4.7109375" style="218"/>
    <col min="1066" max="1066" width="1.42578125" style="218" customWidth="1"/>
    <col min="1067" max="1067" width="1.140625" style="218" customWidth="1"/>
    <col min="1068" max="1068" width="15.140625" style="218" customWidth="1"/>
    <col min="1069" max="1069" width="11.5703125" style="218" customWidth="1"/>
    <col min="1070" max="1070" width="4" style="218" customWidth="1"/>
    <col min="1071" max="1071" width="0" style="218" hidden="1" customWidth="1"/>
    <col min="1072" max="1072" width="4" style="218" customWidth="1"/>
    <col min="1073" max="1074" width="3.7109375" style="218" customWidth="1"/>
    <col min="1075" max="1075" width="7.42578125" style="218" bestFit="1" customWidth="1"/>
    <col min="1076" max="1076" width="3.28515625" style="218" customWidth="1"/>
    <col min="1077" max="1077" width="1.5703125" style="218" customWidth="1"/>
    <col min="1078" max="1155" width="1.140625" style="218" customWidth="1"/>
    <col min="1156" max="1321" width="4.7109375" style="218"/>
    <col min="1322" max="1322" width="1.42578125" style="218" customWidth="1"/>
    <col min="1323" max="1323" width="1.140625" style="218" customWidth="1"/>
    <col min="1324" max="1324" width="15.140625" style="218" customWidth="1"/>
    <col min="1325" max="1325" width="11.5703125" style="218" customWidth="1"/>
    <col min="1326" max="1326" width="4" style="218" customWidth="1"/>
    <col min="1327" max="1327" width="0" style="218" hidden="1" customWidth="1"/>
    <col min="1328" max="1328" width="4" style="218" customWidth="1"/>
    <col min="1329" max="1330" width="3.7109375" style="218" customWidth="1"/>
    <col min="1331" max="1331" width="7.42578125" style="218" bestFit="1" customWidth="1"/>
    <col min="1332" max="1332" width="3.28515625" style="218" customWidth="1"/>
    <col min="1333" max="1333" width="1.5703125" style="218" customWidth="1"/>
    <col min="1334" max="1411" width="1.140625" style="218" customWidth="1"/>
    <col min="1412" max="1577" width="4.7109375" style="218"/>
    <col min="1578" max="1578" width="1.42578125" style="218" customWidth="1"/>
    <col min="1579" max="1579" width="1.140625" style="218" customWidth="1"/>
    <col min="1580" max="1580" width="15.140625" style="218" customWidth="1"/>
    <col min="1581" max="1581" width="11.5703125" style="218" customWidth="1"/>
    <col min="1582" max="1582" width="4" style="218" customWidth="1"/>
    <col min="1583" max="1583" width="0" style="218" hidden="1" customWidth="1"/>
    <col min="1584" max="1584" width="4" style="218" customWidth="1"/>
    <col min="1585" max="1586" width="3.7109375" style="218" customWidth="1"/>
    <col min="1587" max="1587" width="7.42578125" style="218" bestFit="1" customWidth="1"/>
    <col min="1588" max="1588" width="3.28515625" style="218" customWidth="1"/>
    <col min="1589" max="1589" width="1.5703125" style="218" customWidth="1"/>
    <col min="1590" max="1667" width="1.140625" style="218" customWidth="1"/>
    <col min="1668" max="1833" width="4.7109375" style="218"/>
    <col min="1834" max="1834" width="1.42578125" style="218" customWidth="1"/>
    <col min="1835" max="1835" width="1.140625" style="218" customWidth="1"/>
    <col min="1836" max="1836" width="15.140625" style="218" customWidth="1"/>
    <col min="1837" max="1837" width="11.5703125" style="218" customWidth="1"/>
    <col min="1838" max="1838" width="4" style="218" customWidth="1"/>
    <col min="1839" max="1839" width="0" style="218" hidden="1" customWidth="1"/>
    <col min="1840" max="1840" width="4" style="218" customWidth="1"/>
    <col min="1841" max="1842" width="3.7109375" style="218" customWidth="1"/>
    <col min="1843" max="1843" width="7.42578125" style="218" bestFit="1" customWidth="1"/>
    <col min="1844" max="1844" width="3.28515625" style="218" customWidth="1"/>
    <col min="1845" max="1845" width="1.5703125" style="218" customWidth="1"/>
    <col min="1846" max="1923" width="1.140625" style="218" customWidth="1"/>
    <col min="1924" max="2089" width="4.7109375" style="218"/>
    <col min="2090" max="2090" width="1.42578125" style="218" customWidth="1"/>
    <col min="2091" max="2091" width="1.140625" style="218" customWidth="1"/>
    <col min="2092" max="2092" width="15.140625" style="218" customWidth="1"/>
    <col min="2093" max="2093" width="11.5703125" style="218" customWidth="1"/>
    <col min="2094" max="2094" width="4" style="218" customWidth="1"/>
    <col min="2095" max="2095" width="0" style="218" hidden="1" customWidth="1"/>
    <col min="2096" max="2096" width="4" style="218" customWidth="1"/>
    <col min="2097" max="2098" width="3.7109375" style="218" customWidth="1"/>
    <col min="2099" max="2099" width="7.42578125" style="218" bestFit="1" customWidth="1"/>
    <col min="2100" max="2100" width="3.28515625" style="218" customWidth="1"/>
    <col min="2101" max="2101" width="1.5703125" style="218" customWidth="1"/>
    <col min="2102" max="2179" width="1.140625" style="218" customWidth="1"/>
    <col min="2180" max="2345" width="4.7109375" style="218"/>
    <col min="2346" max="2346" width="1.42578125" style="218" customWidth="1"/>
    <col min="2347" max="2347" width="1.140625" style="218" customWidth="1"/>
    <col min="2348" max="2348" width="15.140625" style="218" customWidth="1"/>
    <col min="2349" max="2349" width="11.5703125" style="218" customWidth="1"/>
    <col min="2350" max="2350" width="4" style="218" customWidth="1"/>
    <col min="2351" max="2351" width="0" style="218" hidden="1" customWidth="1"/>
    <col min="2352" max="2352" width="4" style="218" customWidth="1"/>
    <col min="2353" max="2354" width="3.7109375" style="218" customWidth="1"/>
    <col min="2355" max="2355" width="7.42578125" style="218" bestFit="1" customWidth="1"/>
    <col min="2356" max="2356" width="3.28515625" style="218" customWidth="1"/>
    <col min="2357" max="2357" width="1.5703125" style="218" customWidth="1"/>
    <col min="2358" max="2435" width="1.140625" style="218" customWidth="1"/>
    <col min="2436" max="2601" width="4.7109375" style="218"/>
    <col min="2602" max="2602" width="1.42578125" style="218" customWidth="1"/>
    <col min="2603" max="2603" width="1.140625" style="218" customWidth="1"/>
    <col min="2604" max="2604" width="15.140625" style="218" customWidth="1"/>
    <col min="2605" max="2605" width="11.5703125" style="218" customWidth="1"/>
    <col min="2606" max="2606" width="4" style="218" customWidth="1"/>
    <col min="2607" max="2607" width="0" style="218" hidden="1" customWidth="1"/>
    <col min="2608" max="2608" width="4" style="218" customWidth="1"/>
    <col min="2609" max="2610" width="3.7109375" style="218" customWidth="1"/>
    <col min="2611" max="2611" width="7.42578125" style="218" bestFit="1" customWidth="1"/>
    <col min="2612" max="2612" width="3.28515625" style="218" customWidth="1"/>
    <col min="2613" max="2613" width="1.5703125" style="218" customWidth="1"/>
    <col min="2614" max="2691" width="1.140625" style="218" customWidth="1"/>
    <col min="2692" max="2857" width="4.7109375" style="218"/>
    <col min="2858" max="2858" width="1.42578125" style="218" customWidth="1"/>
    <col min="2859" max="2859" width="1.140625" style="218" customWidth="1"/>
    <col min="2860" max="2860" width="15.140625" style="218" customWidth="1"/>
    <col min="2861" max="2861" width="11.5703125" style="218" customWidth="1"/>
    <col min="2862" max="2862" width="4" style="218" customWidth="1"/>
    <col min="2863" max="2863" width="0" style="218" hidden="1" customWidth="1"/>
    <col min="2864" max="2864" width="4" style="218" customWidth="1"/>
    <col min="2865" max="2866" width="3.7109375" style="218" customWidth="1"/>
    <col min="2867" max="2867" width="7.42578125" style="218" bestFit="1" customWidth="1"/>
    <col min="2868" max="2868" width="3.28515625" style="218" customWidth="1"/>
    <col min="2869" max="2869" width="1.5703125" style="218" customWidth="1"/>
    <col min="2870" max="2947" width="1.140625" style="218" customWidth="1"/>
    <col min="2948" max="3113" width="4.7109375" style="218"/>
    <col min="3114" max="3114" width="1.42578125" style="218" customWidth="1"/>
    <col min="3115" max="3115" width="1.140625" style="218" customWidth="1"/>
    <col min="3116" max="3116" width="15.140625" style="218" customWidth="1"/>
    <col min="3117" max="3117" width="11.5703125" style="218" customWidth="1"/>
    <col min="3118" max="3118" width="4" style="218" customWidth="1"/>
    <col min="3119" max="3119" width="0" style="218" hidden="1" customWidth="1"/>
    <col min="3120" max="3120" width="4" style="218" customWidth="1"/>
    <col min="3121" max="3122" width="3.7109375" style="218" customWidth="1"/>
    <col min="3123" max="3123" width="7.42578125" style="218" bestFit="1" customWidth="1"/>
    <col min="3124" max="3124" width="3.28515625" style="218" customWidth="1"/>
    <col min="3125" max="3125" width="1.5703125" style="218" customWidth="1"/>
    <col min="3126" max="3203" width="1.140625" style="218" customWidth="1"/>
    <col min="3204" max="3369" width="4.7109375" style="218"/>
    <col min="3370" max="3370" width="1.42578125" style="218" customWidth="1"/>
    <col min="3371" max="3371" width="1.140625" style="218" customWidth="1"/>
    <col min="3372" max="3372" width="15.140625" style="218" customWidth="1"/>
    <col min="3373" max="3373" width="11.5703125" style="218" customWidth="1"/>
    <col min="3374" max="3374" width="4" style="218" customWidth="1"/>
    <col min="3375" max="3375" width="0" style="218" hidden="1" customWidth="1"/>
    <col min="3376" max="3376" width="4" style="218" customWidth="1"/>
    <col min="3377" max="3378" width="3.7109375" style="218" customWidth="1"/>
    <col min="3379" max="3379" width="7.42578125" style="218" bestFit="1" customWidth="1"/>
    <col min="3380" max="3380" width="3.28515625" style="218" customWidth="1"/>
    <col min="3381" max="3381" width="1.5703125" style="218" customWidth="1"/>
    <col min="3382" max="3459" width="1.140625" style="218" customWidth="1"/>
    <col min="3460" max="3625" width="4.7109375" style="218"/>
    <col min="3626" max="3626" width="1.42578125" style="218" customWidth="1"/>
    <col min="3627" max="3627" width="1.140625" style="218" customWidth="1"/>
    <col min="3628" max="3628" width="15.140625" style="218" customWidth="1"/>
    <col min="3629" max="3629" width="11.5703125" style="218" customWidth="1"/>
    <col min="3630" max="3630" width="4" style="218" customWidth="1"/>
    <col min="3631" max="3631" width="0" style="218" hidden="1" customWidth="1"/>
    <col min="3632" max="3632" width="4" style="218" customWidth="1"/>
    <col min="3633" max="3634" width="3.7109375" style="218" customWidth="1"/>
    <col min="3635" max="3635" width="7.42578125" style="218" bestFit="1" customWidth="1"/>
    <col min="3636" max="3636" width="3.28515625" style="218" customWidth="1"/>
    <col min="3637" max="3637" width="1.5703125" style="218" customWidth="1"/>
    <col min="3638" max="3715" width="1.140625" style="218" customWidth="1"/>
    <col min="3716" max="3881" width="4.7109375" style="218"/>
    <col min="3882" max="3882" width="1.42578125" style="218" customWidth="1"/>
    <col min="3883" max="3883" width="1.140625" style="218" customWidth="1"/>
    <col min="3884" max="3884" width="15.140625" style="218" customWidth="1"/>
    <col min="3885" max="3885" width="11.5703125" style="218" customWidth="1"/>
    <col min="3886" max="3886" width="4" style="218" customWidth="1"/>
    <col min="3887" max="3887" width="0" style="218" hidden="1" customWidth="1"/>
    <col min="3888" max="3888" width="4" style="218" customWidth="1"/>
    <col min="3889" max="3890" width="3.7109375" style="218" customWidth="1"/>
    <col min="3891" max="3891" width="7.42578125" style="218" bestFit="1" customWidth="1"/>
    <col min="3892" max="3892" width="3.28515625" style="218" customWidth="1"/>
    <col min="3893" max="3893" width="1.5703125" style="218" customWidth="1"/>
    <col min="3894" max="3971" width="1.140625" style="218" customWidth="1"/>
    <col min="3972" max="4137" width="4.7109375" style="218"/>
    <col min="4138" max="4138" width="1.42578125" style="218" customWidth="1"/>
    <col min="4139" max="4139" width="1.140625" style="218" customWidth="1"/>
    <col min="4140" max="4140" width="15.140625" style="218" customWidth="1"/>
    <col min="4141" max="4141" width="11.5703125" style="218" customWidth="1"/>
    <col min="4142" max="4142" width="4" style="218" customWidth="1"/>
    <col min="4143" max="4143" width="0" style="218" hidden="1" customWidth="1"/>
    <col min="4144" max="4144" width="4" style="218" customWidth="1"/>
    <col min="4145" max="4146" width="3.7109375" style="218" customWidth="1"/>
    <col min="4147" max="4147" width="7.42578125" style="218" bestFit="1" customWidth="1"/>
    <col min="4148" max="4148" width="3.28515625" style="218" customWidth="1"/>
    <col min="4149" max="4149" width="1.5703125" style="218" customWidth="1"/>
    <col min="4150" max="4227" width="1.140625" style="218" customWidth="1"/>
    <col min="4228" max="4393" width="4.7109375" style="218"/>
    <col min="4394" max="4394" width="1.42578125" style="218" customWidth="1"/>
    <col min="4395" max="4395" width="1.140625" style="218" customWidth="1"/>
    <col min="4396" max="4396" width="15.140625" style="218" customWidth="1"/>
    <col min="4397" max="4397" width="11.5703125" style="218" customWidth="1"/>
    <col min="4398" max="4398" width="4" style="218" customWidth="1"/>
    <col min="4399" max="4399" width="0" style="218" hidden="1" customWidth="1"/>
    <col min="4400" max="4400" width="4" style="218" customWidth="1"/>
    <col min="4401" max="4402" width="3.7109375" style="218" customWidth="1"/>
    <col min="4403" max="4403" width="7.42578125" style="218" bestFit="1" customWidth="1"/>
    <col min="4404" max="4404" width="3.28515625" style="218" customWidth="1"/>
    <col min="4405" max="4405" width="1.5703125" style="218" customWidth="1"/>
    <col min="4406" max="4483" width="1.140625" style="218" customWidth="1"/>
    <col min="4484" max="4649" width="4.7109375" style="218"/>
    <col min="4650" max="4650" width="1.42578125" style="218" customWidth="1"/>
    <col min="4651" max="4651" width="1.140625" style="218" customWidth="1"/>
    <col min="4652" max="4652" width="15.140625" style="218" customWidth="1"/>
    <col min="4653" max="4653" width="11.5703125" style="218" customWidth="1"/>
    <col min="4654" max="4654" width="4" style="218" customWidth="1"/>
    <col min="4655" max="4655" width="0" style="218" hidden="1" customWidth="1"/>
    <col min="4656" max="4656" width="4" style="218" customWidth="1"/>
    <col min="4657" max="4658" width="3.7109375" style="218" customWidth="1"/>
    <col min="4659" max="4659" width="7.42578125" style="218" bestFit="1" customWidth="1"/>
    <col min="4660" max="4660" width="3.28515625" style="218" customWidth="1"/>
    <col min="4661" max="4661" width="1.5703125" style="218" customWidth="1"/>
    <col min="4662" max="4739" width="1.140625" style="218" customWidth="1"/>
    <col min="4740" max="4905" width="4.7109375" style="218"/>
    <col min="4906" max="4906" width="1.42578125" style="218" customWidth="1"/>
    <col min="4907" max="4907" width="1.140625" style="218" customWidth="1"/>
    <col min="4908" max="4908" width="15.140625" style="218" customWidth="1"/>
    <col min="4909" max="4909" width="11.5703125" style="218" customWidth="1"/>
    <col min="4910" max="4910" width="4" style="218" customWidth="1"/>
    <col min="4911" max="4911" width="0" style="218" hidden="1" customWidth="1"/>
    <col min="4912" max="4912" width="4" style="218" customWidth="1"/>
    <col min="4913" max="4914" width="3.7109375" style="218" customWidth="1"/>
    <col min="4915" max="4915" width="7.42578125" style="218" bestFit="1" customWidth="1"/>
    <col min="4916" max="4916" width="3.28515625" style="218" customWidth="1"/>
    <col min="4917" max="4917" width="1.5703125" style="218" customWidth="1"/>
    <col min="4918" max="4995" width="1.140625" style="218" customWidth="1"/>
    <col min="4996" max="5161" width="4.7109375" style="218"/>
    <col min="5162" max="5162" width="1.42578125" style="218" customWidth="1"/>
    <col min="5163" max="5163" width="1.140625" style="218" customWidth="1"/>
    <col min="5164" max="5164" width="15.140625" style="218" customWidth="1"/>
    <col min="5165" max="5165" width="11.5703125" style="218" customWidth="1"/>
    <col min="5166" max="5166" width="4" style="218" customWidth="1"/>
    <col min="5167" max="5167" width="0" style="218" hidden="1" customWidth="1"/>
    <col min="5168" max="5168" width="4" style="218" customWidth="1"/>
    <col min="5169" max="5170" width="3.7109375" style="218" customWidth="1"/>
    <col min="5171" max="5171" width="7.42578125" style="218" bestFit="1" customWidth="1"/>
    <col min="5172" max="5172" width="3.28515625" style="218" customWidth="1"/>
    <col min="5173" max="5173" width="1.5703125" style="218" customWidth="1"/>
    <col min="5174" max="5251" width="1.140625" style="218" customWidth="1"/>
    <col min="5252" max="5417" width="4.7109375" style="218"/>
    <col min="5418" max="5418" width="1.42578125" style="218" customWidth="1"/>
    <col min="5419" max="5419" width="1.140625" style="218" customWidth="1"/>
    <col min="5420" max="5420" width="15.140625" style="218" customWidth="1"/>
    <col min="5421" max="5421" width="11.5703125" style="218" customWidth="1"/>
    <col min="5422" max="5422" width="4" style="218" customWidth="1"/>
    <col min="5423" max="5423" width="0" style="218" hidden="1" customWidth="1"/>
    <col min="5424" max="5424" width="4" style="218" customWidth="1"/>
    <col min="5425" max="5426" width="3.7109375" style="218" customWidth="1"/>
    <col min="5427" max="5427" width="7.42578125" style="218" bestFit="1" customWidth="1"/>
    <col min="5428" max="5428" width="3.28515625" style="218" customWidth="1"/>
    <col min="5429" max="5429" width="1.5703125" style="218" customWidth="1"/>
    <col min="5430" max="5507" width="1.140625" style="218" customWidth="1"/>
    <col min="5508" max="5673" width="4.7109375" style="218"/>
    <col min="5674" max="5674" width="1.42578125" style="218" customWidth="1"/>
    <col min="5675" max="5675" width="1.140625" style="218" customWidth="1"/>
    <col min="5676" max="5676" width="15.140625" style="218" customWidth="1"/>
    <col min="5677" max="5677" width="11.5703125" style="218" customWidth="1"/>
    <col min="5678" max="5678" width="4" style="218" customWidth="1"/>
    <col min="5679" max="5679" width="0" style="218" hidden="1" customWidth="1"/>
    <col min="5680" max="5680" width="4" style="218" customWidth="1"/>
    <col min="5681" max="5682" width="3.7109375" style="218" customWidth="1"/>
    <col min="5683" max="5683" width="7.42578125" style="218" bestFit="1" customWidth="1"/>
    <col min="5684" max="5684" width="3.28515625" style="218" customWidth="1"/>
    <col min="5685" max="5685" width="1.5703125" style="218" customWidth="1"/>
    <col min="5686" max="5763" width="1.140625" style="218" customWidth="1"/>
    <col min="5764" max="5929" width="4.7109375" style="218"/>
    <col min="5930" max="5930" width="1.42578125" style="218" customWidth="1"/>
    <col min="5931" max="5931" width="1.140625" style="218" customWidth="1"/>
    <col min="5932" max="5932" width="15.140625" style="218" customWidth="1"/>
    <col min="5933" max="5933" width="11.5703125" style="218" customWidth="1"/>
    <col min="5934" max="5934" width="4" style="218" customWidth="1"/>
    <col min="5935" max="5935" width="0" style="218" hidden="1" customWidth="1"/>
    <col min="5936" max="5936" width="4" style="218" customWidth="1"/>
    <col min="5937" max="5938" width="3.7109375" style="218" customWidth="1"/>
    <col min="5939" max="5939" width="7.42578125" style="218" bestFit="1" customWidth="1"/>
    <col min="5940" max="5940" width="3.28515625" style="218" customWidth="1"/>
    <col min="5941" max="5941" width="1.5703125" style="218" customWidth="1"/>
    <col min="5942" max="6019" width="1.140625" style="218" customWidth="1"/>
    <col min="6020" max="6185" width="4.7109375" style="218"/>
    <col min="6186" max="6186" width="1.42578125" style="218" customWidth="1"/>
    <col min="6187" max="6187" width="1.140625" style="218" customWidth="1"/>
    <col min="6188" max="6188" width="15.140625" style="218" customWidth="1"/>
    <col min="6189" max="6189" width="11.5703125" style="218" customWidth="1"/>
    <col min="6190" max="6190" width="4" style="218" customWidth="1"/>
    <col min="6191" max="6191" width="0" style="218" hidden="1" customWidth="1"/>
    <col min="6192" max="6192" width="4" style="218" customWidth="1"/>
    <col min="6193" max="6194" width="3.7109375" style="218" customWidth="1"/>
    <col min="6195" max="6195" width="7.42578125" style="218" bestFit="1" customWidth="1"/>
    <col min="6196" max="6196" width="3.28515625" style="218" customWidth="1"/>
    <col min="6197" max="6197" width="1.5703125" style="218" customWidth="1"/>
    <col min="6198" max="6275" width="1.140625" style="218" customWidth="1"/>
    <col min="6276" max="6441" width="4.7109375" style="218"/>
    <col min="6442" max="6442" width="1.42578125" style="218" customWidth="1"/>
    <col min="6443" max="6443" width="1.140625" style="218" customWidth="1"/>
    <col min="6444" max="6444" width="15.140625" style="218" customWidth="1"/>
    <col min="6445" max="6445" width="11.5703125" style="218" customWidth="1"/>
    <col min="6446" max="6446" width="4" style="218" customWidth="1"/>
    <col min="6447" max="6447" width="0" style="218" hidden="1" customWidth="1"/>
    <col min="6448" max="6448" width="4" style="218" customWidth="1"/>
    <col min="6449" max="6450" width="3.7109375" style="218" customWidth="1"/>
    <col min="6451" max="6451" width="7.42578125" style="218" bestFit="1" customWidth="1"/>
    <col min="6452" max="6452" width="3.28515625" style="218" customWidth="1"/>
    <col min="6453" max="6453" width="1.5703125" style="218" customWidth="1"/>
    <col min="6454" max="6531" width="1.140625" style="218" customWidth="1"/>
    <col min="6532" max="6697" width="4.7109375" style="218"/>
    <col min="6698" max="6698" width="1.42578125" style="218" customWidth="1"/>
    <col min="6699" max="6699" width="1.140625" style="218" customWidth="1"/>
    <col min="6700" max="6700" width="15.140625" style="218" customWidth="1"/>
    <col min="6701" max="6701" width="11.5703125" style="218" customWidth="1"/>
    <col min="6702" max="6702" width="4" style="218" customWidth="1"/>
    <col min="6703" max="6703" width="0" style="218" hidden="1" customWidth="1"/>
    <col min="6704" max="6704" width="4" style="218" customWidth="1"/>
    <col min="6705" max="6706" width="3.7109375" style="218" customWidth="1"/>
    <col min="6707" max="6707" width="7.42578125" style="218" bestFit="1" customWidth="1"/>
    <col min="6708" max="6708" width="3.28515625" style="218" customWidth="1"/>
    <col min="6709" max="6709" width="1.5703125" style="218" customWidth="1"/>
    <col min="6710" max="6787" width="1.140625" style="218" customWidth="1"/>
    <col min="6788" max="6953" width="4.7109375" style="218"/>
    <col min="6954" max="6954" width="1.42578125" style="218" customWidth="1"/>
    <col min="6955" max="6955" width="1.140625" style="218" customWidth="1"/>
    <col min="6956" max="6956" width="15.140625" style="218" customWidth="1"/>
    <col min="6957" max="6957" width="11.5703125" style="218" customWidth="1"/>
    <col min="6958" max="6958" width="4" style="218" customWidth="1"/>
    <col min="6959" max="6959" width="0" style="218" hidden="1" customWidth="1"/>
    <col min="6960" max="6960" width="4" style="218" customWidth="1"/>
    <col min="6961" max="6962" width="3.7109375" style="218" customWidth="1"/>
    <col min="6963" max="6963" width="7.42578125" style="218" bestFit="1" customWidth="1"/>
    <col min="6964" max="6964" width="3.28515625" style="218" customWidth="1"/>
    <col min="6965" max="6965" width="1.5703125" style="218" customWidth="1"/>
    <col min="6966" max="7043" width="1.140625" style="218" customWidth="1"/>
    <col min="7044" max="7209" width="4.7109375" style="218"/>
    <col min="7210" max="7210" width="1.42578125" style="218" customWidth="1"/>
    <col min="7211" max="7211" width="1.140625" style="218" customWidth="1"/>
    <col min="7212" max="7212" width="15.140625" style="218" customWidth="1"/>
    <col min="7213" max="7213" width="11.5703125" style="218" customWidth="1"/>
    <col min="7214" max="7214" width="4" style="218" customWidth="1"/>
    <col min="7215" max="7215" width="0" style="218" hidden="1" customWidth="1"/>
    <col min="7216" max="7216" width="4" style="218" customWidth="1"/>
    <col min="7217" max="7218" width="3.7109375" style="218" customWidth="1"/>
    <col min="7219" max="7219" width="7.42578125" style="218" bestFit="1" customWidth="1"/>
    <col min="7220" max="7220" width="3.28515625" style="218" customWidth="1"/>
    <col min="7221" max="7221" width="1.5703125" style="218" customWidth="1"/>
    <col min="7222" max="7299" width="1.140625" style="218" customWidth="1"/>
    <col min="7300" max="7465" width="4.7109375" style="218"/>
    <col min="7466" max="7466" width="1.42578125" style="218" customWidth="1"/>
    <col min="7467" max="7467" width="1.140625" style="218" customWidth="1"/>
    <col min="7468" max="7468" width="15.140625" style="218" customWidth="1"/>
    <col min="7469" max="7469" width="11.5703125" style="218" customWidth="1"/>
    <col min="7470" max="7470" width="4" style="218" customWidth="1"/>
    <col min="7471" max="7471" width="0" style="218" hidden="1" customWidth="1"/>
    <col min="7472" max="7472" width="4" style="218" customWidth="1"/>
    <col min="7473" max="7474" width="3.7109375" style="218" customWidth="1"/>
    <col min="7475" max="7475" width="7.42578125" style="218" bestFit="1" customWidth="1"/>
    <col min="7476" max="7476" width="3.28515625" style="218" customWidth="1"/>
    <col min="7477" max="7477" width="1.5703125" style="218" customWidth="1"/>
    <col min="7478" max="7555" width="1.140625" style="218" customWidth="1"/>
    <col min="7556" max="7721" width="4.7109375" style="218"/>
    <col min="7722" max="7722" width="1.42578125" style="218" customWidth="1"/>
    <col min="7723" max="7723" width="1.140625" style="218" customWidth="1"/>
    <col min="7724" max="7724" width="15.140625" style="218" customWidth="1"/>
    <col min="7725" max="7725" width="11.5703125" style="218" customWidth="1"/>
    <col min="7726" max="7726" width="4" style="218" customWidth="1"/>
    <col min="7727" max="7727" width="0" style="218" hidden="1" customWidth="1"/>
    <col min="7728" max="7728" width="4" style="218" customWidth="1"/>
    <col min="7729" max="7730" width="3.7109375" style="218" customWidth="1"/>
    <col min="7731" max="7731" width="7.42578125" style="218" bestFit="1" customWidth="1"/>
    <col min="7732" max="7732" width="3.28515625" style="218" customWidth="1"/>
    <col min="7733" max="7733" width="1.5703125" style="218" customWidth="1"/>
    <col min="7734" max="7811" width="1.140625" style="218" customWidth="1"/>
    <col min="7812" max="7977" width="4.7109375" style="218"/>
    <col min="7978" max="7978" width="1.42578125" style="218" customWidth="1"/>
    <col min="7979" max="7979" width="1.140625" style="218" customWidth="1"/>
    <col min="7980" max="7980" width="15.140625" style="218" customWidth="1"/>
    <col min="7981" max="7981" width="11.5703125" style="218" customWidth="1"/>
    <col min="7982" max="7982" width="4" style="218" customWidth="1"/>
    <col min="7983" max="7983" width="0" style="218" hidden="1" customWidth="1"/>
    <col min="7984" max="7984" width="4" style="218" customWidth="1"/>
    <col min="7985" max="7986" width="3.7109375" style="218" customWidth="1"/>
    <col min="7987" max="7987" width="7.42578125" style="218" bestFit="1" customWidth="1"/>
    <col min="7988" max="7988" width="3.28515625" style="218" customWidth="1"/>
    <col min="7989" max="7989" width="1.5703125" style="218" customWidth="1"/>
    <col min="7990" max="8067" width="1.140625" style="218" customWidth="1"/>
    <col min="8068" max="8233" width="4.7109375" style="218"/>
    <col min="8234" max="8234" width="1.42578125" style="218" customWidth="1"/>
    <col min="8235" max="8235" width="1.140625" style="218" customWidth="1"/>
    <col min="8236" max="8236" width="15.140625" style="218" customWidth="1"/>
    <col min="8237" max="8237" width="11.5703125" style="218" customWidth="1"/>
    <col min="8238" max="8238" width="4" style="218" customWidth="1"/>
    <col min="8239" max="8239" width="0" style="218" hidden="1" customWidth="1"/>
    <col min="8240" max="8240" width="4" style="218" customWidth="1"/>
    <col min="8241" max="8242" width="3.7109375" style="218" customWidth="1"/>
    <col min="8243" max="8243" width="7.42578125" style="218" bestFit="1" customWidth="1"/>
    <col min="8244" max="8244" width="3.28515625" style="218" customWidth="1"/>
    <col min="8245" max="8245" width="1.5703125" style="218" customWidth="1"/>
    <col min="8246" max="8323" width="1.140625" style="218" customWidth="1"/>
    <col min="8324" max="8489" width="4.7109375" style="218"/>
    <col min="8490" max="8490" width="1.42578125" style="218" customWidth="1"/>
    <col min="8491" max="8491" width="1.140625" style="218" customWidth="1"/>
    <col min="8492" max="8492" width="15.140625" style="218" customWidth="1"/>
    <col min="8493" max="8493" width="11.5703125" style="218" customWidth="1"/>
    <col min="8494" max="8494" width="4" style="218" customWidth="1"/>
    <col min="8495" max="8495" width="0" style="218" hidden="1" customWidth="1"/>
    <col min="8496" max="8496" width="4" style="218" customWidth="1"/>
    <col min="8497" max="8498" width="3.7109375" style="218" customWidth="1"/>
    <col min="8499" max="8499" width="7.42578125" style="218" bestFit="1" customWidth="1"/>
    <col min="8500" max="8500" width="3.28515625" style="218" customWidth="1"/>
    <col min="8501" max="8501" width="1.5703125" style="218" customWidth="1"/>
    <col min="8502" max="8579" width="1.140625" style="218" customWidth="1"/>
    <col min="8580" max="8745" width="4.7109375" style="218"/>
    <col min="8746" max="8746" width="1.42578125" style="218" customWidth="1"/>
    <col min="8747" max="8747" width="1.140625" style="218" customWidth="1"/>
    <col min="8748" max="8748" width="15.140625" style="218" customWidth="1"/>
    <col min="8749" max="8749" width="11.5703125" style="218" customWidth="1"/>
    <col min="8750" max="8750" width="4" style="218" customWidth="1"/>
    <col min="8751" max="8751" width="0" style="218" hidden="1" customWidth="1"/>
    <col min="8752" max="8752" width="4" style="218" customWidth="1"/>
    <col min="8753" max="8754" width="3.7109375" style="218" customWidth="1"/>
    <col min="8755" max="8755" width="7.42578125" style="218" bestFit="1" customWidth="1"/>
    <col min="8756" max="8756" width="3.28515625" style="218" customWidth="1"/>
    <col min="8757" max="8757" width="1.5703125" style="218" customWidth="1"/>
    <col min="8758" max="8835" width="1.140625" style="218" customWidth="1"/>
    <col min="8836" max="9001" width="4.7109375" style="218"/>
    <col min="9002" max="9002" width="1.42578125" style="218" customWidth="1"/>
    <col min="9003" max="9003" width="1.140625" style="218" customWidth="1"/>
    <col min="9004" max="9004" width="15.140625" style="218" customWidth="1"/>
    <col min="9005" max="9005" width="11.5703125" style="218" customWidth="1"/>
    <col min="9006" max="9006" width="4" style="218" customWidth="1"/>
    <col min="9007" max="9007" width="0" style="218" hidden="1" customWidth="1"/>
    <col min="9008" max="9008" width="4" style="218" customWidth="1"/>
    <col min="9009" max="9010" width="3.7109375" style="218" customWidth="1"/>
    <col min="9011" max="9011" width="7.42578125" style="218" bestFit="1" customWidth="1"/>
    <col min="9012" max="9012" width="3.28515625" style="218" customWidth="1"/>
    <col min="9013" max="9013" width="1.5703125" style="218" customWidth="1"/>
    <col min="9014" max="9091" width="1.140625" style="218" customWidth="1"/>
    <col min="9092" max="9257" width="4.7109375" style="218"/>
    <col min="9258" max="9258" width="1.42578125" style="218" customWidth="1"/>
    <col min="9259" max="9259" width="1.140625" style="218" customWidth="1"/>
    <col min="9260" max="9260" width="15.140625" style="218" customWidth="1"/>
    <col min="9261" max="9261" width="11.5703125" style="218" customWidth="1"/>
    <col min="9262" max="9262" width="4" style="218" customWidth="1"/>
    <col min="9263" max="9263" width="0" style="218" hidden="1" customWidth="1"/>
    <col min="9264" max="9264" width="4" style="218" customWidth="1"/>
    <col min="9265" max="9266" width="3.7109375" style="218" customWidth="1"/>
    <col min="9267" max="9267" width="7.42578125" style="218" bestFit="1" customWidth="1"/>
    <col min="9268" max="9268" width="3.28515625" style="218" customWidth="1"/>
    <col min="9269" max="9269" width="1.5703125" style="218" customWidth="1"/>
    <col min="9270" max="9347" width="1.140625" style="218" customWidth="1"/>
    <col min="9348" max="9513" width="4.7109375" style="218"/>
    <col min="9514" max="9514" width="1.42578125" style="218" customWidth="1"/>
    <col min="9515" max="9515" width="1.140625" style="218" customWidth="1"/>
    <col min="9516" max="9516" width="15.140625" style="218" customWidth="1"/>
    <col min="9517" max="9517" width="11.5703125" style="218" customWidth="1"/>
    <col min="9518" max="9518" width="4" style="218" customWidth="1"/>
    <col min="9519" max="9519" width="0" style="218" hidden="1" customWidth="1"/>
    <col min="9520" max="9520" width="4" style="218" customWidth="1"/>
    <col min="9521" max="9522" width="3.7109375" style="218" customWidth="1"/>
    <col min="9523" max="9523" width="7.42578125" style="218" bestFit="1" customWidth="1"/>
    <col min="9524" max="9524" width="3.28515625" style="218" customWidth="1"/>
    <col min="9525" max="9525" width="1.5703125" style="218" customWidth="1"/>
    <col min="9526" max="9603" width="1.140625" style="218" customWidth="1"/>
    <col min="9604" max="9769" width="4.7109375" style="218"/>
    <col min="9770" max="9770" width="1.42578125" style="218" customWidth="1"/>
    <col min="9771" max="9771" width="1.140625" style="218" customWidth="1"/>
    <col min="9772" max="9772" width="15.140625" style="218" customWidth="1"/>
    <col min="9773" max="9773" width="11.5703125" style="218" customWidth="1"/>
    <col min="9774" max="9774" width="4" style="218" customWidth="1"/>
    <col min="9775" max="9775" width="0" style="218" hidden="1" customWidth="1"/>
    <col min="9776" max="9776" width="4" style="218" customWidth="1"/>
    <col min="9777" max="9778" width="3.7109375" style="218" customWidth="1"/>
    <col min="9779" max="9779" width="7.42578125" style="218" bestFit="1" customWidth="1"/>
    <col min="9780" max="9780" width="3.28515625" style="218" customWidth="1"/>
    <col min="9781" max="9781" width="1.5703125" style="218" customWidth="1"/>
    <col min="9782" max="9859" width="1.140625" style="218" customWidth="1"/>
    <col min="9860" max="10025" width="4.7109375" style="218"/>
    <col min="10026" max="10026" width="1.42578125" style="218" customWidth="1"/>
    <col min="10027" max="10027" width="1.140625" style="218" customWidth="1"/>
    <col min="10028" max="10028" width="15.140625" style="218" customWidth="1"/>
    <col min="10029" max="10029" width="11.5703125" style="218" customWidth="1"/>
    <col min="10030" max="10030" width="4" style="218" customWidth="1"/>
    <col min="10031" max="10031" width="0" style="218" hidden="1" customWidth="1"/>
    <col min="10032" max="10032" width="4" style="218" customWidth="1"/>
    <col min="10033" max="10034" width="3.7109375" style="218" customWidth="1"/>
    <col min="10035" max="10035" width="7.42578125" style="218" bestFit="1" customWidth="1"/>
    <col min="10036" max="10036" width="3.28515625" style="218" customWidth="1"/>
    <col min="10037" max="10037" width="1.5703125" style="218" customWidth="1"/>
    <col min="10038" max="10115" width="1.140625" style="218" customWidth="1"/>
    <col min="10116" max="10281" width="4.7109375" style="218"/>
    <col min="10282" max="10282" width="1.42578125" style="218" customWidth="1"/>
    <col min="10283" max="10283" width="1.140625" style="218" customWidth="1"/>
    <col min="10284" max="10284" width="15.140625" style="218" customWidth="1"/>
    <col min="10285" max="10285" width="11.5703125" style="218" customWidth="1"/>
    <col min="10286" max="10286" width="4" style="218" customWidth="1"/>
    <col min="10287" max="10287" width="0" style="218" hidden="1" customWidth="1"/>
    <col min="10288" max="10288" width="4" style="218" customWidth="1"/>
    <col min="10289" max="10290" width="3.7109375" style="218" customWidth="1"/>
    <col min="10291" max="10291" width="7.42578125" style="218" bestFit="1" customWidth="1"/>
    <col min="10292" max="10292" width="3.28515625" style="218" customWidth="1"/>
    <col min="10293" max="10293" width="1.5703125" style="218" customWidth="1"/>
    <col min="10294" max="10371" width="1.140625" style="218" customWidth="1"/>
    <col min="10372" max="10537" width="4.7109375" style="218"/>
    <col min="10538" max="10538" width="1.42578125" style="218" customWidth="1"/>
    <col min="10539" max="10539" width="1.140625" style="218" customWidth="1"/>
    <col min="10540" max="10540" width="15.140625" style="218" customWidth="1"/>
    <col min="10541" max="10541" width="11.5703125" style="218" customWidth="1"/>
    <col min="10542" max="10542" width="4" style="218" customWidth="1"/>
    <col min="10543" max="10543" width="0" style="218" hidden="1" customWidth="1"/>
    <col min="10544" max="10544" width="4" style="218" customWidth="1"/>
    <col min="10545" max="10546" width="3.7109375" style="218" customWidth="1"/>
    <col min="10547" max="10547" width="7.42578125" style="218" bestFit="1" customWidth="1"/>
    <col min="10548" max="10548" width="3.28515625" style="218" customWidth="1"/>
    <col min="10549" max="10549" width="1.5703125" style="218" customWidth="1"/>
    <col min="10550" max="10627" width="1.140625" style="218" customWidth="1"/>
    <col min="10628" max="10793" width="4.7109375" style="218"/>
    <col min="10794" max="10794" width="1.42578125" style="218" customWidth="1"/>
    <col min="10795" max="10795" width="1.140625" style="218" customWidth="1"/>
    <col min="10796" max="10796" width="15.140625" style="218" customWidth="1"/>
    <col min="10797" max="10797" width="11.5703125" style="218" customWidth="1"/>
    <col min="10798" max="10798" width="4" style="218" customWidth="1"/>
    <col min="10799" max="10799" width="0" style="218" hidden="1" customWidth="1"/>
    <col min="10800" max="10800" width="4" style="218" customWidth="1"/>
    <col min="10801" max="10802" width="3.7109375" style="218" customWidth="1"/>
    <col min="10803" max="10803" width="7.42578125" style="218" bestFit="1" customWidth="1"/>
    <col min="10804" max="10804" width="3.28515625" style="218" customWidth="1"/>
    <col min="10805" max="10805" width="1.5703125" style="218" customWidth="1"/>
    <col min="10806" max="10883" width="1.140625" style="218" customWidth="1"/>
    <col min="10884" max="11049" width="4.7109375" style="218"/>
    <col min="11050" max="11050" width="1.42578125" style="218" customWidth="1"/>
    <col min="11051" max="11051" width="1.140625" style="218" customWidth="1"/>
    <col min="11052" max="11052" width="15.140625" style="218" customWidth="1"/>
    <col min="11053" max="11053" width="11.5703125" style="218" customWidth="1"/>
    <col min="11054" max="11054" width="4" style="218" customWidth="1"/>
    <col min="11055" max="11055" width="0" style="218" hidden="1" customWidth="1"/>
    <col min="11056" max="11056" width="4" style="218" customWidth="1"/>
    <col min="11057" max="11058" width="3.7109375" style="218" customWidth="1"/>
    <col min="11059" max="11059" width="7.42578125" style="218" bestFit="1" customWidth="1"/>
    <col min="11060" max="11060" width="3.28515625" style="218" customWidth="1"/>
    <col min="11061" max="11061" width="1.5703125" style="218" customWidth="1"/>
    <col min="11062" max="11139" width="1.140625" style="218" customWidth="1"/>
    <col min="11140" max="11305" width="4.7109375" style="218"/>
    <col min="11306" max="11306" width="1.42578125" style="218" customWidth="1"/>
    <col min="11307" max="11307" width="1.140625" style="218" customWidth="1"/>
    <col min="11308" max="11308" width="15.140625" style="218" customWidth="1"/>
    <col min="11309" max="11309" width="11.5703125" style="218" customWidth="1"/>
    <col min="11310" max="11310" width="4" style="218" customWidth="1"/>
    <col min="11311" max="11311" width="0" style="218" hidden="1" customWidth="1"/>
    <col min="11312" max="11312" width="4" style="218" customWidth="1"/>
    <col min="11313" max="11314" width="3.7109375" style="218" customWidth="1"/>
    <col min="11315" max="11315" width="7.42578125" style="218" bestFit="1" customWidth="1"/>
    <col min="11316" max="11316" width="3.28515625" style="218" customWidth="1"/>
    <col min="11317" max="11317" width="1.5703125" style="218" customWidth="1"/>
    <col min="11318" max="11395" width="1.140625" style="218" customWidth="1"/>
    <col min="11396" max="11561" width="4.7109375" style="218"/>
    <col min="11562" max="11562" width="1.42578125" style="218" customWidth="1"/>
    <col min="11563" max="11563" width="1.140625" style="218" customWidth="1"/>
    <col min="11564" max="11564" width="15.140625" style="218" customWidth="1"/>
    <col min="11565" max="11565" width="11.5703125" style="218" customWidth="1"/>
    <col min="11566" max="11566" width="4" style="218" customWidth="1"/>
    <col min="11567" max="11567" width="0" style="218" hidden="1" customWidth="1"/>
    <col min="11568" max="11568" width="4" style="218" customWidth="1"/>
    <col min="11569" max="11570" width="3.7109375" style="218" customWidth="1"/>
    <col min="11571" max="11571" width="7.42578125" style="218" bestFit="1" customWidth="1"/>
    <col min="11572" max="11572" width="3.28515625" style="218" customWidth="1"/>
    <col min="11573" max="11573" width="1.5703125" style="218" customWidth="1"/>
    <col min="11574" max="11651" width="1.140625" style="218" customWidth="1"/>
    <col min="11652" max="11817" width="4.7109375" style="218"/>
    <col min="11818" max="11818" width="1.42578125" style="218" customWidth="1"/>
    <col min="11819" max="11819" width="1.140625" style="218" customWidth="1"/>
    <col min="11820" max="11820" width="15.140625" style="218" customWidth="1"/>
    <col min="11821" max="11821" width="11.5703125" style="218" customWidth="1"/>
    <col min="11822" max="11822" width="4" style="218" customWidth="1"/>
    <col min="11823" max="11823" width="0" style="218" hidden="1" customWidth="1"/>
    <col min="11824" max="11824" width="4" style="218" customWidth="1"/>
    <col min="11825" max="11826" width="3.7109375" style="218" customWidth="1"/>
    <col min="11827" max="11827" width="7.42578125" style="218" bestFit="1" customWidth="1"/>
    <col min="11828" max="11828" width="3.28515625" style="218" customWidth="1"/>
    <col min="11829" max="11829" width="1.5703125" style="218" customWidth="1"/>
    <col min="11830" max="11907" width="1.140625" style="218" customWidth="1"/>
    <col min="11908" max="12073" width="4.7109375" style="218"/>
    <col min="12074" max="12074" width="1.42578125" style="218" customWidth="1"/>
    <col min="12075" max="12075" width="1.140625" style="218" customWidth="1"/>
    <col min="12076" max="12076" width="15.140625" style="218" customWidth="1"/>
    <col min="12077" max="12077" width="11.5703125" style="218" customWidth="1"/>
    <col min="12078" max="12078" width="4" style="218" customWidth="1"/>
    <col min="12079" max="12079" width="0" style="218" hidden="1" customWidth="1"/>
    <col min="12080" max="12080" width="4" style="218" customWidth="1"/>
    <col min="12081" max="12082" width="3.7109375" style="218" customWidth="1"/>
    <col min="12083" max="12083" width="7.42578125" style="218" bestFit="1" customWidth="1"/>
    <col min="12084" max="12084" width="3.28515625" style="218" customWidth="1"/>
    <col min="12085" max="12085" width="1.5703125" style="218" customWidth="1"/>
    <col min="12086" max="12163" width="1.140625" style="218" customWidth="1"/>
    <col min="12164" max="12329" width="4.7109375" style="218"/>
    <col min="12330" max="12330" width="1.42578125" style="218" customWidth="1"/>
    <col min="12331" max="12331" width="1.140625" style="218" customWidth="1"/>
    <col min="12332" max="12332" width="15.140625" style="218" customWidth="1"/>
    <col min="12333" max="12333" width="11.5703125" style="218" customWidth="1"/>
    <col min="12334" max="12334" width="4" style="218" customWidth="1"/>
    <col min="12335" max="12335" width="0" style="218" hidden="1" customWidth="1"/>
    <col min="12336" max="12336" width="4" style="218" customWidth="1"/>
    <col min="12337" max="12338" width="3.7109375" style="218" customWidth="1"/>
    <col min="12339" max="12339" width="7.42578125" style="218" bestFit="1" customWidth="1"/>
    <col min="12340" max="12340" width="3.28515625" style="218" customWidth="1"/>
    <col min="12341" max="12341" width="1.5703125" style="218" customWidth="1"/>
    <col min="12342" max="12419" width="1.140625" style="218" customWidth="1"/>
    <col min="12420" max="12585" width="4.7109375" style="218"/>
    <col min="12586" max="12586" width="1.42578125" style="218" customWidth="1"/>
    <col min="12587" max="12587" width="1.140625" style="218" customWidth="1"/>
    <col min="12588" max="12588" width="15.140625" style="218" customWidth="1"/>
    <col min="12589" max="12589" width="11.5703125" style="218" customWidth="1"/>
    <col min="12590" max="12590" width="4" style="218" customWidth="1"/>
    <col min="12591" max="12591" width="0" style="218" hidden="1" customWidth="1"/>
    <col min="12592" max="12592" width="4" style="218" customWidth="1"/>
    <col min="12593" max="12594" width="3.7109375" style="218" customWidth="1"/>
    <col min="12595" max="12595" width="7.42578125" style="218" bestFit="1" customWidth="1"/>
    <col min="12596" max="12596" width="3.28515625" style="218" customWidth="1"/>
    <col min="12597" max="12597" width="1.5703125" style="218" customWidth="1"/>
    <col min="12598" max="12675" width="1.140625" style="218" customWidth="1"/>
    <col min="12676" max="12841" width="4.7109375" style="218"/>
    <col min="12842" max="12842" width="1.42578125" style="218" customWidth="1"/>
    <col min="12843" max="12843" width="1.140625" style="218" customWidth="1"/>
    <col min="12844" max="12844" width="15.140625" style="218" customWidth="1"/>
    <col min="12845" max="12845" width="11.5703125" style="218" customWidth="1"/>
    <col min="12846" max="12846" width="4" style="218" customWidth="1"/>
    <col min="12847" max="12847" width="0" style="218" hidden="1" customWidth="1"/>
    <col min="12848" max="12848" width="4" style="218" customWidth="1"/>
    <col min="12849" max="12850" width="3.7109375" style="218" customWidth="1"/>
    <col min="12851" max="12851" width="7.42578125" style="218" bestFit="1" customWidth="1"/>
    <col min="12852" max="12852" width="3.28515625" style="218" customWidth="1"/>
    <col min="12853" max="12853" width="1.5703125" style="218" customWidth="1"/>
    <col min="12854" max="12931" width="1.140625" style="218" customWidth="1"/>
    <col min="12932" max="13097" width="4.7109375" style="218"/>
    <col min="13098" max="13098" width="1.42578125" style="218" customWidth="1"/>
    <col min="13099" max="13099" width="1.140625" style="218" customWidth="1"/>
    <col min="13100" max="13100" width="15.140625" style="218" customWidth="1"/>
    <col min="13101" max="13101" width="11.5703125" style="218" customWidth="1"/>
    <col min="13102" max="13102" width="4" style="218" customWidth="1"/>
    <col min="13103" max="13103" width="0" style="218" hidden="1" customWidth="1"/>
    <col min="13104" max="13104" width="4" style="218" customWidth="1"/>
    <col min="13105" max="13106" width="3.7109375" style="218" customWidth="1"/>
    <col min="13107" max="13107" width="7.42578125" style="218" bestFit="1" customWidth="1"/>
    <col min="13108" max="13108" width="3.28515625" style="218" customWidth="1"/>
    <col min="13109" max="13109" width="1.5703125" style="218" customWidth="1"/>
    <col min="13110" max="13187" width="1.140625" style="218" customWidth="1"/>
    <col min="13188" max="13353" width="4.7109375" style="218"/>
    <col min="13354" max="13354" width="1.42578125" style="218" customWidth="1"/>
    <col min="13355" max="13355" width="1.140625" style="218" customWidth="1"/>
    <col min="13356" max="13356" width="15.140625" style="218" customWidth="1"/>
    <col min="13357" max="13357" width="11.5703125" style="218" customWidth="1"/>
    <col min="13358" max="13358" width="4" style="218" customWidth="1"/>
    <col min="13359" max="13359" width="0" style="218" hidden="1" customWidth="1"/>
    <col min="13360" max="13360" width="4" style="218" customWidth="1"/>
    <col min="13361" max="13362" width="3.7109375" style="218" customWidth="1"/>
    <col min="13363" max="13363" width="7.42578125" style="218" bestFit="1" customWidth="1"/>
    <col min="13364" max="13364" width="3.28515625" style="218" customWidth="1"/>
    <col min="13365" max="13365" width="1.5703125" style="218" customWidth="1"/>
    <col min="13366" max="13443" width="1.140625" style="218" customWidth="1"/>
    <col min="13444" max="13609" width="4.7109375" style="218"/>
    <col min="13610" max="13610" width="1.42578125" style="218" customWidth="1"/>
    <col min="13611" max="13611" width="1.140625" style="218" customWidth="1"/>
    <col min="13612" max="13612" width="15.140625" style="218" customWidth="1"/>
    <col min="13613" max="13613" width="11.5703125" style="218" customWidth="1"/>
    <col min="13614" max="13614" width="4" style="218" customWidth="1"/>
    <col min="13615" max="13615" width="0" style="218" hidden="1" customWidth="1"/>
    <col min="13616" max="13616" width="4" style="218" customWidth="1"/>
    <col min="13617" max="13618" width="3.7109375" style="218" customWidth="1"/>
    <col min="13619" max="13619" width="7.42578125" style="218" bestFit="1" customWidth="1"/>
    <col min="13620" max="13620" width="3.28515625" style="218" customWidth="1"/>
    <col min="13621" max="13621" width="1.5703125" style="218" customWidth="1"/>
    <col min="13622" max="13699" width="1.140625" style="218" customWidth="1"/>
    <col min="13700" max="13865" width="4.7109375" style="218"/>
    <col min="13866" max="13866" width="1.42578125" style="218" customWidth="1"/>
    <col min="13867" max="13867" width="1.140625" style="218" customWidth="1"/>
    <col min="13868" max="13868" width="15.140625" style="218" customWidth="1"/>
    <col min="13869" max="13869" width="11.5703125" style="218" customWidth="1"/>
    <col min="13870" max="13870" width="4" style="218" customWidth="1"/>
    <col min="13871" max="13871" width="0" style="218" hidden="1" customWidth="1"/>
    <col min="13872" max="13872" width="4" style="218" customWidth="1"/>
    <col min="13873" max="13874" width="3.7109375" style="218" customWidth="1"/>
    <col min="13875" max="13875" width="7.42578125" style="218" bestFit="1" customWidth="1"/>
    <col min="13876" max="13876" width="3.28515625" style="218" customWidth="1"/>
    <col min="13877" max="13877" width="1.5703125" style="218" customWidth="1"/>
    <col min="13878" max="13955" width="1.140625" style="218" customWidth="1"/>
    <col min="13956" max="14121" width="4.7109375" style="218"/>
    <col min="14122" max="14122" width="1.42578125" style="218" customWidth="1"/>
    <col min="14123" max="14123" width="1.140625" style="218" customWidth="1"/>
    <col min="14124" max="14124" width="15.140625" style="218" customWidth="1"/>
    <col min="14125" max="14125" width="11.5703125" style="218" customWidth="1"/>
    <col min="14126" max="14126" width="4" style="218" customWidth="1"/>
    <col min="14127" max="14127" width="0" style="218" hidden="1" customWidth="1"/>
    <col min="14128" max="14128" width="4" style="218" customWidth="1"/>
    <col min="14129" max="14130" width="3.7109375" style="218" customWidth="1"/>
    <col min="14131" max="14131" width="7.42578125" style="218" bestFit="1" customWidth="1"/>
    <col min="14132" max="14132" width="3.28515625" style="218" customWidth="1"/>
    <col min="14133" max="14133" width="1.5703125" style="218" customWidth="1"/>
    <col min="14134" max="14211" width="1.140625" style="218" customWidth="1"/>
    <col min="14212" max="14377" width="4.7109375" style="218"/>
    <col min="14378" max="14378" width="1.42578125" style="218" customWidth="1"/>
    <col min="14379" max="14379" width="1.140625" style="218" customWidth="1"/>
    <col min="14380" max="14380" width="15.140625" style="218" customWidth="1"/>
    <col min="14381" max="14381" width="11.5703125" style="218" customWidth="1"/>
    <col min="14382" max="14382" width="4" style="218" customWidth="1"/>
    <col min="14383" max="14383" width="0" style="218" hidden="1" customWidth="1"/>
    <col min="14384" max="14384" width="4" style="218" customWidth="1"/>
    <col min="14385" max="14386" width="3.7109375" style="218" customWidth="1"/>
    <col min="14387" max="14387" width="7.42578125" style="218" bestFit="1" customWidth="1"/>
    <col min="14388" max="14388" width="3.28515625" style="218" customWidth="1"/>
    <col min="14389" max="14389" width="1.5703125" style="218" customWidth="1"/>
    <col min="14390" max="14467" width="1.140625" style="218" customWidth="1"/>
    <col min="14468" max="14633" width="4.7109375" style="218"/>
    <col min="14634" max="14634" width="1.42578125" style="218" customWidth="1"/>
    <col min="14635" max="14635" width="1.140625" style="218" customWidth="1"/>
    <col min="14636" max="14636" width="15.140625" style="218" customWidth="1"/>
    <col min="14637" max="14637" width="11.5703125" style="218" customWidth="1"/>
    <col min="14638" max="14638" width="4" style="218" customWidth="1"/>
    <col min="14639" max="14639" width="0" style="218" hidden="1" customWidth="1"/>
    <col min="14640" max="14640" width="4" style="218" customWidth="1"/>
    <col min="14641" max="14642" width="3.7109375" style="218" customWidth="1"/>
    <col min="14643" max="14643" width="7.42578125" style="218" bestFit="1" customWidth="1"/>
    <col min="14644" max="14644" width="3.28515625" style="218" customWidth="1"/>
    <col min="14645" max="14645" width="1.5703125" style="218" customWidth="1"/>
    <col min="14646" max="14723" width="1.140625" style="218" customWidth="1"/>
    <col min="14724" max="14889" width="4.7109375" style="218"/>
    <col min="14890" max="14890" width="1.42578125" style="218" customWidth="1"/>
    <col min="14891" max="14891" width="1.140625" style="218" customWidth="1"/>
    <col min="14892" max="14892" width="15.140625" style="218" customWidth="1"/>
    <col min="14893" max="14893" width="11.5703125" style="218" customWidth="1"/>
    <col min="14894" max="14894" width="4" style="218" customWidth="1"/>
    <col min="14895" max="14895" width="0" style="218" hidden="1" customWidth="1"/>
    <col min="14896" max="14896" width="4" style="218" customWidth="1"/>
    <col min="14897" max="14898" width="3.7109375" style="218" customWidth="1"/>
    <col min="14899" max="14899" width="7.42578125" style="218" bestFit="1" customWidth="1"/>
    <col min="14900" max="14900" width="3.28515625" style="218" customWidth="1"/>
    <col min="14901" max="14901" width="1.5703125" style="218" customWidth="1"/>
    <col min="14902" max="14979" width="1.140625" style="218" customWidth="1"/>
    <col min="14980" max="15145" width="4.7109375" style="218"/>
    <col min="15146" max="15146" width="1.42578125" style="218" customWidth="1"/>
    <col min="15147" max="15147" width="1.140625" style="218" customWidth="1"/>
    <col min="15148" max="15148" width="15.140625" style="218" customWidth="1"/>
    <col min="15149" max="15149" width="11.5703125" style="218" customWidth="1"/>
    <col min="15150" max="15150" width="4" style="218" customWidth="1"/>
    <col min="15151" max="15151" width="0" style="218" hidden="1" customWidth="1"/>
    <col min="15152" max="15152" width="4" style="218" customWidth="1"/>
    <col min="15153" max="15154" width="3.7109375" style="218" customWidth="1"/>
    <col min="15155" max="15155" width="7.42578125" style="218" bestFit="1" customWidth="1"/>
    <col min="15156" max="15156" width="3.28515625" style="218" customWidth="1"/>
    <col min="15157" max="15157" width="1.5703125" style="218" customWidth="1"/>
    <col min="15158" max="15235" width="1.140625" style="218" customWidth="1"/>
    <col min="15236" max="15401" width="4.7109375" style="218"/>
    <col min="15402" max="15402" width="1.42578125" style="218" customWidth="1"/>
    <col min="15403" max="15403" width="1.140625" style="218" customWidth="1"/>
    <col min="15404" max="15404" width="15.140625" style="218" customWidth="1"/>
    <col min="15405" max="15405" width="11.5703125" style="218" customWidth="1"/>
    <col min="15406" max="15406" width="4" style="218" customWidth="1"/>
    <col min="15407" max="15407" width="0" style="218" hidden="1" customWidth="1"/>
    <col min="15408" max="15408" width="4" style="218" customWidth="1"/>
    <col min="15409" max="15410" width="3.7109375" style="218" customWidth="1"/>
    <col min="15411" max="15411" width="7.42578125" style="218" bestFit="1" customWidth="1"/>
    <col min="15412" max="15412" width="3.28515625" style="218" customWidth="1"/>
    <col min="15413" max="15413" width="1.5703125" style="218" customWidth="1"/>
    <col min="15414" max="15491" width="1.140625" style="218" customWidth="1"/>
    <col min="15492" max="15657" width="4.7109375" style="218"/>
    <col min="15658" max="15658" width="1.42578125" style="218" customWidth="1"/>
    <col min="15659" max="15659" width="1.140625" style="218" customWidth="1"/>
    <col min="15660" max="15660" width="15.140625" style="218" customWidth="1"/>
    <col min="15661" max="15661" width="11.5703125" style="218" customWidth="1"/>
    <col min="15662" max="15662" width="4" style="218" customWidth="1"/>
    <col min="15663" max="15663" width="0" style="218" hidden="1" customWidth="1"/>
    <col min="15664" max="15664" width="4" style="218" customWidth="1"/>
    <col min="15665" max="15666" width="3.7109375" style="218" customWidth="1"/>
    <col min="15667" max="15667" width="7.42578125" style="218" bestFit="1" customWidth="1"/>
    <col min="15668" max="15668" width="3.28515625" style="218" customWidth="1"/>
    <col min="15669" max="15669" width="1.5703125" style="218" customWidth="1"/>
    <col min="15670" max="15747" width="1.140625" style="218" customWidth="1"/>
    <col min="15748" max="15913" width="4.7109375" style="218"/>
    <col min="15914" max="15914" width="1.42578125" style="218" customWidth="1"/>
    <col min="15915" max="15915" width="1.140625" style="218" customWidth="1"/>
    <col min="15916" max="15916" width="15.140625" style="218" customWidth="1"/>
    <col min="15917" max="15917" width="11.5703125" style="218" customWidth="1"/>
    <col min="15918" max="15918" width="4" style="218" customWidth="1"/>
    <col min="15919" max="15919" width="0" style="218" hidden="1" customWidth="1"/>
    <col min="15920" max="15920" width="4" style="218" customWidth="1"/>
    <col min="15921" max="15922" width="3.7109375" style="218" customWidth="1"/>
    <col min="15923" max="15923" width="7.42578125" style="218" bestFit="1" customWidth="1"/>
    <col min="15924" max="15924" width="3.28515625" style="218" customWidth="1"/>
    <col min="15925" max="15925" width="1.5703125" style="218" customWidth="1"/>
    <col min="15926" max="16003" width="1.140625" style="218" customWidth="1"/>
    <col min="16004" max="16169" width="4.7109375" style="218"/>
    <col min="16170" max="16170" width="1.42578125" style="218" customWidth="1"/>
    <col min="16171" max="16171" width="1.140625" style="218" customWidth="1"/>
    <col min="16172" max="16172" width="15.140625" style="218" customWidth="1"/>
    <col min="16173" max="16173" width="11.5703125" style="218" customWidth="1"/>
    <col min="16174" max="16174" width="4" style="218" customWidth="1"/>
    <col min="16175" max="16175" width="0" style="218" hidden="1" customWidth="1"/>
    <col min="16176" max="16176" width="4" style="218" customWidth="1"/>
    <col min="16177" max="16178" width="3.7109375" style="218" customWidth="1"/>
    <col min="16179" max="16179" width="7.42578125" style="218" bestFit="1" customWidth="1"/>
    <col min="16180" max="16180" width="3.28515625" style="218" customWidth="1"/>
    <col min="16181" max="16181" width="1.5703125" style="218" customWidth="1"/>
    <col min="16182" max="16259" width="1.140625" style="218" customWidth="1"/>
    <col min="16260" max="16384" width="4.7109375" style="218"/>
  </cols>
  <sheetData>
    <row r="1" spans="1:156" s="274" customFormat="1" ht="25.5" customHeight="1" x14ac:dyDescent="0.2">
      <c r="A1" s="353"/>
      <c r="B1" s="354" t="s">
        <v>320</v>
      </c>
      <c r="C1" s="353"/>
      <c r="D1" s="353"/>
      <c r="E1" s="353"/>
      <c r="F1" s="351"/>
      <c r="G1" s="351"/>
      <c r="H1" s="351"/>
      <c r="I1" s="351"/>
      <c r="J1" s="351"/>
      <c r="K1" s="351"/>
      <c r="L1" s="351"/>
      <c r="M1" s="351"/>
      <c r="N1" s="351"/>
      <c r="O1" s="351"/>
      <c r="P1" s="351"/>
      <c r="Q1" s="351"/>
      <c r="R1" s="351"/>
      <c r="S1" s="352"/>
      <c r="T1" s="351"/>
      <c r="U1" s="351"/>
      <c r="V1" s="351"/>
      <c r="W1" s="351"/>
      <c r="X1" s="351"/>
      <c r="Y1" s="351"/>
      <c r="Z1" s="351"/>
      <c r="AA1" s="351"/>
      <c r="AB1" s="351"/>
      <c r="AC1" s="351"/>
      <c r="AD1" s="351"/>
      <c r="AE1" s="351"/>
      <c r="AF1" s="351"/>
      <c r="AG1" s="351"/>
      <c r="AH1" s="351"/>
      <c r="AI1" s="351"/>
      <c r="AJ1" s="351"/>
      <c r="AK1" s="351"/>
      <c r="AL1" s="351"/>
      <c r="AM1" s="351"/>
      <c r="AN1" s="351"/>
      <c r="AO1" s="351"/>
      <c r="AP1" s="351"/>
      <c r="AQ1" s="352"/>
      <c r="AR1" s="351"/>
      <c r="AS1" s="351"/>
      <c r="AT1" s="351"/>
      <c r="AU1" s="351"/>
      <c r="AV1" s="351"/>
      <c r="AW1" s="351"/>
      <c r="AX1" s="351"/>
      <c r="AY1" s="351"/>
      <c r="AZ1" s="351"/>
      <c r="BA1" s="351"/>
      <c r="BB1" s="351"/>
      <c r="BC1" s="351"/>
      <c r="BD1" s="351"/>
      <c r="BE1" s="351"/>
      <c r="BF1" s="351"/>
      <c r="BG1" s="351"/>
      <c r="BH1" s="351"/>
      <c r="BI1" s="351"/>
      <c r="BJ1" s="351"/>
      <c r="BK1" s="351"/>
      <c r="BL1" s="351"/>
      <c r="BM1" s="351"/>
      <c r="BN1" s="351"/>
      <c r="BO1" s="352"/>
      <c r="BP1" s="351"/>
      <c r="BQ1" s="351"/>
      <c r="BR1" s="351"/>
      <c r="BS1" s="351"/>
      <c r="BT1" s="351"/>
      <c r="BU1" s="351"/>
      <c r="BV1" s="351"/>
      <c r="BW1" s="351"/>
      <c r="BX1" s="351"/>
      <c r="BY1" s="351"/>
      <c r="BZ1" s="351"/>
      <c r="CA1" s="351"/>
      <c r="CB1" s="351"/>
      <c r="CC1" s="351"/>
      <c r="CD1" s="351"/>
      <c r="CE1" s="351"/>
      <c r="CF1" s="351"/>
      <c r="CG1" s="351"/>
      <c r="CH1" s="351"/>
      <c r="CI1" s="351"/>
      <c r="CJ1" s="351"/>
      <c r="CK1" s="351"/>
      <c r="CL1" s="351"/>
      <c r="CM1" s="352"/>
      <c r="CN1" s="351"/>
      <c r="CO1" s="351"/>
      <c r="CP1" s="351"/>
      <c r="CQ1" s="351"/>
      <c r="CR1" s="351"/>
      <c r="CS1" s="351"/>
      <c r="CT1" s="351"/>
      <c r="CU1" s="351"/>
      <c r="CV1" s="351"/>
      <c r="CW1" s="351"/>
      <c r="CX1" s="351"/>
      <c r="CY1" s="351"/>
      <c r="CZ1" s="351"/>
      <c r="DA1" s="351"/>
      <c r="DB1" s="351"/>
      <c r="DC1" s="351"/>
      <c r="DD1" s="351"/>
      <c r="DE1" s="351"/>
      <c r="DF1" s="351"/>
      <c r="DG1" s="351"/>
      <c r="DH1" s="351"/>
      <c r="DI1" s="351"/>
      <c r="DJ1" s="351"/>
      <c r="DK1" s="352"/>
      <c r="DL1" s="351"/>
      <c r="DM1" s="351"/>
      <c r="DN1" s="351"/>
      <c r="DO1" s="351"/>
      <c r="DP1" s="351"/>
      <c r="DQ1" s="351"/>
      <c r="DR1" s="351"/>
      <c r="DS1" s="351"/>
      <c r="DT1" s="351"/>
      <c r="DU1" s="351"/>
      <c r="DV1" s="351"/>
      <c r="DW1" s="351"/>
      <c r="DX1" s="351"/>
      <c r="DY1" s="351"/>
      <c r="DZ1" s="351"/>
      <c r="EA1" s="351"/>
      <c r="EB1" s="351"/>
      <c r="EC1" s="351"/>
      <c r="EI1" s="293"/>
      <c r="EJ1" s="221"/>
      <c r="EK1" s="350"/>
      <c r="EL1" s="350"/>
      <c r="EM1" s="350"/>
      <c r="EN1" s="350"/>
      <c r="EO1" s="221"/>
      <c r="EP1" s="221"/>
      <c r="EQ1" s="220"/>
    </row>
    <row r="2" spans="1:156" s="346" customFormat="1" ht="9" customHeight="1" x14ac:dyDescent="0.2">
      <c r="B2" s="700" t="s">
        <v>319</v>
      </c>
      <c r="C2" s="701"/>
      <c r="D2" s="701"/>
      <c r="E2" s="349"/>
      <c r="F2" s="605" t="s">
        <v>290</v>
      </c>
      <c r="G2" s="605"/>
      <c r="H2" s="605"/>
      <c r="I2" s="605"/>
      <c r="J2" s="605"/>
      <c r="K2" s="605"/>
      <c r="L2" s="605"/>
      <c r="M2" s="605"/>
      <c r="N2" s="605"/>
      <c r="O2" s="605"/>
      <c r="P2" s="605"/>
      <c r="Q2" s="605"/>
      <c r="R2" s="605"/>
      <c r="S2" s="606"/>
      <c r="T2" s="607" t="s">
        <v>318</v>
      </c>
      <c r="U2" s="608"/>
      <c r="V2" s="608"/>
      <c r="W2" s="608"/>
      <c r="X2" s="608"/>
      <c r="Y2" s="608"/>
      <c r="Z2" s="608"/>
      <c r="AA2" s="608"/>
      <c r="AB2" s="608"/>
      <c r="AC2" s="608"/>
      <c r="AD2" s="608"/>
      <c r="AE2" s="608"/>
      <c r="AF2" s="608"/>
      <c r="AG2" s="608"/>
      <c r="AH2" s="608"/>
      <c r="AI2" s="608"/>
      <c r="AJ2" s="608"/>
      <c r="AK2" s="608"/>
      <c r="AL2" s="608"/>
      <c r="AM2" s="608"/>
      <c r="AN2" s="608"/>
      <c r="AO2" s="608"/>
      <c r="AP2" s="608"/>
      <c r="AQ2" s="609"/>
      <c r="AR2" s="607" t="s">
        <v>317</v>
      </c>
      <c r="AS2" s="608"/>
      <c r="AT2" s="608"/>
      <c r="AU2" s="608"/>
      <c r="AV2" s="608"/>
      <c r="AW2" s="608"/>
      <c r="AX2" s="608"/>
      <c r="AY2" s="608"/>
      <c r="AZ2" s="608"/>
      <c r="BA2" s="608"/>
      <c r="BB2" s="608"/>
      <c r="BC2" s="608"/>
      <c r="BD2" s="608"/>
      <c r="BE2" s="608"/>
      <c r="BF2" s="608"/>
      <c r="BG2" s="608"/>
      <c r="BH2" s="608"/>
      <c r="BI2" s="608"/>
      <c r="BJ2" s="608"/>
      <c r="BK2" s="608"/>
      <c r="BL2" s="608"/>
      <c r="BM2" s="608"/>
      <c r="BN2" s="608"/>
      <c r="BO2" s="609"/>
      <c r="BP2" s="607" t="s">
        <v>316</v>
      </c>
      <c r="BQ2" s="608"/>
      <c r="BR2" s="608"/>
      <c r="BS2" s="608"/>
      <c r="BT2" s="608"/>
      <c r="BU2" s="608"/>
      <c r="BV2" s="608"/>
      <c r="BW2" s="608"/>
      <c r="BX2" s="608"/>
      <c r="BY2" s="608"/>
      <c r="BZ2" s="608"/>
      <c r="CA2" s="608"/>
      <c r="CB2" s="608"/>
      <c r="CC2" s="608"/>
      <c r="CD2" s="608"/>
      <c r="CE2" s="608"/>
      <c r="CF2" s="608"/>
      <c r="CG2" s="608"/>
      <c r="CH2" s="608"/>
      <c r="CI2" s="608"/>
      <c r="CJ2" s="608"/>
      <c r="CK2" s="608"/>
      <c r="CL2" s="608"/>
      <c r="CM2" s="609"/>
      <c r="CN2" s="607" t="s">
        <v>315</v>
      </c>
      <c r="CO2" s="608"/>
      <c r="CP2" s="608"/>
      <c r="CQ2" s="608"/>
      <c r="CR2" s="608"/>
      <c r="CS2" s="608"/>
      <c r="CT2" s="608"/>
      <c r="CU2" s="608"/>
      <c r="CV2" s="608"/>
      <c r="CW2" s="608"/>
      <c r="CX2" s="608"/>
      <c r="CY2" s="608"/>
      <c r="CZ2" s="608"/>
      <c r="DA2" s="608"/>
      <c r="DB2" s="608"/>
      <c r="DC2" s="608"/>
      <c r="DD2" s="608"/>
      <c r="DE2" s="608"/>
      <c r="DF2" s="608"/>
      <c r="DG2" s="608"/>
      <c r="DH2" s="608"/>
      <c r="DI2" s="608"/>
      <c r="DJ2" s="608"/>
      <c r="DK2" s="609"/>
      <c r="DL2" s="607" t="s">
        <v>314</v>
      </c>
      <c r="DM2" s="608"/>
      <c r="DN2" s="608"/>
      <c r="DO2" s="608"/>
      <c r="DP2" s="608"/>
      <c r="DQ2" s="608"/>
      <c r="DR2" s="608"/>
      <c r="DS2" s="608"/>
      <c r="DT2" s="608"/>
      <c r="DU2" s="608"/>
      <c r="DV2" s="608"/>
      <c r="DW2" s="608"/>
      <c r="DX2" s="608"/>
      <c r="DY2" s="608"/>
      <c r="DZ2" s="608"/>
      <c r="EA2" s="608"/>
      <c r="EB2" s="608"/>
      <c r="EC2" s="608"/>
      <c r="EI2" s="349"/>
      <c r="EJ2" s="348"/>
      <c r="EK2" s="702">
        <f>SUM(EK3:EN3)</f>
        <v>22852.078846371554</v>
      </c>
      <c r="EL2" s="703"/>
      <c r="EM2" s="703"/>
      <c r="EN2" s="703"/>
      <c r="EO2" s="348"/>
      <c r="EP2" s="348"/>
      <c r="EQ2" s="347"/>
    </row>
    <row r="3" spans="1:156" s="340" customFormat="1" ht="9" customHeight="1" x14ac:dyDescent="0.15">
      <c r="B3" s="704"/>
      <c r="C3" s="705"/>
      <c r="D3" s="705"/>
      <c r="E3" s="345"/>
      <c r="F3" s="599" t="s">
        <v>280</v>
      </c>
      <c r="G3" s="600"/>
      <c r="H3" s="599" t="s">
        <v>279</v>
      </c>
      <c r="I3" s="600"/>
      <c r="J3" s="599" t="s">
        <v>278</v>
      </c>
      <c r="K3" s="600"/>
      <c r="L3" s="599" t="s">
        <v>277</v>
      </c>
      <c r="M3" s="600"/>
      <c r="N3" s="599" t="s">
        <v>287</v>
      </c>
      <c r="O3" s="600"/>
      <c r="P3" s="599" t="s">
        <v>286</v>
      </c>
      <c r="Q3" s="600"/>
      <c r="R3" s="599" t="s">
        <v>285</v>
      </c>
      <c r="S3" s="600"/>
      <c r="T3" s="599" t="s">
        <v>176</v>
      </c>
      <c r="U3" s="600"/>
      <c r="V3" s="599" t="s">
        <v>284</v>
      </c>
      <c r="W3" s="600"/>
      <c r="X3" s="599" t="s">
        <v>283</v>
      </c>
      <c r="Y3" s="600"/>
      <c r="Z3" s="599" t="s">
        <v>282</v>
      </c>
      <c r="AA3" s="600"/>
      <c r="AB3" s="599" t="s">
        <v>281</v>
      </c>
      <c r="AC3" s="600"/>
      <c r="AD3" s="599" t="s">
        <v>280</v>
      </c>
      <c r="AE3" s="600"/>
      <c r="AF3" s="599" t="s">
        <v>279</v>
      </c>
      <c r="AG3" s="600"/>
      <c r="AH3" s="599" t="s">
        <v>278</v>
      </c>
      <c r="AI3" s="600"/>
      <c r="AJ3" s="599" t="s">
        <v>277</v>
      </c>
      <c r="AK3" s="600"/>
      <c r="AL3" s="599" t="s">
        <v>287</v>
      </c>
      <c r="AM3" s="600"/>
      <c r="AN3" s="599" t="s">
        <v>286</v>
      </c>
      <c r="AO3" s="600"/>
      <c r="AP3" s="599" t="s">
        <v>285</v>
      </c>
      <c r="AQ3" s="600"/>
      <c r="AR3" s="599" t="s">
        <v>176</v>
      </c>
      <c r="AS3" s="600"/>
      <c r="AT3" s="599" t="s">
        <v>284</v>
      </c>
      <c r="AU3" s="600"/>
      <c r="AV3" s="599" t="s">
        <v>283</v>
      </c>
      <c r="AW3" s="600"/>
      <c r="AX3" s="599" t="s">
        <v>282</v>
      </c>
      <c r="AY3" s="600"/>
      <c r="AZ3" s="599" t="s">
        <v>281</v>
      </c>
      <c r="BA3" s="600"/>
      <c r="BB3" s="599" t="s">
        <v>280</v>
      </c>
      <c r="BC3" s="600"/>
      <c r="BD3" s="599" t="s">
        <v>279</v>
      </c>
      <c r="BE3" s="600"/>
      <c r="BF3" s="599" t="s">
        <v>278</v>
      </c>
      <c r="BG3" s="600"/>
      <c r="BH3" s="599" t="s">
        <v>277</v>
      </c>
      <c r="BI3" s="600"/>
      <c r="BJ3" s="599" t="s">
        <v>287</v>
      </c>
      <c r="BK3" s="600"/>
      <c r="BL3" s="599" t="s">
        <v>286</v>
      </c>
      <c r="BM3" s="600"/>
      <c r="BN3" s="599" t="s">
        <v>285</v>
      </c>
      <c r="BO3" s="600"/>
      <c r="BP3" s="599" t="s">
        <v>176</v>
      </c>
      <c r="BQ3" s="600"/>
      <c r="BR3" s="599" t="s">
        <v>284</v>
      </c>
      <c r="BS3" s="600"/>
      <c r="BT3" s="599" t="s">
        <v>283</v>
      </c>
      <c r="BU3" s="600"/>
      <c r="BV3" s="599" t="s">
        <v>282</v>
      </c>
      <c r="BW3" s="600"/>
      <c r="BX3" s="599" t="s">
        <v>281</v>
      </c>
      <c r="BY3" s="600"/>
      <c r="BZ3" s="599" t="s">
        <v>280</v>
      </c>
      <c r="CA3" s="600"/>
      <c r="CB3" s="599" t="s">
        <v>279</v>
      </c>
      <c r="CC3" s="600"/>
      <c r="CD3" s="599" t="s">
        <v>278</v>
      </c>
      <c r="CE3" s="600"/>
      <c r="CF3" s="599" t="s">
        <v>277</v>
      </c>
      <c r="CG3" s="600"/>
      <c r="CH3" s="599" t="s">
        <v>287</v>
      </c>
      <c r="CI3" s="600"/>
      <c r="CJ3" s="599" t="s">
        <v>286</v>
      </c>
      <c r="CK3" s="600"/>
      <c r="CL3" s="599" t="s">
        <v>285</v>
      </c>
      <c r="CM3" s="600"/>
      <c r="CN3" s="599" t="s">
        <v>176</v>
      </c>
      <c r="CO3" s="600"/>
      <c r="CP3" s="599" t="s">
        <v>284</v>
      </c>
      <c r="CQ3" s="600"/>
      <c r="CR3" s="599" t="s">
        <v>283</v>
      </c>
      <c r="CS3" s="600"/>
      <c r="CT3" s="599" t="s">
        <v>282</v>
      </c>
      <c r="CU3" s="600"/>
      <c r="CV3" s="599" t="s">
        <v>281</v>
      </c>
      <c r="CW3" s="600"/>
      <c r="CX3" s="599" t="s">
        <v>280</v>
      </c>
      <c r="CY3" s="600"/>
      <c r="CZ3" s="599" t="s">
        <v>279</v>
      </c>
      <c r="DA3" s="600"/>
      <c r="DB3" s="599" t="s">
        <v>278</v>
      </c>
      <c r="DC3" s="600"/>
      <c r="DD3" s="599" t="s">
        <v>277</v>
      </c>
      <c r="DE3" s="600"/>
      <c r="DF3" s="599" t="s">
        <v>287</v>
      </c>
      <c r="DG3" s="600"/>
      <c r="DH3" s="599" t="s">
        <v>286</v>
      </c>
      <c r="DI3" s="600"/>
      <c r="DJ3" s="599" t="s">
        <v>285</v>
      </c>
      <c r="DK3" s="600"/>
      <c r="DL3" s="599" t="s">
        <v>176</v>
      </c>
      <c r="DM3" s="600"/>
      <c r="DN3" s="599" t="s">
        <v>284</v>
      </c>
      <c r="DO3" s="600"/>
      <c r="DP3" s="599" t="s">
        <v>283</v>
      </c>
      <c r="DQ3" s="600"/>
      <c r="DR3" s="599" t="s">
        <v>282</v>
      </c>
      <c r="DS3" s="600"/>
      <c r="DT3" s="599" t="s">
        <v>281</v>
      </c>
      <c r="DU3" s="600"/>
      <c r="DV3" s="599" t="s">
        <v>280</v>
      </c>
      <c r="DW3" s="600"/>
      <c r="DX3" s="599" t="s">
        <v>279</v>
      </c>
      <c r="DY3" s="600"/>
      <c r="DZ3" s="599" t="s">
        <v>278</v>
      </c>
      <c r="EA3" s="600"/>
      <c r="EB3" s="599" t="s">
        <v>277</v>
      </c>
      <c r="EC3" s="600"/>
      <c r="EI3" s="344"/>
      <c r="EJ3" s="335"/>
      <c r="EK3" s="343">
        <f>SUM(EK18:EK42)</f>
        <v>6817.5153846153844</v>
      </c>
      <c r="EL3" s="343">
        <f>SUM(EL18:EL42)</f>
        <v>1034</v>
      </c>
      <c r="EM3" s="343">
        <f>SUM(EM18:EM42)</f>
        <v>4464.6000000000004</v>
      </c>
      <c r="EN3" s="343">
        <f>SUM(EN18:EN42)</f>
        <v>10535.96346175617</v>
      </c>
      <c r="EO3" s="342"/>
      <c r="EP3" s="342"/>
      <c r="EQ3" s="341"/>
    </row>
    <row r="4" spans="1:156" s="274" customFormat="1" ht="9" customHeight="1" x14ac:dyDescent="0.15">
      <c r="B4" s="339"/>
      <c r="C4" s="338" t="s">
        <v>313</v>
      </c>
      <c r="D4" s="337"/>
      <c r="E4" s="330"/>
      <c r="F4" s="336"/>
      <c r="G4" s="336"/>
      <c r="H4" s="336"/>
      <c r="I4" s="336"/>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AJ4" s="336"/>
      <c r="AK4" s="336"/>
      <c r="AL4" s="336"/>
      <c r="AM4" s="336"/>
      <c r="AN4" s="336"/>
      <c r="AO4" s="336"/>
      <c r="AP4" s="336"/>
      <c r="AQ4" s="336"/>
      <c r="AR4" s="336"/>
      <c r="AS4" s="336"/>
      <c r="AT4" s="336"/>
      <c r="AU4" s="336"/>
      <c r="AV4" s="336"/>
      <c r="AW4" s="336"/>
      <c r="AX4" s="336"/>
      <c r="AY4" s="336"/>
      <c r="AZ4" s="336"/>
      <c r="BA4" s="336"/>
      <c r="BB4" s="336"/>
      <c r="BC4" s="336"/>
      <c r="BD4" s="336"/>
      <c r="BE4" s="336"/>
      <c r="BF4" s="336"/>
      <c r="BG4" s="336"/>
      <c r="BH4" s="336"/>
      <c r="BI4" s="336"/>
      <c r="BJ4" s="336"/>
      <c r="BK4" s="336"/>
      <c r="BL4" s="336"/>
      <c r="BM4" s="336"/>
      <c r="BN4" s="336"/>
      <c r="BO4" s="336"/>
      <c r="BP4" s="336"/>
      <c r="BQ4" s="336"/>
      <c r="BR4" s="336"/>
      <c r="BS4" s="336"/>
      <c r="BT4" s="336"/>
      <c r="BU4" s="336"/>
      <c r="BV4" s="336"/>
      <c r="BW4" s="336"/>
      <c r="BX4" s="336"/>
      <c r="BY4" s="336"/>
      <c r="BZ4" s="336"/>
      <c r="CA4" s="336"/>
      <c r="CB4" s="336"/>
      <c r="CC4" s="336"/>
      <c r="CD4" s="336"/>
      <c r="CE4" s="336"/>
      <c r="CF4" s="336"/>
      <c r="CG4" s="336"/>
      <c r="CH4" s="336"/>
      <c r="CI4" s="336"/>
      <c r="CJ4" s="336"/>
      <c r="CK4" s="336"/>
      <c r="CL4" s="336"/>
      <c r="CM4" s="336"/>
      <c r="CN4" s="336"/>
      <c r="CO4" s="336"/>
      <c r="CP4" s="336"/>
      <c r="CQ4" s="336"/>
      <c r="CR4" s="336"/>
      <c r="CS4" s="336"/>
      <c r="CT4" s="336"/>
      <c r="CU4" s="336"/>
      <c r="CV4" s="336"/>
      <c r="CW4" s="336"/>
      <c r="CX4" s="336"/>
      <c r="CY4" s="336"/>
      <c r="CZ4" s="336"/>
      <c r="DA4" s="336"/>
      <c r="DB4" s="336"/>
      <c r="DC4" s="336"/>
      <c r="DD4" s="336"/>
      <c r="DE4" s="336"/>
      <c r="DF4" s="336"/>
      <c r="DG4" s="336"/>
      <c r="DH4" s="336"/>
      <c r="DI4" s="336"/>
      <c r="DJ4" s="336"/>
      <c r="DK4" s="336"/>
      <c r="DL4" s="336"/>
      <c r="DM4" s="336"/>
      <c r="DN4" s="336"/>
      <c r="DO4" s="336"/>
      <c r="DP4" s="336"/>
      <c r="DQ4" s="336"/>
      <c r="DR4" s="336"/>
      <c r="DS4" s="336"/>
      <c r="DT4" s="336"/>
      <c r="DU4" s="336"/>
      <c r="DV4" s="336"/>
      <c r="DW4" s="336"/>
      <c r="DX4" s="336"/>
      <c r="DY4" s="336"/>
      <c r="DZ4" s="336"/>
      <c r="EA4" s="336"/>
      <c r="EB4" s="336"/>
      <c r="EC4" s="336"/>
      <c r="ED4" s="220"/>
      <c r="EI4" s="293"/>
      <c r="EJ4" s="335"/>
      <c r="EK4" s="334"/>
      <c r="EL4" s="334"/>
      <c r="EM4" s="724">
        <f>SUM(EM3:EN3)</f>
        <v>15000.56346175617</v>
      </c>
      <c r="EN4" s="725"/>
      <c r="EO4" s="221"/>
      <c r="EP4" s="221"/>
      <c r="EQ4" s="220"/>
    </row>
    <row r="5" spans="1:156" s="274" customFormat="1" ht="9" customHeight="1" thickBot="1" x14ac:dyDescent="0.2">
      <c r="B5" s="333"/>
      <c r="C5" s="332" t="s">
        <v>312</v>
      </c>
      <c r="D5" s="331"/>
      <c r="E5" s="330"/>
      <c r="F5" s="327"/>
      <c r="G5" s="327"/>
      <c r="H5" s="328"/>
      <c r="I5" s="328"/>
      <c r="J5" s="328"/>
      <c r="K5" s="328"/>
      <c r="L5" s="329"/>
      <c r="M5" s="329"/>
      <c r="N5" s="329"/>
      <c r="O5" s="329"/>
      <c r="P5" s="329"/>
      <c r="Q5" s="329"/>
      <c r="R5" s="328"/>
      <c r="S5" s="328"/>
      <c r="T5" s="328"/>
      <c r="U5" s="328"/>
      <c r="V5" s="328"/>
      <c r="W5" s="329"/>
      <c r="X5" s="329"/>
      <c r="Y5" s="329"/>
      <c r="Z5" s="329"/>
      <c r="AA5" s="329"/>
      <c r="AB5" s="329"/>
      <c r="AC5" s="329"/>
      <c r="AD5" s="329"/>
      <c r="AE5" s="329"/>
      <c r="AF5" s="329"/>
      <c r="AG5" s="329"/>
      <c r="AH5" s="329"/>
      <c r="AI5" s="329"/>
      <c r="AJ5" s="329"/>
      <c r="AK5" s="329"/>
      <c r="AL5" s="329"/>
      <c r="AM5" s="329"/>
      <c r="AN5" s="329"/>
      <c r="AO5" s="329"/>
      <c r="AP5" s="328"/>
      <c r="AQ5" s="328"/>
      <c r="AR5" s="328"/>
      <c r="AS5" s="328"/>
      <c r="AT5" s="329"/>
      <c r="AU5" s="329"/>
      <c r="AV5" s="329"/>
      <c r="AW5" s="329"/>
      <c r="AX5" s="329"/>
      <c r="AY5" s="329"/>
      <c r="AZ5" s="329"/>
      <c r="BA5" s="329"/>
      <c r="BB5" s="329"/>
      <c r="BC5" s="329"/>
      <c r="BD5" s="329"/>
      <c r="BE5" s="329"/>
      <c r="BF5" s="329"/>
      <c r="BG5" s="329"/>
      <c r="BH5" s="329"/>
      <c r="BI5" s="329"/>
      <c r="BJ5" s="329"/>
      <c r="BK5" s="329"/>
      <c r="BL5" s="329"/>
      <c r="BM5" s="329"/>
      <c r="BN5" s="328"/>
      <c r="BO5" s="328"/>
      <c r="BP5" s="328"/>
      <c r="BQ5" s="328"/>
      <c r="BR5" s="328"/>
      <c r="BS5" s="329"/>
      <c r="BT5" s="329"/>
      <c r="BU5" s="329"/>
      <c r="BV5" s="329"/>
      <c r="BW5" s="329"/>
      <c r="BX5" s="329"/>
      <c r="BY5" s="329"/>
      <c r="BZ5" s="329"/>
      <c r="CA5" s="329"/>
      <c r="CB5" s="329"/>
      <c r="CC5" s="329"/>
      <c r="CD5" s="329"/>
      <c r="CE5" s="329"/>
      <c r="CF5" s="329"/>
      <c r="CG5" s="329"/>
      <c r="CH5" s="329"/>
      <c r="CI5" s="329"/>
      <c r="CJ5" s="329"/>
      <c r="CK5" s="329"/>
      <c r="CL5" s="328"/>
      <c r="CM5" s="328"/>
      <c r="CN5" s="328"/>
      <c r="CO5" s="328"/>
      <c r="CP5" s="328"/>
      <c r="CQ5" s="328"/>
      <c r="CR5" s="329"/>
      <c r="CS5" s="329"/>
      <c r="CT5" s="329"/>
      <c r="CU5" s="329"/>
      <c r="CV5" s="329"/>
      <c r="CW5" s="329"/>
      <c r="CX5" s="329"/>
      <c r="CY5" s="329"/>
      <c r="CZ5" s="329"/>
      <c r="DA5" s="329"/>
      <c r="DB5" s="329"/>
      <c r="DC5" s="329"/>
      <c r="DD5" s="329"/>
      <c r="DE5" s="329"/>
      <c r="DF5" s="329"/>
      <c r="DG5" s="329"/>
      <c r="DH5" s="329"/>
      <c r="DI5" s="329"/>
      <c r="DJ5" s="328"/>
      <c r="DK5" s="328"/>
      <c r="DL5" s="328"/>
      <c r="DM5" s="328"/>
      <c r="DN5" s="328"/>
      <c r="DO5" s="328"/>
      <c r="DP5" s="328"/>
      <c r="DQ5" s="328"/>
      <c r="DR5" s="329"/>
      <c r="DS5" s="329"/>
      <c r="DT5" s="329"/>
      <c r="DU5" s="329"/>
      <c r="DV5" s="329"/>
      <c r="DW5" s="329"/>
      <c r="DX5" s="328"/>
      <c r="DY5" s="328"/>
      <c r="DZ5" s="327"/>
      <c r="EA5" s="327"/>
      <c r="EB5" s="327"/>
      <c r="EC5" s="327"/>
      <c r="ED5" s="220"/>
      <c r="EE5" s="224"/>
      <c r="EF5" s="224"/>
      <c r="EG5" s="224"/>
      <c r="EH5" s="224"/>
      <c r="EI5" s="293"/>
      <c r="EJ5" s="221"/>
      <c r="EK5" s="326"/>
      <c r="EL5" s="326"/>
      <c r="EM5" s="726"/>
      <c r="EN5" s="726"/>
      <c r="EO5" s="221"/>
      <c r="EP5" s="221"/>
      <c r="EQ5" s="220"/>
    </row>
    <row r="6" spans="1:156" s="274" customFormat="1" ht="9.75" thickBot="1" x14ac:dyDescent="0.2">
      <c r="B6" s="325"/>
      <c r="C6" s="324"/>
      <c r="D6" s="323"/>
      <c r="F6" s="322"/>
      <c r="G6" s="321"/>
      <c r="H6" s="322"/>
      <c r="I6" s="321"/>
      <c r="J6" s="322"/>
      <c r="K6" s="321"/>
      <c r="L6" s="322"/>
      <c r="M6" s="321"/>
      <c r="N6" s="322"/>
      <c r="O6" s="321"/>
      <c r="P6" s="322"/>
      <c r="Q6" s="321"/>
      <c r="R6" s="322"/>
      <c r="S6" s="321"/>
      <c r="T6" s="322"/>
      <c r="U6" s="321"/>
      <c r="V6" s="322"/>
      <c r="W6" s="321"/>
      <c r="X6" s="322"/>
      <c r="Y6" s="321"/>
      <c r="Z6" s="322"/>
      <c r="AA6" s="321"/>
      <c r="AB6" s="322"/>
      <c r="AC6" s="321"/>
      <c r="AD6" s="322"/>
      <c r="AE6" s="321"/>
      <c r="AF6" s="322"/>
      <c r="AG6" s="321"/>
      <c r="AH6" s="322"/>
      <c r="AI6" s="321"/>
      <c r="AJ6" s="322"/>
      <c r="AK6" s="321"/>
      <c r="AL6" s="322"/>
      <c r="AM6" s="321"/>
      <c r="AN6" s="322"/>
      <c r="AO6" s="321"/>
      <c r="AP6" s="322"/>
      <c r="AQ6" s="321"/>
      <c r="AR6" s="322"/>
      <c r="AS6" s="321"/>
      <c r="AT6" s="322"/>
      <c r="AU6" s="321"/>
      <c r="AV6" s="322"/>
      <c r="AW6" s="321"/>
      <c r="AX6" s="322"/>
      <c r="AY6" s="321"/>
      <c r="AZ6" s="322"/>
      <c r="BA6" s="321"/>
      <c r="BB6" s="322"/>
      <c r="BC6" s="321"/>
      <c r="BD6" s="322"/>
      <c r="BE6" s="321"/>
      <c r="BF6" s="322"/>
      <c r="BG6" s="321"/>
      <c r="BH6" s="322"/>
      <c r="BI6" s="321"/>
      <c r="BJ6" s="322"/>
      <c r="BK6" s="321"/>
      <c r="BL6" s="322"/>
      <c r="BM6" s="321"/>
      <c r="BN6" s="322"/>
      <c r="BO6" s="321"/>
      <c r="BP6" s="322"/>
      <c r="BQ6" s="321"/>
      <c r="BR6" s="322"/>
      <c r="BS6" s="321"/>
      <c r="BT6" s="322"/>
      <c r="BU6" s="321"/>
      <c r="BV6" s="322"/>
      <c r="BW6" s="321"/>
      <c r="BX6" s="322"/>
      <c r="BY6" s="321"/>
      <c r="BZ6" s="322"/>
      <c r="CA6" s="321"/>
      <c r="CB6" s="322"/>
      <c r="CC6" s="321"/>
      <c r="CD6" s="322"/>
      <c r="CE6" s="321"/>
      <c r="CF6" s="322"/>
      <c r="CG6" s="321"/>
      <c r="CH6" s="322"/>
      <c r="CI6" s="321"/>
      <c r="CJ6" s="322"/>
      <c r="CK6" s="321"/>
      <c r="CL6" s="322"/>
      <c r="CM6" s="321"/>
      <c r="CN6" s="322"/>
      <c r="CO6" s="321"/>
      <c r="CP6" s="322"/>
      <c r="CQ6" s="321"/>
      <c r="CR6" s="322"/>
      <c r="CS6" s="321"/>
      <c r="CT6" s="322"/>
      <c r="CU6" s="321"/>
      <c r="CV6" s="322"/>
      <c r="CW6" s="321"/>
      <c r="CX6" s="322"/>
      <c r="CY6" s="321"/>
      <c r="CZ6" s="322"/>
      <c r="DA6" s="321"/>
      <c r="DB6" s="322"/>
      <c r="DC6" s="321"/>
      <c r="DD6" s="322"/>
      <c r="DE6" s="321"/>
      <c r="DF6" s="322"/>
      <c r="DG6" s="321"/>
      <c r="DH6" s="322"/>
      <c r="DI6" s="321"/>
      <c r="DJ6" s="322"/>
      <c r="DK6" s="321"/>
      <c r="DL6" s="322"/>
      <c r="DM6" s="321"/>
      <c r="DN6" s="322"/>
      <c r="DO6" s="321"/>
      <c r="DP6" s="322"/>
      <c r="DQ6" s="321"/>
      <c r="DR6" s="322"/>
      <c r="DS6" s="321"/>
      <c r="DT6" s="322"/>
      <c r="DU6" s="321"/>
      <c r="DV6" s="322"/>
      <c r="DW6" s="321"/>
      <c r="DX6" s="322"/>
      <c r="DY6" s="321"/>
      <c r="DZ6" s="322"/>
      <c r="EA6" s="321"/>
      <c r="EB6" s="322"/>
      <c r="EC6" s="321"/>
      <c r="ED6" s="293"/>
      <c r="EE6" s="407" t="s">
        <v>11</v>
      </c>
      <c r="EF6" s="408" t="s">
        <v>40</v>
      </c>
      <c r="EG6" s="409" t="s">
        <v>311</v>
      </c>
      <c r="EH6" s="410" t="s">
        <v>310</v>
      </c>
      <c r="EI6" s="412"/>
      <c r="EJ6" s="412"/>
      <c r="EK6" s="413" t="s">
        <v>11</v>
      </c>
      <c r="EL6" s="414" t="s">
        <v>40</v>
      </c>
      <c r="EM6" s="415" t="s">
        <v>311</v>
      </c>
      <c r="EN6" s="411" t="s">
        <v>310</v>
      </c>
      <c r="EP6" s="279"/>
    </row>
    <row r="7" spans="1:156" s="274" customFormat="1" ht="1.1499999999999999" customHeight="1" thickBot="1" x14ac:dyDescent="0.2">
      <c r="A7" s="273"/>
      <c r="B7" s="291"/>
      <c r="C7" s="290"/>
      <c r="D7" s="289"/>
      <c r="E7" s="320"/>
      <c r="F7" s="236"/>
      <c r="G7" s="236"/>
      <c r="H7" s="236"/>
      <c r="I7" s="236"/>
      <c r="J7" s="236"/>
      <c r="K7" s="236"/>
      <c r="L7" s="236"/>
      <c r="M7" s="236"/>
      <c r="N7" s="236"/>
      <c r="O7" s="236"/>
      <c r="P7" s="236"/>
      <c r="Q7" s="223"/>
      <c r="R7" s="223"/>
      <c r="S7" s="223"/>
      <c r="T7" s="223"/>
      <c r="U7" s="223"/>
      <c r="V7" s="223"/>
      <c r="W7" s="223"/>
      <c r="X7" s="236"/>
      <c r="Y7" s="236"/>
      <c r="Z7" s="236"/>
      <c r="AA7" s="236"/>
      <c r="AB7" s="236"/>
      <c r="AC7" s="236"/>
      <c r="AD7" s="236"/>
      <c r="AE7" s="236"/>
      <c r="AF7" s="236"/>
      <c r="AG7" s="236"/>
      <c r="AH7" s="236"/>
      <c r="AI7" s="236"/>
      <c r="AJ7" s="236"/>
      <c r="AK7" s="236"/>
      <c r="AL7" s="236"/>
      <c r="AM7" s="236"/>
      <c r="AN7" s="236"/>
      <c r="AO7" s="223"/>
      <c r="AP7" s="223"/>
      <c r="AQ7" s="223"/>
      <c r="AR7" s="319"/>
      <c r="AS7" s="318"/>
      <c r="AT7" s="319"/>
      <c r="AU7" s="318"/>
      <c r="AV7" s="319"/>
      <c r="AW7" s="318"/>
      <c r="AX7" s="319"/>
      <c r="AY7" s="318"/>
      <c r="AZ7" s="319"/>
      <c r="BA7" s="318"/>
      <c r="BB7" s="319"/>
      <c r="BC7" s="318"/>
      <c r="BD7" s="319"/>
      <c r="BE7" s="318"/>
      <c r="BF7" s="319"/>
      <c r="BG7" s="318"/>
      <c r="BH7" s="319"/>
      <c r="BI7" s="318"/>
      <c r="BJ7" s="319"/>
      <c r="BK7" s="318"/>
      <c r="BL7" s="319"/>
      <c r="BM7" s="318"/>
      <c r="BN7" s="319"/>
      <c r="BO7" s="318"/>
      <c r="BP7" s="319"/>
      <c r="BQ7" s="318"/>
      <c r="BR7" s="319"/>
      <c r="BS7" s="318"/>
      <c r="BT7" s="319"/>
      <c r="BU7" s="318"/>
      <c r="BV7" s="319"/>
      <c r="BW7" s="318"/>
      <c r="BX7" s="319"/>
      <c r="BY7" s="318"/>
      <c r="BZ7" s="319"/>
      <c r="CA7" s="318"/>
      <c r="CB7" s="319"/>
      <c r="CC7" s="318"/>
      <c r="CD7" s="319"/>
      <c r="CE7" s="318"/>
      <c r="CF7" s="319"/>
      <c r="CG7" s="318"/>
      <c r="CH7" s="319"/>
      <c r="CI7" s="318"/>
      <c r="CJ7" s="319"/>
      <c r="CK7" s="318"/>
      <c r="CL7" s="319"/>
      <c r="CM7" s="318"/>
      <c r="CN7" s="319"/>
      <c r="CO7" s="318"/>
      <c r="CP7" s="319"/>
      <c r="CQ7" s="318"/>
      <c r="CR7" s="319"/>
      <c r="CS7" s="318"/>
      <c r="CT7" s="319"/>
      <c r="CU7" s="318"/>
      <c r="CV7" s="319"/>
      <c r="CW7" s="318"/>
      <c r="CX7" s="319"/>
      <c r="CY7" s="318"/>
      <c r="CZ7" s="319"/>
      <c r="DA7" s="318"/>
      <c r="DB7" s="319"/>
      <c r="DC7" s="318"/>
      <c r="DD7" s="319"/>
      <c r="DE7" s="318"/>
      <c r="DF7" s="319"/>
      <c r="DG7" s="318"/>
      <c r="DH7" s="319"/>
      <c r="DI7" s="318"/>
      <c r="DJ7" s="319"/>
      <c r="DK7" s="318"/>
      <c r="DL7" s="223"/>
      <c r="DM7" s="223"/>
      <c r="DN7" s="223"/>
      <c r="DO7" s="223"/>
      <c r="DP7" s="223"/>
      <c r="DQ7" s="223"/>
      <c r="DR7" s="223"/>
      <c r="DS7" s="223"/>
      <c r="DT7" s="223"/>
      <c r="DU7" s="223"/>
      <c r="DV7" s="223"/>
      <c r="DW7" s="223"/>
      <c r="DX7" s="223"/>
      <c r="DY7" s="223"/>
      <c r="DZ7" s="223"/>
      <c r="EA7" s="223"/>
      <c r="EB7" s="223"/>
      <c r="EC7" s="223"/>
      <c r="ED7" s="293"/>
      <c r="EE7" s="317"/>
      <c r="EF7" s="316"/>
      <c r="EG7" s="316"/>
      <c r="EH7" s="315"/>
      <c r="EI7" s="279"/>
      <c r="EJ7" s="279"/>
      <c r="EK7" s="314">
        <f>EK3*(1/($F56))</f>
        <v>0.29833342309711991</v>
      </c>
      <c r="EL7" s="313">
        <f>EL3*(1/($F56))</f>
        <v>4.524768072816384E-2</v>
      </c>
      <c r="EM7" s="727">
        <f>EM4*(1/($F56))</f>
        <v>0.65642234647979036</v>
      </c>
      <c r="EN7" s="728"/>
      <c r="EP7" s="279"/>
      <c r="EQ7" s="293"/>
      <c r="ER7" s="221"/>
      <c r="ES7" s="221"/>
      <c r="ET7" s="221"/>
      <c r="EU7" s="221"/>
      <c r="EV7" s="220"/>
    </row>
    <row r="8" spans="1:156" s="274" customFormat="1" ht="1.9" customHeight="1" x14ac:dyDescent="0.15">
      <c r="A8" s="273"/>
      <c r="B8" s="291"/>
      <c r="C8" s="290"/>
      <c r="D8" s="289"/>
      <c r="E8" s="221"/>
      <c r="F8" s="287"/>
      <c r="G8" s="287"/>
      <c r="H8" s="287"/>
      <c r="I8" s="287"/>
      <c r="J8" s="287"/>
      <c r="K8" s="287"/>
      <c r="L8" s="287"/>
      <c r="M8" s="287"/>
      <c r="N8" s="287"/>
      <c r="O8" s="287"/>
      <c r="P8" s="287"/>
      <c r="Q8" s="287"/>
      <c r="R8" s="287"/>
      <c r="S8" s="287"/>
      <c r="T8" s="287"/>
      <c r="U8" s="287"/>
      <c r="V8" s="287"/>
      <c r="W8" s="287"/>
      <c r="X8" s="287"/>
      <c r="Y8" s="287"/>
      <c r="Z8" s="287"/>
      <c r="AA8" s="287"/>
      <c r="AB8" s="287"/>
      <c r="AC8" s="287"/>
      <c r="AD8" s="287"/>
      <c r="AE8" s="287"/>
      <c r="AF8" s="287"/>
      <c r="AG8" s="287"/>
      <c r="AH8" s="287"/>
      <c r="AI8" s="287"/>
      <c r="AJ8" s="287"/>
      <c r="AK8" s="287"/>
      <c r="AL8" s="287"/>
      <c r="AM8" s="287"/>
      <c r="AN8" s="287"/>
      <c r="AO8" s="287"/>
      <c r="AP8" s="287"/>
      <c r="AQ8" s="287"/>
      <c r="AR8" s="288"/>
      <c r="AS8" s="288"/>
      <c r="AT8" s="288"/>
      <c r="AU8" s="288"/>
      <c r="AV8" s="288"/>
      <c r="AW8" s="288"/>
      <c r="AX8" s="288"/>
      <c r="AY8" s="288"/>
      <c r="AZ8" s="288"/>
      <c r="BA8" s="288"/>
      <c r="BB8" s="288"/>
      <c r="BC8" s="288"/>
      <c r="BD8" s="288"/>
      <c r="BE8" s="288"/>
      <c r="BF8" s="288"/>
      <c r="BG8" s="288"/>
      <c r="BH8" s="288"/>
      <c r="BI8" s="288"/>
      <c r="BJ8" s="288"/>
      <c r="BK8" s="288"/>
      <c r="BL8" s="288"/>
      <c r="BM8" s="288"/>
      <c r="BN8" s="288"/>
      <c r="BO8" s="288"/>
      <c r="BP8" s="288"/>
      <c r="BQ8" s="288"/>
      <c r="BR8" s="288"/>
      <c r="BS8" s="288"/>
      <c r="BT8" s="288"/>
      <c r="BU8" s="288"/>
      <c r="BV8" s="288"/>
      <c r="BW8" s="288"/>
      <c r="BX8" s="288"/>
      <c r="BY8" s="288"/>
      <c r="BZ8" s="288"/>
      <c r="CA8" s="288"/>
      <c r="CB8" s="288"/>
      <c r="CC8" s="288"/>
      <c r="CD8" s="288"/>
      <c r="CE8" s="288"/>
      <c r="CF8" s="288"/>
      <c r="CG8" s="288"/>
      <c r="CH8" s="288"/>
      <c r="CI8" s="288"/>
      <c r="CJ8" s="288"/>
      <c r="CK8" s="288"/>
      <c r="CL8" s="288"/>
      <c r="CM8" s="288"/>
      <c r="CN8" s="288"/>
      <c r="CO8" s="288"/>
      <c r="CP8" s="288"/>
      <c r="CQ8" s="288"/>
      <c r="CR8" s="288"/>
      <c r="CS8" s="288"/>
      <c r="CT8" s="288"/>
      <c r="CU8" s="288"/>
      <c r="CV8" s="288"/>
      <c r="CW8" s="288"/>
      <c r="CX8" s="288"/>
      <c r="CY8" s="288"/>
      <c r="CZ8" s="288"/>
      <c r="DA8" s="288"/>
      <c r="DB8" s="288"/>
      <c r="DC8" s="288"/>
      <c r="DD8" s="288"/>
      <c r="DE8" s="288"/>
      <c r="DF8" s="288"/>
      <c r="DG8" s="288"/>
      <c r="DH8" s="288"/>
      <c r="DI8" s="288"/>
      <c r="DJ8" s="288"/>
      <c r="DK8" s="288"/>
      <c r="DL8" s="287"/>
      <c r="DM8" s="287"/>
      <c r="DN8" s="287"/>
      <c r="DO8" s="287"/>
      <c r="DP8" s="287"/>
      <c r="DQ8" s="287"/>
      <c r="DR8" s="287"/>
      <c r="DS8" s="287"/>
      <c r="DT8" s="287"/>
      <c r="DU8" s="287"/>
      <c r="DV8" s="287"/>
      <c r="DW8" s="287"/>
      <c r="DX8" s="287"/>
      <c r="DY8" s="287"/>
      <c r="DZ8" s="287"/>
      <c r="EA8" s="287"/>
      <c r="EB8" s="287"/>
      <c r="EC8" s="287"/>
      <c r="ED8" s="228"/>
      <c r="EE8" s="286"/>
      <c r="EF8" s="285"/>
      <c r="EG8" s="285"/>
      <c r="EH8" s="284"/>
      <c r="EI8" s="279"/>
      <c r="EJ8" s="279"/>
      <c r="EK8" s="283"/>
      <c r="EL8" s="282"/>
      <c r="EM8" s="281"/>
      <c r="EN8" s="280"/>
      <c r="EO8" s="228"/>
      <c r="EP8" s="279"/>
      <c r="EQ8" s="228"/>
      <c r="ER8" s="221"/>
      <c r="ES8" s="221"/>
      <c r="ET8" s="221"/>
      <c r="EU8" s="221"/>
      <c r="EV8" s="220"/>
    </row>
    <row r="9" spans="1:156" s="274" customFormat="1" ht="18" customHeight="1" x14ac:dyDescent="0.15">
      <c r="A9" s="273"/>
      <c r="B9" s="291"/>
      <c r="C9" s="696" t="s">
        <v>309</v>
      </c>
      <c r="D9" s="696"/>
      <c r="E9" s="307" t="s">
        <v>308</v>
      </c>
      <c r="F9" s="301"/>
      <c r="G9" s="301"/>
      <c r="H9" s="301"/>
      <c r="I9" s="301"/>
      <c r="J9" s="301"/>
      <c r="K9" s="301"/>
      <c r="L9" s="699" t="s">
        <v>307</v>
      </c>
      <c r="M9" s="699"/>
      <c r="N9" s="699"/>
      <c r="O9" s="699"/>
      <c r="P9" s="699"/>
      <c r="Q9" s="699"/>
      <c r="R9" s="699"/>
      <c r="S9" s="699"/>
      <c r="T9" s="692" t="s">
        <v>306</v>
      </c>
      <c r="U9" s="692"/>
      <c r="V9" s="692"/>
      <c r="W9" s="692"/>
      <c r="X9" s="692"/>
      <c r="Y9" s="692"/>
      <c r="Z9" s="692"/>
      <c r="AA9" s="692"/>
      <c r="AB9" s="692"/>
      <c r="AC9" s="692"/>
      <c r="AD9" s="692"/>
      <c r="AE9" s="692"/>
      <c r="AF9" s="692"/>
      <c r="AG9" s="692"/>
      <c r="AH9" s="692"/>
      <c r="AI9" s="692"/>
      <c r="AJ9" s="692"/>
      <c r="AK9" s="692"/>
      <c r="AL9" s="692"/>
      <c r="AM9" s="692"/>
      <c r="AN9" s="692"/>
      <c r="AO9" s="692"/>
      <c r="AP9" s="692"/>
      <c r="AQ9" s="692"/>
      <c r="AR9" s="692" t="s">
        <v>305</v>
      </c>
      <c r="AS9" s="692"/>
      <c r="AT9" s="692"/>
      <c r="AU9" s="692"/>
      <c r="AV9" s="692"/>
      <c r="AW9" s="692"/>
      <c r="AX9" s="692"/>
      <c r="AY9" s="692"/>
      <c r="AZ9" s="692"/>
      <c r="BA9" s="692"/>
      <c r="BB9" s="692"/>
      <c r="BC9" s="692"/>
      <c r="BD9" s="692"/>
      <c r="BE9" s="692"/>
      <c r="BF9" s="692"/>
      <c r="BG9" s="692"/>
      <c r="BH9" s="692"/>
      <c r="BI9" s="692"/>
      <c r="BJ9" s="692"/>
      <c r="BK9" s="692"/>
      <c r="BL9" s="692"/>
      <c r="BM9" s="692"/>
      <c r="BN9" s="692"/>
      <c r="BO9" s="692"/>
      <c r="BP9" s="692" t="s">
        <v>305</v>
      </c>
      <c r="BQ9" s="692"/>
      <c r="BR9" s="692"/>
      <c r="BS9" s="692"/>
      <c r="BT9" s="692"/>
      <c r="BU9" s="692"/>
      <c r="BV9" s="692"/>
      <c r="BW9" s="692"/>
      <c r="BX9" s="692"/>
      <c r="BY9" s="692"/>
      <c r="BZ9" s="692"/>
      <c r="CA9" s="692"/>
      <c r="CB9" s="692"/>
      <c r="CC9" s="692"/>
      <c r="CD9" s="692"/>
      <c r="CE9" s="692"/>
      <c r="CF9" s="692"/>
      <c r="CG9" s="692"/>
      <c r="CH9" s="692"/>
      <c r="CI9" s="692"/>
      <c r="CJ9" s="692"/>
      <c r="CK9" s="692"/>
      <c r="CL9" s="692"/>
      <c r="CM9" s="692"/>
      <c r="CN9" s="692" t="s">
        <v>305</v>
      </c>
      <c r="CO9" s="692"/>
      <c r="CP9" s="692"/>
      <c r="CQ9" s="692"/>
      <c r="CR9" s="692"/>
      <c r="CS9" s="692"/>
      <c r="CT9" s="692"/>
      <c r="CU9" s="692"/>
      <c r="CV9" s="692"/>
      <c r="CW9" s="692"/>
      <c r="CX9" s="692"/>
      <c r="CY9" s="692"/>
      <c r="CZ9" s="692"/>
      <c r="DA9" s="692"/>
      <c r="DB9" s="692"/>
      <c r="DC9" s="692"/>
      <c r="DD9" s="692"/>
      <c r="DE9" s="692"/>
      <c r="DF9" s="692"/>
      <c r="DG9" s="692"/>
      <c r="DH9" s="692"/>
      <c r="DI9" s="692"/>
      <c r="DJ9" s="692"/>
      <c r="DK9" s="692"/>
      <c r="DL9" s="301"/>
      <c r="DM9" s="301"/>
      <c r="DN9" s="301"/>
      <c r="DO9" s="301"/>
      <c r="DP9" s="301"/>
      <c r="DQ9" s="301"/>
      <c r="DR9" s="301"/>
      <c r="DS9" s="301"/>
      <c r="DT9" s="301"/>
      <c r="DU9" s="301"/>
      <c r="DV9" s="301"/>
      <c r="DW9" s="301"/>
      <c r="DX9" s="301"/>
      <c r="DY9" s="301"/>
      <c r="DZ9" s="301"/>
      <c r="EA9" s="301"/>
      <c r="EB9" s="301"/>
      <c r="EC9" s="301"/>
      <c r="ED9" s="228"/>
      <c r="EE9" s="286"/>
      <c r="EF9" s="285"/>
      <c r="EG9" s="285"/>
      <c r="EH9" s="284"/>
      <c r="EI9" s="279"/>
      <c r="EJ9" s="279"/>
      <c r="EK9" s="283"/>
      <c r="EL9" s="282"/>
      <c r="EM9" s="281"/>
      <c r="EN9" s="280"/>
      <c r="EO9" s="228"/>
      <c r="EP9" s="279"/>
      <c r="EQ9" s="228"/>
      <c r="ER9" s="221"/>
      <c r="ES9" s="221"/>
      <c r="ET9" s="221"/>
      <c r="EU9" s="221"/>
      <c r="EV9" s="220"/>
    </row>
    <row r="10" spans="1:156" s="274" customFormat="1" ht="18" customHeight="1" x14ac:dyDescent="0.15">
      <c r="A10" s="273"/>
      <c r="B10" s="291"/>
      <c r="C10" s="697"/>
      <c r="D10" s="697"/>
      <c r="E10" s="307" t="s">
        <v>304</v>
      </c>
      <c r="F10" s="301"/>
      <c r="G10" s="301"/>
      <c r="H10" s="301"/>
      <c r="I10" s="301"/>
      <c r="J10" s="301"/>
      <c r="K10" s="301"/>
      <c r="L10" s="301"/>
      <c r="M10" s="301"/>
      <c r="N10" s="301"/>
      <c r="O10" s="301"/>
      <c r="P10" s="301"/>
      <c r="Q10" s="301"/>
      <c r="R10" s="301"/>
      <c r="S10" s="301"/>
      <c r="T10" s="692" t="s">
        <v>303</v>
      </c>
      <c r="U10" s="692"/>
      <c r="V10" s="692"/>
      <c r="W10" s="692"/>
      <c r="X10" s="692"/>
      <c r="Y10" s="692"/>
      <c r="Z10" s="692"/>
      <c r="AA10" s="692"/>
      <c r="AB10" s="692"/>
      <c r="AC10" s="692"/>
      <c r="AD10" s="692"/>
      <c r="AE10" s="692"/>
      <c r="AF10" s="692"/>
      <c r="AG10" s="692"/>
      <c r="AH10" s="692"/>
      <c r="AI10" s="692"/>
      <c r="AJ10" s="692"/>
      <c r="AK10" s="692"/>
      <c r="AL10" s="692"/>
      <c r="AM10" s="692"/>
      <c r="AN10" s="692"/>
      <c r="AO10" s="692"/>
      <c r="AP10" s="692"/>
      <c r="AQ10" s="692"/>
      <c r="AR10" s="692"/>
      <c r="AS10" s="692"/>
      <c r="AT10" s="692"/>
      <c r="AU10" s="692"/>
      <c r="AV10" s="692"/>
      <c r="AW10" s="692"/>
      <c r="AX10" s="692"/>
      <c r="AY10" s="692"/>
      <c r="AZ10" s="692"/>
      <c r="BA10" s="692"/>
      <c r="BB10" s="692"/>
      <c r="BC10" s="692"/>
      <c r="BD10" s="692"/>
      <c r="BE10" s="692"/>
      <c r="BF10" s="692"/>
      <c r="BG10" s="692"/>
      <c r="BH10" s="692"/>
      <c r="BI10" s="692"/>
      <c r="BJ10" s="692"/>
      <c r="BK10" s="692"/>
      <c r="BL10" s="692"/>
      <c r="BM10" s="692"/>
      <c r="BN10" s="692"/>
      <c r="BO10" s="692"/>
      <c r="BP10" s="604" t="s">
        <v>302</v>
      </c>
      <c r="BQ10" s="692"/>
      <c r="BR10" s="692"/>
      <c r="BS10" s="692"/>
      <c r="BT10" s="692"/>
      <c r="BU10" s="692"/>
      <c r="BV10" s="692"/>
      <c r="BW10" s="692"/>
      <c r="BX10" s="692"/>
      <c r="BY10" s="692"/>
      <c r="BZ10" s="692"/>
      <c r="CA10" s="692"/>
      <c r="CB10" s="692"/>
      <c r="CC10" s="692"/>
      <c r="CD10" s="689"/>
      <c r="CE10" s="682"/>
      <c r="CF10" s="681"/>
      <c r="CG10" s="682"/>
      <c r="CH10" s="681"/>
      <c r="CI10" s="682"/>
      <c r="CJ10" s="681"/>
      <c r="CK10" s="682"/>
      <c r="CL10" s="681"/>
      <c r="CM10" s="682"/>
      <c r="CN10" s="681"/>
      <c r="CO10" s="682"/>
      <c r="CP10" s="681"/>
      <c r="CQ10" s="682"/>
      <c r="CR10" s="681"/>
      <c r="CS10" s="682"/>
      <c r="CT10" s="681"/>
      <c r="CU10" s="682"/>
      <c r="CV10" s="681"/>
      <c r="CW10" s="682"/>
      <c r="CX10" s="681"/>
      <c r="CY10" s="682"/>
      <c r="CZ10" s="681"/>
      <c r="DA10" s="682"/>
      <c r="DB10" s="681"/>
      <c r="DC10" s="682"/>
      <c r="DD10" s="681"/>
      <c r="DE10" s="682"/>
      <c r="DF10" s="681"/>
      <c r="DG10" s="682"/>
      <c r="DH10" s="681"/>
      <c r="DI10" s="682"/>
      <c r="DJ10" s="681"/>
      <c r="DK10" s="682"/>
      <c r="DL10" s="681"/>
      <c r="DM10" s="689"/>
      <c r="DN10" s="308"/>
      <c r="DO10" s="308"/>
      <c r="DP10" s="308"/>
      <c r="DQ10" s="312"/>
      <c r="DR10" s="311" t="s">
        <v>301</v>
      </c>
      <c r="DS10" s="311"/>
      <c r="DT10" s="310"/>
      <c r="DU10" s="310"/>
      <c r="DV10" s="310"/>
      <c r="DW10" s="309"/>
      <c r="DX10" s="308"/>
      <c r="DY10" s="308"/>
      <c r="DZ10" s="301"/>
      <c r="EA10" s="301"/>
      <c r="EB10" s="301"/>
      <c r="EC10" s="301"/>
      <c r="ED10" s="228"/>
      <c r="EE10" s="286"/>
      <c r="EF10" s="285"/>
      <c r="EG10" s="285"/>
      <c r="EH10" s="284"/>
      <c r="EI10" s="279"/>
      <c r="EJ10" s="279"/>
      <c r="EK10" s="283"/>
      <c r="EL10" s="282"/>
      <c r="EM10" s="281"/>
      <c r="EN10" s="280"/>
      <c r="EO10" s="228"/>
      <c r="EP10" s="279"/>
      <c r="EQ10" s="228"/>
      <c r="ER10" s="221"/>
      <c r="ES10" s="221"/>
      <c r="ET10" s="221"/>
      <c r="EU10" s="221"/>
      <c r="EV10" s="220"/>
    </row>
    <row r="11" spans="1:156" s="274" customFormat="1" ht="18" customHeight="1" x14ac:dyDescent="0.15">
      <c r="A11" s="273"/>
      <c r="B11" s="291"/>
      <c r="C11" s="697"/>
      <c r="D11" s="697"/>
      <c r="E11" s="307" t="s">
        <v>300</v>
      </c>
      <c r="F11" s="301"/>
      <c r="G11" s="301"/>
      <c r="H11" s="301"/>
      <c r="I11" s="301"/>
      <c r="J11" s="301"/>
      <c r="K11" s="301"/>
      <c r="L11" s="301"/>
      <c r="M11" s="301"/>
      <c r="N11" s="301"/>
      <c r="O11" s="301"/>
      <c r="P11" s="301"/>
      <c r="Q11" s="301"/>
      <c r="R11" s="301"/>
      <c r="S11" s="301"/>
      <c r="T11" s="690" t="s">
        <v>299</v>
      </c>
      <c r="U11" s="690"/>
      <c r="V11" s="690"/>
      <c r="W11" s="690"/>
      <c r="X11" s="690"/>
      <c r="Y11" s="690"/>
      <c r="Z11" s="690"/>
      <c r="AA11" s="690"/>
      <c r="AB11" s="690"/>
      <c r="AC11" s="690"/>
      <c r="AD11" s="690"/>
      <c r="AE11" s="690"/>
      <c r="AF11" s="690"/>
      <c r="AG11" s="690"/>
      <c r="AH11" s="690"/>
      <c r="AI11" s="690"/>
      <c r="AJ11" s="690"/>
      <c r="AK11" s="690"/>
      <c r="AL11" s="690"/>
      <c r="AM11" s="690"/>
      <c r="AN11" s="690"/>
      <c r="AO11" s="690"/>
      <c r="AP11" s="690"/>
      <c r="AQ11" s="690"/>
      <c r="AR11" s="690" t="s">
        <v>298</v>
      </c>
      <c r="AS11" s="690"/>
      <c r="AT11" s="690"/>
      <c r="AU11" s="690"/>
      <c r="AV11" s="690"/>
      <c r="AW11" s="690"/>
      <c r="AX11" s="690"/>
      <c r="AY11" s="690"/>
      <c r="AZ11" s="690"/>
      <c r="BA11" s="690"/>
      <c r="BB11" s="690"/>
      <c r="BC11" s="690"/>
      <c r="BD11" s="690"/>
      <c r="BE11" s="690"/>
      <c r="BF11" s="690"/>
      <c r="BG11" s="690"/>
      <c r="BH11" s="690"/>
      <c r="BI11" s="690"/>
      <c r="BJ11" s="690"/>
      <c r="BK11" s="690"/>
      <c r="BL11" s="690"/>
      <c r="BM11" s="690"/>
      <c r="BN11" s="690"/>
      <c r="BO11" s="690"/>
      <c r="BP11" s="691"/>
      <c r="BQ11" s="691"/>
      <c r="BR11" s="691"/>
      <c r="BS11" s="691"/>
      <c r="BT11" s="691"/>
      <c r="BU11" s="691"/>
      <c r="BV11" s="691"/>
      <c r="BW11" s="691"/>
      <c r="BX11" s="691"/>
      <c r="BY11" s="691"/>
      <c r="BZ11" s="691"/>
      <c r="CA11" s="691"/>
      <c r="CB11" s="691"/>
      <c r="CC11" s="691"/>
      <c r="CD11" s="691"/>
      <c r="CE11" s="691"/>
      <c r="CF11" s="691"/>
      <c r="CG11" s="691"/>
      <c r="CH11" s="691"/>
      <c r="CI11" s="691"/>
      <c r="CJ11" s="691"/>
      <c r="CK11" s="691"/>
      <c r="CL11" s="691"/>
      <c r="CM11" s="691"/>
      <c r="CN11" s="692" t="s">
        <v>297</v>
      </c>
      <c r="CO11" s="692"/>
      <c r="CP11" s="692"/>
      <c r="CQ11" s="692"/>
      <c r="CR11" s="692"/>
      <c r="CS11" s="692"/>
      <c r="CT11" s="692"/>
      <c r="CU11" s="692"/>
      <c r="CV11" s="692"/>
      <c r="CW11" s="692"/>
      <c r="CX11" s="692"/>
      <c r="CY11" s="692"/>
      <c r="CZ11" s="692"/>
      <c r="DA11" s="692"/>
      <c r="DB11" s="692"/>
      <c r="DC11" s="692"/>
      <c r="DD11" s="306"/>
      <c r="DE11" s="306"/>
      <c r="DF11" s="306"/>
      <c r="DG11" s="306"/>
      <c r="DH11" s="306"/>
      <c r="DI11" s="306"/>
      <c r="DJ11" s="306"/>
      <c r="DK11" s="306"/>
      <c r="DL11" s="301"/>
      <c r="DM11" s="301"/>
      <c r="DN11" s="301"/>
      <c r="DO11" s="301"/>
      <c r="DP11" s="301"/>
      <c r="DQ11" s="301"/>
      <c r="DR11" s="301"/>
      <c r="DS11" s="301"/>
      <c r="DT11" s="301"/>
      <c r="DU11" s="301"/>
      <c r="DV11" s="301"/>
      <c r="DW11" s="301"/>
      <c r="DX11" s="301"/>
      <c r="DY11" s="301"/>
      <c r="DZ11" s="301"/>
      <c r="EA11" s="301"/>
      <c r="EB11" s="301"/>
      <c r="EC11" s="301"/>
      <c r="ED11" s="228"/>
      <c r="EE11" s="286"/>
      <c r="EF11" s="285"/>
      <c r="EG11" s="285"/>
      <c r="EH11" s="284"/>
      <c r="EI11" s="279"/>
      <c r="EJ11" s="279"/>
      <c r="EK11" s="283"/>
      <c r="EL11" s="282"/>
      <c r="EM11" s="281"/>
      <c r="EN11" s="280"/>
      <c r="EO11" s="228"/>
      <c r="EP11" s="279"/>
      <c r="EQ11" s="228"/>
      <c r="ER11" s="221"/>
      <c r="ES11" s="221"/>
      <c r="ET11" s="221"/>
      <c r="EU11" s="221"/>
      <c r="EV11" s="220"/>
    </row>
    <row r="12" spans="1:156" s="274" customFormat="1" ht="18" customHeight="1" x14ac:dyDescent="0.15">
      <c r="A12" s="273"/>
      <c r="B12" s="291"/>
      <c r="C12" s="697"/>
      <c r="D12" s="697"/>
      <c r="E12" s="693" t="s">
        <v>296</v>
      </c>
      <c r="F12" s="305"/>
      <c r="G12" s="305"/>
      <c r="H12" s="305"/>
      <c r="I12" s="305"/>
      <c r="J12" s="305"/>
      <c r="K12" s="305"/>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4"/>
      <c r="AR12" s="692" t="s">
        <v>295</v>
      </c>
      <c r="AS12" s="692"/>
      <c r="AT12" s="692"/>
      <c r="AU12" s="692"/>
      <c r="AV12" s="692"/>
      <c r="AW12" s="692"/>
      <c r="AX12" s="692"/>
      <c r="AY12" s="692"/>
      <c r="AZ12" s="692"/>
      <c r="BA12" s="692"/>
      <c r="BB12" s="692"/>
      <c r="BC12" s="692"/>
      <c r="BD12" s="692"/>
      <c r="BE12" s="692"/>
      <c r="BF12" s="692"/>
      <c r="BG12" s="692"/>
      <c r="BH12" s="692"/>
      <c r="BI12" s="692"/>
      <c r="BJ12" s="692"/>
      <c r="BK12" s="692"/>
      <c r="BL12" s="692"/>
      <c r="BM12" s="692"/>
      <c r="BN12" s="692"/>
      <c r="BO12" s="692"/>
      <c r="BP12" s="692" t="s">
        <v>294</v>
      </c>
      <c r="BQ12" s="692"/>
      <c r="BR12" s="692"/>
      <c r="BS12" s="692"/>
      <c r="BT12" s="692"/>
      <c r="BU12" s="692"/>
      <c r="BV12" s="692"/>
      <c r="BW12" s="692"/>
      <c r="BX12" s="692"/>
      <c r="BY12" s="692"/>
      <c r="BZ12" s="692"/>
      <c r="CA12" s="692"/>
      <c r="CB12" s="692"/>
      <c r="CC12" s="692"/>
      <c r="CD12" s="692"/>
      <c r="CE12" s="692"/>
      <c r="CF12" s="692"/>
      <c r="CG12" s="692"/>
      <c r="CH12" s="692"/>
      <c r="CI12" s="692"/>
      <c r="CJ12" s="692"/>
      <c r="CK12" s="692"/>
      <c r="CL12" s="692"/>
      <c r="CM12" s="692"/>
      <c r="CN12" s="692"/>
      <c r="CO12" s="692"/>
      <c r="CP12" s="692"/>
      <c r="CQ12" s="692"/>
      <c r="CR12" s="692"/>
      <c r="CS12" s="692"/>
      <c r="CT12" s="692"/>
      <c r="CU12" s="692"/>
      <c r="CV12" s="692"/>
      <c r="CW12" s="692"/>
      <c r="CX12" s="692"/>
      <c r="CY12" s="692"/>
      <c r="CZ12" s="692"/>
      <c r="DA12" s="692"/>
      <c r="DB12" s="692"/>
      <c r="DC12" s="692"/>
      <c r="DD12" s="692"/>
      <c r="DE12" s="692"/>
      <c r="DF12" s="692"/>
      <c r="DG12" s="692"/>
      <c r="DH12" s="692"/>
      <c r="DI12" s="692"/>
      <c r="DJ12" s="692"/>
      <c r="DK12" s="692"/>
      <c r="DL12" s="301"/>
      <c r="DM12" s="301"/>
      <c r="DN12" s="301"/>
      <c r="DO12" s="301"/>
      <c r="DP12" s="301"/>
      <c r="DQ12" s="301"/>
      <c r="DR12" s="301"/>
      <c r="DS12" s="301"/>
      <c r="DT12" s="301"/>
      <c r="DU12" s="301"/>
      <c r="DV12" s="301"/>
      <c r="DW12" s="301"/>
      <c r="DX12" s="301"/>
      <c r="DY12" s="301"/>
      <c r="DZ12" s="301"/>
      <c r="EA12" s="301"/>
      <c r="EB12" s="301"/>
      <c r="EC12" s="301"/>
      <c r="ED12" s="228"/>
      <c r="EE12" s="286"/>
      <c r="EF12" s="285"/>
      <c r="EG12" s="285"/>
      <c r="EH12" s="284"/>
      <c r="EI12" s="279"/>
      <c r="EJ12" s="279"/>
      <c r="EK12" s="283"/>
      <c r="EL12" s="282"/>
      <c r="EM12" s="281"/>
      <c r="EN12" s="280"/>
      <c r="EO12" s="228"/>
      <c r="EP12" s="279"/>
      <c r="EQ12" s="228"/>
      <c r="ER12" s="221"/>
      <c r="ES12" s="221"/>
      <c r="ET12" s="221"/>
      <c r="EU12" s="221"/>
      <c r="EV12" s="220"/>
    </row>
    <row r="13" spans="1:156" s="274" customFormat="1" ht="18" customHeight="1" x14ac:dyDescent="0.15">
      <c r="A13" s="273"/>
      <c r="B13" s="291"/>
      <c r="C13" s="698"/>
      <c r="D13" s="698"/>
      <c r="E13" s="694"/>
      <c r="F13" s="303"/>
      <c r="G13" s="303"/>
      <c r="H13" s="303"/>
      <c r="I13" s="303"/>
      <c r="J13" s="303"/>
      <c r="K13" s="303"/>
      <c r="L13" s="303"/>
      <c r="M13" s="303"/>
      <c r="N13" s="303"/>
      <c r="O13" s="303"/>
      <c r="P13" s="303"/>
      <c r="Q13" s="303"/>
      <c r="R13" s="303"/>
      <c r="S13" s="303"/>
      <c r="T13" s="303"/>
      <c r="U13" s="303"/>
      <c r="V13" s="303"/>
      <c r="W13" s="303"/>
      <c r="X13" s="303"/>
      <c r="Y13" s="303"/>
      <c r="Z13" s="303"/>
      <c r="AA13" s="303"/>
      <c r="AB13" s="303"/>
      <c r="AC13" s="303"/>
      <c r="AD13" s="303"/>
      <c r="AE13" s="303"/>
      <c r="AF13" s="303"/>
      <c r="AG13" s="303"/>
      <c r="AH13" s="303"/>
      <c r="AI13" s="303"/>
      <c r="AJ13" s="303"/>
      <c r="AK13" s="303"/>
      <c r="AL13" s="303"/>
      <c r="AM13" s="303"/>
      <c r="AN13" s="303"/>
      <c r="AO13" s="303"/>
      <c r="AP13" s="303"/>
      <c r="AQ13" s="302"/>
      <c r="AR13" s="695" t="s">
        <v>293</v>
      </c>
      <c r="AS13" s="695"/>
      <c r="AT13" s="695"/>
      <c r="AU13" s="695"/>
      <c r="AV13" s="695"/>
      <c r="AW13" s="695"/>
      <c r="AX13" s="695"/>
      <c r="AY13" s="695"/>
      <c r="AZ13" s="695"/>
      <c r="BA13" s="695"/>
      <c r="BB13" s="695"/>
      <c r="BC13" s="695"/>
      <c r="BD13" s="695"/>
      <c r="BE13" s="695"/>
      <c r="BF13" s="695"/>
      <c r="BG13" s="695"/>
      <c r="BH13" s="695"/>
      <c r="BI13" s="695"/>
      <c r="BJ13" s="695"/>
      <c r="BK13" s="695"/>
      <c r="BL13" s="695"/>
      <c r="BM13" s="695"/>
      <c r="BN13" s="695"/>
      <c r="BO13" s="695"/>
      <c r="BP13" s="695" t="s">
        <v>292</v>
      </c>
      <c r="BQ13" s="695"/>
      <c r="BR13" s="695"/>
      <c r="BS13" s="695"/>
      <c r="BT13" s="695"/>
      <c r="BU13" s="695"/>
      <c r="BV13" s="695"/>
      <c r="BW13" s="695"/>
      <c r="BX13" s="695"/>
      <c r="BY13" s="695"/>
      <c r="BZ13" s="695"/>
      <c r="CA13" s="695"/>
      <c r="CB13" s="695"/>
      <c r="CC13" s="695"/>
      <c r="CD13" s="695"/>
      <c r="CE13" s="695"/>
      <c r="CF13" s="695"/>
      <c r="CG13" s="695"/>
      <c r="CH13" s="695"/>
      <c r="CI13" s="695"/>
      <c r="CJ13" s="695"/>
      <c r="CK13" s="695"/>
      <c r="CL13" s="695"/>
      <c r="CM13" s="695"/>
      <c r="CN13" s="695"/>
      <c r="CO13" s="695"/>
      <c r="CP13" s="695"/>
      <c r="CQ13" s="695"/>
      <c r="CR13" s="695"/>
      <c r="CS13" s="695"/>
      <c r="CT13" s="695"/>
      <c r="CU13" s="695"/>
      <c r="CV13" s="695"/>
      <c r="CW13" s="695"/>
      <c r="CX13" s="695"/>
      <c r="CY13" s="695"/>
      <c r="CZ13" s="695"/>
      <c r="DA13" s="695"/>
      <c r="DB13" s="695"/>
      <c r="DC13" s="695"/>
      <c r="DD13" s="695"/>
      <c r="DE13" s="695"/>
      <c r="DF13" s="695"/>
      <c r="DG13" s="695"/>
      <c r="DH13" s="695"/>
      <c r="DI13" s="695"/>
      <c r="DJ13" s="695"/>
      <c r="DK13" s="695"/>
      <c r="DL13" s="301"/>
      <c r="DM13" s="301"/>
      <c r="DN13" s="301"/>
      <c r="DO13" s="301"/>
      <c r="DP13" s="301"/>
      <c r="DQ13" s="301"/>
      <c r="DR13" s="301"/>
      <c r="DS13" s="301"/>
      <c r="DT13" s="301"/>
      <c r="DU13" s="301"/>
      <c r="DV13" s="301"/>
      <c r="DW13" s="301"/>
      <c r="DX13" s="301"/>
      <c r="DY13" s="301"/>
      <c r="DZ13" s="301"/>
      <c r="EA13" s="301"/>
      <c r="EB13" s="301"/>
      <c r="EC13" s="301"/>
      <c r="ED13" s="228"/>
      <c r="EE13" s="286"/>
      <c r="EF13" s="285"/>
      <c r="EG13" s="285"/>
      <c r="EH13" s="284"/>
      <c r="EI13" s="279"/>
      <c r="EJ13" s="279"/>
      <c r="EK13" s="283"/>
      <c r="EL13" s="282"/>
      <c r="EM13" s="281"/>
      <c r="EN13" s="280"/>
      <c r="EO13" s="228"/>
      <c r="EP13" s="279"/>
      <c r="EQ13" s="228"/>
      <c r="ER13" s="221"/>
      <c r="ES13" s="221"/>
      <c r="ET13" s="221"/>
      <c r="EU13" s="221"/>
      <c r="EV13" s="220"/>
    </row>
    <row r="14" spans="1:156" s="274" customFormat="1" ht="9" customHeight="1" thickBot="1" x14ac:dyDescent="0.2">
      <c r="A14" s="273"/>
      <c r="B14" s="291"/>
      <c r="C14" s="290"/>
      <c r="D14" s="289"/>
      <c r="E14" s="221"/>
      <c r="F14" s="287"/>
      <c r="G14" s="287"/>
      <c r="H14" s="287"/>
      <c r="I14" s="287"/>
      <c r="J14" s="287"/>
      <c r="K14" s="287"/>
      <c r="L14" s="287"/>
      <c r="M14" s="287"/>
      <c r="N14" s="287"/>
      <c r="O14" s="287"/>
      <c r="P14" s="287"/>
      <c r="Q14" s="287"/>
      <c r="R14" s="287"/>
      <c r="S14" s="287"/>
      <c r="T14" s="287"/>
      <c r="U14" s="287"/>
      <c r="V14" s="287"/>
      <c r="W14" s="287"/>
      <c r="X14" s="287"/>
      <c r="Y14" s="287"/>
      <c r="Z14" s="287"/>
      <c r="AA14" s="287"/>
      <c r="AB14" s="287"/>
      <c r="AC14" s="287"/>
      <c r="AD14" s="287"/>
      <c r="AE14" s="287"/>
      <c r="AF14" s="287"/>
      <c r="AG14" s="287"/>
      <c r="AH14" s="287"/>
      <c r="AI14" s="287"/>
      <c r="AJ14" s="287"/>
      <c r="AK14" s="287"/>
      <c r="AL14" s="287"/>
      <c r="AM14" s="287"/>
      <c r="AN14" s="287"/>
      <c r="AO14" s="287"/>
      <c r="AP14" s="287"/>
      <c r="AQ14" s="287"/>
      <c r="AR14" s="288"/>
      <c r="AS14" s="288"/>
      <c r="AT14" s="288"/>
      <c r="AU14" s="288"/>
      <c r="AV14" s="288"/>
      <c r="AW14" s="288"/>
      <c r="AX14" s="288"/>
      <c r="AY14" s="288"/>
      <c r="AZ14" s="288"/>
      <c r="BA14" s="288"/>
      <c r="BB14" s="288"/>
      <c r="BC14" s="288"/>
      <c r="BD14" s="288"/>
      <c r="BE14" s="288"/>
      <c r="BF14" s="288"/>
      <c r="BG14" s="288"/>
      <c r="BH14" s="288"/>
      <c r="BI14" s="288"/>
      <c r="BJ14" s="288"/>
      <c r="BK14" s="288"/>
      <c r="BL14" s="288"/>
      <c r="BM14" s="288"/>
      <c r="BN14" s="288"/>
      <c r="BO14" s="288"/>
      <c r="BP14" s="288"/>
      <c r="BQ14" s="288"/>
      <c r="BR14" s="288"/>
      <c r="BS14" s="288"/>
      <c r="BT14" s="288"/>
      <c r="BU14" s="288"/>
      <c r="BV14" s="288"/>
      <c r="BW14" s="288"/>
      <c r="BX14" s="288"/>
      <c r="BY14" s="288"/>
      <c r="BZ14" s="288"/>
      <c r="CA14" s="288"/>
      <c r="CB14" s="288"/>
      <c r="CC14" s="288"/>
      <c r="CD14" s="288"/>
      <c r="CE14" s="288"/>
      <c r="CF14" s="288"/>
      <c r="CG14" s="288"/>
      <c r="CH14" s="288"/>
      <c r="CI14" s="288"/>
      <c r="CJ14" s="288"/>
      <c r="CK14" s="288"/>
      <c r="CL14" s="288"/>
      <c r="CM14" s="288"/>
      <c r="CN14" s="288"/>
      <c r="CO14" s="288"/>
      <c r="CP14" s="288"/>
      <c r="CQ14" s="288"/>
      <c r="CR14" s="288"/>
      <c r="CS14" s="288"/>
      <c r="CT14" s="288"/>
      <c r="CU14" s="288"/>
      <c r="CV14" s="288"/>
      <c r="CW14" s="288"/>
      <c r="CX14" s="288"/>
      <c r="CY14" s="288"/>
      <c r="CZ14" s="288"/>
      <c r="DA14" s="288"/>
      <c r="DB14" s="288"/>
      <c r="DC14" s="288"/>
      <c r="DD14" s="288"/>
      <c r="DE14" s="288"/>
      <c r="DF14" s="288"/>
      <c r="DG14" s="288"/>
      <c r="DH14" s="288"/>
      <c r="DI14" s="288"/>
      <c r="DJ14" s="288"/>
      <c r="DK14" s="288"/>
      <c r="DL14" s="287"/>
      <c r="DM14" s="287"/>
      <c r="DN14" s="287"/>
      <c r="DO14" s="287"/>
      <c r="DP14" s="287"/>
      <c r="DQ14" s="287"/>
      <c r="DR14" s="287"/>
      <c r="DS14" s="287"/>
      <c r="DT14" s="287"/>
      <c r="DU14" s="287"/>
      <c r="DV14" s="287"/>
      <c r="DW14" s="287"/>
      <c r="DX14" s="287"/>
      <c r="DY14" s="287"/>
      <c r="DZ14" s="287"/>
      <c r="EA14" s="287"/>
      <c r="EB14" s="287"/>
      <c r="EC14" s="287"/>
      <c r="ED14" s="228"/>
      <c r="EE14" s="286"/>
      <c r="EF14" s="285"/>
      <c r="EG14" s="285"/>
      <c r="EH14" s="284"/>
      <c r="EI14" s="279"/>
      <c r="EJ14" s="279"/>
      <c r="EK14" s="283"/>
      <c r="EL14" s="282"/>
      <c r="EM14" s="281"/>
      <c r="EN14" s="280"/>
      <c r="EO14" s="228"/>
      <c r="EP14" s="279"/>
      <c r="EQ14" s="228"/>
      <c r="ER14" s="221"/>
      <c r="ES14" s="221"/>
      <c r="ET14" s="221"/>
      <c r="EU14" s="221"/>
      <c r="EV14" s="320"/>
      <c r="EW14" s="224"/>
      <c r="EX14" s="224"/>
      <c r="EY14" s="224"/>
    </row>
    <row r="15" spans="1:156" s="274" customFormat="1" ht="9" customHeight="1" x14ac:dyDescent="0.15">
      <c r="B15" s="300"/>
      <c r="C15" s="299" t="s">
        <v>291</v>
      </c>
      <c r="D15" s="298">
        <f>ROUND((D4-(20*8.5))/12,0)</f>
        <v>-14</v>
      </c>
      <c r="E15" s="294"/>
      <c r="F15" s="605" t="s">
        <v>290</v>
      </c>
      <c r="G15" s="605"/>
      <c r="H15" s="605"/>
      <c r="I15" s="605"/>
      <c r="J15" s="605"/>
      <c r="K15" s="605"/>
      <c r="L15" s="605"/>
      <c r="M15" s="605"/>
      <c r="N15" s="605"/>
      <c r="O15" s="605"/>
      <c r="P15" s="605"/>
      <c r="Q15" s="605"/>
      <c r="R15" s="605"/>
      <c r="S15" s="606"/>
      <c r="T15" s="607" t="str">
        <f>T2</f>
        <v>Jahr 2022</v>
      </c>
      <c r="U15" s="608"/>
      <c r="V15" s="608"/>
      <c r="W15" s="608"/>
      <c r="X15" s="608"/>
      <c r="Y15" s="608"/>
      <c r="Z15" s="608"/>
      <c r="AA15" s="608"/>
      <c r="AB15" s="608"/>
      <c r="AC15" s="608"/>
      <c r="AD15" s="608"/>
      <c r="AE15" s="608"/>
      <c r="AF15" s="608"/>
      <c r="AG15" s="608"/>
      <c r="AH15" s="608"/>
      <c r="AI15" s="608"/>
      <c r="AJ15" s="608"/>
      <c r="AK15" s="608"/>
      <c r="AL15" s="608"/>
      <c r="AM15" s="608"/>
      <c r="AN15" s="608"/>
      <c r="AO15" s="608"/>
      <c r="AP15" s="608"/>
      <c r="AQ15" s="609"/>
      <c r="AR15" s="607" t="str">
        <f>AR2</f>
        <v>Jahr 2023</v>
      </c>
      <c r="AS15" s="608"/>
      <c r="AT15" s="608"/>
      <c r="AU15" s="608"/>
      <c r="AV15" s="608"/>
      <c r="AW15" s="608"/>
      <c r="AX15" s="608"/>
      <c r="AY15" s="608"/>
      <c r="AZ15" s="608"/>
      <c r="BA15" s="608"/>
      <c r="BB15" s="608"/>
      <c r="BC15" s="608"/>
      <c r="BD15" s="608"/>
      <c r="BE15" s="608"/>
      <c r="BF15" s="608"/>
      <c r="BG15" s="608"/>
      <c r="BH15" s="608"/>
      <c r="BI15" s="608"/>
      <c r="BJ15" s="608"/>
      <c r="BK15" s="608"/>
      <c r="BL15" s="608"/>
      <c r="BM15" s="608"/>
      <c r="BN15" s="608"/>
      <c r="BO15" s="609"/>
      <c r="BP15" s="607" t="str">
        <f>BP2</f>
        <v>Jahr 2024</v>
      </c>
      <c r="BQ15" s="608"/>
      <c r="BR15" s="608"/>
      <c r="BS15" s="608"/>
      <c r="BT15" s="608"/>
      <c r="BU15" s="608"/>
      <c r="BV15" s="608"/>
      <c r="BW15" s="608"/>
      <c r="BX15" s="608"/>
      <c r="BY15" s="608"/>
      <c r="BZ15" s="608"/>
      <c r="CA15" s="608"/>
      <c r="CB15" s="608"/>
      <c r="CC15" s="608"/>
      <c r="CD15" s="608"/>
      <c r="CE15" s="608"/>
      <c r="CF15" s="608"/>
      <c r="CG15" s="608"/>
      <c r="CH15" s="608"/>
      <c r="CI15" s="608"/>
      <c r="CJ15" s="608"/>
      <c r="CK15" s="608"/>
      <c r="CL15" s="608"/>
      <c r="CM15" s="609"/>
      <c r="CN15" s="607" t="str">
        <f>CN2</f>
        <v>Jahr 2025</v>
      </c>
      <c r="CO15" s="608"/>
      <c r="CP15" s="608"/>
      <c r="CQ15" s="608"/>
      <c r="CR15" s="608"/>
      <c r="CS15" s="608"/>
      <c r="CT15" s="608"/>
      <c r="CU15" s="608"/>
      <c r="CV15" s="608"/>
      <c r="CW15" s="608"/>
      <c r="CX15" s="608"/>
      <c r="CY15" s="608"/>
      <c r="CZ15" s="608"/>
      <c r="DA15" s="608"/>
      <c r="DB15" s="608"/>
      <c r="DC15" s="608"/>
      <c r="DD15" s="608"/>
      <c r="DE15" s="608"/>
      <c r="DF15" s="608"/>
      <c r="DG15" s="608"/>
      <c r="DH15" s="608"/>
      <c r="DI15" s="608"/>
      <c r="DJ15" s="608"/>
      <c r="DK15" s="609"/>
      <c r="DL15" s="607" t="str">
        <f>DL2</f>
        <v>Jahr 2026</v>
      </c>
      <c r="DM15" s="608"/>
      <c r="DN15" s="608"/>
      <c r="DO15" s="608"/>
      <c r="DP15" s="608"/>
      <c r="DQ15" s="608"/>
      <c r="DR15" s="608"/>
      <c r="DS15" s="608"/>
      <c r="DT15" s="608"/>
      <c r="DU15" s="608"/>
      <c r="DV15" s="608"/>
      <c r="DW15" s="608"/>
      <c r="DX15" s="608"/>
      <c r="DY15" s="608"/>
      <c r="DZ15" s="608"/>
      <c r="EA15" s="608"/>
      <c r="EB15" s="608"/>
      <c r="EC15" s="608"/>
      <c r="ED15" s="293"/>
      <c r="EE15" s="683" t="s">
        <v>289</v>
      </c>
      <c r="EF15" s="684"/>
      <c r="EG15" s="684"/>
      <c r="EH15" s="685"/>
      <c r="EI15" s="292"/>
      <c r="EJ15" s="292"/>
      <c r="EK15" s="729" t="s">
        <v>288</v>
      </c>
      <c r="EL15" s="730"/>
      <c r="EM15" s="730"/>
      <c r="EN15" s="731"/>
      <c r="EP15" s="292"/>
      <c r="ET15" s="293"/>
      <c r="EU15" s="715" t="s">
        <v>346</v>
      </c>
      <c r="EV15" s="716"/>
      <c r="EW15" s="716"/>
      <c r="EX15" s="716"/>
      <c r="EY15" s="717"/>
      <c r="EZ15" s="220"/>
    </row>
    <row r="16" spans="1:156" s="274" customFormat="1" ht="9" customHeight="1" thickBot="1" x14ac:dyDescent="0.2">
      <c r="B16" s="297"/>
      <c r="C16" s="296"/>
      <c r="D16" s="295"/>
      <c r="E16" s="294"/>
      <c r="F16" s="599" t="s">
        <v>280</v>
      </c>
      <c r="G16" s="600"/>
      <c r="H16" s="599" t="s">
        <v>279</v>
      </c>
      <c r="I16" s="600"/>
      <c r="J16" s="599" t="s">
        <v>278</v>
      </c>
      <c r="K16" s="600"/>
      <c r="L16" s="599" t="s">
        <v>277</v>
      </c>
      <c r="M16" s="600"/>
      <c r="N16" s="599" t="s">
        <v>287</v>
      </c>
      <c r="O16" s="600"/>
      <c r="P16" s="599" t="s">
        <v>286</v>
      </c>
      <c r="Q16" s="600"/>
      <c r="R16" s="599" t="s">
        <v>285</v>
      </c>
      <c r="S16" s="600"/>
      <c r="T16" s="599" t="s">
        <v>176</v>
      </c>
      <c r="U16" s="600"/>
      <c r="V16" s="599" t="s">
        <v>284</v>
      </c>
      <c r="W16" s="600"/>
      <c r="X16" s="599" t="s">
        <v>283</v>
      </c>
      <c r="Y16" s="600"/>
      <c r="Z16" s="599" t="s">
        <v>282</v>
      </c>
      <c r="AA16" s="600"/>
      <c r="AB16" s="599" t="s">
        <v>281</v>
      </c>
      <c r="AC16" s="600"/>
      <c r="AD16" s="599" t="s">
        <v>280</v>
      </c>
      <c r="AE16" s="600"/>
      <c r="AF16" s="599" t="s">
        <v>279</v>
      </c>
      <c r="AG16" s="600"/>
      <c r="AH16" s="599" t="s">
        <v>278</v>
      </c>
      <c r="AI16" s="600"/>
      <c r="AJ16" s="599" t="s">
        <v>277</v>
      </c>
      <c r="AK16" s="600"/>
      <c r="AL16" s="599" t="s">
        <v>287</v>
      </c>
      <c r="AM16" s="600"/>
      <c r="AN16" s="599" t="s">
        <v>286</v>
      </c>
      <c r="AO16" s="600"/>
      <c r="AP16" s="599" t="s">
        <v>285</v>
      </c>
      <c r="AQ16" s="600"/>
      <c r="AR16" s="599" t="s">
        <v>176</v>
      </c>
      <c r="AS16" s="600"/>
      <c r="AT16" s="599" t="s">
        <v>284</v>
      </c>
      <c r="AU16" s="600"/>
      <c r="AV16" s="599" t="s">
        <v>283</v>
      </c>
      <c r="AW16" s="600"/>
      <c r="AX16" s="599" t="s">
        <v>282</v>
      </c>
      <c r="AY16" s="600"/>
      <c r="AZ16" s="599" t="s">
        <v>281</v>
      </c>
      <c r="BA16" s="600"/>
      <c r="BB16" s="599" t="s">
        <v>280</v>
      </c>
      <c r="BC16" s="600"/>
      <c r="BD16" s="599" t="s">
        <v>279</v>
      </c>
      <c r="BE16" s="600"/>
      <c r="BF16" s="599" t="s">
        <v>278</v>
      </c>
      <c r="BG16" s="600"/>
      <c r="BH16" s="599" t="s">
        <v>277</v>
      </c>
      <c r="BI16" s="600"/>
      <c r="BJ16" s="599" t="s">
        <v>287</v>
      </c>
      <c r="BK16" s="600"/>
      <c r="BL16" s="599" t="s">
        <v>286</v>
      </c>
      <c r="BM16" s="600"/>
      <c r="BN16" s="599" t="s">
        <v>285</v>
      </c>
      <c r="BO16" s="600"/>
      <c r="BP16" s="599" t="s">
        <v>176</v>
      </c>
      <c r="BQ16" s="600"/>
      <c r="BR16" s="599" t="s">
        <v>284</v>
      </c>
      <c r="BS16" s="600"/>
      <c r="BT16" s="599" t="s">
        <v>283</v>
      </c>
      <c r="BU16" s="600"/>
      <c r="BV16" s="599" t="s">
        <v>282</v>
      </c>
      <c r="BW16" s="600"/>
      <c r="BX16" s="599" t="s">
        <v>281</v>
      </c>
      <c r="BY16" s="600"/>
      <c r="BZ16" s="599" t="s">
        <v>280</v>
      </c>
      <c r="CA16" s="600"/>
      <c r="CB16" s="599" t="s">
        <v>279</v>
      </c>
      <c r="CC16" s="600"/>
      <c r="CD16" s="599" t="s">
        <v>278</v>
      </c>
      <c r="CE16" s="600"/>
      <c r="CF16" s="599" t="s">
        <v>277</v>
      </c>
      <c r="CG16" s="600"/>
      <c r="CH16" s="599" t="s">
        <v>287</v>
      </c>
      <c r="CI16" s="600"/>
      <c r="CJ16" s="599" t="s">
        <v>286</v>
      </c>
      <c r="CK16" s="600"/>
      <c r="CL16" s="599" t="s">
        <v>285</v>
      </c>
      <c r="CM16" s="600"/>
      <c r="CN16" s="599" t="s">
        <v>176</v>
      </c>
      <c r="CO16" s="600"/>
      <c r="CP16" s="599" t="s">
        <v>284</v>
      </c>
      <c r="CQ16" s="600"/>
      <c r="CR16" s="599" t="s">
        <v>283</v>
      </c>
      <c r="CS16" s="600"/>
      <c r="CT16" s="599" t="s">
        <v>282</v>
      </c>
      <c r="CU16" s="600"/>
      <c r="CV16" s="599" t="s">
        <v>281</v>
      </c>
      <c r="CW16" s="600"/>
      <c r="CX16" s="599" t="s">
        <v>280</v>
      </c>
      <c r="CY16" s="600"/>
      <c r="CZ16" s="599" t="s">
        <v>279</v>
      </c>
      <c r="DA16" s="600"/>
      <c r="DB16" s="599" t="s">
        <v>278</v>
      </c>
      <c r="DC16" s="600"/>
      <c r="DD16" s="599" t="s">
        <v>277</v>
      </c>
      <c r="DE16" s="600"/>
      <c r="DF16" s="599" t="s">
        <v>287</v>
      </c>
      <c r="DG16" s="600"/>
      <c r="DH16" s="599" t="s">
        <v>286</v>
      </c>
      <c r="DI16" s="600"/>
      <c r="DJ16" s="599" t="s">
        <v>285</v>
      </c>
      <c r="DK16" s="600"/>
      <c r="DL16" s="599" t="s">
        <v>176</v>
      </c>
      <c r="DM16" s="600"/>
      <c r="DN16" s="599" t="s">
        <v>284</v>
      </c>
      <c r="DO16" s="600"/>
      <c r="DP16" s="599" t="s">
        <v>283</v>
      </c>
      <c r="DQ16" s="600"/>
      <c r="DR16" s="599" t="s">
        <v>282</v>
      </c>
      <c r="DS16" s="600"/>
      <c r="DT16" s="599" t="s">
        <v>281</v>
      </c>
      <c r="DU16" s="600"/>
      <c r="DV16" s="599" t="s">
        <v>280</v>
      </c>
      <c r="DW16" s="600"/>
      <c r="DX16" s="599" t="s">
        <v>279</v>
      </c>
      <c r="DY16" s="600"/>
      <c r="DZ16" s="599" t="s">
        <v>278</v>
      </c>
      <c r="EA16" s="600"/>
      <c r="EB16" s="599" t="s">
        <v>277</v>
      </c>
      <c r="EC16" s="600"/>
      <c r="ED16" s="293"/>
      <c r="EE16" s="686"/>
      <c r="EF16" s="687"/>
      <c r="EG16" s="687"/>
      <c r="EH16" s="688"/>
      <c r="EI16" s="292"/>
      <c r="EJ16" s="292"/>
      <c r="EK16" s="732"/>
      <c r="EL16" s="733"/>
      <c r="EM16" s="733"/>
      <c r="EN16" s="734"/>
      <c r="EP16" s="292"/>
      <c r="ET16" s="293"/>
      <c r="EU16" s="718"/>
      <c r="EV16" s="719"/>
      <c r="EW16" s="719"/>
      <c r="EX16" s="719"/>
      <c r="EY16" s="720"/>
      <c r="EZ16" s="220"/>
    </row>
    <row r="17" spans="1:156" s="274" customFormat="1" ht="9" customHeight="1" thickBot="1" x14ac:dyDescent="0.2">
      <c r="A17" s="273"/>
      <c r="B17" s="291"/>
      <c r="C17" s="290"/>
      <c r="D17" s="289"/>
      <c r="E17" s="221"/>
      <c r="F17" s="287"/>
      <c r="G17" s="287"/>
      <c r="H17" s="287"/>
      <c r="I17" s="287"/>
      <c r="J17" s="287"/>
      <c r="K17" s="287"/>
      <c r="L17" s="287"/>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8"/>
      <c r="AS17" s="288"/>
      <c r="AT17" s="288"/>
      <c r="AU17" s="288"/>
      <c r="AV17" s="288"/>
      <c r="AW17" s="288"/>
      <c r="AX17" s="288"/>
      <c r="AY17" s="288"/>
      <c r="AZ17" s="288"/>
      <c r="BA17" s="288"/>
      <c r="BB17" s="288"/>
      <c r="BC17" s="288"/>
      <c r="BD17" s="288"/>
      <c r="BE17" s="288"/>
      <c r="BF17" s="288"/>
      <c r="BG17" s="288"/>
      <c r="BH17" s="288"/>
      <c r="BI17" s="288"/>
      <c r="BJ17" s="288"/>
      <c r="BK17" s="288"/>
      <c r="BL17" s="288"/>
      <c r="BM17" s="288"/>
      <c r="BN17" s="288"/>
      <c r="BO17" s="288"/>
      <c r="BP17" s="288"/>
      <c r="BQ17" s="288"/>
      <c r="BR17" s="288"/>
      <c r="BS17" s="288"/>
      <c r="BT17" s="288"/>
      <c r="BU17" s="288"/>
      <c r="BV17" s="288"/>
      <c r="BW17" s="288"/>
      <c r="BX17" s="288"/>
      <c r="BY17" s="288"/>
      <c r="BZ17" s="288"/>
      <c r="CA17" s="288"/>
      <c r="CB17" s="288"/>
      <c r="CC17" s="288"/>
      <c r="CD17" s="288"/>
      <c r="CE17" s="288"/>
      <c r="CF17" s="288"/>
      <c r="CG17" s="288"/>
      <c r="CH17" s="288"/>
      <c r="CI17" s="288"/>
      <c r="CJ17" s="288"/>
      <c r="CK17" s="288"/>
      <c r="CL17" s="288"/>
      <c r="CM17" s="288"/>
      <c r="CN17" s="288"/>
      <c r="CO17" s="288"/>
      <c r="CP17" s="288"/>
      <c r="CQ17" s="288"/>
      <c r="CR17" s="288"/>
      <c r="CS17" s="288"/>
      <c r="CT17" s="288"/>
      <c r="CU17" s="288"/>
      <c r="CV17" s="288"/>
      <c r="CW17" s="288"/>
      <c r="CX17" s="288"/>
      <c r="CY17" s="288"/>
      <c r="CZ17" s="288"/>
      <c r="DA17" s="288"/>
      <c r="DB17" s="288"/>
      <c r="DC17" s="288"/>
      <c r="DD17" s="288"/>
      <c r="DE17" s="288"/>
      <c r="DF17" s="288"/>
      <c r="DG17" s="288"/>
      <c r="DH17" s="288"/>
      <c r="DI17" s="288"/>
      <c r="DJ17" s="288"/>
      <c r="DK17" s="288"/>
      <c r="DL17" s="287"/>
      <c r="DM17" s="287"/>
      <c r="DN17" s="287"/>
      <c r="DO17" s="287"/>
      <c r="DP17" s="287"/>
      <c r="DQ17" s="287"/>
      <c r="DR17" s="287"/>
      <c r="DS17" s="287"/>
      <c r="DT17" s="287"/>
      <c r="DU17" s="287"/>
      <c r="DV17" s="287"/>
      <c r="DW17" s="287"/>
      <c r="DX17" s="287"/>
      <c r="DY17" s="287"/>
      <c r="DZ17" s="287"/>
      <c r="EA17" s="287"/>
      <c r="EB17" s="287"/>
      <c r="EC17" s="287"/>
      <c r="ED17" s="228"/>
      <c r="EE17" s="387"/>
      <c r="EF17" s="388"/>
      <c r="EG17" s="388"/>
      <c r="EH17" s="389"/>
      <c r="EI17" s="279"/>
      <c r="EJ17" s="279"/>
      <c r="EK17" s="390"/>
      <c r="EL17" s="391"/>
      <c r="EM17" s="392"/>
      <c r="EN17" s="393"/>
      <c r="EO17" s="228"/>
      <c r="EP17" s="279"/>
      <c r="EQ17" s="228"/>
      <c r="ER17" s="221"/>
      <c r="ES17" s="221"/>
      <c r="ET17" s="221"/>
      <c r="EU17" s="721"/>
      <c r="EV17" s="722"/>
      <c r="EW17" s="722"/>
      <c r="EX17" s="722"/>
      <c r="EY17" s="723"/>
      <c r="EZ17" s="220"/>
    </row>
    <row r="18" spans="1:156" s="274" customFormat="1" ht="9" customHeight="1" x14ac:dyDescent="0.2">
      <c r="A18" s="273"/>
      <c r="B18" s="278"/>
      <c r="C18" s="277"/>
      <c r="D18" s="276"/>
      <c r="E18" s="275"/>
      <c r="F18" s="657"/>
      <c r="G18" s="657"/>
      <c r="H18" s="653"/>
      <c r="I18" s="654"/>
      <c r="J18" s="653"/>
      <c r="K18" s="654"/>
      <c r="L18" s="653"/>
      <c r="M18" s="654"/>
      <c r="N18" s="653"/>
      <c r="O18" s="654"/>
      <c r="P18" s="653"/>
      <c r="Q18" s="654"/>
      <c r="R18" s="653"/>
      <c r="S18" s="654"/>
      <c r="T18" s="653"/>
      <c r="U18" s="654"/>
      <c r="V18" s="653"/>
      <c r="W18" s="654"/>
      <c r="X18" s="653"/>
      <c r="Y18" s="654"/>
      <c r="Z18" s="653"/>
      <c r="AA18" s="654"/>
      <c r="AB18" s="653"/>
      <c r="AC18" s="654"/>
      <c r="AD18" s="653"/>
      <c r="AE18" s="654"/>
      <c r="AF18" s="653"/>
      <c r="AG18" s="654"/>
      <c r="AH18" s="653"/>
      <c r="AI18" s="654"/>
      <c r="AJ18" s="653"/>
      <c r="AK18" s="654"/>
      <c r="AL18" s="653"/>
      <c r="AM18" s="654"/>
      <c r="AN18" s="653"/>
      <c r="AO18" s="654"/>
      <c r="AP18" s="653"/>
      <c r="AQ18" s="654"/>
      <c r="AR18" s="653"/>
      <c r="AS18" s="654"/>
      <c r="AT18" s="653"/>
      <c r="AU18" s="654"/>
      <c r="AV18" s="653"/>
      <c r="AW18" s="654"/>
      <c r="AX18" s="653"/>
      <c r="AY18" s="654"/>
      <c r="AZ18" s="653"/>
      <c r="BA18" s="654"/>
      <c r="BB18" s="653"/>
      <c r="BC18" s="654"/>
      <c r="BD18" s="653"/>
      <c r="BE18" s="654"/>
      <c r="BF18" s="653"/>
      <c r="BG18" s="654"/>
      <c r="BH18" s="653"/>
      <c r="BI18" s="654"/>
      <c r="BJ18" s="653"/>
      <c r="BK18" s="654"/>
      <c r="BL18" s="653"/>
      <c r="BM18" s="654"/>
      <c r="BN18" s="653"/>
      <c r="BO18" s="654"/>
      <c r="BP18" s="653"/>
      <c r="BQ18" s="654"/>
      <c r="BR18" s="653"/>
      <c r="BS18" s="654"/>
      <c r="BT18" s="653"/>
      <c r="BU18" s="654"/>
      <c r="BV18" s="653"/>
      <c r="BW18" s="654"/>
      <c r="BX18" s="653"/>
      <c r="BY18" s="654"/>
      <c r="BZ18" s="653"/>
      <c r="CA18" s="654"/>
      <c r="CB18" s="653"/>
      <c r="CC18" s="654"/>
      <c r="CD18" s="653"/>
      <c r="CE18" s="654"/>
      <c r="CF18" s="653"/>
      <c r="CG18" s="654"/>
      <c r="CH18" s="653"/>
      <c r="CI18" s="654"/>
      <c r="CJ18" s="653"/>
      <c r="CK18" s="654"/>
      <c r="CL18" s="653"/>
      <c r="CM18" s="654"/>
      <c r="CN18" s="653"/>
      <c r="CO18" s="654"/>
      <c r="CP18" s="653"/>
      <c r="CQ18" s="654"/>
      <c r="CR18" s="653"/>
      <c r="CS18" s="654"/>
      <c r="CT18" s="653"/>
      <c r="CU18" s="654"/>
      <c r="CV18" s="653"/>
      <c r="CW18" s="654"/>
      <c r="CX18" s="653"/>
      <c r="CY18" s="654"/>
      <c r="CZ18" s="653"/>
      <c r="DA18" s="654"/>
      <c r="DB18" s="653"/>
      <c r="DC18" s="654"/>
      <c r="DD18" s="653"/>
      <c r="DE18" s="654"/>
      <c r="DF18" s="653"/>
      <c r="DG18" s="654"/>
      <c r="DH18" s="653"/>
      <c r="DI18" s="654"/>
      <c r="DJ18" s="653"/>
      <c r="DK18" s="654"/>
      <c r="DL18" s="653"/>
      <c r="DM18" s="654"/>
      <c r="DN18" s="653"/>
      <c r="DO18" s="654"/>
      <c r="DP18" s="653"/>
      <c r="DQ18" s="654"/>
      <c r="DR18" s="653"/>
      <c r="DS18" s="654"/>
      <c r="DT18" s="653"/>
      <c r="DU18" s="654"/>
      <c r="DV18" s="653"/>
      <c r="DW18" s="654"/>
      <c r="DX18" s="653"/>
      <c r="DY18" s="654"/>
      <c r="DZ18" s="653"/>
      <c r="EA18" s="654"/>
      <c r="EB18" s="653"/>
      <c r="EC18" s="655"/>
      <c r="ED18" s="228"/>
      <c r="EE18" s="381"/>
      <c r="EF18" s="382"/>
      <c r="EG18" s="382"/>
      <c r="EH18" s="383"/>
      <c r="EI18" s="228"/>
      <c r="EJ18" s="228"/>
      <c r="EK18" s="384"/>
      <c r="EL18" s="385"/>
      <c r="EM18" s="385"/>
      <c r="EN18" s="386"/>
      <c r="EO18" s="228"/>
      <c r="EP18" s="228"/>
      <c r="EQ18" s="228"/>
      <c r="ER18" s="240"/>
      <c r="ES18" s="240"/>
      <c r="ET18" s="240"/>
      <c r="EU18" s="221"/>
      <c r="EV18" s="380"/>
      <c r="EW18" s="226"/>
      <c r="EX18" s="226"/>
      <c r="EY18" s="226"/>
    </row>
    <row r="19" spans="1:156" s="274" customFormat="1" ht="9" customHeight="1" x14ac:dyDescent="0.2">
      <c r="A19" s="273"/>
      <c r="B19" s="272" t="s">
        <v>2</v>
      </c>
      <c r="C19" s="271" t="s">
        <v>54</v>
      </c>
      <c r="D19" s="270" t="s">
        <v>276</v>
      </c>
      <c r="E19" s="249" t="s">
        <v>244</v>
      </c>
      <c r="F19" s="680"/>
      <c r="G19" s="680"/>
      <c r="H19" s="678">
        <v>16</v>
      </c>
      <c r="I19" s="679"/>
      <c r="J19" s="678">
        <v>16</v>
      </c>
      <c r="K19" s="679"/>
      <c r="L19" s="678">
        <v>16</v>
      </c>
      <c r="M19" s="679"/>
      <c r="N19" s="678">
        <v>16</v>
      </c>
      <c r="O19" s="679"/>
      <c r="P19" s="678">
        <v>16</v>
      </c>
      <c r="Q19" s="679"/>
      <c r="R19" s="678">
        <v>16</v>
      </c>
      <c r="S19" s="679"/>
      <c r="T19" s="678">
        <v>16</v>
      </c>
      <c r="U19" s="679"/>
      <c r="V19" s="678">
        <v>16</v>
      </c>
      <c r="W19" s="679"/>
      <c r="X19" s="678">
        <v>16</v>
      </c>
      <c r="Y19" s="679"/>
      <c r="Z19" s="678">
        <v>16</v>
      </c>
      <c r="AA19" s="679"/>
      <c r="AB19" s="678">
        <v>16</v>
      </c>
      <c r="AC19" s="679"/>
      <c r="AD19" s="678">
        <v>16</v>
      </c>
      <c r="AE19" s="679"/>
      <c r="AF19" s="678">
        <v>16</v>
      </c>
      <c r="AG19" s="679"/>
      <c r="AH19" s="678">
        <v>16</v>
      </c>
      <c r="AI19" s="679"/>
      <c r="AJ19" s="678">
        <v>16</v>
      </c>
      <c r="AK19" s="679"/>
      <c r="AL19" s="678">
        <v>16</v>
      </c>
      <c r="AM19" s="679"/>
      <c r="AN19" s="678">
        <v>16</v>
      </c>
      <c r="AO19" s="679"/>
      <c r="AP19" s="678">
        <v>16</v>
      </c>
      <c r="AQ19" s="679"/>
      <c r="AR19" s="678">
        <v>16</v>
      </c>
      <c r="AS19" s="679"/>
      <c r="AT19" s="678">
        <v>16</v>
      </c>
      <c r="AU19" s="679"/>
      <c r="AV19" s="678">
        <v>16</v>
      </c>
      <c r="AW19" s="679"/>
      <c r="AX19" s="678">
        <v>16</v>
      </c>
      <c r="AY19" s="679"/>
      <c r="AZ19" s="678">
        <v>16</v>
      </c>
      <c r="BA19" s="679"/>
      <c r="BB19" s="678">
        <v>16</v>
      </c>
      <c r="BC19" s="679"/>
      <c r="BD19" s="678">
        <v>16</v>
      </c>
      <c r="BE19" s="679"/>
      <c r="BF19" s="678">
        <v>16</v>
      </c>
      <c r="BG19" s="679"/>
      <c r="BH19" s="678">
        <v>16</v>
      </c>
      <c r="BI19" s="679"/>
      <c r="BJ19" s="678">
        <v>16</v>
      </c>
      <c r="BK19" s="679"/>
      <c r="BL19" s="678">
        <v>16</v>
      </c>
      <c r="BM19" s="679"/>
      <c r="BN19" s="678">
        <v>16</v>
      </c>
      <c r="BO19" s="679"/>
      <c r="BP19" s="678">
        <v>16</v>
      </c>
      <c r="BQ19" s="679"/>
      <c r="BR19" s="678">
        <v>16</v>
      </c>
      <c r="BS19" s="679"/>
      <c r="BT19" s="678">
        <v>16</v>
      </c>
      <c r="BU19" s="679"/>
      <c r="BV19" s="678">
        <v>16</v>
      </c>
      <c r="BW19" s="679"/>
      <c r="BX19" s="678">
        <v>16</v>
      </c>
      <c r="BY19" s="679"/>
      <c r="BZ19" s="678">
        <v>16</v>
      </c>
      <c r="CA19" s="679"/>
      <c r="CB19" s="678">
        <v>16</v>
      </c>
      <c r="CC19" s="679"/>
      <c r="CD19" s="678">
        <v>16</v>
      </c>
      <c r="CE19" s="679"/>
      <c r="CF19" s="678">
        <v>16</v>
      </c>
      <c r="CG19" s="679"/>
      <c r="CH19" s="678">
        <v>16</v>
      </c>
      <c r="CI19" s="679"/>
      <c r="CJ19" s="678">
        <v>16</v>
      </c>
      <c r="CK19" s="679"/>
      <c r="CL19" s="678">
        <v>16</v>
      </c>
      <c r="CM19" s="679"/>
      <c r="CN19" s="678">
        <v>16</v>
      </c>
      <c r="CO19" s="679"/>
      <c r="CP19" s="678">
        <v>16</v>
      </c>
      <c r="CQ19" s="679"/>
      <c r="CR19" s="678">
        <v>16</v>
      </c>
      <c r="CS19" s="679"/>
      <c r="CT19" s="678">
        <v>16</v>
      </c>
      <c r="CU19" s="679"/>
      <c r="CV19" s="678">
        <v>16</v>
      </c>
      <c r="CW19" s="679"/>
      <c r="CX19" s="678">
        <v>16</v>
      </c>
      <c r="CY19" s="679"/>
      <c r="CZ19" s="678">
        <v>16</v>
      </c>
      <c r="DA19" s="679"/>
      <c r="DB19" s="678">
        <v>16</v>
      </c>
      <c r="DC19" s="679"/>
      <c r="DD19" s="678">
        <v>16</v>
      </c>
      <c r="DE19" s="679"/>
      <c r="DF19" s="678">
        <v>16</v>
      </c>
      <c r="DG19" s="679"/>
      <c r="DH19" s="678">
        <v>16</v>
      </c>
      <c r="DI19" s="679"/>
      <c r="DJ19" s="656">
        <v>8</v>
      </c>
      <c r="DK19" s="656"/>
      <c r="DL19" s="656">
        <v>8</v>
      </c>
      <c r="DM19" s="656"/>
      <c r="DN19" s="656">
        <v>8</v>
      </c>
      <c r="DO19" s="656"/>
      <c r="DP19" s="656">
        <v>8</v>
      </c>
      <c r="DQ19" s="656"/>
      <c r="DR19" s="656">
        <v>8</v>
      </c>
      <c r="DS19" s="656"/>
      <c r="DT19" s="656">
        <v>8</v>
      </c>
      <c r="DU19" s="656"/>
      <c r="DV19" s="656">
        <v>8</v>
      </c>
      <c r="DW19" s="656"/>
      <c r="DX19" s="658"/>
      <c r="DY19" s="659"/>
      <c r="DZ19" s="658"/>
      <c r="EA19" s="659"/>
      <c r="EB19" s="658"/>
      <c r="EC19" s="660"/>
      <c r="ED19" s="228"/>
      <c r="EE19" s="243">
        <v>1</v>
      </c>
      <c r="EF19" s="417">
        <v>0</v>
      </c>
      <c r="EG19" s="417">
        <v>0</v>
      </c>
      <c r="EH19" s="420">
        <v>0</v>
      </c>
      <c r="EI19" s="228"/>
      <c r="EJ19" s="228"/>
      <c r="EK19" s="365">
        <f t="shared" ref="EK19:EK30" si="0">EE19*SUM(F19:EC19)</f>
        <v>904</v>
      </c>
      <c r="EL19" s="359">
        <f t="shared" ref="EL19:EL30" si="1">EF19*SUM(F19:EC19)</f>
        <v>0</v>
      </c>
      <c r="EM19" s="359">
        <f t="shared" ref="EM19:EM30" si="2">EG19*SUM(F19:EC19)</f>
        <v>0</v>
      </c>
      <c r="EN19" s="360">
        <f t="shared" ref="EN19:EN30" si="3">EH19*SUM(F19:EC19)</f>
        <v>0</v>
      </c>
      <c r="EO19" s="228"/>
      <c r="EP19" s="228"/>
      <c r="EQ19" s="228"/>
      <c r="ER19" s="248"/>
      <c r="ES19" s="248"/>
      <c r="ET19" s="248"/>
      <c r="EU19" s="706" t="s">
        <v>344</v>
      </c>
      <c r="EV19" s="707"/>
      <c r="EW19" s="707"/>
      <c r="EX19" s="707"/>
      <c r="EY19" s="708"/>
      <c r="EZ19" s="220"/>
    </row>
    <row r="20" spans="1:156" ht="9" hidden="1" customHeight="1" x14ac:dyDescent="0.2">
      <c r="A20" s="273"/>
      <c r="B20" s="272" t="s">
        <v>3</v>
      </c>
      <c r="C20" s="271" t="s">
        <v>275</v>
      </c>
      <c r="D20" s="270" t="s">
        <v>274</v>
      </c>
      <c r="E20" s="249"/>
      <c r="F20" s="680"/>
      <c r="G20" s="680"/>
      <c r="H20" s="677"/>
      <c r="I20" s="677"/>
      <c r="J20" s="677"/>
      <c r="K20" s="677"/>
      <c r="L20" s="677"/>
      <c r="M20" s="677"/>
      <c r="N20" s="677"/>
      <c r="O20" s="677"/>
      <c r="P20" s="677"/>
      <c r="Q20" s="677"/>
      <c r="R20" s="677"/>
      <c r="S20" s="677"/>
      <c r="T20" s="677"/>
      <c r="U20" s="677"/>
      <c r="V20" s="677"/>
      <c r="W20" s="677"/>
      <c r="X20" s="677"/>
      <c r="Y20" s="677"/>
      <c r="Z20" s="677"/>
      <c r="AA20" s="677"/>
      <c r="AB20" s="677"/>
      <c r="AC20" s="677"/>
      <c r="AD20" s="677"/>
      <c r="AE20" s="677"/>
      <c r="AF20" s="677"/>
      <c r="AG20" s="677"/>
      <c r="AH20" s="677"/>
      <c r="AI20" s="677"/>
      <c r="AJ20" s="677"/>
      <c r="AK20" s="677"/>
      <c r="AL20" s="677"/>
      <c r="AM20" s="677"/>
      <c r="AN20" s="677"/>
      <c r="AO20" s="677"/>
      <c r="AP20" s="677"/>
      <c r="AQ20" s="677"/>
      <c r="AR20" s="677"/>
      <c r="AS20" s="677"/>
      <c r="AT20" s="677"/>
      <c r="AU20" s="677"/>
      <c r="AV20" s="677"/>
      <c r="AW20" s="677"/>
      <c r="AX20" s="677"/>
      <c r="AY20" s="677"/>
      <c r="AZ20" s="677"/>
      <c r="BA20" s="677"/>
      <c r="BB20" s="677"/>
      <c r="BC20" s="677"/>
      <c r="BD20" s="677"/>
      <c r="BE20" s="677"/>
      <c r="BF20" s="677"/>
      <c r="BG20" s="677"/>
      <c r="BH20" s="677"/>
      <c r="BI20" s="677"/>
      <c r="BJ20" s="677"/>
      <c r="BK20" s="677"/>
      <c r="BL20" s="677"/>
      <c r="BM20" s="677"/>
      <c r="BN20" s="677"/>
      <c r="BO20" s="677"/>
      <c r="BP20" s="677"/>
      <c r="BQ20" s="677"/>
      <c r="BR20" s="677"/>
      <c r="BS20" s="677"/>
      <c r="BT20" s="677"/>
      <c r="BU20" s="677"/>
      <c r="BV20" s="677"/>
      <c r="BW20" s="677"/>
      <c r="BX20" s="677"/>
      <c r="BY20" s="677"/>
      <c r="BZ20" s="677"/>
      <c r="CA20" s="677"/>
      <c r="CB20" s="677"/>
      <c r="CC20" s="677"/>
      <c r="CD20" s="677"/>
      <c r="CE20" s="677"/>
      <c r="CF20" s="677"/>
      <c r="CG20" s="677"/>
      <c r="CH20" s="677"/>
      <c r="CI20" s="677"/>
      <c r="CJ20" s="677"/>
      <c r="CK20" s="677"/>
      <c r="CL20" s="677"/>
      <c r="CM20" s="677"/>
      <c r="CN20" s="677"/>
      <c r="CO20" s="677"/>
      <c r="CP20" s="677"/>
      <c r="CQ20" s="677"/>
      <c r="CR20" s="677"/>
      <c r="CS20" s="677"/>
      <c r="CT20" s="677"/>
      <c r="CU20" s="677"/>
      <c r="CV20" s="677"/>
      <c r="CW20" s="677"/>
      <c r="CX20" s="677"/>
      <c r="CY20" s="677"/>
      <c r="CZ20" s="677"/>
      <c r="DA20" s="677"/>
      <c r="DB20" s="677"/>
      <c r="DC20" s="677"/>
      <c r="DD20" s="677"/>
      <c r="DE20" s="677"/>
      <c r="DF20" s="677"/>
      <c r="DG20" s="677"/>
      <c r="DH20" s="677"/>
      <c r="DI20" s="677"/>
      <c r="DJ20" s="677"/>
      <c r="DK20" s="677"/>
      <c r="DL20" s="677"/>
      <c r="DM20" s="677"/>
      <c r="DN20" s="677"/>
      <c r="DO20" s="677"/>
      <c r="DP20" s="677"/>
      <c r="DQ20" s="677"/>
      <c r="DR20" s="677"/>
      <c r="DS20" s="677"/>
      <c r="DT20" s="677"/>
      <c r="DU20" s="677"/>
      <c r="DV20" s="677"/>
      <c r="DW20" s="677"/>
      <c r="DX20" s="658"/>
      <c r="DY20" s="659"/>
      <c r="DZ20" s="658"/>
      <c r="EA20" s="659"/>
      <c r="EB20" s="658"/>
      <c r="EC20" s="660"/>
      <c r="ED20" s="228"/>
      <c r="EE20" s="243">
        <v>0</v>
      </c>
      <c r="EF20" s="269">
        <v>0</v>
      </c>
      <c r="EG20" s="268">
        <v>0</v>
      </c>
      <c r="EH20" s="267">
        <v>0</v>
      </c>
      <c r="EI20" s="228"/>
      <c r="EJ20" s="228"/>
      <c r="EK20" s="358">
        <f t="shared" si="0"/>
        <v>0</v>
      </c>
      <c r="EL20" s="361">
        <f t="shared" si="1"/>
        <v>0</v>
      </c>
      <c r="EM20" s="361">
        <f t="shared" si="2"/>
        <v>0</v>
      </c>
      <c r="EN20" s="360">
        <f t="shared" si="3"/>
        <v>0</v>
      </c>
      <c r="EO20" s="228"/>
      <c r="EP20" s="228"/>
      <c r="EQ20" s="228"/>
      <c r="ER20" s="248"/>
      <c r="ES20" s="248"/>
      <c r="ET20" s="248"/>
      <c r="EU20" s="712"/>
      <c r="EV20" s="713"/>
      <c r="EW20" s="713"/>
      <c r="EX20" s="713"/>
      <c r="EY20" s="714"/>
      <c r="EZ20" s="220"/>
    </row>
    <row r="21" spans="1:156" ht="9" customHeight="1" x14ac:dyDescent="0.2">
      <c r="A21" s="265"/>
      <c r="B21" s="264"/>
      <c r="C21" s="246"/>
      <c r="D21" s="263" t="s">
        <v>330</v>
      </c>
      <c r="E21" s="244" t="s">
        <v>39</v>
      </c>
      <c r="F21" s="645"/>
      <c r="G21" s="646"/>
      <c r="H21" s="643">
        <f>H19/180</f>
        <v>8.8888888888888892E-2</v>
      </c>
      <c r="I21" s="644"/>
      <c r="J21" s="643">
        <f>J19/180</f>
        <v>8.8888888888888892E-2</v>
      </c>
      <c r="K21" s="644"/>
      <c r="L21" s="643">
        <f>L19/180</f>
        <v>8.8888888888888892E-2</v>
      </c>
      <c r="M21" s="644"/>
      <c r="N21" s="643">
        <f>N19/180</f>
        <v>8.8888888888888892E-2</v>
      </c>
      <c r="O21" s="644"/>
      <c r="P21" s="643">
        <f>P19/180</f>
        <v>8.8888888888888892E-2</v>
      </c>
      <c r="Q21" s="644"/>
      <c r="R21" s="643">
        <f>R19/180</f>
        <v>8.8888888888888892E-2</v>
      </c>
      <c r="S21" s="644"/>
      <c r="T21" s="643">
        <f>T19/180</f>
        <v>8.8888888888888892E-2</v>
      </c>
      <c r="U21" s="644"/>
      <c r="V21" s="643">
        <f>V19/180</f>
        <v>8.8888888888888892E-2</v>
      </c>
      <c r="W21" s="644"/>
      <c r="X21" s="643">
        <f>X19/180</f>
        <v>8.8888888888888892E-2</v>
      </c>
      <c r="Y21" s="644"/>
      <c r="Z21" s="643">
        <f>Z19/180</f>
        <v>8.8888888888888892E-2</v>
      </c>
      <c r="AA21" s="644"/>
      <c r="AB21" s="643">
        <f>AB19/180</f>
        <v>8.8888888888888892E-2</v>
      </c>
      <c r="AC21" s="644"/>
      <c r="AD21" s="643">
        <f>AD19/180</f>
        <v>8.8888888888888892E-2</v>
      </c>
      <c r="AE21" s="644"/>
      <c r="AF21" s="643">
        <f>AF19/180</f>
        <v>8.8888888888888892E-2</v>
      </c>
      <c r="AG21" s="644"/>
      <c r="AH21" s="643">
        <f>AH19/180</f>
        <v>8.8888888888888892E-2</v>
      </c>
      <c r="AI21" s="644"/>
      <c r="AJ21" s="643">
        <f>AJ19/180</f>
        <v>8.8888888888888892E-2</v>
      </c>
      <c r="AK21" s="644"/>
      <c r="AL21" s="643">
        <f>AL19/180</f>
        <v>8.8888888888888892E-2</v>
      </c>
      <c r="AM21" s="644"/>
      <c r="AN21" s="643">
        <f>AN19/180</f>
        <v>8.8888888888888892E-2</v>
      </c>
      <c r="AO21" s="644"/>
      <c r="AP21" s="643">
        <f>AP19/180</f>
        <v>8.8888888888888892E-2</v>
      </c>
      <c r="AQ21" s="644"/>
      <c r="AR21" s="643">
        <f>AR19/180</f>
        <v>8.8888888888888892E-2</v>
      </c>
      <c r="AS21" s="644"/>
      <c r="AT21" s="643">
        <f>AT19/180</f>
        <v>8.8888888888888892E-2</v>
      </c>
      <c r="AU21" s="644"/>
      <c r="AV21" s="643">
        <f>AV19/180</f>
        <v>8.8888888888888892E-2</v>
      </c>
      <c r="AW21" s="644"/>
      <c r="AX21" s="643">
        <f>AX19/180</f>
        <v>8.8888888888888892E-2</v>
      </c>
      <c r="AY21" s="644"/>
      <c r="AZ21" s="643">
        <f>AZ19/180</f>
        <v>8.8888888888888892E-2</v>
      </c>
      <c r="BA21" s="644"/>
      <c r="BB21" s="643">
        <f>BB19/180</f>
        <v>8.8888888888888892E-2</v>
      </c>
      <c r="BC21" s="644"/>
      <c r="BD21" s="643">
        <f>BD19/180</f>
        <v>8.8888888888888892E-2</v>
      </c>
      <c r="BE21" s="644"/>
      <c r="BF21" s="643">
        <f>BF19/180</f>
        <v>8.8888888888888892E-2</v>
      </c>
      <c r="BG21" s="644"/>
      <c r="BH21" s="643">
        <f>BH19/180</f>
        <v>8.8888888888888892E-2</v>
      </c>
      <c r="BI21" s="644"/>
      <c r="BJ21" s="643">
        <f>BJ19/180</f>
        <v>8.8888888888888892E-2</v>
      </c>
      <c r="BK21" s="644"/>
      <c r="BL21" s="643">
        <f>BL19/180</f>
        <v>8.8888888888888892E-2</v>
      </c>
      <c r="BM21" s="644"/>
      <c r="BN21" s="643">
        <f>BN19/180</f>
        <v>8.8888888888888892E-2</v>
      </c>
      <c r="BO21" s="644"/>
      <c r="BP21" s="643">
        <f>BP19/180</f>
        <v>8.8888888888888892E-2</v>
      </c>
      <c r="BQ21" s="644"/>
      <c r="BR21" s="643">
        <f>BR19/180</f>
        <v>8.8888888888888892E-2</v>
      </c>
      <c r="BS21" s="644"/>
      <c r="BT21" s="643">
        <f>BT19/180</f>
        <v>8.8888888888888892E-2</v>
      </c>
      <c r="BU21" s="644"/>
      <c r="BV21" s="643">
        <f>BV19/180</f>
        <v>8.8888888888888892E-2</v>
      </c>
      <c r="BW21" s="644"/>
      <c r="BX21" s="643">
        <f>BX19/180</f>
        <v>8.8888888888888892E-2</v>
      </c>
      <c r="BY21" s="644"/>
      <c r="BZ21" s="643">
        <f>BZ19/180</f>
        <v>8.8888888888888892E-2</v>
      </c>
      <c r="CA21" s="644"/>
      <c r="CB21" s="643">
        <f>CB19/180</f>
        <v>8.8888888888888892E-2</v>
      </c>
      <c r="CC21" s="644"/>
      <c r="CD21" s="643">
        <f>CD19/180</f>
        <v>8.8888888888888892E-2</v>
      </c>
      <c r="CE21" s="644"/>
      <c r="CF21" s="643">
        <f>CF19/180</f>
        <v>8.8888888888888892E-2</v>
      </c>
      <c r="CG21" s="644"/>
      <c r="CH21" s="643">
        <f>CH19/180</f>
        <v>8.8888888888888892E-2</v>
      </c>
      <c r="CI21" s="644"/>
      <c r="CJ21" s="643">
        <f>CJ19/180</f>
        <v>8.8888888888888892E-2</v>
      </c>
      <c r="CK21" s="644"/>
      <c r="CL21" s="643">
        <f>CL19/180</f>
        <v>8.8888888888888892E-2</v>
      </c>
      <c r="CM21" s="644"/>
      <c r="CN21" s="643">
        <f>CN19/180</f>
        <v>8.8888888888888892E-2</v>
      </c>
      <c r="CO21" s="644"/>
      <c r="CP21" s="643">
        <f>CP19/180</f>
        <v>8.8888888888888892E-2</v>
      </c>
      <c r="CQ21" s="644"/>
      <c r="CR21" s="643">
        <f>CR19/180</f>
        <v>8.8888888888888892E-2</v>
      </c>
      <c r="CS21" s="644"/>
      <c r="CT21" s="643">
        <f>CT19/180</f>
        <v>8.8888888888888892E-2</v>
      </c>
      <c r="CU21" s="644"/>
      <c r="CV21" s="643">
        <f>CV19/180</f>
        <v>8.8888888888888892E-2</v>
      </c>
      <c r="CW21" s="644"/>
      <c r="CX21" s="643">
        <f>CX19/180</f>
        <v>8.8888888888888892E-2</v>
      </c>
      <c r="CY21" s="644"/>
      <c r="CZ21" s="643">
        <f>CZ19/180</f>
        <v>8.8888888888888892E-2</v>
      </c>
      <c r="DA21" s="644"/>
      <c r="DB21" s="643">
        <f>DB19/180</f>
        <v>8.8888888888888892E-2</v>
      </c>
      <c r="DC21" s="644"/>
      <c r="DD21" s="643">
        <f>DD19/180</f>
        <v>8.8888888888888892E-2</v>
      </c>
      <c r="DE21" s="644"/>
      <c r="DF21" s="643">
        <f>DF19/180</f>
        <v>8.8888888888888892E-2</v>
      </c>
      <c r="DG21" s="644"/>
      <c r="DH21" s="643">
        <f>DH19/180</f>
        <v>8.8888888888888892E-2</v>
      </c>
      <c r="DI21" s="644"/>
      <c r="DJ21" s="643">
        <f>DJ19/180</f>
        <v>4.4444444444444446E-2</v>
      </c>
      <c r="DK21" s="644"/>
      <c r="DL21" s="643">
        <f>DL19/180</f>
        <v>4.4444444444444446E-2</v>
      </c>
      <c r="DM21" s="644"/>
      <c r="DN21" s="643">
        <f>DN19/180</f>
        <v>4.4444444444444446E-2</v>
      </c>
      <c r="DO21" s="644"/>
      <c r="DP21" s="643">
        <f>DP19/180</f>
        <v>4.4444444444444446E-2</v>
      </c>
      <c r="DQ21" s="644"/>
      <c r="DR21" s="643">
        <f>DR19/180</f>
        <v>4.4444444444444446E-2</v>
      </c>
      <c r="DS21" s="644"/>
      <c r="DT21" s="643">
        <f>DT19/180</f>
        <v>4.4444444444444446E-2</v>
      </c>
      <c r="DU21" s="644"/>
      <c r="DV21" s="643">
        <f>DV19/180</f>
        <v>4.4444444444444446E-2</v>
      </c>
      <c r="DW21" s="644"/>
      <c r="DX21" s="645"/>
      <c r="DY21" s="646"/>
      <c r="DZ21" s="645"/>
      <c r="EA21" s="646"/>
      <c r="EB21" s="645"/>
      <c r="EC21" s="647"/>
      <c r="ED21" s="228"/>
      <c r="EE21" s="243"/>
      <c r="EF21" s="242"/>
      <c r="EG21" s="242"/>
      <c r="EH21" s="241"/>
      <c r="EI21" s="228"/>
      <c r="EJ21" s="228"/>
      <c r="EK21" s="362"/>
      <c r="EL21" s="363"/>
      <c r="EM21" s="363"/>
      <c r="EN21" s="364"/>
      <c r="EO21" s="228"/>
      <c r="EP21" s="228"/>
      <c r="EQ21" s="228"/>
      <c r="ER21" s="240"/>
      <c r="ES21" s="240"/>
      <c r="ET21" s="240"/>
      <c r="EU21" s="709"/>
      <c r="EV21" s="710"/>
      <c r="EW21" s="710"/>
      <c r="EX21" s="710"/>
      <c r="EY21" s="711"/>
      <c r="EZ21" s="220"/>
    </row>
    <row r="22" spans="1:156" ht="11.1" customHeight="1" x14ac:dyDescent="0.2">
      <c r="A22" s="265"/>
      <c r="B22" s="266" t="s">
        <v>7</v>
      </c>
      <c r="C22" s="251" t="s">
        <v>273</v>
      </c>
      <c r="D22" s="250" t="s">
        <v>272</v>
      </c>
      <c r="E22" s="249" t="s">
        <v>244</v>
      </c>
      <c r="F22" s="657"/>
      <c r="G22" s="657"/>
      <c r="H22" s="652">
        <v>60</v>
      </c>
      <c r="I22" s="652"/>
      <c r="J22" s="675">
        <v>60</v>
      </c>
      <c r="K22" s="676"/>
      <c r="L22" s="675">
        <v>80</v>
      </c>
      <c r="M22" s="676"/>
      <c r="N22" s="675">
        <v>80</v>
      </c>
      <c r="O22" s="676"/>
      <c r="P22" s="675">
        <v>80</v>
      </c>
      <c r="Q22" s="676"/>
      <c r="R22" s="675">
        <v>80</v>
      </c>
      <c r="S22" s="676"/>
      <c r="T22" s="675">
        <v>80</v>
      </c>
      <c r="U22" s="676"/>
      <c r="V22" s="675">
        <v>90</v>
      </c>
      <c r="W22" s="676"/>
      <c r="X22" s="675">
        <v>90</v>
      </c>
      <c r="Y22" s="676"/>
      <c r="Z22" s="675">
        <v>90</v>
      </c>
      <c r="AA22" s="676"/>
      <c r="AB22" s="675">
        <v>90</v>
      </c>
      <c r="AC22" s="676"/>
      <c r="AD22" s="675">
        <v>90</v>
      </c>
      <c r="AE22" s="676"/>
      <c r="AF22" s="675">
        <v>90</v>
      </c>
      <c r="AG22" s="676"/>
      <c r="AH22" s="675">
        <v>90</v>
      </c>
      <c r="AI22" s="676"/>
      <c r="AJ22" s="675">
        <v>90</v>
      </c>
      <c r="AK22" s="676"/>
      <c r="AL22" s="675">
        <v>90</v>
      </c>
      <c r="AM22" s="676"/>
      <c r="AN22" s="675">
        <v>90</v>
      </c>
      <c r="AO22" s="676"/>
      <c r="AP22" s="675">
        <v>90</v>
      </c>
      <c r="AQ22" s="676"/>
      <c r="AR22" s="675">
        <v>90</v>
      </c>
      <c r="AS22" s="676"/>
      <c r="AT22" s="675">
        <v>90</v>
      </c>
      <c r="AU22" s="676"/>
      <c r="AV22" s="675">
        <v>90</v>
      </c>
      <c r="AW22" s="676"/>
      <c r="AX22" s="675">
        <v>90</v>
      </c>
      <c r="AY22" s="676"/>
      <c r="AZ22" s="675">
        <v>90</v>
      </c>
      <c r="BA22" s="676"/>
      <c r="BB22" s="675">
        <v>90</v>
      </c>
      <c r="BC22" s="676"/>
      <c r="BD22" s="675">
        <v>90</v>
      </c>
      <c r="BE22" s="676"/>
      <c r="BF22" s="675">
        <v>90</v>
      </c>
      <c r="BG22" s="676"/>
      <c r="BH22" s="675">
        <v>90</v>
      </c>
      <c r="BI22" s="676"/>
      <c r="BJ22" s="675">
        <v>90</v>
      </c>
      <c r="BK22" s="676"/>
      <c r="BL22" s="675">
        <v>90</v>
      </c>
      <c r="BM22" s="676"/>
      <c r="BN22" s="675">
        <v>90</v>
      </c>
      <c r="BO22" s="676"/>
      <c r="BP22" s="675">
        <v>90</v>
      </c>
      <c r="BQ22" s="676"/>
      <c r="BR22" s="675">
        <v>100</v>
      </c>
      <c r="BS22" s="676"/>
      <c r="BT22" s="675">
        <v>100</v>
      </c>
      <c r="BU22" s="676"/>
      <c r="BV22" s="675">
        <v>100</v>
      </c>
      <c r="BW22" s="676"/>
      <c r="BX22" s="675">
        <v>100</v>
      </c>
      <c r="BY22" s="676"/>
      <c r="BZ22" s="675">
        <v>100</v>
      </c>
      <c r="CA22" s="676"/>
      <c r="CB22" s="675">
        <v>100</v>
      </c>
      <c r="CC22" s="676"/>
      <c r="CD22" s="675">
        <v>100</v>
      </c>
      <c r="CE22" s="676"/>
      <c r="CF22" s="675">
        <v>100</v>
      </c>
      <c r="CG22" s="676"/>
      <c r="CH22" s="675">
        <v>100</v>
      </c>
      <c r="CI22" s="676"/>
      <c r="CJ22" s="675">
        <v>100</v>
      </c>
      <c r="CK22" s="676"/>
      <c r="CL22" s="675">
        <v>100</v>
      </c>
      <c r="CM22" s="676"/>
      <c r="CN22" s="675">
        <v>100</v>
      </c>
      <c r="CO22" s="676"/>
      <c r="CP22" s="675">
        <v>100</v>
      </c>
      <c r="CQ22" s="676"/>
      <c r="CR22" s="675">
        <v>100</v>
      </c>
      <c r="CS22" s="676"/>
      <c r="CT22" s="675">
        <v>100</v>
      </c>
      <c r="CU22" s="676"/>
      <c r="CV22" s="675">
        <v>100</v>
      </c>
      <c r="CW22" s="676"/>
      <c r="CX22" s="675">
        <v>100</v>
      </c>
      <c r="CY22" s="676"/>
      <c r="CZ22" s="675">
        <v>100</v>
      </c>
      <c r="DA22" s="676"/>
      <c r="DB22" s="675">
        <v>100</v>
      </c>
      <c r="DC22" s="676"/>
      <c r="DD22" s="675">
        <v>100</v>
      </c>
      <c r="DE22" s="676"/>
      <c r="DF22" s="675">
        <v>100</v>
      </c>
      <c r="DG22" s="676"/>
      <c r="DH22" s="675">
        <v>100</v>
      </c>
      <c r="DI22" s="676"/>
      <c r="DJ22" s="675">
        <v>100</v>
      </c>
      <c r="DK22" s="676"/>
      <c r="DL22" s="675">
        <v>40</v>
      </c>
      <c r="DM22" s="676"/>
      <c r="DN22" s="675">
        <v>40</v>
      </c>
      <c r="DO22" s="676"/>
      <c r="DP22" s="675">
        <v>32</v>
      </c>
      <c r="DQ22" s="676"/>
      <c r="DR22" s="675">
        <v>32</v>
      </c>
      <c r="DS22" s="676"/>
      <c r="DT22" s="675">
        <v>32</v>
      </c>
      <c r="DU22" s="676"/>
      <c r="DV22" s="675">
        <v>16</v>
      </c>
      <c r="DW22" s="676"/>
      <c r="DX22" s="653"/>
      <c r="DY22" s="654"/>
      <c r="DZ22" s="653"/>
      <c r="EA22" s="654"/>
      <c r="EB22" s="653"/>
      <c r="EC22" s="655"/>
      <c r="ED22" s="228"/>
      <c r="EE22" s="418">
        <v>0</v>
      </c>
      <c r="EF22" s="419">
        <v>0</v>
      </c>
      <c r="EG22" s="419">
        <v>0</v>
      </c>
      <c r="EH22" s="241">
        <v>1</v>
      </c>
      <c r="EI22" s="228"/>
      <c r="EJ22" s="228"/>
      <c r="EK22" s="358">
        <f t="shared" si="0"/>
        <v>0</v>
      </c>
      <c r="EL22" s="361">
        <f t="shared" si="1"/>
        <v>0</v>
      </c>
      <c r="EM22" s="361">
        <f t="shared" si="2"/>
        <v>0</v>
      </c>
      <c r="EN22" s="430">
        <f>EH22*SUM(F22:EC22)-EM90</f>
        <v>5104.3639018867925</v>
      </c>
      <c r="EO22" s="228"/>
      <c r="EP22" s="228"/>
      <c r="EQ22" s="228"/>
      <c r="ER22" s="248"/>
      <c r="ES22" s="248"/>
      <c r="ET22" s="248"/>
      <c r="EU22" s="706" t="s">
        <v>345</v>
      </c>
      <c r="EV22" s="707"/>
      <c r="EW22" s="707"/>
      <c r="EX22" s="707"/>
      <c r="EY22" s="708"/>
    </row>
    <row r="23" spans="1:156" ht="9" customHeight="1" x14ac:dyDescent="0.2">
      <c r="A23" s="265"/>
      <c r="B23" s="264"/>
      <c r="C23" s="246"/>
      <c r="D23" s="263" t="s">
        <v>324</v>
      </c>
      <c r="E23" s="244" t="s">
        <v>39</v>
      </c>
      <c r="F23" s="645"/>
      <c r="G23" s="646"/>
      <c r="H23" s="643">
        <f>H22/180</f>
        <v>0.33333333333333331</v>
      </c>
      <c r="I23" s="644"/>
      <c r="J23" s="643">
        <f>J22/180</f>
        <v>0.33333333333333331</v>
      </c>
      <c r="K23" s="644"/>
      <c r="L23" s="643">
        <f>L22/180</f>
        <v>0.44444444444444442</v>
      </c>
      <c r="M23" s="644"/>
      <c r="N23" s="643">
        <f>N22/180</f>
        <v>0.44444444444444442</v>
      </c>
      <c r="O23" s="644"/>
      <c r="P23" s="643">
        <f>P22/180</f>
        <v>0.44444444444444442</v>
      </c>
      <c r="Q23" s="644"/>
      <c r="R23" s="643">
        <f>R22/180</f>
        <v>0.44444444444444442</v>
      </c>
      <c r="S23" s="644"/>
      <c r="T23" s="643">
        <f>T22/180</f>
        <v>0.44444444444444442</v>
      </c>
      <c r="U23" s="644"/>
      <c r="V23" s="643">
        <f>V22/180</f>
        <v>0.5</v>
      </c>
      <c r="W23" s="644"/>
      <c r="X23" s="643">
        <f>X22/180</f>
        <v>0.5</v>
      </c>
      <c r="Y23" s="644"/>
      <c r="Z23" s="643">
        <f>Z22/180</f>
        <v>0.5</v>
      </c>
      <c r="AA23" s="644"/>
      <c r="AB23" s="643">
        <f>AB22/180</f>
        <v>0.5</v>
      </c>
      <c r="AC23" s="644"/>
      <c r="AD23" s="643">
        <f>AD22/180</f>
        <v>0.5</v>
      </c>
      <c r="AE23" s="644"/>
      <c r="AF23" s="643">
        <f>AF22/180</f>
        <v>0.5</v>
      </c>
      <c r="AG23" s="644"/>
      <c r="AH23" s="643">
        <f>AH22/180</f>
        <v>0.5</v>
      </c>
      <c r="AI23" s="644"/>
      <c r="AJ23" s="643">
        <f>AJ22/180</f>
        <v>0.5</v>
      </c>
      <c r="AK23" s="644"/>
      <c r="AL23" s="643">
        <f>AL22/180</f>
        <v>0.5</v>
      </c>
      <c r="AM23" s="644"/>
      <c r="AN23" s="643">
        <f>AN22/180</f>
        <v>0.5</v>
      </c>
      <c r="AO23" s="644"/>
      <c r="AP23" s="643">
        <f>AP22/180</f>
        <v>0.5</v>
      </c>
      <c r="AQ23" s="644"/>
      <c r="AR23" s="643">
        <f>AR22/180</f>
        <v>0.5</v>
      </c>
      <c r="AS23" s="644"/>
      <c r="AT23" s="643">
        <f>AT22/180</f>
        <v>0.5</v>
      </c>
      <c r="AU23" s="644"/>
      <c r="AV23" s="643">
        <f>AV22/180</f>
        <v>0.5</v>
      </c>
      <c r="AW23" s="644"/>
      <c r="AX23" s="643">
        <f>AX22/180</f>
        <v>0.5</v>
      </c>
      <c r="AY23" s="644"/>
      <c r="AZ23" s="643">
        <f>AZ22/180</f>
        <v>0.5</v>
      </c>
      <c r="BA23" s="644"/>
      <c r="BB23" s="643">
        <f>BB22/180</f>
        <v>0.5</v>
      </c>
      <c r="BC23" s="644"/>
      <c r="BD23" s="643">
        <f>BD22/180</f>
        <v>0.5</v>
      </c>
      <c r="BE23" s="644"/>
      <c r="BF23" s="643">
        <f>BF22/180</f>
        <v>0.5</v>
      </c>
      <c r="BG23" s="644"/>
      <c r="BH23" s="643">
        <f>BH22/180</f>
        <v>0.5</v>
      </c>
      <c r="BI23" s="644"/>
      <c r="BJ23" s="643">
        <f>BJ22/180</f>
        <v>0.5</v>
      </c>
      <c r="BK23" s="644"/>
      <c r="BL23" s="643">
        <f>BL22/180</f>
        <v>0.5</v>
      </c>
      <c r="BM23" s="644"/>
      <c r="BN23" s="643">
        <f>BN22/180</f>
        <v>0.5</v>
      </c>
      <c r="BO23" s="644"/>
      <c r="BP23" s="643">
        <f>BP22/180</f>
        <v>0.5</v>
      </c>
      <c r="BQ23" s="644"/>
      <c r="BR23" s="643">
        <f>BR22/180</f>
        <v>0.55555555555555558</v>
      </c>
      <c r="BS23" s="644"/>
      <c r="BT23" s="643">
        <f>BT22/180</f>
        <v>0.55555555555555558</v>
      </c>
      <c r="BU23" s="644"/>
      <c r="BV23" s="643">
        <f>BV22/180</f>
        <v>0.55555555555555558</v>
      </c>
      <c r="BW23" s="644"/>
      <c r="BX23" s="643">
        <f>BX22/180</f>
        <v>0.55555555555555558</v>
      </c>
      <c r="BY23" s="644"/>
      <c r="BZ23" s="643">
        <f>BZ22/180</f>
        <v>0.55555555555555558</v>
      </c>
      <c r="CA23" s="644"/>
      <c r="CB23" s="643">
        <f>CB22/180</f>
        <v>0.55555555555555558</v>
      </c>
      <c r="CC23" s="644"/>
      <c r="CD23" s="643">
        <f>CD22/180</f>
        <v>0.55555555555555558</v>
      </c>
      <c r="CE23" s="644"/>
      <c r="CF23" s="643">
        <f>CF22/180</f>
        <v>0.55555555555555558</v>
      </c>
      <c r="CG23" s="644"/>
      <c r="CH23" s="643">
        <f>CH22/180</f>
        <v>0.55555555555555558</v>
      </c>
      <c r="CI23" s="644"/>
      <c r="CJ23" s="643">
        <f>CJ22/180</f>
        <v>0.55555555555555558</v>
      </c>
      <c r="CK23" s="644"/>
      <c r="CL23" s="643">
        <f>CL22/180</f>
        <v>0.55555555555555558</v>
      </c>
      <c r="CM23" s="644"/>
      <c r="CN23" s="643">
        <f>CN22/180</f>
        <v>0.55555555555555558</v>
      </c>
      <c r="CO23" s="644"/>
      <c r="CP23" s="643">
        <f>CP22/180</f>
        <v>0.55555555555555558</v>
      </c>
      <c r="CQ23" s="644"/>
      <c r="CR23" s="643">
        <f>CR22/180</f>
        <v>0.55555555555555558</v>
      </c>
      <c r="CS23" s="644"/>
      <c r="CT23" s="643">
        <f>CT22/180</f>
        <v>0.55555555555555558</v>
      </c>
      <c r="CU23" s="644"/>
      <c r="CV23" s="643">
        <f>CV22/180</f>
        <v>0.55555555555555558</v>
      </c>
      <c r="CW23" s="644"/>
      <c r="CX23" s="643">
        <f>CX22/180</f>
        <v>0.55555555555555558</v>
      </c>
      <c r="CY23" s="644"/>
      <c r="CZ23" s="643">
        <f>CZ22/180</f>
        <v>0.55555555555555558</v>
      </c>
      <c r="DA23" s="644"/>
      <c r="DB23" s="643">
        <f>DB22/180</f>
        <v>0.55555555555555558</v>
      </c>
      <c r="DC23" s="644"/>
      <c r="DD23" s="643">
        <f>DD22/180</f>
        <v>0.55555555555555558</v>
      </c>
      <c r="DE23" s="644"/>
      <c r="DF23" s="643">
        <f>DF22/180</f>
        <v>0.55555555555555558</v>
      </c>
      <c r="DG23" s="644"/>
      <c r="DH23" s="643">
        <f>DH22/180</f>
        <v>0.55555555555555558</v>
      </c>
      <c r="DI23" s="644"/>
      <c r="DJ23" s="643">
        <f>DJ22/180</f>
        <v>0.55555555555555558</v>
      </c>
      <c r="DK23" s="644"/>
      <c r="DL23" s="643">
        <f>DL22/180</f>
        <v>0.22222222222222221</v>
      </c>
      <c r="DM23" s="644"/>
      <c r="DN23" s="643">
        <f>DN22/180</f>
        <v>0.22222222222222221</v>
      </c>
      <c r="DO23" s="644"/>
      <c r="DP23" s="643">
        <f>DP22/180</f>
        <v>0.17777777777777778</v>
      </c>
      <c r="DQ23" s="644"/>
      <c r="DR23" s="643">
        <f>DR22/180</f>
        <v>0.17777777777777778</v>
      </c>
      <c r="DS23" s="644"/>
      <c r="DT23" s="643">
        <f>DT22/180</f>
        <v>0.17777777777777778</v>
      </c>
      <c r="DU23" s="644"/>
      <c r="DV23" s="643">
        <f>DV22/180</f>
        <v>8.8888888888888892E-2</v>
      </c>
      <c r="DW23" s="644"/>
      <c r="DX23" s="645"/>
      <c r="DY23" s="646"/>
      <c r="DZ23" s="645"/>
      <c r="EA23" s="646"/>
      <c r="EB23" s="645"/>
      <c r="EC23" s="647"/>
      <c r="ED23" s="228"/>
      <c r="EE23" s="243"/>
      <c r="EF23" s="242"/>
      <c r="EG23" s="242"/>
      <c r="EH23" s="241"/>
      <c r="EI23" s="228"/>
      <c r="EJ23" s="228"/>
      <c r="EK23" s="362"/>
      <c r="EL23" s="363"/>
      <c r="EM23" s="363"/>
      <c r="EN23" s="364"/>
      <c r="EO23" s="228"/>
      <c r="EP23" s="228"/>
      <c r="EQ23" s="228"/>
      <c r="ER23" s="240"/>
      <c r="ES23" s="240"/>
      <c r="ET23" s="240"/>
      <c r="EU23" s="709"/>
      <c r="EV23" s="710"/>
      <c r="EW23" s="710"/>
      <c r="EX23" s="710"/>
      <c r="EY23" s="711"/>
    </row>
    <row r="24" spans="1:156" ht="11.1" customHeight="1" x14ac:dyDescent="0.2">
      <c r="A24" s="265"/>
      <c r="B24" s="266" t="s">
        <v>265</v>
      </c>
      <c r="C24" s="251" t="s">
        <v>271</v>
      </c>
      <c r="D24" s="250" t="s">
        <v>324</v>
      </c>
      <c r="E24" s="249" t="s">
        <v>244</v>
      </c>
      <c r="F24" s="657"/>
      <c r="G24" s="657"/>
      <c r="H24" s="657"/>
      <c r="I24" s="657"/>
      <c r="J24" s="657"/>
      <c r="K24" s="657"/>
      <c r="L24" s="657"/>
      <c r="M24" s="657"/>
      <c r="N24" s="657"/>
      <c r="O24" s="657"/>
      <c r="P24" s="657"/>
      <c r="Q24" s="657"/>
      <c r="R24" s="657"/>
      <c r="S24" s="657"/>
      <c r="T24" s="652">
        <v>40</v>
      </c>
      <c r="U24" s="652"/>
      <c r="V24" s="652">
        <v>50</v>
      </c>
      <c r="W24" s="652"/>
      <c r="X24" s="652">
        <v>50</v>
      </c>
      <c r="Y24" s="652"/>
      <c r="Z24" s="652">
        <v>50</v>
      </c>
      <c r="AA24" s="652"/>
      <c r="AB24" s="652">
        <v>50</v>
      </c>
      <c r="AC24" s="652"/>
      <c r="AD24" s="652">
        <v>50</v>
      </c>
      <c r="AE24" s="652"/>
      <c r="AF24" s="652">
        <v>50</v>
      </c>
      <c r="AG24" s="652"/>
      <c r="AH24" s="652">
        <v>50</v>
      </c>
      <c r="AI24" s="652"/>
      <c r="AJ24" s="652">
        <v>50</v>
      </c>
      <c r="AK24" s="652"/>
      <c r="AL24" s="652">
        <v>50</v>
      </c>
      <c r="AM24" s="652"/>
      <c r="AN24" s="652">
        <v>50</v>
      </c>
      <c r="AO24" s="652"/>
      <c r="AP24" s="652">
        <v>40</v>
      </c>
      <c r="AQ24" s="652"/>
      <c r="AR24" s="652">
        <v>40</v>
      </c>
      <c r="AS24" s="652"/>
      <c r="AT24" s="652">
        <v>90</v>
      </c>
      <c r="AU24" s="652"/>
      <c r="AV24" s="652">
        <v>90</v>
      </c>
      <c r="AW24" s="652"/>
      <c r="AX24" s="652">
        <v>90</v>
      </c>
      <c r="AY24" s="652"/>
      <c r="AZ24" s="652">
        <v>90</v>
      </c>
      <c r="BA24" s="652"/>
      <c r="BB24" s="652">
        <v>90</v>
      </c>
      <c r="BC24" s="652"/>
      <c r="BD24" s="652">
        <v>90</v>
      </c>
      <c r="BE24" s="652"/>
      <c r="BF24" s="652">
        <v>90</v>
      </c>
      <c r="BG24" s="652"/>
      <c r="BH24" s="652">
        <v>90</v>
      </c>
      <c r="BI24" s="652"/>
      <c r="BJ24" s="652">
        <v>90</v>
      </c>
      <c r="BK24" s="652"/>
      <c r="BL24" s="652">
        <v>90</v>
      </c>
      <c r="BM24" s="652"/>
      <c r="BN24" s="652">
        <v>50</v>
      </c>
      <c r="BO24" s="652"/>
      <c r="BP24" s="652">
        <v>50</v>
      </c>
      <c r="BQ24" s="652"/>
      <c r="BR24" s="652">
        <v>100</v>
      </c>
      <c r="BS24" s="652"/>
      <c r="BT24" s="652">
        <v>100</v>
      </c>
      <c r="BU24" s="652"/>
      <c r="BV24" s="652">
        <v>100</v>
      </c>
      <c r="BW24" s="652"/>
      <c r="BX24" s="652">
        <v>100</v>
      </c>
      <c r="BY24" s="652"/>
      <c r="BZ24" s="652">
        <v>100</v>
      </c>
      <c r="CA24" s="652"/>
      <c r="CB24" s="652">
        <v>100</v>
      </c>
      <c r="CC24" s="652"/>
      <c r="CD24" s="652">
        <v>100</v>
      </c>
      <c r="CE24" s="652"/>
      <c r="CF24" s="652">
        <v>100</v>
      </c>
      <c r="CG24" s="652"/>
      <c r="CH24" s="652">
        <v>100</v>
      </c>
      <c r="CI24" s="652"/>
      <c r="CJ24" s="652">
        <v>50</v>
      </c>
      <c r="CK24" s="652"/>
      <c r="CL24" s="652">
        <v>50</v>
      </c>
      <c r="CM24" s="652"/>
      <c r="CN24" s="652">
        <v>50</v>
      </c>
      <c r="CO24" s="652"/>
      <c r="CP24" s="652">
        <v>100</v>
      </c>
      <c r="CQ24" s="652"/>
      <c r="CR24" s="652">
        <v>100</v>
      </c>
      <c r="CS24" s="652"/>
      <c r="CT24" s="652">
        <v>100</v>
      </c>
      <c r="CU24" s="652"/>
      <c r="CV24" s="652">
        <v>100</v>
      </c>
      <c r="CW24" s="652"/>
      <c r="CX24" s="652">
        <v>100</v>
      </c>
      <c r="CY24" s="652"/>
      <c r="CZ24" s="652">
        <v>100</v>
      </c>
      <c r="DA24" s="652"/>
      <c r="DB24" s="652">
        <v>100</v>
      </c>
      <c r="DC24" s="652"/>
      <c r="DD24" s="652">
        <v>100</v>
      </c>
      <c r="DE24" s="652"/>
      <c r="DF24" s="652">
        <v>100</v>
      </c>
      <c r="DG24" s="652"/>
      <c r="DH24" s="652">
        <v>40</v>
      </c>
      <c r="DI24" s="652"/>
      <c r="DJ24" s="652">
        <v>40</v>
      </c>
      <c r="DK24" s="652"/>
      <c r="DL24" s="653"/>
      <c r="DM24" s="654"/>
      <c r="DN24" s="653"/>
      <c r="DO24" s="654"/>
      <c r="DP24" s="653"/>
      <c r="DQ24" s="654"/>
      <c r="DR24" s="653"/>
      <c r="DS24" s="654"/>
      <c r="DT24" s="653"/>
      <c r="DU24" s="654"/>
      <c r="DV24" s="653"/>
      <c r="DW24" s="654"/>
      <c r="DX24" s="653"/>
      <c r="DY24" s="654"/>
      <c r="DZ24" s="653"/>
      <c r="EA24" s="654"/>
      <c r="EB24" s="653"/>
      <c r="EC24" s="655"/>
      <c r="ED24" s="228"/>
      <c r="EE24" s="243">
        <v>0.05</v>
      </c>
      <c r="EF24" s="419">
        <v>0</v>
      </c>
      <c r="EG24" s="419">
        <v>0</v>
      </c>
      <c r="EH24" s="241">
        <v>0.95</v>
      </c>
      <c r="EI24" s="228"/>
      <c r="EJ24" s="228"/>
      <c r="EK24" s="365">
        <f t="shared" si="0"/>
        <v>182.5</v>
      </c>
      <c r="EL24" s="361">
        <f t="shared" si="1"/>
        <v>0</v>
      </c>
      <c r="EM24" s="361">
        <f t="shared" si="2"/>
        <v>0</v>
      </c>
      <c r="EN24" s="430">
        <f>EH24*SUM(F24:EC24)-EM91</f>
        <v>3422.1542594339621</v>
      </c>
      <c r="EO24" s="228"/>
      <c r="EP24" s="228"/>
      <c r="EQ24" s="228"/>
      <c r="ER24" s="248"/>
      <c r="ES24" s="248"/>
      <c r="ET24" s="248"/>
      <c r="EU24" s="706" t="s">
        <v>343</v>
      </c>
      <c r="EV24" s="707"/>
      <c r="EW24" s="707"/>
      <c r="EX24" s="707"/>
      <c r="EY24" s="708"/>
    </row>
    <row r="25" spans="1:156" ht="9" customHeight="1" x14ac:dyDescent="0.2">
      <c r="A25" s="265"/>
      <c r="B25" s="264"/>
      <c r="C25" s="246"/>
      <c r="D25" s="263" t="s">
        <v>272</v>
      </c>
      <c r="E25" s="244" t="s">
        <v>39</v>
      </c>
      <c r="F25" s="645"/>
      <c r="G25" s="646"/>
      <c r="H25" s="643"/>
      <c r="I25" s="644"/>
      <c r="J25" s="643"/>
      <c r="K25" s="644"/>
      <c r="L25" s="643"/>
      <c r="M25" s="644"/>
      <c r="N25" s="643"/>
      <c r="O25" s="644"/>
      <c r="P25" s="643"/>
      <c r="Q25" s="644"/>
      <c r="R25" s="643"/>
      <c r="S25" s="644"/>
      <c r="T25" s="643">
        <f>T24/180</f>
        <v>0.22222222222222221</v>
      </c>
      <c r="U25" s="644"/>
      <c r="V25" s="643">
        <f>V24/180</f>
        <v>0.27777777777777779</v>
      </c>
      <c r="W25" s="644"/>
      <c r="X25" s="643">
        <f>X24/180</f>
        <v>0.27777777777777779</v>
      </c>
      <c r="Y25" s="644"/>
      <c r="Z25" s="643">
        <f>Z24/180</f>
        <v>0.27777777777777779</v>
      </c>
      <c r="AA25" s="644"/>
      <c r="AB25" s="643">
        <f>AB24/180</f>
        <v>0.27777777777777779</v>
      </c>
      <c r="AC25" s="644"/>
      <c r="AD25" s="643">
        <f>AD24/180</f>
        <v>0.27777777777777779</v>
      </c>
      <c r="AE25" s="644"/>
      <c r="AF25" s="643">
        <f>AF24/180</f>
        <v>0.27777777777777779</v>
      </c>
      <c r="AG25" s="644"/>
      <c r="AH25" s="643">
        <f>AH24/180</f>
        <v>0.27777777777777779</v>
      </c>
      <c r="AI25" s="644"/>
      <c r="AJ25" s="643">
        <f>AJ24/180</f>
        <v>0.27777777777777779</v>
      </c>
      <c r="AK25" s="644"/>
      <c r="AL25" s="643">
        <f>AL24/180</f>
        <v>0.27777777777777779</v>
      </c>
      <c r="AM25" s="644"/>
      <c r="AN25" s="643">
        <f>AN24/180</f>
        <v>0.27777777777777779</v>
      </c>
      <c r="AO25" s="644"/>
      <c r="AP25" s="643">
        <f>AP24/180</f>
        <v>0.22222222222222221</v>
      </c>
      <c r="AQ25" s="644"/>
      <c r="AR25" s="643">
        <f>AR24/180</f>
        <v>0.22222222222222221</v>
      </c>
      <c r="AS25" s="644"/>
      <c r="AT25" s="643">
        <f>AT24/180</f>
        <v>0.5</v>
      </c>
      <c r="AU25" s="644"/>
      <c r="AV25" s="643">
        <f>AV24/180</f>
        <v>0.5</v>
      </c>
      <c r="AW25" s="644"/>
      <c r="AX25" s="643">
        <f>AX24/180</f>
        <v>0.5</v>
      </c>
      <c r="AY25" s="644"/>
      <c r="AZ25" s="643">
        <f>AZ24/180</f>
        <v>0.5</v>
      </c>
      <c r="BA25" s="644"/>
      <c r="BB25" s="643">
        <f>BB24/180</f>
        <v>0.5</v>
      </c>
      <c r="BC25" s="644"/>
      <c r="BD25" s="643">
        <f>BD24/180</f>
        <v>0.5</v>
      </c>
      <c r="BE25" s="644"/>
      <c r="BF25" s="643">
        <f>BF24/180</f>
        <v>0.5</v>
      </c>
      <c r="BG25" s="644"/>
      <c r="BH25" s="643">
        <f>BH24/180</f>
        <v>0.5</v>
      </c>
      <c r="BI25" s="644"/>
      <c r="BJ25" s="643">
        <f>BJ24/180</f>
        <v>0.5</v>
      </c>
      <c r="BK25" s="644"/>
      <c r="BL25" s="643">
        <f>BL24/180</f>
        <v>0.5</v>
      </c>
      <c r="BM25" s="644"/>
      <c r="BN25" s="643">
        <f>BN24/180</f>
        <v>0.27777777777777779</v>
      </c>
      <c r="BO25" s="644"/>
      <c r="BP25" s="643">
        <f>BP24/180</f>
        <v>0.27777777777777779</v>
      </c>
      <c r="BQ25" s="644"/>
      <c r="BR25" s="643">
        <f>BR24/180</f>
        <v>0.55555555555555558</v>
      </c>
      <c r="BS25" s="644"/>
      <c r="BT25" s="643">
        <f>BT24/180</f>
        <v>0.55555555555555558</v>
      </c>
      <c r="BU25" s="644"/>
      <c r="BV25" s="643">
        <f>BV24/180</f>
        <v>0.55555555555555558</v>
      </c>
      <c r="BW25" s="644"/>
      <c r="BX25" s="643">
        <f>BX24/180</f>
        <v>0.55555555555555558</v>
      </c>
      <c r="BY25" s="644"/>
      <c r="BZ25" s="643">
        <f>BZ24/180</f>
        <v>0.55555555555555558</v>
      </c>
      <c r="CA25" s="644"/>
      <c r="CB25" s="643">
        <f>CB24/180</f>
        <v>0.55555555555555558</v>
      </c>
      <c r="CC25" s="644"/>
      <c r="CD25" s="643">
        <f>CD24/180</f>
        <v>0.55555555555555558</v>
      </c>
      <c r="CE25" s="644"/>
      <c r="CF25" s="643">
        <f>CF24/180</f>
        <v>0.55555555555555558</v>
      </c>
      <c r="CG25" s="644"/>
      <c r="CH25" s="643">
        <f>CH24/180</f>
        <v>0.55555555555555558</v>
      </c>
      <c r="CI25" s="644"/>
      <c r="CJ25" s="643">
        <f>CJ24/180</f>
        <v>0.27777777777777779</v>
      </c>
      <c r="CK25" s="644"/>
      <c r="CL25" s="643">
        <f>CL24/180</f>
        <v>0.27777777777777779</v>
      </c>
      <c r="CM25" s="644"/>
      <c r="CN25" s="643">
        <f>CN24/180</f>
        <v>0.27777777777777779</v>
      </c>
      <c r="CO25" s="644"/>
      <c r="CP25" s="643">
        <f>CP24/180</f>
        <v>0.55555555555555558</v>
      </c>
      <c r="CQ25" s="644"/>
      <c r="CR25" s="643">
        <f>CR24/180</f>
        <v>0.55555555555555558</v>
      </c>
      <c r="CS25" s="644"/>
      <c r="CT25" s="643">
        <f>CT24/180</f>
        <v>0.55555555555555558</v>
      </c>
      <c r="CU25" s="644"/>
      <c r="CV25" s="643">
        <f>CV24/180</f>
        <v>0.55555555555555558</v>
      </c>
      <c r="CW25" s="644"/>
      <c r="CX25" s="643">
        <f>CX24/180</f>
        <v>0.55555555555555558</v>
      </c>
      <c r="CY25" s="644"/>
      <c r="CZ25" s="643">
        <f>CZ24/180</f>
        <v>0.55555555555555558</v>
      </c>
      <c r="DA25" s="644"/>
      <c r="DB25" s="643">
        <f>DB24/180</f>
        <v>0.55555555555555558</v>
      </c>
      <c r="DC25" s="644"/>
      <c r="DD25" s="643">
        <f>DD24/180</f>
        <v>0.55555555555555558</v>
      </c>
      <c r="DE25" s="644"/>
      <c r="DF25" s="643">
        <f>DF24/180</f>
        <v>0.55555555555555558</v>
      </c>
      <c r="DG25" s="644"/>
      <c r="DH25" s="643">
        <f>DH24/180</f>
        <v>0.22222222222222221</v>
      </c>
      <c r="DI25" s="644"/>
      <c r="DJ25" s="643">
        <f>DJ24/180</f>
        <v>0.22222222222222221</v>
      </c>
      <c r="DK25" s="644"/>
      <c r="DL25" s="643"/>
      <c r="DM25" s="644"/>
      <c r="DN25" s="643"/>
      <c r="DO25" s="644"/>
      <c r="DP25" s="643"/>
      <c r="DQ25" s="644"/>
      <c r="DR25" s="643"/>
      <c r="DS25" s="644"/>
      <c r="DT25" s="643"/>
      <c r="DU25" s="644"/>
      <c r="DV25" s="643"/>
      <c r="DW25" s="644"/>
      <c r="DX25" s="645"/>
      <c r="DY25" s="646"/>
      <c r="DZ25" s="645"/>
      <c r="EA25" s="646"/>
      <c r="EB25" s="645"/>
      <c r="EC25" s="647"/>
      <c r="ED25" s="228"/>
      <c r="EE25" s="243"/>
      <c r="EF25" s="242"/>
      <c r="EG25" s="242"/>
      <c r="EH25" s="241"/>
      <c r="EI25" s="228"/>
      <c r="EJ25" s="228"/>
      <c r="EK25" s="362"/>
      <c r="EL25" s="363"/>
      <c r="EM25" s="363"/>
      <c r="EN25" s="364"/>
      <c r="EO25" s="228"/>
      <c r="EP25" s="228"/>
      <c r="EQ25" s="228"/>
      <c r="ER25" s="240"/>
      <c r="ES25" s="240"/>
      <c r="ET25" s="240"/>
      <c r="EU25" s="709"/>
      <c r="EV25" s="710"/>
      <c r="EW25" s="710"/>
      <c r="EX25" s="710"/>
      <c r="EY25" s="711"/>
    </row>
    <row r="26" spans="1:156" ht="11.1" customHeight="1" x14ac:dyDescent="0.2">
      <c r="A26" s="222"/>
      <c r="B26" s="262" t="s">
        <v>265</v>
      </c>
      <c r="C26" s="251" t="s">
        <v>270</v>
      </c>
      <c r="D26" s="250" t="s">
        <v>325</v>
      </c>
      <c r="E26" s="249" t="s">
        <v>244</v>
      </c>
      <c r="F26" s="657"/>
      <c r="G26" s="657"/>
      <c r="H26" s="657"/>
      <c r="I26" s="657"/>
      <c r="J26" s="657"/>
      <c r="K26" s="657"/>
      <c r="L26" s="657"/>
      <c r="M26" s="657"/>
      <c r="N26" s="657"/>
      <c r="O26" s="657"/>
      <c r="P26" s="657"/>
      <c r="Q26" s="657"/>
      <c r="R26" s="657"/>
      <c r="S26" s="657"/>
      <c r="T26" s="675">
        <v>60</v>
      </c>
      <c r="U26" s="676"/>
      <c r="V26" s="675">
        <v>130</v>
      </c>
      <c r="W26" s="676"/>
      <c r="X26" s="675">
        <v>170</v>
      </c>
      <c r="Y26" s="676"/>
      <c r="Z26" s="675">
        <v>170</v>
      </c>
      <c r="AA26" s="676"/>
      <c r="AB26" s="675">
        <v>170</v>
      </c>
      <c r="AC26" s="676"/>
      <c r="AD26" s="675">
        <v>170</v>
      </c>
      <c r="AE26" s="676"/>
      <c r="AF26" s="675">
        <v>170</v>
      </c>
      <c r="AG26" s="676"/>
      <c r="AH26" s="675">
        <v>170</v>
      </c>
      <c r="AI26" s="676"/>
      <c r="AJ26" s="675">
        <v>170</v>
      </c>
      <c r="AK26" s="676"/>
      <c r="AL26" s="675">
        <v>170</v>
      </c>
      <c r="AM26" s="676"/>
      <c r="AN26" s="675">
        <v>120</v>
      </c>
      <c r="AO26" s="676"/>
      <c r="AP26" s="675">
        <v>100</v>
      </c>
      <c r="AQ26" s="676"/>
      <c r="AR26" s="675">
        <v>120</v>
      </c>
      <c r="AS26" s="676"/>
      <c r="AT26" s="675">
        <v>170</v>
      </c>
      <c r="AU26" s="676"/>
      <c r="AV26" s="675">
        <v>170</v>
      </c>
      <c r="AW26" s="676"/>
      <c r="AX26" s="675">
        <v>170</v>
      </c>
      <c r="AY26" s="676"/>
      <c r="AZ26" s="675">
        <v>170</v>
      </c>
      <c r="BA26" s="676"/>
      <c r="BB26" s="675">
        <v>170</v>
      </c>
      <c r="BC26" s="676"/>
      <c r="BD26" s="675">
        <v>170</v>
      </c>
      <c r="BE26" s="676"/>
      <c r="BF26" s="675">
        <v>170</v>
      </c>
      <c r="BG26" s="676"/>
      <c r="BH26" s="675">
        <v>170</v>
      </c>
      <c r="BI26" s="676"/>
      <c r="BJ26" s="675">
        <v>170</v>
      </c>
      <c r="BK26" s="676"/>
      <c r="BL26" s="675">
        <v>140</v>
      </c>
      <c r="BM26" s="676"/>
      <c r="BN26" s="675">
        <v>80</v>
      </c>
      <c r="BO26" s="676"/>
      <c r="BP26" s="675">
        <v>40</v>
      </c>
      <c r="BQ26" s="676"/>
      <c r="BR26" s="675">
        <v>40</v>
      </c>
      <c r="BS26" s="676"/>
      <c r="BT26" s="675">
        <v>40</v>
      </c>
      <c r="BU26" s="676"/>
      <c r="BV26" s="675">
        <v>40</v>
      </c>
      <c r="BW26" s="676"/>
      <c r="BX26" s="675">
        <v>40</v>
      </c>
      <c r="BY26" s="676"/>
      <c r="BZ26" s="675">
        <v>40</v>
      </c>
      <c r="CA26" s="676"/>
      <c r="CB26" s="653"/>
      <c r="CC26" s="654"/>
      <c r="CD26" s="653"/>
      <c r="CE26" s="654"/>
      <c r="CF26" s="653"/>
      <c r="CG26" s="654"/>
      <c r="CH26" s="653"/>
      <c r="CI26" s="654"/>
      <c r="CJ26" s="653"/>
      <c r="CK26" s="654"/>
      <c r="CL26" s="653"/>
      <c r="CM26" s="654"/>
      <c r="CN26" s="653"/>
      <c r="CO26" s="654"/>
      <c r="CP26" s="653"/>
      <c r="CQ26" s="654"/>
      <c r="CR26" s="653"/>
      <c r="CS26" s="654"/>
      <c r="CT26" s="653"/>
      <c r="CU26" s="654"/>
      <c r="CV26" s="653"/>
      <c r="CW26" s="654"/>
      <c r="CX26" s="653"/>
      <c r="CY26" s="654"/>
      <c r="CZ26" s="653"/>
      <c r="DA26" s="654"/>
      <c r="DB26" s="653"/>
      <c r="DC26" s="654"/>
      <c r="DD26" s="653"/>
      <c r="DE26" s="654"/>
      <c r="DF26" s="653"/>
      <c r="DG26" s="654"/>
      <c r="DH26" s="653"/>
      <c r="DI26" s="654"/>
      <c r="DJ26" s="653"/>
      <c r="DK26" s="654"/>
      <c r="DL26" s="653"/>
      <c r="DM26" s="654"/>
      <c r="DN26" s="653"/>
      <c r="DO26" s="654"/>
      <c r="DP26" s="653"/>
      <c r="DQ26" s="654"/>
      <c r="DR26" s="675">
        <v>40</v>
      </c>
      <c r="DS26" s="676"/>
      <c r="DT26" s="675">
        <v>40</v>
      </c>
      <c r="DU26" s="676"/>
      <c r="DV26" s="675">
        <v>40</v>
      </c>
      <c r="DW26" s="676"/>
      <c r="DX26" s="653"/>
      <c r="DY26" s="654"/>
      <c r="DZ26" s="653"/>
      <c r="EA26" s="654"/>
      <c r="EB26" s="653"/>
      <c r="EC26" s="655"/>
      <c r="ED26" s="228"/>
      <c r="EE26" s="243">
        <v>1</v>
      </c>
      <c r="EF26" s="419">
        <v>0</v>
      </c>
      <c r="EG26" s="419">
        <v>0</v>
      </c>
      <c r="EH26" s="420">
        <v>0</v>
      </c>
      <c r="EI26" s="228"/>
      <c r="EJ26" s="228"/>
      <c r="EK26" s="365">
        <f t="shared" si="0"/>
        <v>4000</v>
      </c>
      <c r="EL26" s="361">
        <f t="shared" si="1"/>
        <v>0</v>
      </c>
      <c r="EM26" s="361">
        <f t="shared" si="2"/>
        <v>0</v>
      </c>
      <c r="EN26" s="360">
        <f t="shared" si="3"/>
        <v>0</v>
      </c>
      <c r="EO26" s="228"/>
      <c r="EP26" s="228"/>
      <c r="EQ26" s="228"/>
      <c r="ER26" s="248"/>
      <c r="ES26" s="248"/>
      <c r="ET26" s="248"/>
      <c r="EU26" s="706" t="s">
        <v>342</v>
      </c>
      <c r="EV26" s="707"/>
      <c r="EW26" s="707"/>
      <c r="EX26" s="707"/>
      <c r="EY26" s="708"/>
    </row>
    <row r="27" spans="1:156" ht="9" customHeight="1" x14ac:dyDescent="0.2">
      <c r="A27" s="265"/>
      <c r="B27" s="264"/>
      <c r="C27" s="246"/>
      <c r="D27" s="263" t="s">
        <v>326</v>
      </c>
      <c r="E27" s="244" t="s">
        <v>39</v>
      </c>
      <c r="F27" s="645"/>
      <c r="G27" s="646"/>
      <c r="H27" s="643"/>
      <c r="I27" s="644"/>
      <c r="J27" s="643"/>
      <c r="K27" s="644"/>
      <c r="L27" s="643"/>
      <c r="M27" s="644"/>
      <c r="N27" s="643"/>
      <c r="O27" s="644"/>
      <c r="P27" s="643"/>
      <c r="Q27" s="644"/>
      <c r="R27" s="643"/>
      <c r="S27" s="644"/>
      <c r="T27" s="643">
        <f>T26/180</f>
        <v>0.33333333333333331</v>
      </c>
      <c r="U27" s="644"/>
      <c r="V27" s="643">
        <f>V26/180</f>
        <v>0.72222222222222221</v>
      </c>
      <c r="W27" s="644"/>
      <c r="X27" s="643">
        <f>X26/180</f>
        <v>0.94444444444444442</v>
      </c>
      <c r="Y27" s="644"/>
      <c r="Z27" s="643">
        <f>Z26/180</f>
        <v>0.94444444444444442</v>
      </c>
      <c r="AA27" s="644"/>
      <c r="AB27" s="643">
        <f>AB26/180</f>
        <v>0.94444444444444442</v>
      </c>
      <c r="AC27" s="644"/>
      <c r="AD27" s="643">
        <f>AD26/180</f>
        <v>0.94444444444444442</v>
      </c>
      <c r="AE27" s="644"/>
      <c r="AF27" s="643">
        <f>AF26/180</f>
        <v>0.94444444444444442</v>
      </c>
      <c r="AG27" s="644"/>
      <c r="AH27" s="643">
        <f>AH26/180</f>
        <v>0.94444444444444442</v>
      </c>
      <c r="AI27" s="644"/>
      <c r="AJ27" s="643">
        <f>AJ26/180</f>
        <v>0.94444444444444442</v>
      </c>
      <c r="AK27" s="644"/>
      <c r="AL27" s="643">
        <f>AL26/180</f>
        <v>0.94444444444444442</v>
      </c>
      <c r="AM27" s="644"/>
      <c r="AN27" s="643">
        <f>AN26/180</f>
        <v>0.66666666666666663</v>
      </c>
      <c r="AO27" s="644"/>
      <c r="AP27" s="643">
        <f>AP26/180</f>
        <v>0.55555555555555558</v>
      </c>
      <c r="AQ27" s="644"/>
      <c r="AR27" s="643">
        <f>AR26/180</f>
        <v>0.66666666666666663</v>
      </c>
      <c r="AS27" s="644"/>
      <c r="AT27" s="643">
        <f>AT26/180</f>
        <v>0.94444444444444442</v>
      </c>
      <c r="AU27" s="644"/>
      <c r="AV27" s="643">
        <f>AV26/180</f>
        <v>0.94444444444444442</v>
      </c>
      <c r="AW27" s="644"/>
      <c r="AX27" s="643">
        <f>AX26/180</f>
        <v>0.94444444444444442</v>
      </c>
      <c r="AY27" s="644"/>
      <c r="AZ27" s="643">
        <f>AZ26/180</f>
        <v>0.94444444444444442</v>
      </c>
      <c r="BA27" s="644"/>
      <c r="BB27" s="643">
        <f>BB26/180</f>
        <v>0.94444444444444442</v>
      </c>
      <c r="BC27" s="644"/>
      <c r="BD27" s="643">
        <f>BD26/180</f>
        <v>0.94444444444444442</v>
      </c>
      <c r="BE27" s="644"/>
      <c r="BF27" s="643">
        <f>BF26/180</f>
        <v>0.94444444444444442</v>
      </c>
      <c r="BG27" s="644"/>
      <c r="BH27" s="643">
        <f>BH26/180</f>
        <v>0.94444444444444442</v>
      </c>
      <c r="BI27" s="644"/>
      <c r="BJ27" s="643">
        <f>BJ26/180</f>
        <v>0.94444444444444442</v>
      </c>
      <c r="BK27" s="644"/>
      <c r="BL27" s="643">
        <f>BL26/180</f>
        <v>0.77777777777777779</v>
      </c>
      <c r="BM27" s="644"/>
      <c r="BN27" s="643">
        <f>BN26/180</f>
        <v>0.44444444444444442</v>
      </c>
      <c r="BO27" s="644"/>
      <c r="BP27" s="643">
        <f>BP26/180</f>
        <v>0.22222222222222221</v>
      </c>
      <c r="BQ27" s="644"/>
      <c r="BR27" s="643">
        <f>BR26/180</f>
        <v>0.22222222222222221</v>
      </c>
      <c r="BS27" s="644"/>
      <c r="BT27" s="643">
        <f>BT26/180</f>
        <v>0.22222222222222221</v>
      </c>
      <c r="BU27" s="644"/>
      <c r="BV27" s="643">
        <f>BV26/180</f>
        <v>0.22222222222222221</v>
      </c>
      <c r="BW27" s="644"/>
      <c r="BX27" s="643">
        <f>BX26/180</f>
        <v>0.22222222222222221</v>
      </c>
      <c r="BY27" s="644"/>
      <c r="BZ27" s="643">
        <f>BZ26/180</f>
        <v>0.22222222222222221</v>
      </c>
      <c r="CA27" s="644"/>
      <c r="CB27" s="643"/>
      <c r="CC27" s="644"/>
      <c r="CD27" s="643"/>
      <c r="CE27" s="644"/>
      <c r="CF27" s="643"/>
      <c r="CG27" s="644"/>
      <c r="CH27" s="643"/>
      <c r="CI27" s="644"/>
      <c r="CJ27" s="643"/>
      <c r="CK27" s="644"/>
      <c r="CL27" s="643"/>
      <c r="CM27" s="644"/>
      <c r="CN27" s="643"/>
      <c r="CO27" s="644"/>
      <c r="CP27" s="643"/>
      <c r="CQ27" s="644"/>
      <c r="CR27" s="643"/>
      <c r="CS27" s="644"/>
      <c r="CT27" s="643"/>
      <c r="CU27" s="644"/>
      <c r="CV27" s="643"/>
      <c r="CW27" s="644"/>
      <c r="CX27" s="643"/>
      <c r="CY27" s="644"/>
      <c r="CZ27" s="643"/>
      <c r="DA27" s="644"/>
      <c r="DB27" s="643"/>
      <c r="DC27" s="644"/>
      <c r="DD27" s="643"/>
      <c r="DE27" s="644"/>
      <c r="DF27" s="643"/>
      <c r="DG27" s="644"/>
      <c r="DH27" s="643"/>
      <c r="DI27" s="644"/>
      <c r="DJ27" s="643"/>
      <c r="DK27" s="644"/>
      <c r="DL27" s="643"/>
      <c r="DM27" s="644"/>
      <c r="DN27" s="643"/>
      <c r="DO27" s="644"/>
      <c r="DP27" s="643"/>
      <c r="DQ27" s="644"/>
      <c r="DR27" s="643">
        <f>DR26/180</f>
        <v>0.22222222222222221</v>
      </c>
      <c r="DS27" s="644"/>
      <c r="DT27" s="643">
        <f>DT26/180</f>
        <v>0.22222222222222221</v>
      </c>
      <c r="DU27" s="644"/>
      <c r="DV27" s="643">
        <f>DV26/180</f>
        <v>0.22222222222222221</v>
      </c>
      <c r="DW27" s="644"/>
      <c r="DX27" s="645"/>
      <c r="DY27" s="646"/>
      <c r="DZ27" s="645"/>
      <c r="EA27" s="646"/>
      <c r="EB27" s="645"/>
      <c r="EC27" s="647"/>
      <c r="ED27" s="228"/>
      <c r="EE27" s="243"/>
      <c r="EF27" s="242"/>
      <c r="EG27" s="242"/>
      <c r="EH27" s="241"/>
      <c r="EI27" s="228"/>
      <c r="EJ27" s="228"/>
      <c r="EK27" s="362"/>
      <c r="EL27" s="363"/>
      <c r="EM27" s="363"/>
      <c r="EN27" s="364"/>
      <c r="EO27" s="228"/>
      <c r="EP27" s="228"/>
      <c r="EQ27" s="228"/>
      <c r="ER27" s="240"/>
      <c r="ES27" s="240"/>
      <c r="ET27" s="240"/>
      <c r="EU27" s="709"/>
      <c r="EV27" s="710"/>
      <c r="EW27" s="710"/>
      <c r="EX27" s="710"/>
      <c r="EY27" s="711"/>
    </row>
    <row r="28" spans="1:156" ht="11.1" customHeight="1" x14ac:dyDescent="0.2">
      <c r="A28" s="222"/>
      <c r="B28" s="262" t="s">
        <v>265</v>
      </c>
      <c r="C28" s="251" t="s">
        <v>269</v>
      </c>
      <c r="D28" s="250" t="s">
        <v>327</v>
      </c>
      <c r="E28" s="249" t="s">
        <v>244</v>
      </c>
      <c r="F28" s="657"/>
      <c r="G28" s="657"/>
      <c r="H28" s="657"/>
      <c r="I28" s="657"/>
      <c r="J28" s="657"/>
      <c r="K28" s="657"/>
      <c r="L28" s="657"/>
      <c r="M28" s="657"/>
      <c r="N28" s="657"/>
      <c r="O28" s="657"/>
      <c r="P28" s="657"/>
      <c r="Q28" s="657"/>
      <c r="R28" s="657"/>
      <c r="S28" s="657"/>
      <c r="T28" s="652">
        <v>50</v>
      </c>
      <c r="U28" s="652"/>
      <c r="V28" s="652">
        <v>50</v>
      </c>
      <c r="W28" s="652"/>
      <c r="X28" s="652">
        <v>50</v>
      </c>
      <c r="Y28" s="652"/>
      <c r="Z28" s="652">
        <v>50</v>
      </c>
      <c r="AA28" s="652"/>
      <c r="AB28" s="652">
        <v>50</v>
      </c>
      <c r="AC28" s="652"/>
      <c r="AD28" s="652">
        <v>50</v>
      </c>
      <c r="AE28" s="652"/>
      <c r="AF28" s="652">
        <v>50</v>
      </c>
      <c r="AG28" s="652"/>
      <c r="AH28" s="652">
        <v>50</v>
      </c>
      <c r="AI28" s="652"/>
      <c r="AJ28" s="652">
        <v>50</v>
      </c>
      <c r="AK28" s="652"/>
      <c r="AL28" s="652">
        <v>50</v>
      </c>
      <c r="AM28" s="652"/>
      <c r="AN28" s="652">
        <v>50</v>
      </c>
      <c r="AO28" s="652"/>
      <c r="AP28" s="652">
        <v>50</v>
      </c>
      <c r="AQ28" s="652"/>
      <c r="AR28" s="652">
        <v>50</v>
      </c>
      <c r="AS28" s="652"/>
      <c r="AT28" s="675">
        <v>60</v>
      </c>
      <c r="AU28" s="676"/>
      <c r="AV28" s="675">
        <v>60</v>
      </c>
      <c r="AW28" s="676"/>
      <c r="AX28" s="675">
        <v>70</v>
      </c>
      <c r="AY28" s="676"/>
      <c r="AZ28" s="675">
        <v>70</v>
      </c>
      <c r="BA28" s="676"/>
      <c r="BB28" s="675">
        <v>70</v>
      </c>
      <c r="BC28" s="676"/>
      <c r="BD28" s="675">
        <v>60</v>
      </c>
      <c r="BE28" s="676"/>
      <c r="BF28" s="675">
        <v>60</v>
      </c>
      <c r="BG28" s="676"/>
      <c r="BH28" s="675">
        <v>60</v>
      </c>
      <c r="BI28" s="676"/>
      <c r="BJ28" s="675">
        <v>60</v>
      </c>
      <c r="BK28" s="676"/>
      <c r="BL28" s="675">
        <v>60</v>
      </c>
      <c r="BM28" s="676"/>
      <c r="BN28" s="675">
        <v>40</v>
      </c>
      <c r="BO28" s="676"/>
      <c r="BP28" s="653"/>
      <c r="BQ28" s="654"/>
      <c r="BR28" s="653"/>
      <c r="BS28" s="654"/>
      <c r="BT28" s="653"/>
      <c r="BU28" s="654"/>
      <c r="BV28" s="653"/>
      <c r="BW28" s="654"/>
      <c r="BX28" s="653"/>
      <c r="BY28" s="654"/>
      <c r="BZ28" s="653"/>
      <c r="CA28" s="654"/>
      <c r="CB28" s="653"/>
      <c r="CC28" s="654"/>
      <c r="CD28" s="653"/>
      <c r="CE28" s="654"/>
      <c r="CF28" s="653"/>
      <c r="CG28" s="654"/>
      <c r="CH28" s="653"/>
      <c r="CI28" s="654"/>
      <c r="CJ28" s="653"/>
      <c r="CK28" s="654"/>
      <c r="CL28" s="653"/>
      <c r="CM28" s="654"/>
      <c r="CN28" s="652">
        <v>20</v>
      </c>
      <c r="CO28" s="652"/>
      <c r="CP28" s="652">
        <v>20</v>
      </c>
      <c r="CQ28" s="652"/>
      <c r="CR28" s="652">
        <v>20</v>
      </c>
      <c r="CS28" s="652"/>
      <c r="CT28" s="652">
        <v>20</v>
      </c>
      <c r="CU28" s="652"/>
      <c r="CV28" s="652">
        <v>20</v>
      </c>
      <c r="CW28" s="652"/>
      <c r="CX28" s="652">
        <v>20</v>
      </c>
      <c r="CY28" s="652"/>
      <c r="CZ28" s="652">
        <v>20</v>
      </c>
      <c r="DA28" s="652"/>
      <c r="DB28" s="652">
        <v>20</v>
      </c>
      <c r="DC28" s="652"/>
      <c r="DD28" s="653"/>
      <c r="DE28" s="654"/>
      <c r="DF28" s="653"/>
      <c r="DG28" s="654"/>
      <c r="DH28" s="653"/>
      <c r="DI28" s="654"/>
      <c r="DJ28" s="653"/>
      <c r="DK28" s="654"/>
      <c r="DL28" s="653"/>
      <c r="DM28" s="654"/>
      <c r="DN28" s="653"/>
      <c r="DO28" s="654"/>
      <c r="DP28" s="653"/>
      <c r="DQ28" s="654"/>
      <c r="DR28" s="653"/>
      <c r="DS28" s="654"/>
      <c r="DT28" s="653"/>
      <c r="DU28" s="654"/>
      <c r="DV28" s="653"/>
      <c r="DW28" s="654"/>
      <c r="DX28" s="653"/>
      <c r="DY28" s="654"/>
      <c r="DZ28" s="653"/>
      <c r="EA28" s="654"/>
      <c r="EB28" s="653"/>
      <c r="EC28" s="655"/>
      <c r="ED28" s="228"/>
      <c r="EE28" s="418">
        <v>0</v>
      </c>
      <c r="EF28" s="242">
        <v>0.6</v>
      </c>
      <c r="EG28" s="242">
        <v>0.4</v>
      </c>
      <c r="EH28" s="420">
        <v>0</v>
      </c>
      <c r="EI28" s="228"/>
      <c r="EJ28" s="228"/>
      <c r="EK28" s="358">
        <f t="shared" si="0"/>
        <v>0</v>
      </c>
      <c r="EL28" s="366">
        <f t="shared" si="1"/>
        <v>888</v>
      </c>
      <c r="EM28" s="366">
        <f t="shared" si="2"/>
        <v>592</v>
      </c>
      <c r="EN28" s="360">
        <f t="shared" si="3"/>
        <v>0</v>
      </c>
      <c r="EO28" s="228"/>
      <c r="EP28" s="228"/>
      <c r="EQ28" s="228"/>
      <c r="ER28" s="248"/>
      <c r="ES28" s="248"/>
      <c r="ET28" s="248"/>
      <c r="EU28" s="706" t="s">
        <v>341</v>
      </c>
      <c r="EV28" s="707"/>
      <c r="EW28" s="707"/>
      <c r="EX28" s="707"/>
      <c r="EY28" s="708"/>
    </row>
    <row r="29" spans="1:156" ht="9" customHeight="1" x14ac:dyDescent="0.2">
      <c r="A29" s="265"/>
      <c r="B29" s="264"/>
      <c r="C29" s="246"/>
      <c r="D29" s="263" t="s">
        <v>328</v>
      </c>
      <c r="E29" s="244" t="s">
        <v>39</v>
      </c>
      <c r="F29" s="645"/>
      <c r="G29" s="646"/>
      <c r="H29" s="643"/>
      <c r="I29" s="644"/>
      <c r="J29" s="643"/>
      <c r="K29" s="644"/>
      <c r="L29" s="643"/>
      <c r="M29" s="644"/>
      <c r="N29" s="643"/>
      <c r="O29" s="644"/>
      <c r="P29" s="643"/>
      <c r="Q29" s="644"/>
      <c r="R29" s="643"/>
      <c r="S29" s="644"/>
      <c r="T29" s="643">
        <f>T28/180</f>
        <v>0.27777777777777779</v>
      </c>
      <c r="U29" s="644"/>
      <c r="V29" s="643">
        <f>V28/180</f>
        <v>0.27777777777777779</v>
      </c>
      <c r="W29" s="644"/>
      <c r="X29" s="643">
        <f>X28/180</f>
        <v>0.27777777777777779</v>
      </c>
      <c r="Y29" s="644"/>
      <c r="Z29" s="643">
        <f>Z28/180</f>
        <v>0.27777777777777779</v>
      </c>
      <c r="AA29" s="644"/>
      <c r="AB29" s="643">
        <f>AB28/180</f>
        <v>0.27777777777777779</v>
      </c>
      <c r="AC29" s="644"/>
      <c r="AD29" s="643">
        <f>AD28/180</f>
        <v>0.27777777777777779</v>
      </c>
      <c r="AE29" s="644"/>
      <c r="AF29" s="643">
        <f>AF28/180</f>
        <v>0.27777777777777779</v>
      </c>
      <c r="AG29" s="644"/>
      <c r="AH29" s="643">
        <f>AH28/180</f>
        <v>0.27777777777777779</v>
      </c>
      <c r="AI29" s="644"/>
      <c r="AJ29" s="643">
        <f>AJ28/180</f>
        <v>0.27777777777777779</v>
      </c>
      <c r="AK29" s="644"/>
      <c r="AL29" s="643">
        <f>AL28/180</f>
        <v>0.27777777777777779</v>
      </c>
      <c r="AM29" s="644"/>
      <c r="AN29" s="643">
        <f>AN28/180</f>
        <v>0.27777777777777779</v>
      </c>
      <c r="AO29" s="644"/>
      <c r="AP29" s="643">
        <f>AP28/180</f>
        <v>0.27777777777777779</v>
      </c>
      <c r="AQ29" s="644"/>
      <c r="AR29" s="643">
        <f>AR28/180</f>
        <v>0.27777777777777779</v>
      </c>
      <c r="AS29" s="644"/>
      <c r="AT29" s="643">
        <f>AT28/180</f>
        <v>0.33333333333333331</v>
      </c>
      <c r="AU29" s="644"/>
      <c r="AV29" s="643">
        <f>AV28/180</f>
        <v>0.33333333333333331</v>
      </c>
      <c r="AW29" s="644"/>
      <c r="AX29" s="643">
        <f>AX28/180</f>
        <v>0.3888888888888889</v>
      </c>
      <c r="AY29" s="644"/>
      <c r="AZ29" s="643">
        <f>AZ28/180</f>
        <v>0.3888888888888889</v>
      </c>
      <c r="BA29" s="644"/>
      <c r="BB29" s="643">
        <f>BB28/180</f>
        <v>0.3888888888888889</v>
      </c>
      <c r="BC29" s="644"/>
      <c r="BD29" s="643">
        <f>BD28/180</f>
        <v>0.33333333333333331</v>
      </c>
      <c r="BE29" s="644"/>
      <c r="BF29" s="643">
        <f>BF28/180</f>
        <v>0.33333333333333331</v>
      </c>
      <c r="BG29" s="644"/>
      <c r="BH29" s="643">
        <f>BH28/180</f>
        <v>0.33333333333333331</v>
      </c>
      <c r="BI29" s="644"/>
      <c r="BJ29" s="643">
        <f>BJ28/180</f>
        <v>0.33333333333333331</v>
      </c>
      <c r="BK29" s="644"/>
      <c r="BL29" s="643">
        <f>BL28/180</f>
        <v>0.33333333333333331</v>
      </c>
      <c r="BM29" s="644"/>
      <c r="BN29" s="643">
        <f>BN28/180</f>
        <v>0.22222222222222221</v>
      </c>
      <c r="BO29" s="644"/>
      <c r="BP29" s="643"/>
      <c r="BQ29" s="644"/>
      <c r="BR29" s="643"/>
      <c r="BS29" s="644"/>
      <c r="BT29" s="643"/>
      <c r="BU29" s="644"/>
      <c r="BV29" s="643"/>
      <c r="BW29" s="644"/>
      <c r="BX29" s="643"/>
      <c r="BY29" s="644"/>
      <c r="BZ29" s="643"/>
      <c r="CA29" s="644"/>
      <c r="CB29" s="643"/>
      <c r="CC29" s="644"/>
      <c r="CD29" s="643"/>
      <c r="CE29" s="644"/>
      <c r="CF29" s="643"/>
      <c r="CG29" s="644"/>
      <c r="CH29" s="643"/>
      <c r="CI29" s="644"/>
      <c r="CJ29" s="643"/>
      <c r="CK29" s="644"/>
      <c r="CL29" s="643"/>
      <c r="CM29" s="644"/>
      <c r="CN29" s="643">
        <f>CN28/180</f>
        <v>0.1111111111111111</v>
      </c>
      <c r="CO29" s="644"/>
      <c r="CP29" s="643">
        <f>CP28/180</f>
        <v>0.1111111111111111</v>
      </c>
      <c r="CQ29" s="644"/>
      <c r="CR29" s="643">
        <f>CR28/180</f>
        <v>0.1111111111111111</v>
      </c>
      <c r="CS29" s="644"/>
      <c r="CT29" s="643">
        <f>CT28/180</f>
        <v>0.1111111111111111</v>
      </c>
      <c r="CU29" s="644"/>
      <c r="CV29" s="643">
        <f>CV28/180</f>
        <v>0.1111111111111111</v>
      </c>
      <c r="CW29" s="644"/>
      <c r="CX29" s="643">
        <f>CX28/180</f>
        <v>0.1111111111111111</v>
      </c>
      <c r="CY29" s="644"/>
      <c r="CZ29" s="643">
        <f>CZ28/180</f>
        <v>0.1111111111111111</v>
      </c>
      <c r="DA29" s="644"/>
      <c r="DB29" s="643">
        <f>DB28/180</f>
        <v>0.1111111111111111</v>
      </c>
      <c r="DC29" s="644"/>
      <c r="DD29" s="643"/>
      <c r="DE29" s="644"/>
      <c r="DF29" s="643"/>
      <c r="DG29" s="644"/>
      <c r="DH29" s="643"/>
      <c r="DI29" s="644"/>
      <c r="DJ29" s="643"/>
      <c r="DK29" s="644"/>
      <c r="DL29" s="643"/>
      <c r="DM29" s="644"/>
      <c r="DN29" s="643"/>
      <c r="DO29" s="644"/>
      <c r="DP29" s="643"/>
      <c r="DQ29" s="644"/>
      <c r="DR29" s="643"/>
      <c r="DS29" s="644"/>
      <c r="DT29" s="643"/>
      <c r="DU29" s="644"/>
      <c r="DV29" s="643"/>
      <c r="DW29" s="644"/>
      <c r="DX29" s="645"/>
      <c r="DY29" s="646"/>
      <c r="DZ29" s="645"/>
      <c r="EA29" s="646"/>
      <c r="EB29" s="645"/>
      <c r="EC29" s="647"/>
      <c r="ED29" s="228"/>
      <c r="EE29" s="243"/>
      <c r="EF29" s="242"/>
      <c r="EG29" s="242"/>
      <c r="EH29" s="241"/>
      <c r="EI29" s="228"/>
      <c r="EJ29" s="228"/>
      <c r="EK29" s="362"/>
      <c r="EL29" s="363"/>
      <c r="EM29" s="363"/>
      <c r="EN29" s="364"/>
      <c r="EO29" s="228"/>
      <c r="EP29" s="228"/>
      <c r="EQ29" s="228"/>
      <c r="ER29" s="240"/>
      <c r="ES29" s="240"/>
      <c r="ET29" s="240"/>
      <c r="EU29" s="709"/>
      <c r="EV29" s="710"/>
      <c r="EW29" s="710"/>
      <c r="EX29" s="710"/>
      <c r="EY29" s="711"/>
    </row>
    <row r="30" spans="1:156" ht="11.1" customHeight="1" x14ac:dyDescent="0.2">
      <c r="A30" s="222"/>
      <c r="B30" s="252" t="s">
        <v>265</v>
      </c>
      <c r="C30" s="251" t="s">
        <v>268</v>
      </c>
      <c r="D30" s="250" t="s">
        <v>329</v>
      </c>
      <c r="E30" s="249" t="s">
        <v>244</v>
      </c>
      <c r="F30" s="657"/>
      <c r="G30" s="657"/>
      <c r="H30" s="657"/>
      <c r="I30" s="657"/>
      <c r="J30" s="657"/>
      <c r="K30" s="657"/>
      <c r="L30" s="657"/>
      <c r="M30" s="657"/>
      <c r="N30" s="657"/>
      <c r="O30" s="657"/>
      <c r="P30" s="657"/>
      <c r="Q30" s="657"/>
      <c r="R30" s="657"/>
      <c r="S30" s="657"/>
      <c r="T30" s="657"/>
      <c r="U30" s="657"/>
      <c r="V30" s="657"/>
      <c r="W30" s="657"/>
      <c r="X30" s="657"/>
      <c r="Y30" s="657"/>
      <c r="Z30" s="657"/>
      <c r="AA30" s="657"/>
      <c r="AB30" s="657"/>
      <c r="AC30" s="657"/>
      <c r="AD30" s="657"/>
      <c r="AE30" s="657"/>
      <c r="AF30" s="657"/>
      <c r="AG30" s="657"/>
      <c r="AH30" s="657"/>
      <c r="AI30" s="657"/>
      <c r="AJ30" s="657"/>
      <c r="AK30" s="657"/>
      <c r="AL30" s="657"/>
      <c r="AM30" s="657"/>
      <c r="AN30" s="657"/>
      <c r="AO30" s="657"/>
      <c r="AP30" s="657"/>
      <c r="AQ30" s="657"/>
      <c r="AR30" s="675">
        <v>80</v>
      </c>
      <c r="AS30" s="676"/>
      <c r="AT30" s="675">
        <v>90</v>
      </c>
      <c r="AU30" s="676"/>
      <c r="AV30" s="675">
        <v>90</v>
      </c>
      <c r="AW30" s="676"/>
      <c r="AX30" s="675">
        <v>90</v>
      </c>
      <c r="AY30" s="676"/>
      <c r="AZ30" s="675">
        <v>90</v>
      </c>
      <c r="BA30" s="676"/>
      <c r="BB30" s="675">
        <v>90</v>
      </c>
      <c r="BC30" s="676"/>
      <c r="BD30" s="675">
        <v>90</v>
      </c>
      <c r="BE30" s="676"/>
      <c r="BF30" s="675">
        <v>90</v>
      </c>
      <c r="BG30" s="676"/>
      <c r="BH30" s="675">
        <v>90</v>
      </c>
      <c r="BI30" s="676"/>
      <c r="BJ30" s="675">
        <v>90</v>
      </c>
      <c r="BK30" s="676"/>
      <c r="BL30" s="675">
        <v>90</v>
      </c>
      <c r="BM30" s="676"/>
      <c r="BN30" s="675">
        <v>90</v>
      </c>
      <c r="BO30" s="676"/>
      <c r="BP30" s="675">
        <v>100</v>
      </c>
      <c r="BQ30" s="676"/>
      <c r="BR30" s="675">
        <v>100</v>
      </c>
      <c r="BS30" s="676"/>
      <c r="BT30" s="675">
        <v>160</v>
      </c>
      <c r="BU30" s="676"/>
      <c r="BV30" s="675">
        <v>160</v>
      </c>
      <c r="BW30" s="676"/>
      <c r="BX30" s="675">
        <v>160</v>
      </c>
      <c r="BY30" s="676"/>
      <c r="BZ30" s="675">
        <v>160</v>
      </c>
      <c r="CA30" s="676"/>
      <c r="CB30" s="675">
        <v>160</v>
      </c>
      <c r="CC30" s="676"/>
      <c r="CD30" s="675">
        <v>160</v>
      </c>
      <c r="CE30" s="676"/>
      <c r="CF30" s="675">
        <v>160</v>
      </c>
      <c r="CG30" s="676"/>
      <c r="CH30" s="675">
        <v>160</v>
      </c>
      <c r="CI30" s="676"/>
      <c r="CJ30" s="675">
        <v>160</v>
      </c>
      <c r="CK30" s="676"/>
      <c r="CL30" s="652">
        <v>140</v>
      </c>
      <c r="CM30" s="652"/>
      <c r="CN30" s="652">
        <v>140</v>
      </c>
      <c r="CO30" s="652"/>
      <c r="CP30" s="652">
        <v>140</v>
      </c>
      <c r="CQ30" s="652"/>
      <c r="CR30" s="675">
        <v>160</v>
      </c>
      <c r="CS30" s="676"/>
      <c r="CT30" s="675">
        <v>160</v>
      </c>
      <c r="CU30" s="676"/>
      <c r="CV30" s="675">
        <v>160</v>
      </c>
      <c r="CW30" s="676"/>
      <c r="CX30" s="675">
        <v>160</v>
      </c>
      <c r="CY30" s="676"/>
      <c r="CZ30" s="675">
        <v>160</v>
      </c>
      <c r="DA30" s="676"/>
      <c r="DB30" s="675">
        <v>160</v>
      </c>
      <c r="DC30" s="676"/>
      <c r="DD30" s="675">
        <v>160</v>
      </c>
      <c r="DE30" s="676"/>
      <c r="DF30" s="675">
        <v>160</v>
      </c>
      <c r="DG30" s="676"/>
      <c r="DH30" s="675">
        <v>160</v>
      </c>
      <c r="DI30" s="676"/>
      <c r="DJ30" s="652">
        <v>140</v>
      </c>
      <c r="DK30" s="652"/>
      <c r="DL30" s="653"/>
      <c r="DM30" s="654"/>
      <c r="DN30" s="653"/>
      <c r="DO30" s="654"/>
      <c r="DP30" s="653"/>
      <c r="DQ30" s="654"/>
      <c r="DR30" s="653"/>
      <c r="DS30" s="654"/>
      <c r="DT30" s="653"/>
      <c r="DU30" s="654"/>
      <c r="DV30" s="653"/>
      <c r="DW30" s="654"/>
      <c r="DX30" s="653"/>
      <c r="DY30" s="654"/>
      <c r="DZ30" s="653"/>
      <c r="EA30" s="654"/>
      <c r="EB30" s="653"/>
      <c r="EC30" s="655"/>
      <c r="ED30" s="228"/>
      <c r="EE30" s="243">
        <v>0.24</v>
      </c>
      <c r="EF30" s="419">
        <v>0</v>
      </c>
      <c r="EG30" s="242">
        <v>0.76</v>
      </c>
      <c r="EH30" s="420">
        <v>0</v>
      </c>
      <c r="EI30" s="228"/>
      <c r="EJ30" s="228"/>
      <c r="EK30" s="365">
        <f t="shared" si="0"/>
        <v>1130.3999999999999</v>
      </c>
      <c r="EL30" s="366">
        <f t="shared" si="1"/>
        <v>0</v>
      </c>
      <c r="EM30" s="366">
        <f t="shared" si="2"/>
        <v>3579.6</v>
      </c>
      <c r="EN30" s="360">
        <f t="shared" si="3"/>
        <v>0</v>
      </c>
      <c r="EO30" s="228"/>
      <c r="EP30" s="228"/>
      <c r="EQ30" s="228"/>
      <c r="ER30" s="248" t="s">
        <v>321</v>
      </c>
      <c r="ES30" s="355">
        <f>1.2+1.2</f>
        <v>2.4</v>
      </c>
      <c r="ET30" s="356">
        <f>1/(ES30+ES31)*ES30</f>
        <v>0.23529411764705885</v>
      </c>
      <c r="EU30" s="706" t="s">
        <v>338</v>
      </c>
      <c r="EV30" s="707"/>
      <c r="EW30" s="707"/>
      <c r="EX30" s="707"/>
      <c r="EY30" s="708"/>
      <c r="EZ30" s="220"/>
    </row>
    <row r="31" spans="1:156" ht="9" customHeight="1" x14ac:dyDescent="0.2">
      <c r="A31" s="265"/>
      <c r="B31" s="264"/>
      <c r="C31" s="246"/>
      <c r="D31" s="263" t="s">
        <v>326</v>
      </c>
      <c r="E31" s="244" t="s">
        <v>39</v>
      </c>
      <c r="F31" s="645"/>
      <c r="G31" s="646"/>
      <c r="H31" s="643"/>
      <c r="I31" s="644"/>
      <c r="J31" s="643"/>
      <c r="K31" s="644"/>
      <c r="L31" s="643"/>
      <c r="M31" s="644"/>
      <c r="N31" s="643"/>
      <c r="O31" s="644"/>
      <c r="P31" s="643"/>
      <c r="Q31" s="644"/>
      <c r="R31" s="643"/>
      <c r="S31" s="644"/>
      <c r="T31" s="643"/>
      <c r="U31" s="644"/>
      <c r="V31" s="643"/>
      <c r="W31" s="644"/>
      <c r="X31" s="643"/>
      <c r="Y31" s="644"/>
      <c r="Z31" s="643"/>
      <c r="AA31" s="644"/>
      <c r="AB31" s="643"/>
      <c r="AC31" s="644"/>
      <c r="AD31" s="643"/>
      <c r="AE31" s="644"/>
      <c r="AF31" s="643"/>
      <c r="AG31" s="644"/>
      <c r="AH31" s="643"/>
      <c r="AI31" s="644"/>
      <c r="AJ31" s="643"/>
      <c r="AK31" s="644"/>
      <c r="AL31" s="643"/>
      <c r="AM31" s="644"/>
      <c r="AN31" s="643"/>
      <c r="AO31" s="644"/>
      <c r="AP31" s="643"/>
      <c r="AQ31" s="644"/>
      <c r="AR31" s="643">
        <f>AR30/180</f>
        <v>0.44444444444444442</v>
      </c>
      <c r="AS31" s="644"/>
      <c r="AT31" s="643">
        <f>AT30/180</f>
        <v>0.5</v>
      </c>
      <c r="AU31" s="644"/>
      <c r="AV31" s="643">
        <f>AV30/180</f>
        <v>0.5</v>
      </c>
      <c r="AW31" s="644"/>
      <c r="AX31" s="643">
        <f>AX30/180</f>
        <v>0.5</v>
      </c>
      <c r="AY31" s="644"/>
      <c r="AZ31" s="643">
        <f>AZ30/180</f>
        <v>0.5</v>
      </c>
      <c r="BA31" s="644"/>
      <c r="BB31" s="643">
        <f>BB30/180</f>
        <v>0.5</v>
      </c>
      <c r="BC31" s="644"/>
      <c r="BD31" s="643">
        <f>BD30/180</f>
        <v>0.5</v>
      </c>
      <c r="BE31" s="644"/>
      <c r="BF31" s="643">
        <f>BF30/180</f>
        <v>0.5</v>
      </c>
      <c r="BG31" s="644"/>
      <c r="BH31" s="643">
        <f>BH30/180</f>
        <v>0.5</v>
      </c>
      <c r="BI31" s="644"/>
      <c r="BJ31" s="643">
        <f>BJ30/180</f>
        <v>0.5</v>
      </c>
      <c r="BK31" s="644"/>
      <c r="BL31" s="643">
        <f>BL30/180</f>
        <v>0.5</v>
      </c>
      <c r="BM31" s="644"/>
      <c r="BN31" s="643">
        <f>BN30/180</f>
        <v>0.5</v>
      </c>
      <c r="BO31" s="644"/>
      <c r="BP31" s="643">
        <f>BP30/180</f>
        <v>0.55555555555555558</v>
      </c>
      <c r="BQ31" s="644"/>
      <c r="BR31" s="643">
        <f>BR30/180</f>
        <v>0.55555555555555558</v>
      </c>
      <c r="BS31" s="644"/>
      <c r="BT31" s="643">
        <f>BT30/180</f>
        <v>0.88888888888888884</v>
      </c>
      <c r="BU31" s="644"/>
      <c r="BV31" s="643">
        <f>BV30/180</f>
        <v>0.88888888888888884</v>
      </c>
      <c r="BW31" s="644"/>
      <c r="BX31" s="643">
        <f>BX30/180</f>
        <v>0.88888888888888884</v>
      </c>
      <c r="BY31" s="644"/>
      <c r="BZ31" s="643">
        <f>BZ30/180</f>
        <v>0.88888888888888884</v>
      </c>
      <c r="CA31" s="644"/>
      <c r="CB31" s="643">
        <f>CB30/180</f>
        <v>0.88888888888888884</v>
      </c>
      <c r="CC31" s="644"/>
      <c r="CD31" s="643">
        <f>CD30/180</f>
        <v>0.88888888888888884</v>
      </c>
      <c r="CE31" s="644"/>
      <c r="CF31" s="643">
        <f>CF30/180</f>
        <v>0.88888888888888884</v>
      </c>
      <c r="CG31" s="644"/>
      <c r="CH31" s="643">
        <f>CH30/180</f>
        <v>0.88888888888888884</v>
      </c>
      <c r="CI31" s="644"/>
      <c r="CJ31" s="643">
        <f>CJ30/180</f>
        <v>0.88888888888888884</v>
      </c>
      <c r="CK31" s="644"/>
      <c r="CL31" s="643">
        <f>CL30/180</f>
        <v>0.77777777777777779</v>
      </c>
      <c r="CM31" s="644"/>
      <c r="CN31" s="643">
        <f>CN30/180</f>
        <v>0.77777777777777779</v>
      </c>
      <c r="CO31" s="644"/>
      <c r="CP31" s="643">
        <f>CP30/180</f>
        <v>0.77777777777777779</v>
      </c>
      <c r="CQ31" s="644"/>
      <c r="CR31" s="643">
        <f>CR30/180</f>
        <v>0.88888888888888884</v>
      </c>
      <c r="CS31" s="644"/>
      <c r="CT31" s="643">
        <f>CT30/180</f>
        <v>0.88888888888888884</v>
      </c>
      <c r="CU31" s="644"/>
      <c r="CV31" s="643">
        <f>CV30/180</f>
        <v>0.88888888888888884</v>
      </c>
      <c r="CW31" s="644"/>
      <c r="CX31" s="643">
        <f>CX30/180</f>
        <v>0.88888888888888884</v>
      </c>
      <c r="CY31" s="644"/>
      <c r="CZ31" s="643">
        <f>CZ30/180</f>
        <v>0.88888888888888884</v>
      </c>
      <c r="DA31" s="644"/>
      <c r="DB31" s="643">
        <f>DB30/180</f>
        <v>0.88888888888888884</v>
      </c>
      <c r="DC31" s="644"/>
      <c r="DD31" s="643">
        <f>DD30/180</f>
        <v>0.88888888888888884</v>
      </c>
      <c r="DE31" s="644"/>
      <c r="DF31" s="643">
        <f>DF30/180</f>
        <v>0.88888888888888884</v>
      </c>
      <c r="DG31" s="644"/>
      <c r="DH31" s="643">
        <f>DH30/180</f>
        <v>0.88888888888888884</v>
      </c>
      <c r="DI31" s="644"/>
      <c r="DJ31" s="643">
        <f>DJ30/180</f>
        <v>0.77777777777777779</v>
      </c>
      <c r="DK31" s="644"/>
      <c r="DL31" s="643"/>
      <c r="DM31" s="644"/>
      <c r="DN31" s="643"/>
      <c r="DO31" s="644"/>
      <c r="DP31" s="643"/>
      <c r="DQ31" s="644"/>
      <c r="DR31" s="643"/>
      <c r="DS31" s="644"/>
      <c r="DT31" s="643"/>
      <c r="DU31" s="644"/>
      <c r="DV31" s="643"/>
      <c r="DW31" s="644"/>
      <c r="DX31" s="645"/>
      <c r="DY31" s="646"/>
      <c r="DZ31" s="645"/>
      <c r="EA31" s="646"/>
      <c r="EB31" s="645"/>
      <c r="EC31" s="647"/>
      <c r="ED31" s="228"/>
      <c r="EE31" s="394"/>
      <c r="EF31" s="395"/>
      <c r="EG31" s="395"/>
      <c r="EH31" s="396"/>
      <c r="EI31" s="228"/>
      <c r="EJ31" s="228"/>
      <c r="EK31" s="397"/>
      <c r="EL31" s="398"/>
      <c r="EM31" s="398"/>
      <c r="EN31" s="399"/>
      <c r="EO31" s="228"/>
      <c r="EP31" s="228"/>
      <c r="EQ31" s="228"/>
      <c r="ER31" s="240" t="s">
        <v>322</v>
      </c>
      <c r="ES31" s="240">
        <f>1+6.8</f>
        <v>7.8</v>
      </c>
      <c r="ET31" s="356">
        <f>1/(ES30+ES31)*ES31</f>
        <v>0.76470588235294124</v>
      </c>
      <c r="EU31" s="709"/>
      <c r="EV31" s="710"/>
      <c r="EW31" s="710"/>
      <c r="EX31" s="710"/>
      <c r="EY31" s="711"/>
      <c r="EZ31" s="220"/>
    </row>
    <row r="32" spans="1:156" ht="5.25" customHeight="1" x14ac:dyDescent="0.2">
      <c r="B32" s="239"/>
      <c r="C32" s="238"/>
      <c r="D32" s="237"/>
      <c r="E32" s="225"/>
      <c r="F32" s="236"/>
      <c r="G32" s="236"/>
      <c r="H32" s="236"/>
      <c r="I32" s="236"/>
      <c r="J32" s="236"/>
      <c r="K32" s="236"/>
      <c r="L32" s="236"/>
      <c r="M32" s="236"/>
      <c r="N32" s="236"/>
      <c r="O32" s="236"/>
      <c r="P32" s="236"/>
      <c r="Q32" s="236"/>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6"/>
      <c r="AV32" s="236"/>
      <c r="AW32" s="236"/>
      <c r="AX32" s="236"/>
      <c r="AY32" s="236"/>
      <c r="AZ32" s="236"/>
      <c r="BA32" s="236"/>
      <c r="BB32" s="236"/>
      <c r="BC32" s="236"/>
      <c r="BD32" s="236"/>
      <c r="BE32" s="236"/>
      <c r="BF32" s="236"/>
      <c r="BG32" s="236"/>
      <c r="BH32" s="236"/>
      <c r="BI32" s="236"/>
      <c r="BJ32" s="236"/>
      <c r="BK32" s="236"/>
      <c r="BL32" s="236"/>
      <c r="BM32" s="236"/>
      <c r="BN32" s="236"/>
      <c r="BO32" s="236"/>
      <c r="BP32" s="236"/>
      <c r="BQ32" s="236"/>
      <c r="BR32" s="236"/>
      <c r="BS32" s="236"/>
      <c r="BT32" s="236"/>
      <c r="BU32" s="236"/>
      <c r="BV32" s="236"/>
      <c r="BW32" s="236"/>
      <c r="BX32" s="236"/>
      <c r="BY32" s="236"/>
      <c r="BZ32" s="236"/>
      <c r="CA32" s="236"/>
      <c r="CB32" s="236"/>
      <c r="CC32" s="236"/>
      <c r="CD32" s="236"/>
      <c r="CE32" s="236"/>
      <c r="CF32" s="236"/>
      <c r="CG32" s="236"/>
      <c r="CH32" s="236"/>
      <c r="CI32" s="236"/>
      <c r="CJ32" s="236"/>
      <c r="CK32" s="236"/>
      <c r="CL32" s="236"/>
      <c r="CM32" s="236"/>
      <c r="CN32" s="236"/>
      <c r="CO32" s="236"/>
      <c r="CP32" s="236"/>
      <c r="CQ32" s="236"/>
      <c r="CR32" s="236"/>
      <c r="CS32" s="236"/>
      <c r="CT32" s="236"/>
      <c r="CU32" s="236"/>
      <c r="CV32" s="236"/>
      <c r="CW32" s="236"/>
      <c r="CX32" s="236"/>
      <c r="CY32" s="236"/>
      <c r="CZ32" s="236"/>
      <c r="DA32" s="236"/>
      <c r="DB32" s="236"/>
      <c r="DC32" s="236"/>
      <c r="DD32" s="236"/>
      <c r="DE32" s="236"/>
      <c r="DF32" s="236"/>
      <c r="DG32" s="236"/>
      <c r="DH32" s="236"/>
      <c r="DI32" s="236"/>
      <c r="DJ32" s="236"/>
      <c r="DK32" s="236"/>
      <c r="DL32" s="236"/>
      <c r="DM32" s="236"/>
      <c r="DN32" s="236"/>
      <c r="DO32" s="236"/>
      <c r="DP32" s="236"/>
      <c r="DQ32" s="236"/>
      <c r="DR32" s="236"/>
      <c r="DS32" s="236"/>
      <c r="DT32" s="236"/>
      <c r="DU32" s="236"/>
      <c r="DV32" s="236"/>
      <c r="DW32" s="236"/>
      <c r="DX32" s="236"/>
      <c r="DY32" s="236"/>
      <c r="DZ32" s="236"/>
      <c r="EA32" s="236"/>
      <c r="EB32" s="236"/>
      <c r="EC32" s="236"/>
      <c r="EE32" s="406"/>
      <c r="EF32" s="406"/>
      <c r="EG32" s="406"/>
      <c r="EH32" s="406"/>
      <c r="EK32" s="406"/>
      <c r="EL32" s="406"/>
      <c r="EM32" s="406"/>
      <c r="EN32" s="406"/>
      <c r="EQ32" s="222"/>
      <c r="ER32" s="221"/>
      <c r="ES32" s="221"/>
      <c r="ET32" s="221"/>
      <c r="EU32" s="221"/>
      <c r="EV32" s="380"/>
      <c r="EW32" s="226"/>
      <c r="EX32" s="226"/>
      <c r="EY32" s="226"/>
    </row>
    <row r="33" spans="1:155" ht="11.1" customHeight="1" x14ac:dyDescent="0.2">
      <c r="A33" s="222"/>
      <c r="B33" s="262" t="s">
        <v>265</v>
      </c>
      <c r="C33" s="669" t="s">
        <v>267</v>
      </c>
      <c r="D33" s="671" t="s">
        <v>323</v>
      </c>
      <c r="E33" s="672"/>
      <c r="F33" s="657"/>
      <c r="G33" s="657"/>
      <c r="H33" s="657"/>
      <c r="I33" s="657"/>
      <c r="J33" s="657"/>
      <c r="K33" s="657"/>
      <c r="L33" s="657"/>
      <c r="M33" s="657"/>
      <c r="N33" s="657"/>
      <c r="O33" s="657"/>
      <c r="P33" s="657"/>
      <c r="Q33" s="657"/>
      <c r="R33" s="657"/>
      <c r="S33" s="657"/>
      <c r="T33" s="652">
        <v>24</v>
      </c>
      <c r="U33" s="652"/>
      <c r="V33" s="652">
        <v>24</v>
      </c>
      <c r="W33" s="652"/>
      <c r="X33" s="652">
        <v>24</v>
      </c>
      <c r="Y33" s="652"/>
      <c r="Z33" s="652">
        <v>24</v>
      </c>
      <c r="AA33" s="652"/>
      <c r="AB33" s="652">
        <v>16</v>
      </c>
      <c r="AC33" s="652"/>
      <c r="AD33" s="652">
        <v>16</v>
      </c>
      <c r="AE33" s="652"/>
      <c r="AF33" s="652">
        <v>16</v>
      </c>
      <c r="AG33" s="652"/>
      <c r="AH33" s="652">
        <v>16</v>
      </c>
      <c r="AI33" s="652"/>
      <c r="AJ33" s="652">
        <v>16</v>
      </c>
      <c r="AK33" s="652"/>
      <c r="AL33" s="652">
        <v>16</v>
      </c>
      <c r="AM33" s="652"/>
      <c r="AN33" s="652">
        <v>16</v>
      </c>
      <c r="AO33" s="652"/>
      <c r="AP33" s="652">
        <v>8</v>
      </c>
      <c r="AQ33" s="652"/>
      <c r="AR33" s="652">
        <v>24</v>
      </c>
      <c r="AS33" s="652"/>
      <c r="AT33" s="652">
        <v>24</v>
      </c>
      <c r="AU33" s="652"/>
      <c r="AV33" s="652">
        <v>24</v>
      </c>
      <c r="AW33" s="652"/>
      <c r="AX33" s="652">
        <v>24</v>
      </c>
      <c r="AY33" s="652"/>
      <c r="AZ33" s="652">
        <v>24</v>
      </c>
      <c r="BA33" s="652"/>
      <c r="BB33" s="652">
        <v>24</v>
      </c>
      <c r="BC33" s="652"/>
      <c r="BD33" s="652">
        <v>24</v>
      </c>
      <c r="BE33" s="652"/>
      <c r="BF33" s="652">
        <v>24</v>
      </c>
      <c r="BG33" s="652"/>
      <c r="BH33" s="652">
        <v>24</v>
      </c>
      <c r="BI33" s="652"/>
      <c r="BJ33" s="652">
        <v>24</v>
      </c>
      <c r="BK33" s="652"/>
      <c r="BL33" s="652">
        <v>24</v>
      </c>
      <c r="BM33" s="652"/>
      <c r="BN33" s="652">
        <v>16</v>
      </c>
      <c r="BO33" s="652"/>
      <c r="BP33" s="652">
        <v>16</v>
      </c>
      <c r="BQ33" s="652"/>
      <c r="BR33" s="652">
        <v>24</v>
      </c>
      <c r="BS33" s="652"/>
      <c r="BT33" s="652">
        <v>24</v>
      </c>
      <c r="BU33" s="652"/>
      <c r="BV33" s="652">
        <v>24</v>
      </c>
      <c r="BW33" s="652"/>
      <c r="BX33" s="652">
        <v>24</v>
      </c>
      <c r="BY33" s="652"/>
      <c r="BZ33" s="652">
        <v>24</v>
      </c>
      <c r="CA33" s="652"/>
      <c r="CB33" s="652">
        <v>24</v>
      </c>
      <c r="CC33" s="652"/>
      <c r="CD33" s="652">
        <v>16</v>
      </c>
      <c r="CE33" s="652"/>
      <c r="CF33" s="652">
        <v>16</v>
      </c>
      <c r="CG33" s="652"/>
      <c r="CH33" s="652">
        <v>16</v>
      </c>
      <c r="CI33" s="652"/>
      <c r="CJ33" s="652">
        <v>16</v>
      </c>
      <c r="CK33" s="652"/>
      <c r="CL33" s="652">
        <v>8</v>
      </c>
      <c r="CM33" s="652"/>
      <c r="CN33" s="652">
        <v>16</v>
      </c>
      <c r="CO33" s="652"/>
      <c r="CP33" s="652">
        <v>24</v>
      </c>
      <c r="CQ33" s="652"/>
      <c r="CR33" s="652">
        <v>24</v>
      </c>
      <c r="CS33" s="652"/>
      <c r="CT33" s="652">
        <v>24</v>
      </c>
      <c r="CU33" s="652"/>
      <c r="CV33" s="652">
        <v>24</v>
      </c>
      <c r="CW33" s="652"/>
      <c r="CX33" s="652">
        <v>24</v>
      </c>
      <c r="CY33" s="652"/>
      <c r="CZ33" s="652">
        <v>16</v>
      </c>
      <c r="DA33" s="652"/>
      <c r="DB33" s="652">
        <v>16</v>
      </c>
      <c r="DC33" s="652"/>
      <c r="DD33" s="652">
        <v>16</v>
      </c>
      <c r="DE33" s="652"/>
      <c r="DF33" s="652">
        <v>16</v>
      </c>
      <c r="DG33" s="652"/>
      <c r="DH33" s="652">
        <v>16</v>
      </c>
      <c r="DI33" s="652"/>
      <c r="DJ33" s="652">
        <v>8</v>
      </c>
      <c r="DK33" s="652"/>
      <c r="DL33" s="653"/>
      <c r="DM33" s="654"/>
      <c r="DN33" s="653"/>
      <c r="DO33" s="654"/>
      <c r="DP33" s="653"/>
      <c r="DQ33" s="654"/>
      <c r="DR33" s="652">
        <v>8</v>
      </c>
      <c r="DS33" s="652"/>
      <c r="DT33" s="652">
        <v>8</v>
      </c>
      <c r="DU33" s="652"/>
      <c r="DV33" s="652">
        <v>8</v>
      </c>
      <c r="DW33" s="652"/>
      <c r="DX33" s="653"/>
      <c r="DY33" s="654"/>
      <c r="DZ33" s="653"/>
      <c r="EA33" s="654"/>
      <c r="EB33" s="653"/>
      <c r="EC33" s="655"/>
      <c r="ED33" s="228"/>
      <c r="EE33" s="403">
        <f>8*ER33</f>
        <v>0.61538461538461542</v>
      </c>
      <c r="EF33" s="404">
        <f>2*ER33</f>
        <v>0.15384615384615385</v>
      </c>
      <c r="EG33" s="404">
        <f>2*ER33</f>
        <v>0.15384615384615385</v>
      </c>
      <c r="EH33" s="405">
        <f>1*ER33</f>
        <v>7.6923076923076927E-2</v>
      </c>
      <c r="EI33" s="228"/>
      <c r="EJ33" s="228"/>
      <c r="EK33" s="401">
        <f t="shared" ref="EK33:EK40" si="4">EE33*SUM(F33:EC33)</f>
        <v>600.61538461538464</v>
      </c>
      <c r="EL33" s="429">
        <v>146</v>
      </c>
      <c r="EM33" s="429">
        <v>293</v>
      </c>
      <c r="EN33" s="402">
        <f t="shared" ref="EN33:EN39" si="5">EH33*SUM(F33:EC33)</f>
        <v>75.07692307692308</v>
      </c>
      <c r="EO33" s="228"/>
      <c r="EP33" s="228"/>
      <c r="EQ33" s="228"/>
      <c r="ER33" s="357">
        <f>1/13</f>
        <v>7.6923076923076927E-2</v>
      </c>
      <c r="ES33" s="248"/>
      <c r="ET33" s="248"/>
      <c r="EU33" s="706" t="s">
        <v>340</v>
      </c>
      <c r="EV33" s="707"/>
      <c r="EW33" s="707"/>
      <c r="EX33" s="707"/>
      <c r="EY33" s="708"/>
    </row>
    <row r="34" spans="1:155" ht="11.1" customHeight="1" x14ac:dyDescent="0.2">
      <c r="A34" s="222"/>
      <c r="B34" s="261"/>
      <c r="C34" s="670"/>
      <c r="D34" s="673"/>
      <c r="E34" s="674"/>
      <c r="F34" s="645"/>
      <c r="G34" s="646"/>
      <c r="H34" s="645"/>
      <c r="I34" s="646"/>
      <c r="J34" s="645"/>
      <c r="K34" s="646"/>
      <c r="L34" s="645"/>
      <c r="M34" s="646"/>
      <c r="N34" s="645"/>
      <c r="O34" s="646"/>
      <c r="P34" s="645"/>
      <c r="Q34" s="646"/>
      <c r="R34" s="645"/>
      <c r="S34" s="646"/>
      <c r="T34" s="643">
        <f>T33/180</f>
        <v>0.13333333333333333</v>
      </c>
      <c r="U34" s="644"/>
      <c r="V34" s="643">
        <f>V33/180</f>
        <v>0.13333333333333333</v>
      </c>
      <c r="W34" s="644"/>
      <c r="X34" s="643">
        <f>X33/180</f>
        <v>0.13333333333333333</v>
      </c>
      <c r="Y34" s="644"/>
      <c r="Z34" s="643">
        <f>Z33/180</f>
        <v>0.13333333333333333</v>
      </c>
      <c r="AA34" s="644"/>
      <c r="AB34" s="643">
        <f>AB33/180</f>
        <v>8.8888888888888892E-2</v>
      </c>
      <c r="AC34" s="644"/>
      <c r="AD34" s="643">
        <f>AD33/180</f>
        <v>8.8888888888888892E-2</v>
      </c>
      <c r="AE34" s="644"/>
      <c r="AF34" s="643">
        <f>AF33/180</f>
        <v>8.8888888888888892E-2</v>
      </c>
      <c r="AG34" s="644"/>
      <c r="AH34" s="643">
        <f>AH33/180</f>
        <v>8.8888888888888892E-2</v>
      </c>
      <c r="AI34" s="644"/>
      <c r="AJ34" s="643">
        <f>AJ33/180</f>
        <v>8.8888888888888892E-2</v>
      </c>
      <c r="AK34" s="644"/>
      <c r="AL34" s="643">
        <f>AL33/180</f>
        <v>8.8888888888888892E-2</v>
      </c>
      <c r="AM34" s="644"/>
      <c r="AN34" s="643">
        <f>AN33/180</f>
        <v>8.8888888888888892E-2</v>
      </c>
      <c r="AO34" s="644"/>
      <c r="AP34" s="643">
        <f>AP33/180</f>
        <v>4.4444444444444446E-2</v>
      </c>
      <c r="AQ34" s="644"/>
      <c r="AR34" s="643">
        <f>AR33/180</f>
        <v>0.13333333333333333</v>
      </c>
      <c r="AS34" s="644"/>
      <c r="AT34" s="643">
        <f>AT33/180</f>
        <v>0.13333333333333333</v>
      </c>
      <c r="AU34" s="644"/>
      <c r="AV34" s="643">
        <f>AV33/180</f>
        <v>0.13333333333333333</v>
      </c>
      <c r="AW34" s="644"/>
      <c r="AX34" s="643">
        <f>AX33/180</f>
        <v>0.13333333333333333</v>
      </c>
      <c r="AY34" s="644"/>
      <c r="AZ34" s="643">
        <f>AZ33/180</f>
        <v>0.13333333333333333</v>
      </c>
      <c r="BA34" s="644"/>
      <c r="BB34" s="643">
        <f>BB33/180</f>
        <v>0.13333333333333333</v>
      </c>
      <c r="BC34" s="644"/>
      <c r="BD34" s="643">
        <f>BD33/180</f>
        <v>0.13333333333333333</v>
      </c>
      <c r="BE34" s="644"/>
      <c r="BF34" s="643">
        <f>BF33/180</f>
        <v>0.13333333333333333</v>
      </c>
      <c r="BG34" s="644"/>
      <c r="BH34" s="643">
        <f>BH33/180</f>
        <v>0.13333333333333333</v>
      </c>
      <c r="BI34" s="644"/>
      <c r="BJ34" s="643">
        <f>BJ33/180</f>
        <v>0.13333333333333333</v>
      </c>
      <c r="BK34" s="644"/>
      <c r="BL34" s="643">
        <f>BL33/180</f>
        <v>0.13333333333333333</v>
      </c>
      <c r="BM34" s="644"/>
      <c r="BN34" s="643">
        <f>BN33/180</f>
        <v>8.8888888888888892E-2</v>
      </c>
      <c r="BO34" s="644"/>
      <c r="BP34" s="643">
        <f>BP33/180</f>
        <v>8.8888888888888892E-2</v>
      </c>
      <c r="BQ34" s="644"/>
      <c r="BR34" s="643">
        <f>BR33/180</f>
        <v>0.13333333333333333</v>
      </c>
      <c r="BS34" s="644"/>
      <c r="BT34" s="643">
        <f>BT33/180</f>
        <v>0.13333333333333333</v>
      </c>
      <c r="BU34" s="644"/>
      <c r="BV34" s="643">
        <f>BV33/180</f>
        <v>0.13333333333333333</v>
      </c>
      <c r="BW34" s="644"/>
      <c r="BX34" s="643">
        <f>BX33/180</f>
        <v>0.13333333333333333</v>
      </c>
      <c r="BY34" s="644"/>
      <c r="BZ34" s="643">
        <f>BZ33/180</f>
        <v>0.13333333333333333</v>
      </c>
      <c r="CA34" s="644"/>
      <c r="CB34" s="643">
        <f>CB33/180</f>
        <v>0.13333333333333333</v>
      </c>
      <c r="CC34" s="644"/>
      <c r="CD34" s="643">
        <f>CD33/180</f>
        <v>8.8888888888888892E-2</v>
      </c>
      <c r="CE34" s="644"/>
      <c r="CF34" s="643">
        <f>CF33/180</f>
        <v>8.8888888888888892E-2</v>
      </c>
      <c r="CG34" s="644"/>
      <c r="CH34" s="643">
        <f>CH33/180</f>
        <v>8.8888888888888892E-2</v>
      </c>
      <c r="CI34" s="644"/>
      <c r="CJ34" s="643">
        <f>CJ33/180</f>
        <v>8.8888888888888892E-2</v>
      </c>
      <c r="CK34" s="644"/>
      <c r="CL34" s="643">
        <f>CL33/180</f>
        <v>4.4444444444444446E-2</v>
      </c>
      <c r="CM34" s="644"/>
      <c r="CN34" s="643">
        <f>CN33/180</f>
        <v>8.8888888888888892E-2</v>
      </c>
      <c r="CO34" s="644"/>
      <c r="CP34" s="643">
        <f>CP33/180</f>
        <v>0.13333333333333333</v>
      </c>
      <c r="CQ34" s="644"/>
      <c r="CR34" s="643">
        <f>CR33/180</f>
        <v>0.13333333333333333</v>
      </c>
      <c r="CS34" s="644"/>
      <c r="CT34" s="643">
        <f>CT33/180</f>
        <v>0.13333333333333333</v>
      </c>
      <c r="CU34" s="644"/>
      <c r="CV34" s="643">
        <f>CV33/180</f>
        <v>0.13333333333333333</v>
      </c>
      <c r="CW34" s="644"/>
      <c r="CX34" s="643">
        <f>CX33/180</f>
        <v>0.13333333333333333</v>
      </c>
      <c r="CY34" s="644"/>
      <c r="CZ34" s="643">
        <f>CZ33/180</f>
        <v>8.8888888888888892E-2</v>
      </c>
      <c r="DA34" s="644"/>
      <c r="DB34" s="643">
        <f>DB33/180</f>
        <v>8.8888888888888892E-2</v>
      </c>
      <c r="DC34" s="644"/>
      <c r="DD34" s="643">
        <f>DD33/180</f>
        <v>8.8888888888888892E-2</v>
      </c>
      <c r="DE34" s="644"/>
      <c r="DF34" s="643">
        <f>DF33/180</f>
        <v>8.8888888888888892E-2</v>
      </c>
      <c r="DG34" s="644"/>
      <c r="DH34" s="643">
        <f>DH33/180</f>
        <v>8.8888888888888892E-2</v>
      </c>
      <c r="DI34" s="644"/>
      <c r="DJ34" s="643">
        <f>DJ33/180</f>
        <v>4.4444444444444446E-2</v>
      </c>
      <c r="DK34" s="644"/>
      <c r="DL34" s="645"/>
      <c r="DM34" s="646"/>
      <c r="DN34" s="645"/>
      <c r="DO34" s="646"/>
      <c r="DP34" s="645"/>
      <c r="DQ34" s="646"/>
      <c r="DR34" s="643">
        <f>DR33/180</f>
        <v>4.4444444444444446E-2</v>
      </c>
      <c r="DS34" s="644"/>
      <c r="DT34" s="643">
        <f>DT33/180</f>
        <v>4.4444444444444446E-2</v>
      </c>
      <c r="DU34" s="644"/>
      <c r="DV34" s="643">
        <f>DV33/180</f>
        <v>4.4444444444444446E-2</v>
      </c>
      <c r="DW34" s="644"/>
      <c r="DX34" s="645"/>
      <c r="DY34" s="646"/>
      <c r="DZ34" s="645"/>
      <c r="EA34" s="646"/>
      <c r="EB34" s="645"/>
      <c r="EC34" s="647"/>
      <c r="ED34" s="228"/>
      <c r="EE34" s="243"/>
      <c r="EF34" s="242"/>
      <c r="EG34" s="242"/>
      <c r="EH34" s="241"/>
      <c r="EI34" s="228"/>
      <c r="EJ34" s="228"/>
      <c r="EK34" s="362"/>
      <c r="EL34" s="363"/>
      <c r="EM34" s="363"/>
      <c r="EN34" s="364"/>
      <c r="EO34" s="228"/>
      <c r="EP34" s="228"/>
      <c r="EQ34" s="228"/>
      <c r="ER34" s="240"/>
      <c r="ES34" s="240"/>
      <c r="ET34" s="240"/>
      <c r="EU34" s="709"/>
      <c r="EV34" s="710"/>
      <c r="EW34" s="710"/>
      <c r="EX34" s="710"/>
      <c r="EY34" s="711"/>
    </row>
    <row r="35" spans="1:155" ht="9" hidden="1" customHeight="1" x14ac:dyDescent="0.2">
      <c r="A35" s="222"/>
      <c r="B35" s="260" t="s">
        <v>7</v>
      </c>
      <c r="C35" s="259"/>
      <c r="D35" s="259" t="s">
        <v>266</v>
      </c>
      <c r="E35" s="258" t="s">
        <v>266</v>
      </c>
      <c r="F35" s="668"/>
      <c r="G35" s="668"/>
      <c r="H35" s="664"/>
      <c r="I35" s="664"/>
      <c r="J35" s="664"/>
      <c r="K35" s="664"/>
      <c r="L35" s="664"/>
      <c r="M35" s="664"/>
      <c r="N35" s="664"/>
      <c r="O35" s="664"/>
      <c r="P35" s="664"/>
      <c r="Q35" s="664"/>
      <c r="R35" s="664"/>
      <c r="S35" s="664"/>
      <c r="T35" s="664"/>
      <c r="U35" s="664"/>
      <c r="V35" s="664"/>
      <c r="W35" s="664"/>
      <c r="X35" s="664"/>
      <c r="Y35" s="664"/>
      <c r="Z35" s="664"/>
      <c r="AA35" s="664"/>
      <c r="AB35" s="664"/>
      <c r="AC35" s="664"/>
      <c r="AD35" s="664"/>
      <c r="AE35" s="664"/>
      <c r="AF35" s="664"/>
      <c r="AG35" s="664"/>
      <c r="AH35" s="664"/>
      <c r="AI35" s="664"/>
      <c r="AJ35" s="664"/>
      <c r="AK35" s="664"/>
      <c r="AL35" s="664"/>
      <c r="AM35" s="664"/>
      <c r="AN35" s="664"/>
      <c r="AO35" s="664"/>
      <c r="AP35" s="664"/>
      <c r="AQ35" s="664"/>
      <c r="AR35" s="664"/>
      <c r="AS35" s="664"/>
      <c r="AT35" s="664"/>
      <c r="AU35" s="664"/>
      <c r="AV35" s="664"/>
      <c r="AW35" s="664"/>
      <c r="AX35" s="664"/>
      <c r="AY35" s="664"/>
      <c r="AZ35" s="664"/>
      <c r="BA35" s="664"/>
      <c r="BB35" s="664"/>
      <c r="BC35" s="664"/>
      <c r="BD35" s="664"/>
      <c r="BE35" s="664"/>
      <c r="BF35" s="664"/>
      <c r="BG35" s="664"/>
      <c r="BH35" s="664"/>
      <c r="BI35" s="664"/>
      <c r="BJ35" s="664"/>
      <c r="BK35" s="664"/>
      <c r="BL35" s="664"/>
      <c r="BM35" s="664"/>
      <c r="BN35" s="664"/>
      <c r="BO35" s="664"/>
      <c r="BP35" s="664"/>
      <c r="BQ35" s="664"/>
      <c r="BR35" s="664"/>
      <c r="BS35" s="664"/>
      <c r="BT35" s="664"/>
      <c r="BU35" s="664"/>
      <c r="BV35" s="664"/>
      <c r="BW35" s="664"/>
      <c r="BX35" s="664"/>
      <c r="BY35" s="664"/>
      <c r="BZ35" s="664"/>
      <c r="CA35" s="664"/>
      <c r="CB35" s="664"/>
      <c r="CC35" s="664"/>
      <c r="CD35" s="664"/>
      <c r="CE35" s="664"/>
      <c r="CF35" s="664"/>
      <c r="CG35" s="664"/>
      <c r="CH35" s="664"/>
      <c r="CI35" s="664"/>
      <c r="CJ35" s="664"/>
      <c r="CK35" s="664"/>
      <c r="CL35" s="664"/>
      <c r="CM35" s="664"/>
      <c r="CN35" s="664"/>
      <c r="CO35" s="664"/>
      <c r="CP35" s="664"/>
      <c r="CQ35" s="664"/>
      <c r="CR35" s="664"/>
      <c r="CS35" s="664"/>
      <c r="CT35" s="664"/>
      <c r="CU35" s="664"/>
      <c r="CV35" s="664"/>
      <c r="CW35" s="664"/>
      <c r="CX35" s="664"/>
      <c r="CY35" s="664"/>
      <c r="CZ35" s="664"/>
      <c r="DA35" s="664"/>
      <c r="DB35" s="664"/>
      <c r="DC35" s="664"/>
      <c r="DD35" s="664"/>
      <c r="DE35" s="664"/>
      <c r="DF35" s="664"/>
      <c r="DG35" s="664"/>
      <c r="DH35" s="664"/>
      <c r="DI35" s="664"/>
      <c r="DJ35" s="664"/>
      <c r="DK35" s="664"/>
      <c r="DL35" s="664"/>
      <c r="DM35" s="664"/>
      <c r="DN35" s="664"/>
      <c r="DO35" s="664"/>
      <c r="DP35" s="664"/>
      <c r="DQ35" s="664"/>
      <c r="DR35" s="664"/>
      <c r="DS35" s="664"/>
      <c r="DT35" s="664"/>
      <c r="DU35" s="664"/>
      <c r="DV35" s="664"/>
      <c r="DW35" s="664"/>
      <c r="DX35" s="664"/>
      <c r="DY35" s="664"/>
      <c r="DZ35" s="665"/>
      <c r="EA35" s="666"/>
      <c r="EB35" s="665"/>
      <c r="EC35" s="667"/>
      <c r="ED35" s="228"/>
      <c r="EE35" s="243"/>
      <c r="EF35" s="242"/>
      <c r="EG35" s="242"/>
      <c r="EH35" s="241"/>
      <c r="EI35" s="228"/>
      <c r="EJ35" s="228"/>
      <c r="EK35" s="358">
        <f t="shared" si="4"/>
        <v>0</v>
      </c>
      <c r="EL35" s="361">
        <f t="shared" ref="EL35:EL40" si="6">EF35*SUM(F35:EC35)</f>
        <v>0</v>
      </c>
      <c r="EM35" s="361">
        <f t="shared" ref="EM35:EM40" si="7">EG35*SUM(F35:EC35)</f>
        <v>0</v>
      </c>
      <c r="EN35" s="360">
        <f t="shared" si="5"/>
        <v>0</v>
      </c>
      <c r="EO35" s="228"/>
      <c r="EP35" s="228"/>
      <c r="EQ35" s="228"/>
      <c r="ER35" s="248"/>
      <c r="ES35" s="248"/>
      <c r="ET35" s="248"/>
      <c r="EU35" s="248"/>
      <c r="EV35" s="220"/>
    </row>
    <row r="36" spans="1:155" ht="9" hidden="1" customHeight="1" x14ac:dyDescent="0.2">
      <c r="A36" s="222"/>
      <c r="B36" s="255"/>
      <c r="C36" s="254"/>
      <c r="D36" s="256"/>
      <c r="E36" s="253"/>
      <c r="F36" s="662"/>
      <c r="G36" s="663"/>
      <c r="H36" s="658"/>
      <c r="I36" s="659"/>
      <c r="J36" s="658"/>
      <c r="K36" s="659"/>
      <c r="L36" s="658"/>
      <c r="M36" s="659"/>
      <c r="N36" s="658"/>
      <c r="O36" s="659"/>
      <c r="P36" s="658"/>
      <c r="Q36" s="659"/>
      <c r="R36" s="658"/>
      <c r="S36" s="659"/>
      <c r="T36" s="658"/>
      <c r="U36" s="659"/>
      <c r="V36" s="658"/>
      <c r="W36" s="659"/>
      <c r="X36" s="658"/>
      <c r="Y36" s="659"/>
      <c r="Z36" s="658"/>
      <c r="AA36" s="659"/>
      <c r="AB36" s="658"/>
      <c r="AC36" s="659"/>
      <c r="AD36" s="658"/>
      <c r="AE36" s="659"/>
      <c r="AF36" s="658"/>
      <c r="AG36" s="659"/>
      <c r="AH36" s="658"/>
      <c r="AI36" s="659"/>
      <c r="AJ36" s="658"/>
      <c r="AK36" s="659"/>
      <c r="AL36" s="658"/>
      <c r="AM36" s="659"/>
      <c r="AN36" s="658"/>
      <c r="AO36" s="659"/>
      <c r="AP36" s="658"/>
      <c r="AQ36" s="659"/>
      <c r="AR36" s="658"/>
      <c r="AS36" s="659"/>
      <c r="AT36" s="658"/>
      <c r="AU36" s="659"/>
      <c r="AV36" s="658"/>
      <c r="AW36" s="659"/>
      <c r="AX36" s="658"/>
      <c r="AY36" s="659"/>
      <c r="AZ36" s="658"/>
      <c r="BA36" s="659"/>
      <c r="BB36" s="658"/>
      <c r="BC36" s="659"/>
      <c r="BD36" s="658"/>
      <c r="BE36" s="659"/>
      <c r="BF36" s="658"/>
      <c r="BG36" s="659"/>
      <c r="BH36" s="658"/>
      <c r="BI36" s="659"/>
      <c r="BJ36" s="658"/>
      <c r="BK36" s="659"/>
      <c r="BL36" s="658"/>
      <c r="BM36" s="659"/>
      <c r="BN36" s="658"/>
      <c r="BO36" s="659"/>
      <c r="BP36" s="658"/>
      <c r="BQ36" s="659"/>
      <c r="BR36" s="658"/>
      <c r="BS36" s="659"/>
      <c r="BT36" s="658"/>
      <c r="BU36" s="659"/>
      <c r="BV36" s="658"/>
      <c r="BW36" s="659"/>
      <c r="BX36" s="658"/>
      <c r="BY36" s="659"/>
      <c r="BZ36" s="658"/>
      <c r="CA36" s="659"/>
      <c r="CB36" s="658"/>
      <c r="CC36" s="659"/>
      <c r="CD36" s="658"/>
      <c r="CE36" s="659"/>
      <c r="CF36" s="658"/>
      <c r="CG36" s="659"/>
      <c r="CH36" s="658"/>
      <c r="CI36" s="659"/>
      <c r="CJ36" s="658"/>
      <c r="CK36" s="659"/>
      <c r="CL36" s="658"/>
      <c r="CM36" s="659"/>
      <c r="CN36" s="658"/>
      <c r="CO36" s="659"/>
      <c r="CP36" s="658"/>
      <c r="CQ36" s="659"/>
      <c r="CR36" s="658"/>
      <c r="CS36" s="659"/>
      <c r="CT36" s="658"/>
      <c r="CU36" s="659"/>
      <c r="CV36" s="658"/>
      <c r="CW36" s="659"/>
      <c r="CX36" s="658"/>
      <c r="CY36" s="659"/>
      <c r="CZ36" s="658"/>
      <c r="DA36" s="659"/>
      <c r="DB36" s="658"/>
      <c r="DC36" s="659"/>
      <c r="DD36" s="658"/>
      <c r="DE36" s="659"/>
      <c r="DF36" s="658"/>
      <c r="DG36" s="659"/>
      <c r="DH36" s="658"/>
      <c r="DI36" s="659"/>
      <c r="DJ36" s="658"/>
      <c r="DK36" s="659"/>
      <c r="DL36" s="658"/>
      <c r="DM36" s="659"/>
      <c r="DN36" s="658"/>
      <c r="DO36" s="659"/>
      <c r="DP36" s="658"/>
      <c r="DQ36" s="659"/>
      <c r="DR36" s="658"/>
      <c r="DS36" s="659"/>
      <c r="DT36" s="658"/>
      <c r="DU36" s="659"/>
      <c r="DV36" s="658"/>
      <c r="DW36" s="659"/>
      <c r="DX36" s="658"/>
      <c r="DY36" s="659"/>
      <c r="DZ36" s="658"/>
      <c r="EA36" s="659"/>
      <c r="EB36" s="658"/>
      <c r="EC36" s="660"/>
      <c r="ED36" s="228"/>
      <c r="EE36" s="243"/>
      <c r="EF36" s="242"/>
      <c r="EG36" s="242"/>
      <c r="EH36" s="241"/>
      <c r="EI36" s="228"/>
      <c r="EJ36" s="228"/>
      <c r="EK36" s="362">
        <f t="shared" si="4"/>
        <v>0</v>
      </c>
      <c r="EL36" s="363">
        <f t="shared" si="6"/>
        <v>0</v>
      </c>
      <c r="EM36" s="363">
        <f t="shared" si="7"/>
        <v>0</v>
      </c>
      <c r="EN36" s="364">
        <f t="shared" si="5"/>
        <v>0</v>
      </c>
      <c r="EO36" s="228"/>
      <c r="EP36" s="228"/>
      <c r="EQ36" s="228"/>
      <c r="ER36" s="240"/>
      <c r="ES36" s="240"/>
      <c r="ET36" s="240"/>
      <c r="EU36" s="240"/>
      <c r="EV36" s="220"/>
    </row>
    <row r="37" spans="1:155" ht="9" hidden="1" customHeight="1" x14ac:dyDescent="0.2">
      <c r="A37" s="222"/>
      <c r="B37" s="257" t="s">
        <v>3</v>
      </c>
      <c r="C37" s="254"/>
      <c r="D37" s="254" t="s">
        <v>266</v>
      </c>
      <c r="E37" s="253" t="s">
        <v>266</v>
      </c>
      <c r="F37" s="661"/>
      <c r="G37" s="661"/>
      <c r="H37" s="656"/>
      <c r="I37" s="656"/>
      <c r="J37" s="656"/>
      <c r="K37" s="656"/>
      <c r="L37" s="656"/>
      <c r="M37" s="656"/>
      <c r="N37" s="656"/>
      <c r="O37" s="656"/>
      <c r="P37" s="656"/>
      <c r="Q37" s="656"/>
      <c r="R37" s="656"/>
      <c r="S37" s="656"/>
      <c r="T37" s="656"/>
      <c r="U37" s="656"/>
      <c r="V37" s="656"/>
      <c r="W37" s="656"/>
      <c r="X37" s="656"/>
      <c r="Y37" s="656"/>
      <c r="Z37" s="656"/>
      <c r="AA37" s="656"/>
      <c r="AB37" s="656"/>
      <c r="AC37" s="656"/>
      <c r="AD37" s="656"/>
      <c r="AE37" s="656"/>
      <c r="AF37" s="656"/>
      <c r="AG37" s="656"/>
      <c r="AH37" s="656"/>
      <c r="AI37" s="656"/>
      <c r="AJ37" s="656"/>
      <c r="AK37" s="656"/>
      <c r="AL37" s="656"/>
      <c r="AM37" s="656"/>
      <c r="AN37" s="656"/>
      <c r="AO37" s="656"/>
      <c r="AP37" s="656"/>
      <c r="AQ37" s="656"/>
      <c r="AR37" s="656"/>
      <c r="AS37" s="656"/>
      <c r="AT37" s="656"/>
      <c r="AU37" s="656"/>
      <c r="AV37" s="656"/>
      <c r="AW37" s="656"/>
      <c r="AX37" s="656"/>
      <c r="AY37" s="656"/>
      <c r="AZ37" s="656"/>
      <c r="BA37" s="656"/>
      <c r="BB37" s="656"/>
      <c r="BC37" s="656"/>
      <c r="BD37" s="656"/>
      <c r="BE37" s="656"/>
      <c r="BF37" s="656"/>
      <c r="BG37" s="656"/>
      <c r="BH37" s="656"/>
      <c r="BI37" s="656"/>
      <c r="BJ37" s="656"/>
      <c r="BK37" s="656"/>
      <c r="BL37" s="656"/>
      <c r="BM37" s="656"/>
      <c r="BN37" s="656"/>
      <c r="BO37" s="656"/>
      <c r="BP37" s="656"/>
      <c r="BQ37" s="656"/>
      <c r="BR37" s="656"/>
      <c r="BS37" s="656"/>
      <c r="BT37" s="656"/>
      <c r="BU37" s="656"/>
      <c r="BV37" s="656"/>
      <c r="BW37" s="656"/>
      <c r="BX37" s="656"/>
      <c r="BY37" s="656"/>
      <c r="BZ37" s="656"/>
      <c r="CA37" s="656"/>
      <c r="CB37" s="656"/>
      <c r="CC37" s="656"/>
      <c r="CD37" s="656"/>
      <c r="CE37" s="656"/>
      <c r="CF37" s="656"/>
      <c r="CG37" s="656"/>
      <c r="CH37" s="656"/>
      <c r="CI37" s="656"/>
      <c r="CJ37" s="656"/>
      <c r="CK37" s="656"/>
      <c r="CL37" s="656"/>
      <c r="CM37" s="656"/>
      <c r="CN37" s="656"/>
      <c r="CO37" s="656"/>
      <c r="CP37" s="656"/>
      <c r="CQ37" s="656"/>
      <c r="CR37" s="656"/>
      <c r="CS37" s="656"/>
      <c r="CT37" s="656"/>
      <c r="CU37" s="656"/>
      <c r="CV37" s="656"/>
      <c r="CW37" s="656"/>
      <c r="CX37" s="656"/>
      <c r="CY37" s="656"/>
      <c r="CZ37" s="656"/>
      <c r="DA37" s="656"/>
      <c r="DB37" s="656"/>
      <c r="DC37" s="656"/>
      <c r="DD37" s="656"/>
      <c r="DE37" s="656"/>
      <c r="DF37" s="656"/>
      <c r="DG37" s="656"/>
      <c r="DH37" s="656"/>
      <c r="DI37" s="656"/>
      <c r="DJ37" s="656"/>
      <c r="DK37" s="656"/>
      <c r="DL37" s="656"/>
      <c r="DM37" s="656"/>
      <c r="DN37" s="656"/>
      <c r="DO37" s="656"/>
      <c r="DP37" s="656"/>
      <c r="DQ37" s="656"/>
      <c r="DR37" s="656"/>
      <c r="DS37" s="656"/>
      <c r="DT37" s="656"/>
      <c r="DU37" s="656"/>
      <c r="DV37" s="656"/>
      <c r="DW37" s="656"/>
      <c r="DX37" s="656"/>
      <c r="DY37" s="656"/>
      <c r="DZ37" s="658"/>
      <c r="EA37" s="659"/>
      <c r="EB37" s="658"/>
      <c r="EC37" s="660"/>
      <c r="ED37" s="228"/>
      <c r="EE37" s="243"/>
      <c r="EF37" s="242"/>
      <c r="EG37" s="242"/>
      <c r="EH37" s="241"/>
      <c r="EI37" s="228"/>
      <c r="EJ37" s="228"/>
      <c r="EK37" s="358">
        <f t="shared" si="4"/>
        <v>0</v>
      </c>
      <c r="EL37" s="361">
        <f t="shared" si="6"/>
        <v>0</v>
      </c>
      <c r="EM37" s="361">
        <f t="shared" si="7"/>
        <v>0</v>
      </c>
      <c r="EN37" s="360">
        <f t="shared" si="5"/>
        <v>0</v>
      </c>
      <c r="EO37" s="228"/>
      <c r="EP37" s="228"/>
      <c r="EQ37" s="228"/>
      <c r="ER37" s="248"/>
      <c r="ES37" s="248"/>
      <c r="ET37" s="248"/>
      <c r="EU37" s="248"/>
      <c r="EV37" s="220"/>
    </row>
    <row r="38" spans="1:155" ht="9" hidden="1" customHeight="1" x14ac:dyDescent="0.2">
      <c r="A38" s="222"/>
      <c r="B38" s="257"/>
      <c r="C38" s="254"/>
      <c r="D38" s="256"/>
      <c r="E38" s="253"/>
      <c r="F38" s="662"/>
      <c r="G38" s="663"/>
      <c r="H38" s="658"/>
      <c r="I38" s="659"/>
      <c r="J38" s="658"/>
      <c r="K38" s="659"/>
      <c r="L38" s="658"/>
      <c r="M38" s="659"/>
      <c r="N38" s="658"/>
      <c r="O38" s="659"/>
      <c r="P38" s="658"/>
      <c r="Q38" s="659"/>
      <c r="R38" s="658"/>
      <c r="S38" s="659"/>
      <c r="T38" s="658"/>
      <c r="U38" s="659"/>
      <c r="V38" s="658"/>
      <c r="W38" s="659"/>
      <c r="X38" s="658"/>
      <c r="Y38" s="659"/>
      <c r="Z38" s="658"/>
      <c r="AA38" s="659"/>
      <c r="AB38" s="658"/>
      <c r="AC38" s="659"/>
      <c r="AD38" s="658"/>
      <c r="AE38" s="659"/>
      <c r="AF38" s="658"/>
      <c r="AG38" s="659"/>
      <c r="AH38" s="658"/>
      <c r="AI38" s="659"/>
      <c r="AJ38" s="658"/>
      <c r="AK38" s="659"/>
      <c r="AL38" s="658"/>
      <c r="AM38" s="659"/>
      <c r="AN38" s="658"/>
      <c r="AO38" s="659"/>
      <c r="AP38" s="658"/>
      <c r="AQ38" s="659"/>
      <c r="AR38" s="658"/>
      <c r="AS38" s="659"/>
      <c r="AT38" s="658"/>
      <c r="AU38" s="659"/>
      <c r="AV38" s="658"/>
      <c r="AW38" s="659"/>
      <c r="AX38" s="658"/>
      <c r="AY38" s="659"/>
      <c r="AZ38" s="658"/>
      <c r="BA38" s="659"/>
      <c r="BB38" s="658"/>
      <c r="BC38" s="659"/>
      <c r="BD38" s="658"/>
      <c r="BE38" s="659"/>
      <c r="BF38" s="658"/>
      <c r="BG38" s="659"/>
      <c r="BH38" s="658"/>
      <c r="BI38" s="659"/>
      <c r="BJ38" s="658"/>
      <c r="BK38" s="659"/>
      <c r="BL38" s="658"/>
      <c r="BM38" s="659"/>
      <c r="BN38" s="658"/>
      <c r="BO38" s="659"/>
      <c r="BP38" s="658"/>
      <c r="BQ38" s="659"/>
      <c r="BR38" s="658"/>
      <c r="BS38" s="659"/>
      <c r="BT38" s="658"/>
      <c r="BU38" s="659"/>
      <c r="BV38" s="658"/>
      <c r="BW38" s="659"/>
      <c r="BX38" s="658"/>
      <c r="BY38" s="659"/>
      <c r="BZ38" s="658"/>
      <c r="CA38" s="659"/>
      <c r="CB38" s="658"/>
      <c r="CC38" s="659"/>
      <c r="CD38" s="658"/>
      <c r="CE38" s="659"/>
      <c r="CF38" s="658"/>
      <c r="CG38" s="659"/>
      <c r="CH38" s="658"/>
      <c r="CI38" s="659"/>
      <c r="CJ38" s="658"/>
      <c r="CK38" s="659"/>
      <c r="CL38" s="658"/>
      <c r="CM38" s="659"/>
      <c r="CN38" s="658"/>
      <c r="CO38" s="659"/>
      <c r="CP38" s="658"/>
      <c r="CQ38" s="659"/>
      <c r="CR38" s="658"/>
      <c r="CS38" s="659"/>
      <c r="CT38" s="658"/>
      <c r="CU38" s="659"/>
      <c r="CV38" s="658"/>
      <c r="CW38" s="659"/>
      <c r="CX38" s="658"/>
      <c r="CY38" s="659"/>
      <c r="CZ38" s="658"/>
      <c r="DA38" s="659"/>
      <c r="DB38" s="658"/>
      <c r="DC38" s="659"/>
      <c r="DD38" s="658"/>
      <c r="DE38" s="659"/>
      <c r="DF38" s="658"/>
      <c r="DG38" s="659"/>
      <c r="DH38" s="658"/>
      <c r="DI38" s="659"/>
      <c r="DJ38" s="658"/>
      <c r="DK38" s="659"/>
      <c r="DL38" s="658"/>
      <c r="DM38" s="659"/>
      <c r="DN38" s="658"/>
      <c r="DO38" s="659"/>
      <c r="DP38" s="658"/>
      <c r="DQ38" s="659"/>
      <c r="DR38" s="658"/>
      <c r="DS38" s="659"/>
      <c r="DT38" s="658"/>
      <c r="DU38" s="659"/>
      <c r="DV38" s="658"/>
      <c r="DW38" s="659"/>
      <c r="DX38" s="658"/>
      <c r="DY38" s="659"/>
      <c r="DZ38" s="658"/>
      <c r="EA38" s="659"/>
      <c r="EB38" s="658"/>
      <c r="EC38" s="660"/>
      <c r="ED38" s="228"/>
      <c r="EE38" s="243"/>
      <c r="EF38" s="242"/>
      <c r="EG38" s="242"/>
      <c r="EH38" s="241"/>
      <c r="EI38" s="228"/>
      <c r="EJ38" s="228"/>
      <c r="EK38" s="362">
        <f t="shared" si="4"/>
        <v>0</v>
      </c>
      <c r="EL38" s="363">
        <f t="shared" si="6"/>
        <v>0</v>
      </c>
      <c r="EM38" s="363">
        <f t="shared" si="7"/>
        <v>0</v>
      </c>
      <c r="EN38" s="364">
        <f t="shared" si="5"/>
        <v>0</v>
      </c>
      <c r="EO38" s="228"/>
      <c r="EP38" s="228"/>
      <c r="EQ38" s="228"/>
      <c r="ER38" s="240"/>
      <c r="ES38" s="240"/>
      <c r="ET38" s="240"/>
      <c r="EU38" s="240"/>
      <c r="EV38" s="220"/>
    </row>
    <row r="39" spans="1:155" ht="9" hidden="1" customHeight="1" x14ac:dyDescent="0.2">
      <c r="A39" s="222"/>
      <c r="B39" s="255" t="s">
        <v>8</v>
      </c>
      <c r="C39" s="254"/>
      <c r="D39" s="254" t="s">
        <v>266</v>
      </c>
      <c r="E39" s="253" t="s">
        <v>266</v>
      </c>
      <c r="F39" s="661"/>
      <c r="G39" s="661"/>
      <c r="H39" s="656"/>
      <c r="I39" s="656"/>
      <c r="J39" s="656"/>
      <c r="K39" s="656"/>
      <c r="L39" s="656"/>
      <c r="M39" s="656"/>
      <c r="N39" s="656"/>
      <c r="O39" s="656"/>
      <c r="P39" s="656"/>
      <c r="Q39" s="656"/>
      <c r="R39" s="656"/>
      <c r="S39" s="656"/>
      <c r="T39" s="656"/>
      <c r="U39" s="656"/>
      <c r="V39" s="656"/>
      <c r="W39" s="656"/>
      <c r="X39" s="656"/>
      <c r="Y39" s="656"/>
      <c r="Z39" s="656"/>
      <c r="AA39" s="656"/>
      <c r="AB39" s="656"/>
      <c r="AC39" s="656"/>
      <c r="AD39" s="656"/>
      <c r="AE39" s="656"/>
      <c r="AF39" s="656"/>
      <c r="AG39" s="656"/>
      <c r="AH39" s="656"/>
      <c r="AI39" s="656"/>
      <c r="AJ39" s="656"/>
      <c r="AK39" s="656"/>
      <c r="AL39" s="656"/>
      <c r="AM39" s="656"/>
      <c r="AN39" s="656"/>
      <c r="AO39" s="656"/>
      <c r="AP39" s="656"/>
      <c r="AQ39" s="656"/>
      <c r="AR39" s="656"/>
      <c r="AS39" s="656"/>
      <c r="AT39" s="656"/>
      <c r="AU39" s="656"/>
      <c r="AV39" s="656"/>
      <c r="AW39" s="656"/>
      <c r="AX39" s="656"/>
      <c r="AY39" s="656"/>
      <c r="AZ39" s="656"/>
      <c r="BA39" s="656"/>
      <c r="BB39" s="656"/>
      <c r="BC39" s="656"/>
      <c r="BD39" s="656"/>
      <c r="BE39" s="656"/>
      <c r="BF39" s="656"/>
      <c r="BG39" s="656"/>
      <c r="BH39" s="656"/>
      <c r="BI39" s="656"/>
      <c r="BJ39" s="656"/>
      <c r="BK39" s="656"/>
      <c r="BL39" s="656"/>
      <c r="BM39" s="656"/>
      <c r="BN39" s="656"/>
      <c r="BO39" s="656"/>
      <c r="BP39" s="656"/>
      <c r="BQ39" s="656"/>
      <c r="BR39" s="656"/>
      <c r="BS39" s="656"/>
      <c r="BT39" s="656"/>
      <c r="BU39" s="656"/>
      <c r="BV39" s="656"/>
      <c r="BW39" s="656"/>
      <c r="BX39" s="656"/>
      <c r="BY39" s="656"/>
      <c r="BZ39" s="656"/>
      <c r="CA39" s="656"/>
      <c r="CB39" s="656"/>
      <c r="CC39" s="656"/>
      <c r="CD39" s="656"/>
      <c r="CE39" s="656"/>
      <c r="CF39" s="656"/>
      <c r="CG39" s="656"/>
      <c r="CH39" s="656"/>
      <c r="CI39" s="656"/>
      <c r="CJ39" s="656"/>
      <c r="CK39" s="656"/>
      <c r="CL39" s="656"/>
      <c r="CM39" s="656"/>
      <c r="CN39" s="656"/>
      <c r="CO39" s="656"/>
      <c r="CP39" s="656"/>
      <c r="CQ39" s="656"/>
      <c r="CR39" s="656"/>
      <c r="CS39" s="656"/>
      <c r="CT39" s="656"/>
      <c r="CU39" s="656"/>
      <c r="CV39" s="656"/>
      <c r="CW39" s="656"/>
      <c r="CX39" s="656"/>
      <c r="CY39" s="656"/>
      <c r="CZ39" s="656"/>
      <c r="DA39" s="656"/>
      <c r="DB39" s="656"/>
      <c r="DC39" s="656"/>
      <c r="DD39" s="656"/>
      <c r="DE39" s="656"/>
      <c r="DF39" s="656"/>
      <c r="DG39" s="656"/>
      <c r="DH39" s="656"/>
      <c r="DI39" s="656"/>
      <c r="DJ39" s="656"/>
      <c r="DK39" s="656"/>
      <c r="DL39" s="656"/>
      <c r="DM39" s="656"/>
      <c r="DN39" s="656"/>
      <c r="DO39" s="656"/>
      <c r="DP39" s="656"/>
      <c r="DQ39" s="656"/>
      <c r="DR39" s="656"/>
      <c r="DS39" s="656"/>
      <c r="DT39" s="656"/>
      <c r="DU39" s="656"/>
      <c r="DV39" s="656"/>
      <c r="DW39" s="656"/>
      <c r="DX39" s="656"/>
      <c r="DY39" s="656"/>
      <c r="DZ39" s="658"/>
      <c r="EA39" s="659"/>
      <c r="EB39" s="658"/>
      <c r="EC39" s="660"/>
      <c r="ED39" s="228"/>
      <c r="EE39" s="243"/>
      <c r="EF39" s="242"/>
      <c r="EG39" s="242"/>
      <c r="EH39" s="241"/>
      <c r="EI39" s="228"/>
      <c r="EJ39" s="228"/>
      <c r="EK39" s="358">
        <f t="shared" si="4"/>
        <v>0</v>
      </c>
      <c r="EL39" s="361">
        <f t="shared" si="6"/>
        <v>0</v>
      </c>
      <c r="EM39" s="361">
        <f t="shared" si="7"/>
        <v>0</v>
      </c>
      <c r="EN39" s="360">
        <f t="shared" si="5"/>
        <v>0</v>
      </c>
      <c r="EO39" s="228"/>
      <c r="EP39" s="228"/>
      <c r="EQ39" s="228"/>
      <c r="ER39" s="248"/>
      <c r="ES39" s="248"/>
      <c r="ET39" s="248"/>
      <c r="EU39" s="248"/>
      <c r="EV39" s="220"/>
    </row>
    <row r="40" spans="1:155" ht="11.1" customHeight="1" x14ac:dyDescent="0.2">
      <c r="A40" s="222"/>
      <c r="B40" s="252" t="s">
        <v>265</v>
      </c>
      <c r="C40" s="251" t="s">
        <v>264</v>
      </c>
      <c r="D40" s="250" t="s">
        <v>331</v>
      </c>
      <c r="E40" s="249" t="s">
        <v>244</v>
      </c>
      <c r="F40" s="657"/>
      <c r="G40" s="657"/>
      <c r="H40" s="652">
        <v>20</v>
      </c>
      <c r="I40" s="652"/>
      <c r="J40" s="652">
        <v>20</v>
      </c>
      <c r="K40" s="652"/>
      <c r="L40" s="652">
        <v>20</v>
      </c>
      <c r="M40" s="652"/>
      <c r="N40" s="652">
        <v>20</v>
      </c>
      <c r="O40" s="652"/>
      <c r="P40" s="652">
        <v>20</v>
      </c>
      <c r="Q40" s="652"/>
      <c r="R40" s="652">
        <v>20</v>
      </c>
      <c r="S40" s="652"/>
      <c r="T40" s="652">
        <v>20</v>
      </c>
      <c r="U40" s="652"/>
      <c r="V40" s="652">
        <v>20</v>
      </c>
      <c r="W40" s="652"/>
      <c r="X40" s="652">
        <v>20</v>
      </c>
      <c r="Y40" s="652"/>
      <c r="Z40" s="652">
        <v>20</v>
      </c>
      <c r="AA40" s="652"/>
      <c r="AB40" s="652">
        <v>20</v>
      </c>
      <c r="AC40" s="652"/>
      <c r="AD40" s="652">
        <v>20</v>
      </c>
      <c r="AE40" s="652"/>
      <c r="AF40" s="652">
        <v>20</v>
      </c>
      <c r="AG40" s="652"/>
      <c r="AH40" s="652">
        <v>20</v>
      </c>
      <c r="AI40" s="652"/>
      <c r="AJ40" s="652">
        <v>20</v>
      </c>
      <c r="AK40" s="652"/>
      <c r="AL40" s="652">
        <v>20</v>
      </c>
      <c r="AM40" s="652"/>
      <c r="AN40" s="652">
        <v>20</v>
      </c>
      <c r="AO40" s="652"/>
      <c r="AP40" s="652">
        <v>30</v>
      </c>
      <c r="AQ40" s="652"/>
      <c r="AR40" s="652">
        <v>40</v>
      </c>
      <c r="AS40" s="652"/>
      <c r="AT40" s="652">
        <v>40</v>
      </c>
      <c r="AU40" s="652"/>
      <c r="AV40" s="652">
        <v>40</v>
      </c>
      <c r="AW40" s="652"/>
      <c r="AX40" s="652">
        <v>40</v>
      </c>
      <c r="AY40" s="652"/>
      <c r="AZ40" s="652">
        <v>40</v>
      </c>
      <c r="BA40" s="652"/>
      <c r="BB40" s="652">
        <v>40</v>
      </c>
      <c r="BC40" s="652"/>
      <c r="BD40" s="652">
        <v>40</v>
      </c>
      <c r="BE40" s="652"/>
      <c r="BF40" s="652">
        <v>40</v>
      </c>
      <c r="BG40" s="652"/>
      <c r="BH40" s="652">
        <v>40</v>
      </c>
      <c r="BI40" s="652"/>
      <c r="BJ40" s="652">
        <v>40</v>
      </c>
      <c r="BK40" s="652"/>
      <c r="BL40" s="652">
        <v>40</v>
      </c>
      <c r="BM40" s="652"/>
      <c r="BN40" s="652">
        <v>40</v>
      </c>
      <c r="BO40" s="652"/>
      <c r="BP40" s="652">
        <v>40</v>
      </c>
      <c r="BQ40" s="652"/>
      <c r="BR40" s="652">
        <v>40</v>
      </c>
      <c r="BS40" s="652"/>
      <c r="BT40" s="652">
        <v>40</v>
      </c>
      <c r="BU40" s="652"/>
      <c r="BV40" s="652">
        <v>40</v>
      </c>
      <c r="BW40" s="652"/>
      <c r="BX40" s="652">
        <v>40</v>
      </c>
      <c r="BY40" s="652"/>
      <c r="BZ40" s="652">
        <v>40</v>
      </c>
      <c r="CA40" s="652"/>
      <c r="CB40" s="652">
        <v>40</v>
      </c>
      <c r="CC40" s="652"/>
      <c r="CD40" s="652">
        <v>40</v>
      </c>
      <c r="CE40" s="652"/>
      <c r="CF40" s="652">
        <v>40</v>
      </c>
      <c r="CG40" s="652"/>
      <c r="CH40" s="652">
        <v>40</v>
      </c>
      <c r="CI40" s="652"/>
      <c r="CJ40" s="652">
        <v>50</v>
      </c>
      <c r="CK40" s="652"/>
      <c r="CL40" s="652">
        <v>40</v>
      </c>
      <c r="CM40" s="652"/>
      <c r="CN40" s="652">
        <v>40</v>
      </c>
      <c r="CO40" s="652"/>
      <c r="CP40" s="652">
        <v>40</v>
      </c>
      <c r="CQ40" s="652"/>
      <c r="CR40" s="652">
        <v>40</v>
      </c>
      <c r="CS40" s="652"/>
      <c r="CT40" s="652">
        <v>40</v>
      </c>
      <c r="CU40" s="652"/>
      <c r="CV40" s="652">
        <v>40</v>
      </c>
      <c r="CW40" s="652"/>
      <c r="CX40" s="652">
        <v>40</v>
      </c>
      <c r="CY40" s="652"/>
      <c r="CZ40" s="652">
        <v>40</v>
      </c>
      <c r="DA40" s="652"/>
      <c r="DB40" s="652">
        <v>40</v>
      </c>
      <c r="DC40" s="652"/>
      <c r="DD40" s="652">
        <v>40</v>
      </c>
      <c r="DE40" s="652"/>
      <c r="DF40" s="652">
        <v>40</v>
      </c>
      <c r="DG40" s="652"/>
      <c r="DH40" s="652">
        <v>40</v>
      </c>
      <c r="DI40" s="652"/>
      <c r="DJ40" s="652">
        <v>40</v>
      </c>
      <c r="DK40" s="652"/>
      <c r="DL40" s="652">
        <v>30</v>
      </c>
      <c r="DM40" s="652"/>
      <c r="DN40" s="652">
        <v>30</v>
      </c>
      <c r="DO40" s="652"/>
      <c r="DP40" s="652">
        <v>20</v>
      </c>
      <c r="DQ40" s="652"/>
      <c r="DR40" s="652">
        <v>20</v>
      </c>
      <c r="DS40" s="652"/>
      <c r="DT40" s="652">
        <v>20</v>
      </c>
      <c r="DU40" s="652"/>
      <c r="DV40" s="652">
        <v>20</v>
      </c>
      <c r="DW40" s="652"/>
      <c r="DX40" s="653"/>
      <c r="DY40" s="654"/>
      <c r="DZ40" s="653"/>
      <c r="EA40" s="654"/>
      <c r="EB40" s="653"/>
      <c r="EC40" s="655"/>
      <c r="ED40" s="228"/>
      <c r="EE40" s="418">
        <v>0</v>
      </c>
      <c r="EF40" s="419">
        <v>0</v>
      </c>
      <c r="EG40" s="419">
        <v>0</v>
      </c>
      <c r="EH40" s="241">
        <v>1</v>
      </c>
      <c r="EI40" s="228"/>
      <c r="EJ40" s="228"/>
      <c r="EK40" s="358">
        <f t="shared" si="4"/>
        <v>0</v>
      </c>
      <c r="EL40" s="361">
        <f t="shared" si="6"/>
        <v>0</v>
      </c>
      <c r="EM40" s="361">
        <f t="shared" si="7"/>
        <v>0</v>
      </c>
      <c r="EN40" s="430">
        <f>EH40*SUM(F40:EC40)-EM92</f>
        <v>1934.3683773584905</v>
      </c>
      <c r="EO40" s="228"/>
      <c r="EP40" s="228"/>
      <c r="EQ40" s="228"/>
      <c r="ER40" s="248"/>
      <c r="ES40" s="248"/>
      <c r="ET40" s="248"/>
      <c r="EU40" s="706" t="s">
        <v>339</v>
      </c>
      <c r="EV40" s="707"/>
      <c r="EW40" s="707"/>
      <c r="EX40" s="707"/>
      <c r="EY40" s="708"/>
    </row>
    <row r="41" spans="1:155" ht="11.1" customHeight="1" x14ac:dyDescent="0.2">
      <c r="A41" s="222"/>
      <c r="B41" s="247"/>
      <c r="C41" s="246"/>
      <c r="D41" s="245"/>
      <c r="E41" s="244" t="s">
        <v>39</v>
      </c>
      <c r="F41" s="645"/>
      <c r="G41" s="646"/>
      <c r="H41" s="643">
        <f>H40/180</f>
        <v>0.1111111111111111</v>
      </c>
      <c r="I41" s="644"/>
      <c r="J41" s="643">
        <f>J40/180</f>
        <v>0.1111111111111111</v>
      </c>
      <c r="K41" s="644"/>
      <c r="L41" s="643">
        <f>L40/180</f>
        <v>0.1111111111111111</v>
      </c>
      <c r="M41" s="644"/>
      <c r="N41" s="643">
        <f>N40/180</f>
        <v>0.1111111111111111</v>
      </c>
      <c r="O41" s="644"/>
      <c r="P41" s="643">
        <f>P40/180</f>
        <v>0.1111111111111111</v>
      </c>
      <c r="Q41" s="644"/>
      <c r="R41" s="643">
        <f>R40/180</f>
        <v>0.1111111111111111</v>
      </c>
      <c r="S41" s="644"/>
      <c r="T41" s="643">
        <f>T40/180</f>
        <v>0.1111111111111111</v>
      </c>
      <c r="U41" s="644"/>
      <c r="V41" s="643">
        <f>V40/180</f>
        <v>0.1111111111111111</v>
      </c>
      <c r="W41" s="644"/>
      <c r="X41" s="643">
        <f>X40/180</f>
        <v>0.1111111111111111</v>
      </c>
      <c r="Y41" s="644"/>
      <c r="Z41" s="643">
        <f>Z40/180</f>
        <v>0.1111111111111111</v>
      </c>
      <c r="AA41" s="644"/>
      <c r="AB41" s="643">
        <f>AB40/180</f>
        <v>0.1111111111111111</v>
      </c>
      <c r="AC41" s="644"/>
      <c r="AD41" s="643">
        <f>AD40/180</f>
        <v>0.1111111111111111</v>
      </c>
      <c r="AE41" s="644"/>
      <c r="AF41" s="643">
        <f>AF40/180</f>
        <v>0.1111111111111111</v>
      </c>
      <c r="AG41" s="644"/>
      <c r="AH41" s="643">
        <f>AH40/180</f>
        <v>0.1111111111111111</v>
      </c>
      <c r="AI41" s="644"/>
      <c r="AJ41" s="643">
        <f>AJ40/180</f>
        <v>0.1111111111111111</v>
      </c>
      <c r="AK41" s="644"/>
      <c r="AL41" s="643">
        <f>AL40/180</f>
        <v>0.1111111111111111</v>
      </c>
      <c r="AM41" s="644"/>
      <c r="AN41" s="643">
        <f>AN40/180</f>
        <v>0.1111111111111111</v>
      </c>
      <c r="AO41" s="644"/>
      <c r="AP41" s="643">
        <f>AP40/180</f>
        <v>0.16666666666666666</v>
      </c>
      <c r="AQ41" s="644"/>
      <c r="AR41" s="643">
        <f>AR40/180</f>
        <v>0.22222222222222221</v>
      </c>
      <c r="AS41" s="644"/>
      <c r="AT41" s="643">
        <f>AT40/180</f>
        <v>0.22222222222222221</v>
      </c>
      <c r="AU41" s="644"/>
      <c r="AV41" s="643">
        <f>AV40/180</f>
        <v>0.22222222222222221</v>
      </c>
      <c r="AW41" s="644"/>
      <c r="AX41" s="643">
        <f>AX40/180</f>
        <v>0.22222222222222221</v>
      </c>
      <c r="AY41" s="644"/>
      <c r="AZ41" s="643">
        <f>AZ40/180</f>
        <v>0.22222222222222221</v>
      </c>
      <c r="BA41" s="644"/>
      <c r="BB41" s="643">
        <f>BB40/180</f>
        <v>0.22222222222222221</v>
      </c>
      <c r="BC41" s="644"/>
      <c r="BD41" s="643">
        <f>BD40/180</f>
        <v>0.22222222222222221</v>
      </c>
      <c r="BE41" s="644"/>
      <c r="BF41" s="643">
        <f>BF40/180</f>
        <v>0.22222222222222221</v>
      </c>
      <c r="BG41" s="644"/>
      <c r="BH41" s="643">
        <f>BH40/180</f>
        <v>0.22222222222222221</v>
      </c>
      <c r="BI41" s="644"/>
      <c r="BJ41" s="643">
        <f>BJ40/180</f>
        <v>0.22222222222222221</v>
      </c>
      <c r="BK41" s="644"/>
      <c r="BL41" s="643">
        <f>BL40/180</f>
        <v>0.22222222222222221</v>
      </c>
      <c r="BM41" s="644"/>
      <c r="BN41" s="643">
        <f>BN40/180</f>
        <v>0.22222222222222221</v>
      </c>
      <c r="BO41" s="644"/>
      <c r="BP41" s="643">
        <f>BP40/180</f>
        <v>0.22222222222222221</v>
      </c>
      <c r="BQ41" s="644"/>
      <c r="BR41" s="643">
        <f>BR40/180</f>
        <v>0.22222222222222221</v>
      </c>
      <c r="BS41" s="644"/>
      <c r="BT41" s="643">
        <f>BT40/180</f>
        <v>0.22222222222222221</v>
      </c>
      <c r="BU41" s="644"/>
      <c r="BV41" s="643">
        <f>BV40/180</f>
        <v>0.22222222222222221</v>
      </c>
      <c r="BW41" s="644"/>
      <c r="BX41" s="643">
        <f>BX40/180</f>
        <v>0.22222222222222221</v>
      </c>
      <c r="BY41" s="644"/>
      <c r="BZ41" s="643">
        <f>BZ40/180</f>
        <v>0.22222222222222221</v>
      </c>
      <c r="CA41" s="644"/>
      <c r="CB41" s="643">
        <f>CB40/180</f>
        <v>0.22222222222222221</v>
      </c>
      <c r="CC41" s="644"/>
      <c r="CD41" s="643">
        <f>CD40/180</f>
        <v>0.22222222222222221</v>
      </c>
      <c r="CE41" s="644"/>
      <c r="CF41" s="643">
        <f>CF40/180</f>
        <v>0.22222222222222221</v>
      </c>
      <c r="CG41" s="644"/>
      <c r="CH41" s="643">
        <f>CH40/180</f>
        <v>0.22222222222222221</v>
      </c>
      <c r="CI41" s="644"/>
      <c r="CJ41" s="643">
        <f>CJ40/180</f>
        <v>0.27777777777777779</v>
      </c>
      <c r="CK41" s="644"/>
      <c r="CL41" s="643">
        <f>CL40/180</f>
        <v>0.22222222222222221</v>
      </c>
      <c r="CM41" s="644"/>
      <c r="CN41" s="643">
        <f>CN40/180</f>
        <v>0.22222222222222221</v>
      </c>
      <c r="CO41" s="644"/>
      <c r="CP41" s="643">
        <f>CP40/180</f>
        <v>0.22222222222222221</v>
      </c>
      <c r="CQ41" s="644"/>
      <c r="CR41" s="643">
        <f>CR40/180</f>
        <v>0.22222222222222221</v>
      </c>
      <c r="CS41" s="644"/>
      <c r="CT41" s="643">
        <f>CT40/180</f>
        <v>0.22222222222222221</v>
      </c>
      <c r="CU41" s="644"/>
      <c r="CV41" s="643">
        <f>CV40/180</f>
        <v>0.22222222222222221</v>
      </c>
      <c r="CW41" s="644"/>
      <c r="CX41" s="643">
        <f>CX40/180</f>
        <v>0.22222222222222221</v>
      </c>
      <c r="CY41" s="644"/>
      <c r="CZ41" s="643">
        <f>CZ40/180</f>
        <v>0.22222222222222221</v>
      </c>
      <c r="DA41" s="644"/>
      <c r="DB41" s="643">
        <f>DB40/180</f>
        <v>0.22222222222222221</v>
      </c>
      <c r="DC41" s="644"/>
      <c r="DD41" s="643">
        <f>DD40/180</f>
        <v>0.22222222222222221</v>
      </c>
      <c r="DE41" s="644"/>
      <c r="DF41" s="643">
        <f>DF40/180</f>
        <v>0.22222222222222221</v>
      </c>
      <c r="DG41" s="644"/>
      <c r="DH41" s="643">
        <f>DH40/180</f>
        <v>0.22222222222222221</v>
      </c>
      <c r="DI41" s="644"/>
      <c r="DJ41" s="643">
        <f>DJ40/180</f>
        <v>0.22222222222222221</v>
      </c>
      <c r="DK41" s="644"/>
      <c r="DL41" s="643">
        <f>DL40/180</f>
        <v>0.16666666666666666</v>
      </c>
      <c r="DM41" s="644"/>
      <c r="DN41" s="643">
        <f>DN40/180</f>
        <v>0.16666666666666666</v>
      </c>
      <c r="DO41" s="644"/>
      <c r="DP41" s="643">
        <f>DP40/180</f>
        <v>0.1111111111111111</v>
      </c>
      <c r="DQ41" s="644"/>
      <c r="DR41" s="643">
        <f>DR40/180</f>
        <v>0.1111111111111111</v>
      </c>
      <c r="DS41" s="644"/>
      <c r="DT41" s="643">
        <f>DT40/180</f>
        <v>0.1111111111111111</v>
      </c>
      <c r="DU41" s="644"/>
      <c r="DV41" s="643">
        <f>DV40/180</f>
        <v>0.1111111111111111</v>
      </c>
      <c r="DW41" s="644"/>
      <c r="DX41" s="645"/>
      <c r="DY41" s="646"/>
      <c r="DZ41" s="645"/>
      <c r="EA41" s="646"/>
      <c r="EB41" s="645"/>
      <c r="EC41" s="647"/>
      <c r="ED41" s="228"/>
      <c r="EE41" s="394"/>
      <c r="EF41" s="400"/>
      <c r="EG41" s="400"/>
      <c r="EH41" s="396"/>
      <c r="EI41" s="228"/>
      <c r="EJ41" s="228"/>
      <c r="EK41" s="397"/>
      <c r="EL41" s="398"/>
      <c r="EM41" s="398"/>
      <c r="EN41" s="399"/>
      <c r="EO41" s="228"/>
      <c r="EP41" s="228"/>
      <c r="EQ41" s="228"/>
      <c r="ER41" s="240"/>
      <c r="ES41" s="240"/>
      <c r="ET41" s="240"/>
      <c r="EU41" s="709"/>
      <c r="EV41" s="710"/>
      <c r="EW41" s="710"/>
      <c r="EX41" s="710"/>
      <c r="EY41" s="711"/>
    </row>
    <row r="42" spans="1:155" ht="5.25" customHeight="1" x14ac:dyDescent="0.2">
      <c r="B42" s="239"/>
      <c r="C42" s="238"/>
      <c r="D42" s="237"/>
      <c r="E42" s="225"/>
      <c r="F42" s="236"/>
      <c r="G42" s="236"/>
      <c r="H42" s="236"/>
      <c r="I42" s="236"/>
      <c r="J42" s="236"/>
      <c r="K42" s="236"/>
      <c r="L42" s="236"/>
      <c r="M42" s="236"/>
      <c r="N42" s="236"/>
      <c r="O42" s="236"/>
      <c r="P42" s="236"/>
      <c r="Q42" s="236"/>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236"/>
      <c r="AV42" s="236"/>
      <c r="AW42" s="236"/>
      <c r="AX42" s="236"/>
      <c r="AY42" s="236"/>
      <c r="AZ42" s="236"/>
      <c r="BA42" s="236"/>
      <c r="BB42" s="236"/>
      <c r="BC42" s="236"/>
      <c r="BD42" s="236"/>
      <c r="BE42" s="236"/>
      <c r="BF42" s="236"/>
      <c r="BG42" s="236"/>
      <c r="BH42" s="236"/>
      <c r="BI42" s="236"/>
      <c r="BJ42" s="236"/>
      <c r="BK42" s="236"/>
      <c r="BL42" s="236"/>
      <c r="BM42" s="236"/>
      <c r="BN42" s="236"/>
      <c r="BO42" s="236"/>
      <c r="BP42" s="236"/>
      <c r="BQ42" s="236"/>
      <c r="BR42" s="236"/>
      <c r="BS42" s="236"/>
      <c r="BT42" s="236"/>
      <c r="BU42" s="236"/>
      <c r="BV42" s="236"/>
      <c r="BW42" s="236"/>
      <c r="BX42" s="236"/>
      <c r="BY42" s="236"/>
      <c r="BZ42" s="236"/>
      <c r="CA42" s="236"/>
      <c r="CB42" s="236"/>
      <c r="CC42" s="236"/>
      <c r="CD42" s="236"/>
      <c r="CE42" s="236"/>
      <c r="CF42" s="236"/>
      <c r="CG42" s="236"/>
      <c r="CH42" s="236"/>
      <c r="CI42" s="236"/>
      <c r="CJ42" s="236"/>
      <c r="CK42" s="236"/>
      <c r="CL42" s="236"/>
      <c r="CM42" s="236"/>
      <c r="CN42" s="236"/>
      <c r="CO42" s="236"/>
      <c r="CP42" s="236"/>
      <c r="CQ42" s="236"/>
      <c r="CR42" s="236"/>
      <c r="CS42" s="236"/>
      <c r="CT42" s="236"/>
      <c r="CU42" s="236"/>
      <c r="CV42" s="236"/>
      <c r="CW42" s="236"/>
      <c r="CX42" s="236"/>
      <c r="CY42" s="236"/>
      <c r="CZ42" s="236"/>
      <c r="DA42" s="236"/>
      <c r="DB42" s="236"/>
      <c r="DC42" s="236"/>
      <c r="DD42" s="236"/>
      <c r="DE42" s="236"/>
      <c r="DF42" s="236"/>
      <c r="DG42" s="236"/>
      <c r="DH42" s="236"/>
      <c r="DI42" s="236"/>
      <c r="DJ42" s="236"/>
      <c r="DK42" s="236"/>
      <c r="DL42" s="236"/>
      <c r="DM42" s="236"/>
      <c r="DN42" s="236"/>
      <c r="DO42" s="236"/>
      <c r="DP42" s="236"/>
      <c r="DQ42" s="236"/>
      <c r="DR42" s="236"/>
      <c r="DS42" s="236"/>
      <c r="DT42" s="236"/>
      <c r="DU42" s="236"/>
      <c r="DV42" s="236"/>
      <c r="DW42" s="236"/>
      <c r="DX42" s="236"/>
      <c r="DY42" s="236"/>
      <c r="DZ42" s="236"/>
      <c r="EA42" s="236"/>
      <c r="EB42" s="236"/>
      <c r="EC42" s="236"/>
      <c r="EE42" s="226"/>
      <c r="EF42" s="226"/>
      <c r="EG42" s="226"/>
      <c r="EH42" s="226"/>
      <c r="EK42" s="235"/>
      <c r="EL42" s="235"/>
      <c r="EM42" s="235"/>
      <c r="EN42" s="235"/>
      <c r="EQ42" s="222"/>
      <c r="ER42" s="221"/>
      <c r="ES42" s="221"/>
      <c r="ET42" s="221"/>
      <c r="EU42" s="221"/>
      <c r="EV42" s="220"/>
    </row>
    <row r="43" spans="1:155" ht="5.25" customHeight="1" thickBot="1" x14ac:dyDescent="0.25">
      <c r="B43" s="239"/>
      <c r="C43" s="238"/>
      <c r="D43" s="237"/>
      <c r="E43" s="225"/>
      <c r="F43" s="236"/>
      <c r="G43" s="236"/>
      <c r="H43" s="236"/>
      <c r="I43" s="236"/>
      <c r="J43" s="236"/>
      <c r="K43" s="236"/>
      <c r="L43" s="236"/>
      <c r="M43" s="236"/>
      <c r="N43" s="236"/>
      <c r="O43" s="236"/>
      <c r="P43" s="236"/>
      <c r="Q43" s="236"/>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36"/>
      <c r="AV43" s="236"/>
      <c r="AW43" s="236"/>
      <c r="AX43" s="236"/>
      <c r="AY43" s="236"/>
      <c r="AZ43" s="236"/>
      <c r="BA43" s="236"/>
      <c r="BB43" s="236"/>
      <c r="BC43" s="236"/>
      <c r="BD43" s="236"/>
      <c r="BE43" s="236"/>
      <c r="BF43" s="236"/>
      <c r="BG43" s="236"/>
      <c r="BH43" s="236"/>
      <c r="BI43" s="236"/>
      <c r="BJ43" s="236"/>
      <c r="BK43" s="236"/>
      <c r="BL43" s="236"/>
      <c r="BM43" s="236"/>
      <c r="BN43" s="236"/>
      <c r="BO43" s="236"/>
      <c r="BP43" s="236"/>
      <c r="BQ43" s="236"/>
      <c r="BR43" s="236"/>
      <c r="BS43" s="236"/>
      <c r="BT43" s="236"/>
      <c r="BU43" s="236"/>
      <c r="BV43" s="236"/>
      <c r="BW43" s="236"/>
      <c r="BX43" s="236"/>
      <c r="BY43" s="236"/>
      <c r="BZ43" s="236"/>
      <c r="CA43" s="236"/>
      <c r="CB43" s="236"/>
      <c r="CC43" s="236"/>
      <c r="CD43" s="236"/>
      <c r="CE43" s="236"/>
      <c r="CF43" s="236"/>
      <c r="CG43" s="236"/>
      <c r="CH43" s="236"/>
      <c r="CI43" s="236"/>
      <c r="CJ43" s="236"/>
      <c r="CK43" s="236"/>
      <c r="CL43" s="236"/>
      <c r="CM43" s="236"/>
      <c r="CN43" s="236"/>
      <c r="CO43" s="236"/>
      <c r="CP43" s="236"/>
      <c r="CQ43" s="236"/>
      <c r="CR43" s="236"/>
      <c r="CS43" s="236"/>
      <c r="CT43" s="236"/>
      <c r="CU43" s="236"/>
      <c r="CV43" s="236"/>
      <c r="CW43" s="236"/>
      <c r="CX43" s="236"/>
      <c r="CY43" s="236"/>
      <c r="CZ43" s="236"/>
      <c r="DA43" s="236"/>
      <c r="DB43" s="236"/>
      <c r="DC43" s="236"/>
      <c r="DD43" s="236"/>
      <c r="DE43" s="236"/>
      <c r="DF43" s="236"/>
      <c r="DG43" s="236"/>
      <c r="DH43" s="236"/>
      <c r="DI43" s="236"/>
      <c r="DJ43" s="236"/>
      <c r="DK43" s="236"/>
      <c r="DL43" s="236"/>
      <c r="DM43" s="236"/>
      <c r="DN43" s="236"/>
      <c r="DO43" s="236"/>
      <c r="DP43" s="236"/>
      <c r="DQ43" s="236"/>
      <c r="DR43" s="236"/>
      <c r="DS43" s="236"/>
      <c r="DT43" s="236"/>
      <c r="DU43" s="236"/>
      <c r="DV43" s="236"/>
      <c r="DW43" s="236"/>
      <c r="DX43" s="236"/>
      <c r="DY43" s="236"/>
      <c r="DZ43" s="236"/>
      <c r="EA43" s="236"/>
      <c r="EB43" s="236"/>
      <c r="EC43" s="236"/>
      <c r="EE43" s="226"/>
      <c r="EF43" s="226"/>
      <c r="EG43" s="226"/>
      <c r="EH43" s="226"/>
      <c r="EK43" s="235"/>
      <c r="EL43" s="235"/>
      <c r="EM43" s="235"/>
      <c r="EN43" s="235"/>
      <c r="EQ43" s="222"/>
      <c r="ER43" s="221"/>
      <c r="ES43" s="221"/>
      <c r="ET43" s="221"/>
      <c r="EU43" s="221"/>
      <c r="EV43" s="220"/>
    </row>
    <row r="44" spans="1:155" ht="11.1" customHeight="1" thickBot="1" x14ac:dyDescent="0.25">
      <c r="B44" s="233"/>
      <c r="C44" s="649" t="s">
        <v>263</v>
      </c>
      <c r="D44" s="650"/>
      <c r="E44" s="234"/>
      <c r="F44" s="651">
        <f>SUM(F19,F22,,F24,F26,F28,F30,F33,F40)</f>
        <v>0</v>
      </c>
      <c r="G44" s="630"/>
      <c r="H44" s="640">
        <f>SUM(H19,H22,,H24,H26,H28,H30,H33,H40)</f>
        <v>96</v>
      </c>
      <c r="I44" s="630"/>
      <c r="J44" s="630">
        <f>SUM(J19,J22,,J24,J26,J28,J30,J33,J40)</f>
        <v>96</v>
      </c>
      <c r="K44" s="630"/>
      <c r="L44" s="630">
        <f>SUM(L19,L22,,L24,L26,L28,L30,L33,L40)</f>
        <v>116</v>
      </c>
      <c r="M44" s="630"/>
      <c r="N44" s="630">
        <f>SUM(N19,N22,,N24,N26,N28,N30,N33,N40)</f>
        <v>116</v>
      </c>
      <c r="O44" s="630"/>
      <c r="P44" s="630">
        <f>SUM(P19,P22,,P24,P26,P28,P30,P33,P40)</f>
        <v>116</v>
      </c>
      <c r="Q44" s="630"/>
      <c r="R44" s="641">
        <f>SUM(R19,R22,,R24,R26,R28,R30,R33,R40)</f>
        <v>116</v>
      </c>
      <c r="S44" s="642"/>
      <c r="T44" s="629">
        <f>SUM(T19,T22,,T24,T26,T28,T30,T33,T40)</f>
        <v>290</v>
      </c>
      <c r="U44" s="630"/>
      <c r="V44" s="630">
        <f>SUM(V19,V22,,V24,V26,V28,V30,V33,V40)</f>
        <v>380</v>
      </c>
      <c r="W44" s="630"/>
      <c r="X44" s="630">
        <f>SUM(X19,X22,,X24,X26,X28,X30,X33,X40)</f>
        <v>420</v>
      </c>
      <c r="Y44" s="630"/>
      <c r="Z44" s="630">
        <f>SUM(Z19,Z22,,Z24,Z26,Z28,Z30,Z33,Z40)</f>
        <v>420</v>
      </c>
      <c r="AA44" s="630"/>
      <c r="AB44" s="630">
        <f>SUM(AB19,AB22,,AB24,AB26,AB28,AB30,AB33,AB40)</f>
        <v>412</v>
      </c>
      <c r="AC44" s="630"/>
      <c r="AD44" s="630">
        <f>SUM(AD19,AD22,,AD24,AD26,AD28,AD30,AD33,AD40)</f>
        <v>412</v>
      </c>
      <c r="AE44" s="630"/>
      <c r="AF44" s="630">
        <f>SUM(AF19,AF22,,AF24,AF26,AF28,AF30,AF33,AF40)</f>
        <v>412</v>
      </c>
      <c r="AG44" s="630"/>
      <c r="AH44" s="640">
        <f>SUM(AH19,AH22,,AH24,AH26,AH28,AH30,AH33,AH40)</f>
        <v>412</v>
      </c>
      <c r="AI44" s="630"/>
      <c r="AJ44" s="630">
        <f>SUM(AJ19,AJ22,,AJ24,AJ26,AJ28,AJ30,AJ33,AJ40)</f>
        <v>412</v>
      </c>
      <c r="AK44" s="630"/>
      <c r="AL44" s="630">
        <f>SUM(AL19,AL22,,AL24,AL26,AL28,AL30,AL33,AL40)</f>
        <v>412</v>
      </c>
      <c r="AM44" s="630"/>
      <c r="AN44" s="630">
        <f>SUM(AN19,AN22,,AN24,AN26,AN28,AN30,AN33,AN40)</f>
        <v>362</v>
      </c>
      <c r="AO44" s="630"/>
      <c r="AP44" s="641">
        <f>SUM(AP19,AP22,,AP24,AP26,AP28,AP30,AP33,AP40)</f>
        <v>334</v>
      </c>
      <c r="AQ44" s="642"/>
      <c r="AR44" s="629">
        <f>SUM(AR19,AR22,,AR24,AR26,AR28,AR30,AR33,AR40)</f>
        <v>460</v>
      </c>
      <c r="AS44" s="630"/>
      <c r="AT44" s="630">
        <f>SUM(AT19,AT22,,AT24,AT26,AT28,AT30,AT33,AT40)</f>
        <v>580</v>
      </c>
      <c r="AU44" s="630"/>
      <c r="AV44" s="630">
        <f>SUM(AV19,AV22,,AV24,AV26,AV28,AV30,AV33,AV40)</f>
        <v>580</v>
      </c>
      <c r="AW44" s="630"/>
      <c r="AX44" s="630">
        <f>SUM(AX19,AX22,,AX24,AX26,AX28,AX30,AX33,AX40)</f>
        <v>590</v>
      </c>
      <c r="AY44" s="630"/>
      <c r="AZ44" s="630">
        <f>SUM(AZ19,AZ22,,AZ24,AZ26,AZ28,AZ30,AZ33,AZ40)</f>
        <v>590</v>
      </c>
      <c r="BA44" s="630"/>
      <c r="BB44" s="630">
        <f>SUM(BB19,BB22,,BB24,BB26,BB28,BB30,BB33,BB40)</f>
        <v>590</v>
      </c>
      <c r="BC44" s="630"/>
      <c r="BD44" s="630">
        <f>SUM(BD19,BD22,,BD24,BD26,BD28,BD30,BD33,BD40)</f>
        <v>580</v>
      </c>
      <c r="BE44" s="630"/>
      <c r="BF44" s="640">
        <f>SUM(BF19,BF22,,BF24,BF26,BF28,BF30,BF33,BF40)</f>
        <v>580</v>
      </c>
      <c r="BG44" s="630"/>
      <c r="BH44" s="630">
        <f>SUM(BH19,BH22,,BH24,BH26,BH28,BH30,BH33,BH40)</f>
        <v>580</v>
      </c>
      <c r="BI44" s="630"/>
      <c r="BJ44" s="630">
        <f>SUM(BJ19,BJ22,,BJ24,BJ26,BJ28,BJ30,BJ33,BJ40)</f>
        <v>580</v>
      </c>
      <c r="BK44" s="630"/>
      <c r="BL44" s="630">
        <f>SUM(BL19,BL22,,BL24,BL26,BL28,BL30,BL33,BL40)</f>
        <v>550</v>
      </c>
      <c r="BM44" s="630"/>
      <c r="BN44" s="641">
        <f>SUM(BN19,BN22,,BN24,BN26,BN28,BN30,BN33,BN40)</f>
        <v>422</v>
      </c>
      <c r="BO44" s="642"/>
      <c r="BP44" s="629">
        <f>SUM(BP19,BP22,,BP24,BP26,BP28,BP30,BP33,BP40)</f>
        <v>352</v>
      </c>
      <c r="BQ44" s="630"/>
      <c r="BR44" s="630">
        <f>SUM(BR19,BR22,,BR24,BR26,BR28,BR30,BR33,BR40)</f>
        <v>420</v>
      </c>
      <c r="BS44" s="630"/>
      <c r="BT44" s="630">
        <f>SUM(BT19,BT22,,BT24,BT26,BT28,BT30,BT33,BT40)</f>
        <v>480</v>
      </c>
      <c r="BU44" s="630"/>
      <c r="BV44" s="640">
        <f>SUM(BV19,BV22,,BV24,BV26,BV28,BV30,BV33,BV40)</f>
        <v>480</v>
      </c>
      <c r="BW44" s="630"/>
      <c r="BX44" s="630">
        <f>SUM(BX19,BX22,,BX24,BX26,BX28,BX30,BX33,BX40)</f>
        <v>480</v>
      </c>
      <c r="BY44" s="630"/>
      <c r="BZ44" s="630">
        <f>SUM(BZ19,BZ22,,BZ24,BZ26,BZ28,BZ30,BZ33,BZ40)</f>
        <v>480</v>
      </c>
      <c r="CA44" s="630"/>
      <c r="CB44" s="630">
        <f>SUM(CB19,CB22,,CB24,CB26,CB28,CB30,CB33,CB40)</f>
        <v>440</v>
      </c>
      <c r="CC44" s="630"/>
      <c r="CD44" s="630">
        <f>SUM(CD19,CD22,,CD24,CD26,CD28,CD30,CD33,CD40)</f>
        <v>432</v>
      </c>
      <c r="CE44" s="630"/>
      <c r="CF44" s="630">
        <f>SUM(CF19,CF22,,CF24,CF26,CF28,CF30,CF33,CF40)</f>
        <v>432</v>
      </c>
      <c r="CG44" s="630"/>
      <c r="CH44" s="630">
        <f>SUM(CH19,CH22,,CH24,CH26,CH28,CH30,CH33,CH40)</f>
        <v>432</v>
      </c>
      <c r="CI44" s="630"/>
      <c r="CJ44" s="630">
        <f>SUM(CJ19,CJ22,,CJ24,CJ26,CJ28,CJ30,CJ33,CJ40)</f>
        <v>392</v>
      </c>
      <c r="CK44" s="630"/>
      <c r="CL44" s="641">
        <f>SUM(CL19,CL22,,CL24,CL26,CL28,CL30,CL33,CL40)</f>
        <v>354</v>
      </c>
      <c r="CM44" s="642"/>
      <c r="CN44" s="629">
        <f>SUM(CN19,CN22,,CN24,CN26,CN28,CN30,CN33,CN40)</f>
        <v>382</v>
      </c>
      <c r="CO44" s="630"/>
      <c r="CP44" s="630">
        <f>SUM(CP19,CP22,,CP24,CP26,CP28,CP30,CP33,CP40)</f>
        <v>440</v>
      </c>
      <c r="CQ44" s="630"/>
      <c r="CR44" s="630">
        <f>SUM(CR19,CR22,,CR24,CR26,CR28,CR30,CR33,CR40)</f>
        <v>460</v>
      </c>
      <c r="CS44" s="630"/>
      <c r="CT44" s="630">
        <f>SUM(CT19,CT22,,CT24,CT26,CT28,CT30,CT33,CT40)</f>
        <v>460</v>
      </c>
      <c r="CU44" s="630"/>
      <c r="CV44" s="630">
        <f>SUM(CV19,CV22,,CV24,CV26,CV28,CV30,CV33,CV40)</f>
        <v>460</v>
      </c>
      <c r="CW44" s="630"/>
      <c r="CX44" s="630">
        <f>SUM(CX19,CX22,,CX24,CX26,CX28,CX30,CX33,CX40)</f>
        <v>460</v>
      </c>
      <c r="CY44" s="630"/>
      <c r="CZ44" s="630">
        <f>SUM(CZ19,CZ22,,CZ24,CZ26,CZ28,CZ30,CZ33,CZ40)</f>
        <v>452</v>
      </c>
      <c r="DA44" s="630"/>
      <c r="DB44" s="630">
        <f>SUM(DB19,DB22,,DB24,DB26,DB28,DB30,DB33,DB40)</f>
        <v>452</v>
      </c>
      <c r="DC44" s="630"/>
      <c r="DD44" s="630">
        <f>SUM(DD19,DD22,,DD24,DD26,DD28,DD30,DD33,DD40)</f>
        <v>432</v>
      </c>
      <c r="DE44" s="630"/>
      <c r="DF44" s="630">
        <f>SUM(DF19,DF22,,DF24,DF26,DF28,DF30,DF33,DF40)</f>
        <v>432</v>
      </c>
      <c r="DG44" s="630"/>
      <c r="DH44" s="630">
        <f>SUM(DH19,DH22,,DH24,DH26,DH28,DH30,DH33,DH40)</f>
        <v>372</v>
      </c>
      <c r="DI44" s="630"/>
      <c r="DJ44" s="641">
        <f>SUM(DJ19,DJ22,,DJ24,DJ26,DJ28,DJ30,DJ33,DJ40)</f>
        <v>336</v>
      </c>
      <c r="DK44" s="642"/>
      <c r="DL44" s="629">
        <f>SUM(DL19,DL22,,DL24,DL26,DL28,DL30,DL33,DL40)</f>
        <v>78</v>
      </c>
      <c r="DM44" s="630"/>
      <c r="DN44" s="630">
        <f>SUM(DN19,DN22,,DN24,DN26,DN28,DN30,DN33,DN40)</f>
        <v>78</v>
      </c>
      <c r="DO44" s="630"/>
      <c r="DP44" s="630">
        <f>SUM(DP19,DP22,,DP24,DP26,DP28,DP30,DP33,DP40)</f>
        <v>60</v>
      </c>
      <c r="DQ44" s="630"/>
      <c r="DR44" s="630">
        <f>SUM(DR19,DR22,,DR24,DR26,DR28,DR30,DR33,DR40)</f>
        <v>108</v>
      </c>
      <c r="DS44" s="630"/>
      <c r="DT44" s="630">
        <f>SUM(DT19,DT22,,DT24,DT26,DT28,DT30,DT33,DT40)</f>
        <v>108</v>
      </c>
      <c r="DU44" s="630"/>
      <c r="DV44" s="630">
        <f>SUM(DV19,DV22,,DV24,DV26,DV28,DV30,DV33,DV40)</f>
        <v>92</v>
      </c>
      <c r="DW44" s="630"/>
      <c r="DX44" s="630">
        <f>SUM(DX19,DX22,,DX24,DX26,DX28,DX30,DX33,DX40)</f>
        <v>0</v>
      </c>
      <c r="DY44" s="630"/>
      <c r="DZ44" s="630">
        <f>SUM(DZ19,DZ22,,DZ24,DZ26,DZ28,DZ30,DZ33,DZ40)</f>
        <v>0</v>
      </c>
      <c r="EA44" s="630"/>
      <c r="EB44" s="630">
        <f>SUM(EB19,EB22,,EB24,EB26,EB28,EB30,EB33,EB40)</f>
        <v>0</v>
      </c>
      <c r="EC44" s="648"/>
      <c r="ED44" s="220"/>
      <c r="EI44" s="222"/>
      <c r="EJ44" s="222"/>
      <c r="EK44" s="625">
        <f>SUM(EK18:EN42)</f>
        <v>22852.078846371547</v>
      </c>
      <c r="EL44" s="626"/>
      <c r="EM44" s="626"/>
      <c r="EN44" s="627"/>
      <c r="EO44" s="220"/>
      <c r="EP44" s="222"/>
      <c r="EQ44" s="228"/>
      <c r="ER44" s="221"/>
      <c r="ES44" s="221"/>
      <c r="ET44" s="221"/>
      <c r="EU44" s="221"/>
      <c r="EV44" s="220"/>
    </row>
    <row r="45" spans="1:155" ht="20.25" customHeight="1" thickBot="1" x14ac:dyDescent="0.25">
      <c r="B45" s="233"/>
      <c r="C45" s="637" t="s">
        <v>262</v>
      </c>
      <c r="D45" s="638"/>
      <c r="E45" s="234"/>
      <c r="F45" s="639">
        <f>F44/180</f>
        <v>0</v>
      </c>
      <c r="G45" s="621"/>
      <c r="H45" s="621">
        <f>H44/180</f>
        <v>0.53333333333333333</v>
      </c>
      <c r="I45" s="621"/>
      <c r="J45" s="621">
        <f>J44/180</f>
        <v>0.53333333333333333</v>
      </c>
      <c r="K45" s="621"/>
      <c r="L45" s="621">
        <f>L44/180</f>
        <v>0.64444444444444449</v>
      </c>
      <c r="M45" s="621"/>
      <c r="N45" s="621">
        <f>N44/180</f>
        <v>0.64444444444444449</v>
      </c>
      <c r="O45" s="621"/>
      <c r="P45" s="621">
        <f>P44/180</f>
        <v>0.64444444444444449</v>
      </c>
      <c r="Q45" s="621"/>
      <c r="R45" s="622">
        <f>R44/180</f>
        <v>0.64444444444444449</v>
      </c>
      <c r="S45" s="623"/>
      <c r="T45" s="624">
        <f>T44/180</f>
        <v>1.6111111111111112</v>
      </c>
      <c r="U45" s="621"/>
      <c r="V45" s="621">
        <f>V44/180</f>
        <v>2.1111111111111112</v>
      </c>
      <c r="W45" s="621"/>
      <c r="X45" s="621">
        <f>X44/180</f>
        <v>2.3333333333333335</v>
      </c>
      <c r="Y45" s="621"/>
      <c r="Z45" s="621">
        <f>Z44/180</f>
        <v>2.3333333333333335</v>
      </c>
      <c r="AA45" s="621"/>
      <c r="AB45" s="621">
        <f>AB44/180</f>
        <v>2.2888888888888888</v>
      </c>
      <c r="AC45" s="621"/>
      <c r="AD45" s="621">
        <f>AD44/180</f>
        <v>2.2888888888888888</v>
      </c>
      <c r="AE45" s="621"/>
      <c r="AF45" s="621">
        <f>AF44/180</f>
        <v>2.2888888888888888</v>
      </c>
      <c r="AG45" s="621"/>
      <c r="AH45" s="621">
        <f>AH44/180</f>
        <v>2.2888888888888888</v>
      </c>
      <c r="AI45" s="621"/>
      <c r="AJ45" s="621">
        <f>AJ44/180</f>
        <v>2.2888888888888888</v>
      </c>
      <c r="AK45" s="621"/>
      <c r="AL45" s="621">
        <f>AL44/180</f>
        <v>2.2888888888888888</v>
      </c>
      <c r="AM45" s="621"/>
      <c r="AN45" s="621">
        <f>AN44/180</f>
        <v>2.0111111111111111</v>
      </c>
      <c r="AO45" s="621"/>
      <c r="AP45" s="622">
        <f>AP44/180</f>
        <v>1.8555555555555556</v>
      </c>
      <c r="AQ45" s="623"/>
      <c r="AR45" s="624">
        <f>AR44/180</f>
        <v>2.5555555555555554</v>
      </c>
      <c r="AS45" s="621"/>
      <c r="AT45" s="621">
        <f>AT44/180</f>
        <v>3.2222222222222223</v>
      </c>
      <c r="AU45" s="621"/>
      <c r="AV45" s="621">
        <f>AV44/180</f>
        <v>3.2222222222222223</v>
      </c>
      <c r="AW45" s="621"/>
      <c r="AX45" s="621">
        <f>AX44/180</f>
        <v>3.2777777777777777</v>
      </c>
      <c r="AY45" s="621"/>
      <c r="AZ45" s="621">
        <f>AZ44/180</f>
        <v>3.2777777777777777</v>
      </c>
      <c r="BA45" s="621"/>
      <c r="BB45" s="621">
        <f>BB44/180</f>
        <v>3.2777777777777777</v>
      </c>
      <c r="BC45" s="621"/>
      <c r="BD45" s="621">
        <f>BD44/180</f>
        <v>3.2222222222222223</v>
      </c>
      <c r="BE45" s="621"/>
      <c r="BF45" s="621">
        <f>BF44/180</f>
        <v>3.2222222222222223</v>
      </c>
      <c r="BG45" s="621"/>
      <c r="BH45" s="621">
        <f>BH44/180</f>
        <v>3.2222222222222223</v>
      </c>
      <c r="BI45" s="621"/>
      <c r="BJ45" s="621">
        <f>BJ44/180</f>
        <v>3.2222222222222223</v>
      </c>
      <c r="BK45" s="621"/>
      <c r="BL45" s="621">
        <f>BL44/180</f>
        <v>3.0555555555555554</v>
      </c>
      <c r="BM45" s="621"/>
      <c r="BN45" s="622">
        <f>BN44/180</f>
        <v>2.3444444444444446</v>
      </c>
      <c r="BO45" s="623"/>
      <c r="BP45" s="624">
        <f>BP44/180</f>
        <v>1.9555555555555555</v>
      </c>
      <c r="BQ45" s="621"/>
      <c r="BR45" s="621">
        <f>BR44/180</f>
        <v>2.3333333333333335</v>
      </c>
      <c r="BS45" s="621"/>
      <c r="BT45" s="621">
        <f>BT44/180</f>
        <v>2.6666666666666665</v>
      </c>
      <c r="BU45" s="621"/>
      <c r="BV45" s="621">
        <f>BV44/180</f>
        <v>2.6666666666666665</v>
      </c>
      <c r="BW45" s="621"/>
      <c r="BX45" s="621">
        <f>BX44/180</f>
        <v>2.6666666666666665</v>
      </c>
      <c r="BY45" s="621"/>
      <c r="BZ45" s="621">
        <f>BZ44/180</f>
        <v>2.6666666666666665</v>
      </c>
      <c r="CA45" s="621"/>
      <c r="CB45" s="621">
        <f>CB44/180</f>
        <v>2.4444444444444446</v>
      </c>
      <c r="CC45" s="621"/>
      <c r="CD45" s="621">
        <f>CD44/180</f>
        <v>2.4</v>
      </c>
      <c r="CE45" s="621"/>
      <c r="CF45" s="621">
        <f>CF44/180</f>
        <v>2.4</v>
      </c>
      <c r="CG45" s="621"/>
      <c r="CH45" s="621">
        <f>CH44/180</f>
        <v>2.4</v>
      </c>
      <c r="CI45" s="621"/>
      <c r="CJ45" s="621">
        <f>CJ44/180</f>
        <v>2.1777777777777776</v>
      </c>
      <c r="CK45" s="621"/>
      <c r="CL45" s="622">
        <f>CL44/180</f>
        <v>1.9666666666666666</v>
      </c>
      <c r="CM45" s="623"/>
      <c r="CN45" s="624">
        <f>CN44/180</f>
        <v>2.1222222222222222</v>
      </c>
      <c r="CO45" s="621"/>
      <c r="CP45" s="621">
        <f>CP44/180</f>
        <v>2.4444444444444446</v>
      </c>
      <c r="CQ45" s="621"/>
      <c r="CR45" s="621">
        <f>CR44/180</f>
        <v>2.5555555555555554</v>
      </c>
      <c r="CS45" s="621"/>
      <c r="CT45" s="621">
        <f>CT44/180</f>
        <v>2.5555555555555554</v>
      </c>
      <c r="CU45" s="621"/>
      <c r="CV45" s="621">
        <f>CV44/180</f>
        <v>2.5555555555555554</v>
      </c>
      <c r="CW45" s="621"/>
      <c r="CX45" s="621">
        <f>CX44/180</f>
        <v>2.5555555555555554</v>
      </c>
      <c r="CY45" s="621"/>
      <c r="CZ45" s="621">
        <f>CZ44/180</f>
        <v>2.5111111111111111</v>
      </c>
      <c r="DA45" s="621"/>
      <c r="DB45" s="621">
        <f>DB44/180</f>
        <v>2.5111111111111111</v>
      </c>
      <c r="DC45" s="621"/>
      <c r="DD45" s="621">
        <f>DD44/180</f>
        <v>2.4</v>
      </c>
      <c r="DE45" s="621"/>
      <c r="DF45" s="621">
        <f>DF44/180</f>
        <v>2.4</v>
      </c>
      <c r="DG45" s="621"/>
      <c r="DH45" s="621">
        <f>DH44/180</f>
        <v>2.0666666666666669</v>
      </c>
      <c r="DI45" s="621"/>
      <c r="DJ45" s="622">
        <f>DJ44/180</f>
        <v>1.8666666666666667</v>
      </c>
      <c r="DK45" s="623"/>
      <c r="DL45" s="624">
        <f>DL44/180</f>
        <v>0.43333333333333335</v>
      </c>
      <c r="DM45" s="621"/>
      <c r="DN45" s="621">
        <f>DN44/180</f>
        <v>0.43333333333333335</v>
      </c>
      <c r="DO45" s="621"/>
      <c r="DP45" s="621">
        <f>DP44/180</f>
        <v>0.33333333333333331</v>
      </c>
      <c r="DQ45" s="621"/>
      <c r="DR45" s="621">
        <f>DR44/180</f>
        <v>0.6</v>
      </c>
      <c r="DS45" s="621"/>
      <c r="DT45" s="621">
        <f>DT44/180</f>
        <v>0.6</v>
      </c>
      <c r="DU45" s="621"/>
      <c r="DV45" s="621">
        <f>DV44/180</f>
        <v>0.51111111111111107</v>
      </c>
      <c r="DW45" s="621"/>
      <c r="DX45" s="621">
        <f>DX44/180</f>
        <v>0</v>
      </c>
      <c r="DY45" s="621"/>
      <c r="DZ45" s="621">
        <f>DZ44/180</f>
        <v>0</v>
      </c>
      <c r="EA45" s="621"/>
      <c r="EB45" s="621">
        <f>EB44/180</f>
        <v>0</v>
      </c>
      <c r="EC45" s="636"/>
      <c r="ED45" s="220"/>
      <c r="EI45" s="222"/>
      <c r="EJ45" s="222"/>
      <c r="EK45" s="625">
        <f>SUM(EK19:EN43)</f>
        <v>22852.078846371547</v>
      </c>
      <c r="EL45" s="626"/>
      <c r="EM45" s="626"/>
      <c r="EN45" s="627"/>
      <c r="EO45" s="220"/>
      <c r="EP45" s="222"/>
      <c r="EQ45" s="228"/>
      <c r="ER45" s="221"/>
      <c r="ES45" s="221"/>
      <c r="ET45" s="221"/>
      <c r="EU45" s="221"/>
      <c r="EV45" s="220"/>
    </row>
    <row r="46" spans="1:155" ht="11.1" customHeight="1" x14ac:dyDescent="0.2">
      <c r="B46" s="233"/>
      <c r="C46" s="232" t="s">
        <v>261</v>
      </c>
      <c r="D46" s="231"/>
      <c r="E46" s="230"/>
      <c r="F46" s="628">
        <f>SUM(F44:S44)</f>
        <v>656</v>
      </c>
      <c r="G46" s="628"/>
      <c r="H46" s="628"/>
      <c r="I46" s="628"/>
      <c r="J46" s="628"/>
      <c r="K46" s="628"/>
      <c r="L46" s="628"/>
      <c r="M46" s="628"/>
      <c r="N46" s="628"/>
      <c r="O46" s="628"/>
      <c r="P46" s="628"/>
      <c r="Q46" s="628"/>
      <c r="R46" s="628"/>
      <c r="S46" s="628"/>
      <c r="T46" s="628">
        <f>SUM(T44:AQ44)</f>
        <v>4678</v>
      </c>
      <c r="U46" s="628"/>
      <c r="V46" s="628"/>
      <c r="W46" s="628"/>
      <c r="X46" s="628"/>
      <c r="Y46" s="628"/>
      <c r="Z46" s="628"/>
      <c r="AA46" s="628"/>
      <c r="AB46" s="628"/>
      <c r="AC46" s="628"/>
      <c r="AD46" s="628"/>
      <c r="AE46" s="628"/>
      <c r="AF46" s="628"/>
      <c r="AG46" s="628"/>
      <c r="AH46" s="628"/>
      <c r="AI46" s="628"/>
      <c r="AJ46" s="628"/>
      <c r="AK46" s="628"/>
      <c r="AL46" s="628"/>
      <c r="AM46" s="628"/>
      <c r="AN46" s="628"/>
      <c r="AO46" s="628"/>
      <c r="AP46" s="628"/>
      <c r="AQ46" s="628"/>
      <c r="AR46" s="628">
        <f>SUM(AR44:BO44)</f>
        <v>6682</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f>SUM(BP44:CM44)</f>
        <v>5174</v>
      </c>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f>SUM(CN44:DK44)</f>
        <v>5138</v>
      </c>
      <c r="CO46" s="628"/>
      <c r="CP46" s="628"/>
      <c r="CQ46" s="628"/>
      <c r="CR46" s="628"/>
      <c r="CS46" s="628"/>
      <c r="CT46" s="628"/>
      <c r="CU46" s="628"/>
      <c r="CV46" s="628"/>
      <c r="CW46" s="628"/>
      <c r="CX46" s="628"/>
      <c r="CY46" s="628"/>
      <c r="CZ46" s="628"/>
      <c r="DA46" s="628"/>
      <c r="DB46" s="628"/>
      <c r="DC46" s="628"/>
      <c r="DD46" s="628"/>
      <c r="DE46" s="628"/>
      <c r="DF46" s="628"/>
      <c r="DG46" s="628"/>
      <c r="DH46" s="628"/>
      <c r="DI46" s="628"/>
      <c r="DJ46" s="628"/>
      <c r="DK46" s="628"/>
      <c r="DL46" s="628">
        <f>SUM(DL44:EC44)</f>
        <v>524</v>
      </c>
      <c r="DM46" s="628"/>
      <c r="DN46" s="628"/>
      <c r="DO46" s="628"/>
      <c r="DP46" s="628"/>
      <c r="DQ46" s="628"/>
      <c r="DR46" s="628"/>
      <c r="DS46" s="628"/>
      <c r="DT46" s="628"/>
      <c r="DU46" s="628"/>
      <c r="DV46" s="628"/>
      <c r="DW46" s="628"/>
      <c r="DX46" s="628"/>
      <c r="DY46" s="628"/>
      <c r="DZ46" s="628"/>
      <c r="EA46" s="628"/>
      <c r="EB46" s="628"/>
      <c r="EC46" s="628"/>
      <c r="ED46" s="220"/>
      <c r="EI46" s="222"/>
      <c r="EJ46" s="222"/>
      <c r="EK46" s="229"/>
      <c r="EL46" s="229"/>
      <c r="EM46" s="229"/>
      <c r="EN46" s="229"/>
      <c r="EO46" s="220"/>
      <c r="EP46" s="222"/>
      <c r="EQ46" s="228"/>
      <c r="ER46" s="221"/>
      <c r="ES46" s="221"/>
      <c r="ET46" s="221"/>
      <c r="EU46" s="221"/>
      <c r="EV46" s="220"/>
    </row>
    <row r="47" spans="1:155" s="274" customFormat="1" ht="11.1" customHeight="1" x14ac:dyDescent="0.2">
      <c r="B47" s="445"/>
      <c r="C47" s="446"/>
      <c r="D47" s="446"/>
      <c r="E47" s="230"/>
      <c r="F47" s="447"/>
      <c r="G47" s="447"/>
      <c r="H47" s="447"/>
      <c r="I47" s="447"/>
      <c r="J47" s="447"/>
      <c r="K47" s="447"/>
      <c r="L47" s="447"/>
      <c r="M47" s="447"/>
      <c r="N47" s="447"/>
      <c r="O47" s="447"/>
      <c r="P47" s="447"/>
      <c r="Q47" s="447"/>
      <c r="R47" s="447"/>
      <c r="S47" s="447"/>
      <c r="T47" s="447"/>
      <c r="U47" s="447"/>
      <c r="V47" s="447"/>
      <c r="W47" s="447"/>
      <c r="X47" s="447"/>
      <c r="Y47" s="447"/>
      <c r="Z47" s="447"/>
      <c r="AA47" s="447"/>
      <c r="AB47" s="447"/>
      <c r="AC47" s="447"/>
      <c r="AD47" s="447"/>
      <c r="AE47" s="447"/>
      <c r="AF47" s="447"/>
      <c r="AG47" s="447"/>
      <c r="AH47" s="447"/>
      <c r="AI47" s="447"/>
      <c r="AJ47" s="447"/>
      <c r="AK47" s="447"/>
      <c r="AL47" s="447"/>
      <c r="AM47" s="447"/>
      <c r="AN47" s="447"/>
      <c r="AO47" s="447"/>
      <c r="AP47" s="447"/>
      <c r="AQ47" s="447"/>
      <c r="AR47" s="447"/>
      <c r="AS47" s="447"/>
      <c r="AT47" s="447"/>
      <c r="AU47" s="447"/>
      <c r="AV47" s="447"/>
      <c r="AW47" s="447"/>
      <c r="AX47" s="447"/>
      <c r="AY47" s="447"/>
      <c r="AZ47" s="447"/>
      <c r="BA47" s="447"/>
      <c r="BB47" s="447"/>
      <c r="BC47" s="447"/>
      <c r="BD47" s="447"/>
      <c r="BE47" s="447"/>
      <c r="BF47" s="447"/>
      <c r="BG47" s="447"/>
      <c r="BH47" s="447"/>
      <c r="BI47" s="447"/>
      <c r="BJ47" s="447"/>
      <c r="BK47" s="447"/>
      <c r="BL47" s="447"/>
      <c r="BM47" s="447"/>
      <c r="BN47" s="447"/>
      <c r="BO47" s="447"/>
      <c r="BP47" s="447"/>
      <c r="BQ47" s="447"/>
      <c r="BR47" s="447"/>
      <c r="BS47" s="447"/>
      <c r="BT47" s="447"/>
      <c r="BU47" s="447"/>
      <c r="BV47" s="447"/>
      <c r="BW47" s="447"/>
      <c r="BX47" s="447"/>
      <c r="BY47" s="447"/>
      <c r="BZ47" s="447"/>
      <c r="CA47" s="447"/>
      <c r="CB47" s="447"/>
      <c r="CC47" s="447"/>
      <c r="CD47" s="447"/>
      <c r="CE47" s="447"/>
      <c r="CF47" s="447"/>
      <c r="CG47" s="447"/>
      <c r="CH47" s="447"/>
      <c r="CI47" s="447"/>
      <c r="CJ47" s="447"/>
      <c r="CK47" s="447"/>
      <c r="CL47" s="447"/>
      <c r="CM47" s="447"/>
      <c r="CN47" s="447"/>
      <c r="CO47" s="447"/>
      <c r="CP47" s="447"/>
      <c r="CQ47" s="447"/>
      <c r="CR47" s="447"/>
      <c r="CS47" s="447"/>
      <c r="CT47" s="447"/>
      <c r="CU47" s="447"/>
      <c r="CV47" s="447"/>
      <c r="CW47" s="447"/>
      <c r="CX47" s="447"/>
      <c r="CY47" s="447"/>
      <c r="CZ47" s="447"/>
      <c r="DA47" s="447"/>
      <c r="DB47" s="447"/>
      <c r="DC47" s="447"/>
      <c r="DD47" s="447"/>
      <c r="DE47" s="447"/>
      <c r="DF47" s="447"/>
      <c r="DG47" s="447"/>
      <c r="DH47" s="447"/>
      <c r="DI47" s="447"/>
      <c r="DJ47" s="447"/>
      <c r="DK47" s="447"/>
      <c r="DL47" s="447"/>
      <c r="DM47" s="447"/>
      <c r="DN47" s="447"/>
      <c r="DO47" s="447"/>
      <c r="DP47" s="447"/>
      <c r="DQ47" s="447"/>
      <c r="DR47" s="447"/>
      <c r="DS47" s="447"/>
      <c r="DT47" s="447"/>
      <c r="DU47" s="447"/>
      <c r="DV47" s="447"/>
      <c r="DW47" s="447"/>
      <c r="DX47" s="447"/>
      <c r="DY47" s="447"/>
      <c r="DZ47" s="447"/>
      <c r="EA47" s="447"/>
      <c r="EB47" s="447"/>
      <c r="EC47" s="447"/>
      <c r="ED47" s="220"/>
      <c r="EI47" s="293"/>
      <c r="EJ47" s="293"/>
      <c r="EK47" s="229"/>
      <c r="EL47" s="229"/>
      <c r="EM47" s="229"/>
      <c r="EN47" s="229"/>
      <c r="EO47" s="220"/>
      <c r="EP47" s="293"/>
      <c r="EQ47" s="228"/>
      <c r="ER47" s="221"/>
      <c r="ES47" s="221"/>
      <c r="ET47" s="221"/>
      <c r="EU47" s="221"/>
      <c r="EV47" s="220"/>
    </row>
    <row r="48" spans="1:155" s="274" customFormat="1" ht="33.75" customHeight="1" x14ac:dyDescent="0.2">
      <c r="B48" s="445"/>
      <c r="C48" s="454" t="s">
        <v>363</v>
      </c>
      <c r="D48" s="455"/>
      <c r="E48" s="230"/>
      <c r="F48" s="597">
        <v>0</v>
      </c>
      <c r="G48" s="594"/>
      <c r="H48" s="594">
        <f>F48+H44</f>
        <v>96</v>
      </c>
      <c r="I48" s="594"/>
      <c r="J48" s="594">
        <v>192</v>
      </c>
      <c r="K48" s="594"/>
      <c r="L48" s="594">
        <v>308</v>
      </c>
      <c r="M48" s="594"/>
      <c r="N48" s="594">
        <v>424</v>
      </c>
      <c r="O48" s="594"/>
      <c r="P48" s="594">
        <v>540</v>
      </c>
      <c r="Q48" s="594"/>
      <c r="R48" s="594">
        <v>656</v>
      </c>
      <c r="S48" s="595"/>
      <c r="T48" s="596">
        <v>946</v>
      </c>
      <c r="U48" s="594"/>
      <c r="V48" s="594">
        <v>1326</v>
      </c>
      <c r="W48" s="594"/>
      <c r="X48" s="594">
        <v>1746</v>
      </c>
      <c r="Y48" s="594"/>
      <c r="Z48" s="594">
        <v>2166</v>
      </c>
      <c r="AA48" s="594"/>
      <c r="AB48" s="594">
        <v>2578</v>
      </c>
      <c r="AC48" s="594"/>
      <c r="AD48" s="594">
        <v>2990</v>
      </c>
      <c r="AE48" s="594"/>
      <c r="AF48" s="594">
        <v>3402</v>
      </c>
      <c r="AG48" s="594"/>
      <c r="AH48" s="594">
        <v>3814</v>
      </c>
      <c r="AI48" s="594"/>
      <c r="AJ48" s="594">
        <v>4226</v>
      </c>
      <c r="AK48" s="594"/>
      <c r="AL48" s="594">
        <v>4638</v>
      </c>
      <c r="AM48" s="594"/>
      <c r="AN48" s="594">
        <v>5000</v>
      </c>
      <c r="AO48" s="594"/>
      <c r="AP48" s="594">
        <v>5334</v>
      </c>
      <c r="AQ48" s="595"/>
      <c r="AR48" s="596">
        <v>5794</v>
      </c>
      <c r="AS48" s="594"/>
      <c r="AT48" s="594">
        <v>6374</v>
      </c>
      <c r="AU48" s="594"/>
      <c r="AV48" s="594">
        <v>6954</v>
      </c>
      <c r="AW48" s="594"/>
      <c r="AX48" s="594">
        <v>7544</v>
      </c>
      <c r="AY48" s="594"/>
      <c r="AZ48" s="594">
        <v>8134</v>
      </c>
      <c r="BA48" s="594"/>
      <c r="BB48" s="594">
        <v>8724</v>
      </c>
      <c r="BC48" s="594"/>
      <c r="BD48" s="594">
        <v>9304</v>
      </c>
      <c r="BE48" s="594"/>
      <c r="BF48" s="594">
        <v>9884</v>
      </c>
      <c r="BG48" s="594"/>
      <c r="BH48" s="594">
        <v>10464</v>
      </c>
      <c r="BI48" s="594"/>
      <c r="BJ48" s="594">
        <v>11044</v>
      </c>
      <c r="BK48" s="594"/>
      <c r="BL48" s="594">
        <v>11594</v>
      </c>
      <c r="BM48" s="594"/>
      <c r="BN48" s="594">
        <v>12016</v>
      </c>
      <c r="BO48" s="595"/>
      <c r="BP48" s="596">
        <v>12368</v>
      </c>
      <c r="BQ48" s="594"/>
      <c r="BR48" s="594">
        <v>12788</v>
      </c>
      <c r="BS48" s="594"/>
      <c r="BT48" s="594">
        <v>13268</v>
      </c>
      <c r="BU48" s="594"/>
      <c r="BV48" s="594">
        <v>13748</v>
      </c>
      <c r="BW48" s="594"/>
      <c r="BX48" s="594">
        <v>14228</v>
      </c>
      <c r="BY48" s="594"/>
      <c r="BZ48" s="594">
        <v>14708</v>
      </c>
      <c r="CA48" s="594"/>
      <c r="CB48" s="594">
        <v>15148</v>
      </c>
      <c r="CC48" s="594"/>
      <c r="CD48" s="594">
        <v>15580</v>
      </c>
      <c r="CE48" s="594"/>
      <c r="CF48" s="594">
        <v>16012</v>
      </c>
      <c r="CG48" s="594"/>
      <c r="CH48" s="594">
        <v>16444</v>
      </c>
      <c r="CI48" s="594"/>
      <c r="CJ48" s="594">
        <v>16836</v>
      </c>
      <c r="CK48" s="594"/>
      <c r="CL48" s="594">
        <v>17190</v>
      </c>
      <c r="CM48" s="595"/>
      <c r="CN48" s="596">
        <v>17572</v>
      </c>
      <c r="CO48" s="594"/>
      <c r="CP48" s="594">
        <v>18012</v>
      </c>
      <c r="CQ48" s="594"/>
      <c r="CR48" s="594">
        <v>18472</v>
      </c>
      <c r="CS48" s="594"/>
      <c r="CT48" s="594">
        <v>18932</v>
      </c>
      <c r="CU48" s="594"/>
      <c r="CV48" s="594">
        <v>19392</v>
      </c>
      <c r="CW48" s="594"/>
      <c r="CX48" s="594">
        <v>19852</v>
      </c>
      <c r="CY48" s="594"/>
      <c r="CZ48" s="594">
        <v>20304</v>
      </c>
      <c r="DA48" s="594"/>
      <c r="DB48" s="594">
        <v>20756</v>
      </c>
      <c r="DC48" s="594"/>
      <c r="DD48" s="594">
        <v>21188</v>
      </c>
      <c r="DE48" s="594"/>
      <c r="DF48" s="594">
        <v>21620</v>
      </c>
      <c r="DG48" s="594"/>
      <c r="DH48" s="594">
        <v>21992</v>
      </c>
      <c r="DI48" s="594"/>
      <c r="DJ48" s="594">
        <v>22328</v>
      </c>
      <c r="DK48" s="595"/>
      <c r="DL48" s="596">
        <v>22406</v>
      </c>
      <c r="DM48" s="594"/>
      <c r="DN48" s="594">
        <v>22484</v>
      </c>
      <c r="DO48" s="594"/>
      <c r="DP48" s="594">
        <v>22544</v>
      </c>
      <c r="DQ48" s="594"/>
      <c r="DR48" s="594">
        <v>22652</v>
      </c>
      <c r="DS48" s="594"/>
      <c r="DT48" s="594">
        <v>22760</v>
      </c>
      <c r="DU48" s="594"/>
      <c r="DV48" s="594">
        <v>22852</v>
      </c>
      <c r="DW48" s="594"/>
      <c r="DX48" s="594">
        <v>22852</v>
      </c>
      <c r="DY48" s="594"/>
      <c r="DZ48" s="594">
        <v>22852</v>
      </c>
      <c r="EA48" s="594"/>
      <c r="EB48" s="594">
        <v>22852</v>
      </c>
      <c r="EC48" s="595"/>
      <c r="ED48" s="220"/>
      <c r="EI48" s="293"/>
      <c r="EJ48" s="293"/>
      <c r="EK48" s="229"/>
      <c r="EL48" s="229"/>
      <c r="EM48" s="229"/>
      <c r="EN48" s="229"/>
      <c r="EO48" s="220"/>
      <c r="EP48" s="293"/>
      <c r="EQ48" s="228"/>
      <c r="ER48" s="221"/>
      <c r="ES48" s="221"/>
      <c r="ET48" s="221"/>
      <c r="EU48" s="221"/>
      <c r="EV48" s="220"/>
    </row>
    <row r="49" spans="1:152" s="274" customFormat="1" ht="33.75" customHeight="1" x14ac:dyDescent="0.2">
      <c r="B49" s="445"/>
      <c r="C49" s="448" t="s">
        <v>364</v>
      </c>
      <c r="D49" s="449"/>
      <c r="E49" s="230"/>
      <c r="F49" s="597">
        <f>Rapportierung!O460</f>
        <v>65.5</v>
      </c>
      <c r="G49" s="594"/>
      <c r="H49" s="594">
        <f>Rapportierung!Q460</f>
        <v>120</v>
      </c>
      <c r="I49" s="594"/>
      <c r="J49" s="594">
        <f>Rapportierung!S460</f>
        <v>89.75</v>
      </c>
      <c r="K49" s="594"/>
      <c r="L49" s="594">
        <f>Rapportierung!U460</f>
        <v>127.25</v>
      </c>
      <c r="M49" s="594"/>
      <c r="N49" s="594">
        <f>Rapportierung!W460</f>
        <v>158.75</v>
      </c>
      <c r="O49" s="594"/>
      <c r="P49" s="594">
        <f>Rapportierung!Y460</f>
        <v>218.50299999999999</v>
      </c>
      <c r="Q49" s="594"/>
      <c r="R49" s="594">
        <f>Rapportierung!AA460</f>
        <v>132.5</v>
      </c>
      <c r="S49" s="594"/>
      <c r="T49" s="594">
        <f>Rapportierung!AC460</f>
        <v>241.25</v>
      </c>
      <c r="U49" s="594"/>
      <c r="V49" s="594">
        <f>Rapportierung!AE460</f>
        <v>440.75</v>
      </c>
      <c r="W49" s="594"/>
      <c r="X49" s="594">
        <f>Rapportierung!AG460</f>
        <v>541.25</v>
      </c>
      <c r="Y49" s="594"/>
      <c r="Z49" s="594">
        <f>Rapportierung!AI460</f>
        <v>380.25</v>
      </c>
      <c r="AA49" s="594"/>
      <c r="AB49" s="594">
        <f>Rapportierung!AK460</f>
        <v>392.5</v>
      </c>
      <c r="AC49" s="594"/>
      <c r="AD49" s="594">
        <f>Rapportierung!AM460</f>
        <v>340.25</v>
      </c>
      <c r="AE49" s="594"/>
      <c r="AF49" s="594">
        <f>Rapportierung!AO460</f>
        <v>242.25</v>
      </c>
      <c r="AG49" s="594"/>
      <c r="AH49" s="594">
        <f>Rapportierung!AQ460</f>
        <v>444.25</v>
      </c>
      <c r="AI49" s="594"/>
      <c r="AJ49" s="594">
        <f>Rapportierung!AS460</f>
        <v>408.25</v>
      </c>
      <c r="AK49" s="594"/>
      <c r="AL49" s="594">
        <f>Rapportierung!AU460</f>
        <v>263.25</v>
      </c>
      <c r="AM49" s="594"/>
      <c r="AN49" s="594">
        <f>Rapportierung!AW460</f>
        <v>315</v>
      </c>
      <c r="AO49" s="594"/>
      <c r="AP49" s="594">
        <f>Rapportierung!AY460</f>
        <v>212</v>
      </c>
      <c r="AQ49" s="594"/>
      <c r="AR49" s="594">
        <f>Rapportierung!BA460</f>
        <v>0</v>
      </c>
      <c r="AS49" s="594"/>
      <c r="AT49" s="594">
        <f>Rapportierung!BC460</f>
        <v>0</v>
      </c>
      <c r="AU49" s="594"/>
      <c r="AV49" s="594">
        <f>Rapportierung!BE460</f>
        <v>0</v>
      </c>
      <c r="AW49" s="594"/>
      <c r="AX49" s="594">
        <f>Rapportierung!BG460</f>
        <v>0</v>
      </c>
      <c r="AY49" s="594"/>
      <c r="AZ49" s="594">
        <f>Rapportierung!BI460</f>
        <v>0</v>
      </c>
      <c r="BA49" s="594"/>
      <c r="BB49" s="594">
        <f>Rapportierung!BK460</f>
        <v>0</v>
      </c>
      <c r="BC49" s="594"/>
      <c r="BD49" s="594">
        <f>Rapportierung!BM460</f>
        <v>0</v>
      </c>
      <c r="BE49" s="594"/>
      <c r="BF49" s="594">
        <f>Rapportierung!BO460</f>
        <v>0</v>
      </c>
      <c r="BG49" s="594"/>
      <c r="BH49" s="594">
        <f>Rapportierung!BQ460</f>
        <v>0</v>
      </c>
      <c r="BI49" s="594"/>
      <c r="BJ49" s="594">
        <f>Rapportierung!BS460</f>
        <v>0</v>
      </c>
      <c r="BK49" s="594"/>
      <c r="BL49" s="594">
        <f>Rapportierung!BU460</f>
        <v>0</v>
      </c>
      <c r="BM49" s="594"/>
      <c r="BN49" s="594">
        <f>Rapportierung!BW460</f>
        <v>0</v>
      </c>
      <c r="BO49" s="594"/>
      <c r="BP49" s="594">
        <f>Rapportierung!BY460</f>
        <v>0</v>
      </c>
      <c r="BQ49" s="594"/>
      <c r="BR49" s="594">
        <f>Rapportierung!CA460</f>
        <v>0</v>
      </c>
      <c r="BS49" s="594"/>
      <c r="BT49" s="594">
        <f>Rapportierung!CC460</f>
        <v>0</v>
      </c>
      <c r="BU49" s="594"/>
      <c r="BV49" s="594"/>
      <c r="BW49" s="594"/>
      <c r="BX49" s="594"/>
      <c r="BY49" s="594"/>
      <c r="BZ49" s="594"/>
      <c r="CA49" s="594"/>
      <c r="CB49" s="594"/>
      <c r="CC49" s="594"/>
      <c r="CD49" s="594"/>
      <c r="CE49" s="594"/>
      <c r="CF49" s="594"/>
      <c r="CG49" s="594"/>
      <c r="CH49" s="594"/>
      <c r="CI49" s="594"/>
      <c r="CJ49" s="594"/>
      <c r="CK49" s="594"/>
      <c r="CL49" s="594"/>
      <c r="CM49" s="595"/>
      <c r="CN49" s="596"/>
      <c r="CO49" s="594"/>
      <c r="CP49" s="594"/>
      <c r="CQ49" s="594"/>
      <c r="CR49" s="594"/>
      <c r="CS49" s="594"/>
      <c r="CT49" s="594"/>
      <c r="CU49" s="594"/>
      <c r="CV49" s="594"/>
      <c r="CW49" s="594"/>
      <c r="CX49" s="594"/>
      <c r="CY49" s="594"/>
      <c r="CZ49" s="594"/>
      <c r="DA49" s="594"/>
      <c r="DB49" s="594"/>
      <c r="DC49" s="594"/>
      <c r="DD49" s="594"/>
      <c r="DE49" s="594"/>
      <c r="DF49" s="594"/>
      <c r="DG49" s="594"/>
      <c r="DH49" s="594"/>
      <c r="DI49" s="594"/>
      <c r="DJ49" s="594"/>
      <c r="DK49" s="595"/>
      <c r="DL49" s="596"/>
      <c r="DM49" s="594"/>
      <c r="DN49" s="594"/>
      <c r="DO49" s="594"/>
      <c r="DP49" s="594"/>
      <c r="DQ49" s="594"/>
      <c r="DR49" s="594"/>
      <c r="DS49" s="594"/>
      <c r="DT49" s="594"/>
      <c r="DU49" s="594"/>
      <c r="DV49" s="594"/>
      <c r="DW49" s="594"/>
      <c r="DX49" s="594"/>
      <c r="DY49" s="594"/>
      <c r="DZ49" s="594"/>
      <c r="EA49" s="594"/>
      <c r="EB49" s="594"/>
      <c r="EC49" s="595"/>
      <c r="ED49" s="220"/>
      <c r="EI49" s="293"/>
      <c r="EJ49" s="293"/>
      <c r="EK49" s="229"/>
      <c r="EL49" s="229"/>
      <c r="EM49" s="229"/>
      <c r="EN49" s="229"/>
      <c r="EO49" s="220"/>
      <c r="EP49" s="293"/>
      <c r="EQ49" s="228"/>
      <c r="ER49" s="221"/>
      <c r="ES49" s="221"/>
      <c r="ET49" s="221"/>
      <c r="EU49" s="221"/>
      <c r="EV49" s="220"/>
    </row>
    <row r="50" spans="1:152" s="274" customFormat="1" ht="33.75" customHeight="1" x14ac:dyDescent="0.2">
      <c r="B50" s="445"/>
      <c r="C50" s="448" t="s">
        <v>365</v>
      </c>
      <c r="D50" s="449"/>
      <c r="E50" s="230"/>
      <c r="F50" s="597">
        <v>330.5</v>
      </c>
      <c r="G50" s="594"/>
      <c r="H50" s="594">
        <f>F50+H49</f>
        <v>450.5</v>
      </c>
      <c r="I50" s="594"/>
      <c r="J50" s="594">
        <f t="shared" ref="J50" si="8">H50+J49</f>
        <v>540.25</v>
      </c>
      <c r="K50" s="594"/>
      <c r="L50" s="594">
        <f t="shared" ref="L50" si="9">J50+L49</f>
        <v>667.5</v>
      </c>
      <c r="M50" s="594"/>
      <c r="N50" s="594">
        <f t="shared" ref="N50" si="10">L50+N49</f>
        <v>826.25</v>
      </c>
      <c r="O50" s="594"/>
      <c r="P50" s="594">
        <f t="shared" ref="P50" si="11">N50+P49</f>
        <v>1044.7529999999999</v>
      </c>
      <c r="Q50" s="594"/>
      <c r="R50" s="594">
        <f t="shared" ref="R50" si="12">P50+R49</f>
        <v>1177.2529999999999</v>
      </c>
      <c r="S50" s="594"/>
      <c r="T50" s="594">
        <f t="shared" ref="T50" si="13">R50+T49</f>
        <v>1418.5029999999999</v>
      </c>
      <c r="U50" s="594"/>
      <c r="V50" s="594">
        <f t="shared" ref="V50" si="14">T50+V49</f>
        <v>1859.2529999999999</v>
      </c>
      <c r="W50" s="594"/>
      <c r="X50" s="594">
        <f t="shared" ref="X50" si="15">V50+X49</f>
        <v>2400.5029999999997</v>
      </c>
      <c r="Y50" s="594"/>
      <c r="Z50" s="594">
        <f t="shared" ref="Z50" si="16">X50+Z49</f>
        <v>2780.7529999999997</v>
      </c>
      <c r="AA50" s="594"/>
      <c r="AB50" s="594">
        <f t="shared" ref="AB50" si="17">Z50+AB49</f>
        <v>3173.2529999999997</v>
      </c>
      <c r="AC50" s="594"/>
      <c r="AD50" s="594">
        <f t="shared" ref="AD50" si="18">AB50+AD49</f>
        <v>3513.5029999999997</v>
      </c>
      <c r="AE50" s="594"/>
      <c r="AF50" s="594">
        <f t="shared" ref="AF50" si="19">AD50+AF49</f>
        <v>3755.7529999999997</v>
      </c>
      <c r="AG50" s="594"/>
      <c r="AH50" s="594">
        <f t="shared" ref="AH50" si="20">AF50+AH49</f>
        <v>4200.0029999999997</v>
      </c>
      <c r="AI50" s="594"/>
      <c r="AJ50" s="594">
        <f t="shared" ref="AJ50" si="21">AH50+AJ49</f>
        <v>4608.2529999999997</v>
      </c>
      <c r="AK50" s="594"/>
      <c r="AL50" s="594">
        <f t="shared" ref="AL50" si="22">AJ50+AL49</f>
        <v>4871.5029999999997</v>
      </c>
      <c r="AM50" s="594"/>
      <c r="AN50" s="594">
        <f t="shared" ref="AN50" si="23">AL50+AN49</f>
        <v>5186.5029999999997</v>
      </c>
      <c r="AO50" s="594"/>
      <c r="AP50" s="594">
        <f t="shared" ref="AP50" si="24">AN50+AP49</f>
        <v>5398.5029999999997</v>
      </c>
      <c r="AQ50" s="594"/>
      <c r="AR50" s="594">
        <f t="shared" ref="AR50" si="25">AP50+AR49</f>
        <v>5398.5029999999997</v>
      </c>
      <c r="AS50" s="594"/>
      <c r="AT50" s="594">
        <f t="shared" ref="AT50" si="26">AR50+AT49</f>
        <v>5398.5029999999997</v>
      </c>
      <c r="AU50" s="594"/>
      <c r="AV50" s="594">
        <f t="shared" ref="AV50" si="27">AT50+AV49</f>
        <v>5398.5029999999997</v>
      </c>
      <c r="AW50" s="594"/>
      <c r="AX50" s="594">
        <f t="shared" ref="AX50" si="28">AV50+AX49</f>
        <v>5398.5029999999997</v>
      </c>
      <c r="AY50" s="594"/>
      <c r="AZ50" s="594">
        <f t="shared" ref="AZ50" si="29">AX50+AZ49</f>
        <v>5398.5029999999997</v>
      </c>
      <c r="BA50" s="594"/>
      <c r="BB50" s="594">
        <f t="shared" ref="BB50" si="30">AZ50+BB49</f>
        <v>5398.5029999999997</v>
      </c>
      <c r="BC50" s="594"/>
      <c r="BD50" s="594">
        <f t="shared" ref="BD50" si="31">BB50+BD49</f>
        <v>5398.5029999999997</v>
      </c>
      <c r="BE50" s="594"/>
      <c r="BF50" s="594">
        <f t="shared" ref="BF50" si="32">BD50+BF49</f>
        <v>5398.5029999999997</v>
      </c>
      <c r="BG50" s="594"/>
      <c r="BH50" s="594">
        <f t="shared" ref="BH50" si="33">BF50+BH49</f>
        <v>5398.5029999999997</v>
      </c>
      <c r="BI50" s="594"/>
      <c r="BJ50" s="594">
        <f t="shared" ref="BJ50" si="34">BH50+BJ49</f>
        <v>5398.5029999999997</v>
      </c>
      <c r="BK50" s="594"/>
      <c r="BL50" s="594">
        <f t="shared" ref="BL50" si="35">BJ50+BL49</f>
        <v>5398.5029999999997</v>
      </c>
      <c r="BM50" s="594"/>
      <c r="BN50" s="594">
        <f t="shared" ref="BN50" si="36">BL50+BN49</f>
        <v>5398.5029999999997</v>
      </c>
      <c r="BO50" s="594"/>
      <c r="BP50" s="594">
        <f t="shared" ref="BP50" si="37">BN50+BP49</f>
        <v>5398.5029999999997</v>
      </c>
      <c r="BQ50" s="594"/>
      <c r="BR50" s="594">
        <f t="shared" ref="BR50" si="38">BP50+BR49</f>
        <v>5398.5029999999997</v>
      </c>
      <c r="BS50" s="594"/>
      <c r="BT50" s="594">
        <f t="shared" ref="BT50" si="39">BR50+BT49</f>
        <v>5398.5029999999997</v>
      </c>
      <c r="BU50" s="594"/>
      <c r="BV50" s="594">
        <f t="shared" ref="BV50" si="40">BT50+BV49</f>
        <v>5398.5029999999997</v>
      </c>
      <c r="BW50" s="594"/>
      <c r="BX50" s="594">
        <f t="shared" ref="BX50" si="41">BV50+BX49</f>
        <v>5398.5029999999997</v>
      </c>
      <c r="BY50" s="594"/>
      <c r="BZ50" s="594">
        <f t="shared" ref="BZ50" si="42">BX50+BZ49</f>
        <v>5398.5029999999997</v>
      </c>
      <c r="CA50" s="594"/>
      <c r="CB50" s="594">
        <f t="shared" ref="CB50" si="43">BZ50+CB49</f>
        <v>5398.5029999999997</v>
      </c>
      <c r="CC50" s="594"/>
      <c r="CD50" s="594">
        <f t="shared" ref="CD50" si="44">CB50+CD49</f>
        <v>5398.5029999999997</v>
      </c>
      <c r="CE50" s="594"/>
      <c r="CF50" s="594">
        <f t="shared" ref="CF50" si="45">CD50+CF49</f>
        <v>5398.5029999999997</v>
      </c>
      <c r="CG50" s="594"/>
      <c r="CH50" s="594">
        <f t="shared" ref="CH50" si="46">CF50+CH49</f>
        <v>5398.5029999999997</v>
      </c>
      <c r="CI50" s="594"/>
      <c r="CJ50" s="594">
        <f t="shared" ref="CJ50" si="47">CH50+CJ49</f>
        <v>5398.5029999999997</v>
      </c>
      <c r="CK50" s="594"/>
      <c r="CL50" s="594">
        <f t="shared" ref="CL50" si="48">CJ50+CL49</f>
        <v>5398.5029999999997</v>
      </c>
      <c r="CM50" s="594"/>
      <c r="CN50" s="594">
        <f t="shared" ref="CN50" si="49">CL50+CN49</f>
        <v>5398.5029999999997</v>
      </c>
      <c r="CO50" s="594"/>
      <c r="CP50" s="594">
        <f t="shared" ref="CP50" si="50">CN50+CP49</f>
        <v>5398.5029999999997</v>
      </c>
      <c r="CQ50" s="594"/>
      <c r="CR50" s="594">
        <f t="shared" ref="CR50" si="51">CP50+CR49</f>
        <v>5398.5029999999997</v>
      </c>
      <c r="CS50" s="594"/>
      <c r="CT50" s="594">
        <f t="shared" ref="CT50" si="52">CR50+CT49</f>
        <v>5398.5029999999997</v>
      </c>
      <c r="CU50" s="594"/>
      <c r="CV50" s="594">
        <f t="shared" ref="CV50" si="53">CT50+CV49</f>
        <v>5398.5029999999997</v>
      </c>
      <c r="CW50" s="594"/>
      <c r="CX50" s="594">
        <f t="shared" ref="CX50" si="54">CV50+CX49</f>
        <v>5398.5029999999997</v>
      </c>
      <c r="CY50" s="594"/>
      <c r="CZ50" s="594">
        <f t="shared" ref="CZ50" si="55">CX50+CZ49</f>
        <v>5398.5029999999997</v>
      </c>
      <c r="DA50" s="594"/>
      <c r="DB50" s="594">
        <f t="shared" ref="DB50" si="56">CZ50+DB49</f>
        <v>5398.5029999999997</v>
      </c>
      <c r="DC50" s="594"/>
      <c r="DD50" s="594">
        <f t="shared" ref="DD50" si="57">DB50+DD49</f>
        <v>5398.5029999999997</v>
      </c>
      <c r="DE50" s="594"/>
      <c r="DF50" s="594">
        <f t="shared" ref="DF50" si="58">DD50+DF49</f>
        <v>5398.5029999999997</v>
      </c>
      <c r="DG50" s="594"/>
      <c r="DH50" s="594">
        <f t="shared" ref="DH50" si="59">DF50+DH49</f>
        <v>5398.5029999999997</v>
      </c>
      <c r="DI50" s="594"/>
      <c r="DJ50" s="594">
        <f t="shared" ref="DJ50" si="60">DH50+DJ49</f>
        <v>5398.5029999999997</v>
      </c>
      <c r="DK50" s="594"/>
      <c r="DL50" s="594">
        <f t="shared" ref="DL50" si="61">DJ50+DL49</f>
        <v>5398.5029999999997</v>
      </c>
      <c r="DM50" s="594"/>
      <c r="DN50" s="594">
        <f t="shared" ref="DN50" si="62">DL50+DN49</f>
        <v>5398.5029999999997</v>
      </c>
      <c r="DO50" s="594"/>
      <c r="DP50" s="594">
        <f t="shared" ref="DP50" si="63">DN50+DP49</f>
        <v>5398.5029999999997</v>
      </c>
      <c r="DQ50" s="594"/>
      <c r="DR50" s="594">
        <f t="shared" ref="DR50" si="64">DP50+DR49</f>
        <v>5398.5029999999997</v>
      </c>
      <c r="DS50" s="594"/>
      <c r="DT50" s="594">
        <f t="shared" ref="DT50" si="65">DR50+DT49</f>
        <v>5398.5029999999997</v>
      </c>
      <c r="DU50" s="594"/>
      <c r="DV50" s="594">
        <f t="shared" ref="DV50" si="66">DT50+DV49</f>
        <v>5398.5029999999997</v>
      </c>
      <c r="DW50" s="594"/>
      <c r="DX50" s="594">
        <f t="shared" ref="DX50" si="67">DV50+DX49</f>
        <v>5398.5029999999997</v>
      </c>
      <c r="DY50" s="594"/>
      <c r="DZ50" s="594">
        <f t="shared" ref="DZ50" si="68">DX50+DZ49</f>
        <v>5398.5029999999997</v>
      </c>
      <c r="EA50" s="594"/>
      <c r="EB50" s="594">
        <f t="shared" ref="EB50" si="69">DZ50+EB49</f>
        <v>5398.5029999999997</v>
      </c>
      <c r="EC50" s="594"/>
      <c r="ED50" s="220"/>
      <c r="EI50" s="293"/>
      <c r="EJ50" s="293"/>
      <c r="EK50" s="229"/>
      <c r="EL50" s="229"/>
      <c r="EM50" s="229"/>
      <c r="EN50" s="229"/>
      <c r="EO50" s="220"/>
      <c r="EP50" s="293"/>
      <c r="EQ50" s="228"/>
      <c r="ER50" s="221"/>
      <c r="ES50" s="221"/>
      <c r="ET50" s="221"/>
      <c r="EU50" s="221"/>
      <c r="EV50" s="220"/>
    </row>
    <row r="51" spans="1:152" s="274" customFormat="1" ht="33.75" customHeight="1" x14ac:dyDescent="0.2">
      <c r="B51" s="445"/>
      <c r="C51" s="456" t="s">
        <v>369</v>
      </c>
      <c r="D51" s="451">
        <f>Stundenverteilung!E46</f>
        <v>98.093908629441628</v>
      </c>
      <c r="E51" s="230"/>
      <c r="F51" s="597">
        <v>0</v>
      </c>
      <c r="G51" s="594"/>
      <c r="H51" s="594">
        <v>9417.0152284263968</v>
      </c>
      <c r="I51" s="594"/>
      <c r="J51" s="594">
        <v>9417.0152284263968</v>
      </c>
      <c r="K51" s="594"/>
      <c r="L51" s="594">
        <v>11378.89340101523</v>
      </c>
      <c r="M51" s="594"/>
      <c r="N51" s="594">
        <v>11378.89340101523</v>
      </c>
      <c r="O51" s="594"/>
      <c r="P51" s="594">
        <v>11378.89340101523</v>
      </c>
      <c r="Q51" s="594"/>
      <c r="R51" s="594">
        <v>11378.89340101523</v>
      </c>
      <c r="S51" s="595"/>
      <c r="T51" s="596">
        <v>28447.233502538071</v>
      </c>
      <c r="U51" s="594"/>
      <c r="V51" s="594">
        <v>37275.685279187819</v>
      </c>
      <c r="W51" s="594"/>
      <c r="X51" s="594">
        <v>41199.441624365485</v>
      </c>
      <c r="Y51" s="594"/>
      <c r="Z51" s="594">
        <v>41199.441624365485</v>
      </c>
      <c r="AA51" s="594"/>
      <c r="AB51" s="594">
        <v>40414.690355329949</v>
      </c>
      <c r="AC51" s="594"/>
      <c r="AD51" s="594">
        <v>40414.690355329949</v>
      </c>
      <c r="AE51" s="594"/>
      <c r="AF51" s="594">
        <v>40414.690355329949</v>
      </c>
      <c r="AG51" s="594"/>
      <c r="AH51" s="594">
        <v>40414.690355329949</v>
      </c>
      <c r="AI51" s="594"/>
      <c r="AJ51" s="594">
        <v>40414.690355329949</v>
      </c>
      <c r="AK51" s="594"/>
      <c r="AL51" s="594">
        <v>40414.690355329949</v>
      </c>
      <c r="AM51" s="594"/>
      <c r="AN51" s="594">
        <v>35509.99492385787</v>
      </c>
      <c r="AO51" s="594"/>
      <c r="AP51" s="594">
        <v>32763.365482233505</v>
      </c>
      <c r="AQ51" s="595"/>
      <c r="AR51" s="596">
        <v>45123.197969543151</v>
      </c>
      <c r="AS51" s="594"/>
      <c r="AT51" s="594">
        <v>56894.467005076142</v>
      </c>
      <c r="AU51" s="594"/>
      <c r="AV51" s="594">
        <v>56894.467005076142</v>
      </c>
      <c r="AW51" s="594"/>
      <c r="AX51" s="594">
        <v>57875.406091370562</v>
      </c>
      <c r="AY51" s="594"/>
      <c r="AZ51" s="594">
        <v>57875.406091370562</v>
      </c>
      <c r="BA51" s="594"/>
      <c r="BB51" s="594">
        <v>57875.406091370562</v>
      </c>
      <c r="BC51" s="594"/>
      <c r="BD51" s="594">
        <v>56894.467005076142</v>
      </c>
      <c r="BE51" s="594"/>
      <c r="BF51" s="594">
        <v>56894.467005076142</v>
      </c>
      <c r="BG51" s="594"/>
      <c r="BH51" s="594">
        <v>56894.467005076142</v>
      </c>
      <c r="BI51" s="594"/>
      <c r="BJ51" s="594">
        <v>56894.467005076142</v>
      </c>
      <c r="BK51" s="594"/>
      <c r="BL51" s="594">
        <v>53951.649746192896</v>
      </c>
      <c r="BM51" s="594"/>
      <c r="BN51" s="594">
        <v>41395.629441624369</v>
      </c>
      <c r="BO51" s="595"/>
      <c r="BP51" s="596">
        <v>34529.05583756345</v>
      </c>
      <c r="BQ51" s="594"/>
      <c r="BR51" s="594">
        <v>41199.441624365485</v>
      </c>
      <c r="BS51" s="594"/>
      <c r="BT51" s="594">
        <v>47085.076142131984</v>
      </c>
      <c r="BU51" s="594"/>
      <c r="BV51" s="594">
        <v>47085.076142131984</v>
      </c>
      <c r="BW51" s="594"/>
      <c r="BX51" s="594">
        <v>47085.076142131984</v>
      </c>
      <c r="BY51" s="594"/>
      <c r="BZ51" s="594">
        <v>47085.076142131984</v>
      </c>
      <c r="CA51" s="594"/>
      <c r="CB51" s="594">
        <v>43161.319796954318</v>
      </c>
      <c r="CC51" s="594"/>
      <c r="CD51" s="594">
        <v>42376.568527918782</v>
      </c>
      <c r="CE51" s="594"/>
      <c r="CF51" s="594">
        <v>42376.568527918782</v>
      </c>
      <c r="CG51" s="594"/>
      <c r="CH51" s="594">
        <v>42376.568527918782</v>
      </c>
      <c r="CI51" s="594"/>
      <c r="CJ51" s="594">
        <v>38452.812182741116</v>
      </c>
      <c r="CK51" s="594"/>
      <c r="CL51" s="594">
        <v>34725.243654822334</v>
      </c>
      <c r="CM51" s="595"/>
      <c r="CN51" s="596">
        <v>37471.873096446703</v>
      </c>
      <c r="CO51" s="594"/>
      <c r="CP51" s="594">
        <v>43161.319796954318</v>
      </c>
      <c r="CQ51" s="594"/>
      <c r="CR51" s="594">
        <v>45123.197969543151</v>
      </c>
      <c r="CS51" s="594"/>
      <c r="CT51" s="594">
        <v>45123.197969543151</v>
      </c>
      <c r="CU51" s="594"/>
      <c r="CV51" s="594">
        <v>45123.197969543151</v>
      </c>
      <c r="CW51" s="594"/>
      <c r="CX51" s="594">
        <v>45123.197969543151</v>
      </c>
      <c r="CY51" s="594"/>
      <c r="CZ51" s="594">
        <v>44338.446700507615</v>
      </c>
      <c r="DA51" s="594"/>
      <c r="DB51" s="594">
        <v>44338.446700507615</v>
      </c>
      <c r="DC51" s="594"/>
      <c r="DD51" s="594">
        <v>42376.568527918782</v>
      </c>
      <c r="DE51" s="594"/>
      <c r="DF51" s="594">
        <v>42376.568527918782</v>
      </c>
      <c r="DG51" s="594"/>
      <c r="DH51" s="594">
        <v>36490.934010152283</v>
      </c>
      <c r="DI51" s="594"/>
      <c r="DJ51" s="594">
        <v>32959.553299492385</v>
      </c>
      <c r="DK51" s="595"/>
      <c r="DL51" s="596">
        <v>7651.3248730964469</v>
      </c>
      <c r="DM51" s="594"/>
      <c r="DN51" s="594">
        <v>7651.3248730964469</v>
      </c>
      <c r="DO51" s="594"/>
      <c r="DP51" s="594">
        <v>5885.634517766498</v>
      </c>
      <c r="DQ51" s="594"/>
      <c r="DR51" s="594">
        <v>10594.142131979695</v>
      </c>
      <c r="DS51" s="594"/>
      <c r="DT51" s="594">
        <v>10594.142131979695</v>
      </c>
      <c r="DU51" s="594"/>
      <c r="DV51" s="594">
        <v>9024.6395939086306</v>
      </c>
      <c r="DW51" s="594"/>
      <c r="DX51" s="594">
        <v>0</v>
      </c>
      <c r="DY51" s="594"/>
      <c r="DZ51" s="594">
        <v>0</v>
      </c>
      <c r="EA51" s="594"/>
      <c r="EB51" s="594">
        <v>0</v>
      </c>
      <c r="EC51" s="595"/>
      <c r="ED51" s="220"/>
      <c r="EI51" s="293"/>
      <c r="EJ51" s="293"/>
      <c r="EK51" s="229"/>
      <c r="EL51" s="229"/>
      <c r="EM51" s="229"/>
      <c r="EN51" s="229"/>
      <c r="EO51" s="220"/>
      <c r="EP51" s="293"/>
      <c r="EQ51" s="228"/>
      <c r="ER51" s="221"/>
      <c r="ES51" s="221"/>
      <c r="ET51" s="221"/>
      <c r="EU51" s="221"/>
      <c r="EV51" s="220"/>
    </row>
    <row r="52" spans="1:152" s="274" customFormat="1" ht="33.75" customHeight="1" x14ac:dyDescent="0.2">
      <c r="B52" s="445"/>
      <c r="C52" s="450" t="s">
        <v>368</v>
      </c>
      <c r="D52" s="451"/>
      <c r="E52" s="518"/>
      <c r="F52" s="597">
        <v>0</v>
      </c>
      <c r="G52" s="594"/>
      <c r="H52" s="594">
        <f>F52+H51</f>
        <v>9417.0152284263968</v>
      </c>
      <c r="I52" s="594"/>
      <c r="J52" s="594">
        <f>H52+J51</f>
        <v>18834.030456852794</v>
      </c>
      <c r="K52" s="594"/>
      <c r="L52" s="594">
        <f>J52+L51</f>
        <v>30212.923857868023</v>
      </c>
      <c r="M52" s="594"/>
      <c r="N52" s="594">
        <f t="shared" ref="N52" si="70">L52+N51</f>
        <v>41591.817258883253</v>
      </c>
      <c r="O52" s="594"/>
      <c r="P52" s="594">
        <f t="shared" ref="P52" si="71">N52+P51</f>
        <v>52970.710659898483</v>
      </c>
      <c r="Q52" s="594"/>
      <c r="R52" s="594">
        <f t="shared" ref="R52" si="72">P52+R51</f>
        <v>64349.604060913713</v>
      </c>
      <c r="S52" s="594"/>
      <c r="T52" s="594">
        <f t="shared" ref="T52" si="73">R52+T51</f>
        <v>92796.837563451787</v>
      </c>
      <c r="U52" s="594"/>
      <c r="V52" s="594">
        <f t="shared" ref="V52" si="74">T52+V51</f>
        <v>130072.52284263961</v>
      </c>
      <c r="W52" s="594"/>
      <c r="X52" s="594">
        <f t="shared" ref="X52" si="75">V52+X51</f>
        <v>171271.96446700511</v>
      </c>
      <c r="Y52" s="594"/>
      <c r="Z52" s="594">
        <f t="shared" ref="Z52" si="76">X52+Z51</f>
        <v>212471.40609137059</v>
      </c>
      <c r="AA52" s="594"/>
      <c r="AB52" s="594">
        <f t="shared" ref="AB52" si="77">Z52+AB51</f>
        <v>252886.09644670054</v>
      </c>
      <c r="AC52" s="594"/>
      <c r="AD52" s="594">
        <f t="shared" ref="AD52" si="78">AB52+AD51</f>
        <v>293300.78680203052</v>
      </c>
      <c r="AE52" s="594"/>
      <c r="AF52" s="594">
        <f t="shared" ref="AF52" si="79">AD52+AF51</f>
        <v>333715.47715736047</v>
      </c>
      <c r="AG52" s="594"/>
      <c r="AH52" s="594">
        <f t="shared" ref="AH52" si="80">AF52+AH51</f>
        <v>374130.16751269042</v>
      </c>
      <c r="AI52" s="594"/>
      <c r="AJ52" s="594">
        <f t="shared" ref="AJ52" si="81">AH52+AJ51</f>
        <v>414544.85786802036</v>
      </c>
      <c r="AK52" s="594"/>
      <c r="AL52" s="594">
        <f t="shared" ref="AL52" si="82">AJ52+AL51</f>
        <v>454959.54822335031</v>
      </c>
      <c r="AM52" s="594"/>
      <c r="AN52" s="594">
        <f t="shared" ref="AN52" si="83">AL52+AN51</f>
        <v>490469.54314720817</v>
      </c>
      <c r="AO52" s="594"/>
      <c r="AP52" s="594">
        <f t="shared" ref="AP52" si="84">AN52+AP51</f>
        <v>523232.90862944169</v>
      </c>
      <c r="AQ52" s="594"/>
      <c r="AR52" s="594">
        <f t="shared" ref="AR52" si="85">AP52+AR51</f>
        <v>568356.1065989848</v>
      </c>
      <c r="AS52" s="594"/>
      <c r="AT52" s="594">
        <f t="shared" ref="AT52" si="86">AR52+AT51</f>
        <v>625250.57360406092</v>
      </c>
      <c r="AU52" s="594"/>
      <c r="AV52" s="594">
        <f t="shared" ref="AV52" si="87">AT52+AV51</f>
        <v>682145.04060913704</v>
      </c>
      <c r="AW52" s="594"/>
      <c r="AX52" s="594">
        <f t="shared" ref="AX52" si="88">AV52+AX51</f>
        <v>740020.44670050754</v>
      </c>
      <c r="AY52" s="594"/>
      <c r="AZ52" s="594">
        <f t="shared" ref="AZ52" si="89">AX52+AZ51</f>
        <v>797895.85279187816</v>
      </c>
      <c r="BA52" s="594"/>
      <c r="BB52" s="594">
        <f t="shared" ref="BB52" si="90">AZ52+BB51</f>
        <v>855771.25888324878</v>
      </c>
      <c r="BC52" s="594"/>
      <c r="BD52" s="594">
        <f t="shared" ref="BD52" si="91">BB52+BD51</f>
        <v>912665.7258883249</v>
      </c>
      <c r="BE52" s="594"/>
      <c r="BF52" s="594">
        <f t="shared" ref="BF52" si="92">BD52+BF51</f>
        <v>969560.19289340102</v>
      </c>
      <c r="BG52" s="594"/>
      <c r="BH52" s="594">
        <f t="shared" ref="BH52" si="93">BF52+BH51</f>
        <v>1026454.6598984771</v>
      </c>
      <c r="BI52" s="594"/>
      <c r="BJ52" s="594">
        <f t="shared" ref="BJ52" si="94">BH52+BJ51</f>
        <v>1083349.1269035533</v>
      </c>
      <c r="BK52" s="594"/>
      <c r="BL52" s="594">
        <f t="shared" ref="BL52" si="95">BJ52+BL51</f>
        <v>1137300.7766497461</v>
      </c>
      <c r="BM52" s="594"/>
      <c r="BN52" s="594">
        <f t="shared" ref="BN52" si="96">BL52+BN51</f>
        <v>1178696.4060913704</v>
      </c>
      <c r="BO52" s="594"/>
      <c r="BP52" s="594">
        <f t="shared" ref="BP52" si="97">BN52+BP51</f>
        <v>1213225.4619289339</v>
      </c>
      <c r="BQ52" s="594"/>
      <c r="BR52" s="594">
        <f t="shared" ref="BR52" si="98">BP52+BR51</f>
        <v>1254424.9035532994</v>
      </c>
      <c r="BS52" s="594"/>
      <c r="BT52" s="594">
        <f t="shared" ref="BT52" si="99">BR52+BT51</f>
        <v>1301509.9796954314</v>
      </c>
      <c r="BU52" s="594"/>
      <c r="BV52" s="594">
        <v>1348595.0558375635</v>
      </c>
      <c r="BW52" s="594"/>
      <c r="BX52" s="594">
        <v>1395680.1319796955</v>
      </c>
      <c r="BY52" s="594"/>
      <c r="BZ52" s="594">
        <v>1442765.2081218276</v>
      </c>
      <c r="CA52" s="594"/>
      <c r="CB52" s="594">
        <v>1485926.5279187819</v>
      </c>
      <c r="CC52" s="594"/>
      <c r="CD52" s="594">
        <v>1528303.0964467006</v>
      </c>
      <c r="CE52" s="594"/>
      <c r="CF52" s="594">
        <v>1570679.6649746194</v>
      </c>
      <c r="CG52" s="594"/>
      <c r="CH52" s="594">
        <v>1613056.2335025382</v>
      </c>
      <c r="CI52" s="594"/>
      <c r="CJ52" s="594">
        <v>1651509.0456852792</v>
      </c>
      <c r="CK52" s="594"/>
      <c r="CL52" s="594">
        <v>1686234.2893401014</v>
      </c>
      <c r="CM52" s="595"/>
      <c r="CN52" s="596">
        <v>1723706.1624365482</v>
      </c>
      <c r="CO52" s="594"/>
      <c r="CP52" s="594">
        <v>1766867.4822335024</v>
      </c>
      <c r="CQ52" s="594"/>
      <c r="CR52" s="594">
        <v>1811990.6802030455</v>
      </c>
      <c r="CS52" s="594"/>
      <c r="CT52" s="594">
        <v>1857113.8781725885</v>
      </c>
      <c r="CU52" s="594"/>
      <c r="CV52" s="594">
        <v>1902237.0761421316</v>
      </c>
      <c r="CW52" s="594"/>
      <c r="CX52" s="594">
        <v>1947360.2741116746</v>
      </c>
      <c r="CY52" s="594"/>
      <c r="CZ52" s="594">
        <v>1991698.7208121822</v>
      </c>
      <c r="DA52" s="594"/>
      <c r="DB52" s="594">
        <v>2036037.1675126897</v>
      </c>
      <c r="DC52" s="594"/>
      <c r="DD52" s="594">
        <v>2078413.7360406085</v>
      </c>
      <c r="DE52" s="594"/>
      <c r="DF52" s="594">
        <v>2120790.3045685273</v>
      </c>
      <c r="DG52" s="594"/>
      <c r="DH52" s="594">
        <v>2157281.2385786795</v>
      </c>
      <c r="DI52" s="594"/>
      <c r="DJ52" s="594">
        <v>2190240.7918781717</v>
      </c>
      <c r="DK52" s="595"/>
      <c r="DL52" s="596">
        <v>2197892.116751268</v>
      </c>
      <c r="DM52" s="594"/>
      <c r="DN52" s="594">
        <v>2205543.4416243643</v>
      </c>
      <c r="DO52" s="594"/>
      <c r="DP52" s="594">
        <v>2211429.0761421309</v>
      </c>
      <c r="DQ52" s="594"/>
      <c r="DR52" s="594">
        <v>2222023.2182741105</v>
      </c>
      <c r="DS52" s="594"/>
      <c r="DT52" s="594">
        <v>2232617.36040609</v>
      </c>
      <c r="DU52" s="594"/>
      <c r="DV52" s="594">
        <v>2241641.9999999986</v>
      </c>
      <c r="DW52" s="594"/>
      <c r="DX52" s="594">
        <v>2241641.9999999986</v>
      </c>
      <c r="DY52" s="594"/>
      <c r="DZ52" s="594">
        <v>2241641.9999999986</v>
      </c>
      <c r="EA52" s="594"/>
      <c r="EB52" s="594">
        <v>2241641.9999999986</v>
      </c>
      <c r="EC52" s="595"/>
      <c r="ED52" s="220"/>
      <c r="EI52" s="293"/>
      <c r="EJ52" s="293"/>
      <c r="EK52" s="229"/>
      <c r="EL52" s="229"/>
      <c r="EM52" s="229"/>
      <c r="EN52" s="229"/>
      <c r="EO52" s="220"/>
      <c r="EP52" s="293"/>
      <c r="EQ52" s="228"/>
      <c r="ER52" s="221"/>
      <c r="ES52" s="221"/>
      <c r="ET52" s="221"/>
      <c r="EU52" s="221"/>
      <c r="EV52" s="220"/>
    </row>
    <row r="53" spans="1:152" s="274" customFormat="1" ht="33.75" customHeight="1" x14ac:dyDescent="0.2">
      <c r="B53" s="445"/>
      <c r="C53" s="452" t="s">
        <v>366</v>
      </c>
      <c r="D53" s="453"/>
      <c r="E53" s="230"/>
      <c r="F53" s="597">
        <v>36240</v>
      </c>
      <c r="G53" s="594"/>
      <c r="H53" s="594">
        <f>Rapportierung!R460</f>
        <v>12059</v>
      </c>
      <c r="I53" s="594"/>
      <c r="J53" s="594">
        <f>Rapportierung!T460</f>
        <v>8674.5</v>
      </c>
      <c r="K53" s="594"/>
      <c r="L53" s="594">
        <f>Rapportierung!V460</f>
        <v>12394</v>
      </c>
      <c r="M53" s="594"/>
      <c r="N53" s="594">
        <f>Rapportierung!X460</f>
        <v>15914.5</v>
      </c>
      <c r="O53" s="594"/>
      <c r="P53" s="598">
        <v>20655</v>
      </c>
      <c r="Q53" s="598"/>
      <c r="R53" s="598">
        <v>13366</v>
      </c>
      <c r="S53" s="598"/>
      <c r="T53" s="594">
        <f>Rapportierung!AD460</f>
        <v>28671</v>
      </c>
      <c r="U53" s="594"/>
      <c r="V53" s="594">
        <f>Rapportierung!AF460</f>
        <v>48338</v>
      </c>
      <c r="W53" s="594"/>
      <c r="X53" s="594">
        <f>Rapportierung!AH460</f>
        <v>57989</v>
      </c>
      <c r="Y53" s="594"/>
      <c r="Z53" s="594">
        <f>Rapportierung!AJ460</f>
        <v>38386.75</v>
      </c>
      <c r="AA53" s="594"/>
      <c r="AB53" s="594">
        <f>Rapportierung!AL460</f>
        <v>39577.75</v>
      </c>
      <c r="AC53" s="594"/>
      <c r="AD53" s="594">
        <f>Rapportierung!AN460</f>
        <v>33883.75</v>
      </c>
      <c r="AE53" s="594"/>
      <c r="AF53" s="594">
        <f>Rapportierung!AP460</f>
        <v>22857</v>
      </c>
      <c r="AG53" s="594"/>
      <c r="AH53" s="594">
        <f>Rapportierung!AR460</f>
        <v>44445.75</v>
      </c>
      <c r="AI53" s="594"/>
      <c r="AJ53" s="594">
        <f>Rapportierung!AT460</f>
        <v>43371.75</v>
      </c>
      <c r="AK53" s="594"/>
      <c r="AL53" s="594">
        <f>Rapportierung!AV460</f>
        <v>27178.75</v>
      </c>
      <c r="AM53" s="594"/>
      <c r="AN53" s="594">
        <f>Rapportierung!AX460</f>
        <v>33591.25</v>
      </c>
      <c r="AO53" s="594"/>
      <c r="AP53" s="594">
        <f>Rapportierung!AZ460</f>
        <v>22546</v>
      </c>
      <c r="AQ53" s="594"/>
      <c r="AR53" s="594">
        <f>Rapportierung!BB460</f>
        <v>0</v>
      </c>
      <c r="AS53" s="594"/>
      <c r="AT53" s="594">
        <f>Rapportierung!BD460</f>
        <v>0</v>
      </c>
      <c r="AU53" s="594"/>
      <c r="AV53" s="594">
        <f>Rapportierung!BF460</f>
        <v>0</v>
      </c>
      <c r="AW53" s="594"/>
      <c r="AX53" s="594">
        <f>Rapportierung!BH460</f>
        <v>0</v>
      </c>
      <c r="AY53" s="594"/>
      <c r="AZ53" s="594">
        <f>Rapportierung!BJ460</f>
        <v>0</v>
      </c>
      <c r="BA53" s="594"/>
      <c r="BB53" s="594">
        <f>Rapportierung!BL460</f>
        <v>0</v>
      </c>
      <c r="BC53" s="594"/>
      <c r="BD53" s="594">
        <f>Rapportierung!BN460</f>
        <v>0</v>
      </c>
      <c r="BE53" s="594"/>
      <c r="BF53" s="594">
        <f>Rapportierung!BP460</f>
        <v>0</v>
      </c>
      <c r="BG53" s="594"/>
      <c r="BH53" s="594">
        <f>Rapportierung!BR460</f>
        <v>0</v>
      </c>
      <c r="BI53" s="594"/>
      <c r="BJ53" s="594">
        <f>Rapportierung!BT460</f>
        <v>0</v>
      </c>
      <c r="BK53" s="594"/>
      <c r="BL53" s="594">
        <f>Rapportierung!BV460</f>
        <v>0</v>
      </c>
      <c r="BM53" s="594"/>
      <c r="BN53" s="594">
        <f>Rapportierung!BX460</f>
        <v>0</v>
      </c>
      <c r="BO53" s="594"/>
      <c r="BP53" s="594">
        <f>Rapportierung!BZ460</f>
        <v>0</v>
      </c>
      <c r="BQ53" s="594"/>
      <c r="BR53" s="594">
        <f>Rapportierung!CB460</f>
        <v>0</v>
      </c>
      <c r="BS53" s="594"/>
      <c r="BT53" s="594">
        <f>Rapportierung!CD460</f>
        <v>0</v>
      </c>
      <c r="BU53" s="594"/>
      <c r="BV53" s="594"/>
      <c r="BW53" s="594"/>
      <c r="BX53" s="594"/>
      <c r="BY53" s="594"/>
      <c r="BZ53" s="594"/>
      <c r="CA53" s="594"/>
      <c r="CB53" s="594"/>
      <c r="CC53" s="594"/>
      <c r="CD53" s="594"/>
      <c r="CE53" s="594"/>
      <c r="CF53" s="594"/>
      <c r="CG53" s="594"/>
      <c r="CH53" s="594"/>
      <c r="CI53" s="594"/>
      <c r="CJ53" s="594"/>
      <c r="CK53" s="594"/>
      <c r="CL53" s="594"/>
      <c r="CM53" s="595"/>
      <c r="CN53" s="596"/>
      <c r="CO53" s="594"/>
      <c r="CP53" s="594"/>
      <c r="CQ53" s="594"/>
      <c r="CR53" s="594"/>
      <c r="CS53" s="594"/>
      <c r="CT53" s="594"/>
      <c r="CU53" s="594"/>
      <c r="CV53" s="594"/>
      <c r="CW53" s="594"/>
      <c r="CX53" s="594"/>
      <c r="CY53" s="594"/>
      <c r="CZ53" s="594"/>
      <c r="DA53" s="594"/>
      <c r="DB53" s="594"/>
      <c r="DC53" s="594"/>
      <c r="DD53" s="594"/>
      <c r="DE53" s="594"/>
      <c r="DF53" s="594"/>
      <c r="DG53" s="594"/>
      <c r="DH53" s="594"/>
      <c r="DI53" s="594"/>
      <c r="DJ53" s="594"/>
      <c r="DK53" s="595"/>
      <c r="DL53" s="596"/>
      <c r="DM53" s="594"/>
      <c r="DN53" s="594"/>
      <c r="DO53" s="594"/>
      <c r="DP53" s="594"/>
      <c r="DQ53" s="594"/>
      <c r="DR53" s="594"/>
      <c r="DS53" s="594"/>
      <c r="DT53" s="594"/>
      <c r="DU53" s="594"/>
      <c r="DV53" s="594"/>
      <c r="DW53" s="594"/>
      <c r="DX53" s="594"/>
      <c r="DY53" s="594"/>
      <c r="DZ53" s="594"/>
      <c r="EA53" s="594"/>
      <c r="EB53" s="594"/>
      <c r="EC53" s="595"/>
      <c r="ED53" s="220"/>
      <c r="EI53" s="293"/>
      <c r="EJ53" s="293"/>
      <c r="EK53" s="229"/>
      <c r="EL53" s="229"/>
      <c r="EM53" s="229"/>
      <c r="EN53" s="229"/>
      <c r="EO53" s="220"/>
      <c r="EP53" s="293"/>
      <c r="EQ53" s="228"/>
      <c r="ER53" s="221"/>
      <c r="ES53" s="221"/>
      <c r="ET53" s="221"/>
      <c r="EU53" s="221"/>
      <c r="EV53" s="220"/>
    </row>
    <row r="54" spans="1:152" s="274" customFormat="1" ht="33.75" customHeight="1" x14ac:dyDescent="0.2">
      <c r="B54" s="445"/>
      <c r="C54" s="452" t="s">
        <v>367</v>
      </c>
      <c r="D54" s="453"/>
      <c r="E54" s="230"/>
      <c r="F54" s="597">
        <f>F53</f>
        <v>36240</v>
      </c>
      <c r="G54" s="594"/>
      <c r="H54" s="594">
        <f>F54+H53</f>
        <v>48299</v>
      </c>
      <c r="I54" s="594"/>
      <c r="J54" s="594">
        <f t="shared" ref="J54" si="100">H54+J53</f>
        <v>56973.5</v>
      </c>
      <c r="K54" s="594"/>
      <c r="L54" s="594">
        <f t="shared" ref="L54" si="101">J54+L53</f>
        <v>69367.5</v>
      </c>
      <c r="M54" s="594"/>
      <c r="N54" s="594">
        <f t="shared" ref="N54" si="102">L54+N53</f>
        <v>85282</v>
      </c>
      <c r="O54" s="594"/>
      <c r="P54" s="598">
        <f t="shared" ref="P54" si="103">N54+P53</f>
        <v>105937</v>
      </c>
      <c r="Q54" s="598"/>
      <c r="R54" s="598">
        <f t="shared" ref="R54" si="104">P54+R53</f>
        <v>119303</v>
      </c>
      <c r="S54" s="598"/>
      <c r="T54" s="594">
        <f t="shared" ref="T54" si="105">R54+T53</f>
        <v>147974</v>
      </c>
      <c r="U54" s="594"/>
      <c r="V54" s="594">
        <f t="shared" ref="V54" si="106">T54+V53</f>
        <v>196312</v>
      </c>
      <c r="W54" s="594"/>
      <c r="X54" s="594">
        <f t="shared" ref="X54" si="107">V54+X53</f>
        <v>254301</v>
      </c>
      <c r="Y54" s="594"/>
      <c r="Z54" s="594">
        <f t="shared" ref="Z54" si="108">X54+Z53</f>
        <v>292687.75</v>
      </c>
      <c r="AA54" s="594"/>
      <c r="AB54" s="594">
        <f t="shared" ref="AB54" si="109">Z54+AB53</f>
        <v>332265.5</v>
      </c>
      <c r="AC54" s="594"/>
      <c r="AD54" s="594">
        <f t="shared" ref="AD54" si="110">AB54+AD53</f>
        <v>366149.25</v>
      </c>
      <c r="AE54" s="594"/>
      <c r="AF54" s="594">
        <f t="shared" ref="AF54" si="111">AD54+AF53</f>
        <v>389006.25</v>
      </c>
      <c r="AG54" s="594"/>
      <c r="AH54" s="594">
        <f t="shared" ref="AH54" si="112">AF54+AH53</f>
        <v>433452</v>
      </c>
      <c r="AI54" s="594"/>
      <c r="AJ54" s="594">
        <f t="shared" ref="AJ54" si="113">AH54+AJ53</f>
        <v>476823.75</v>
      </c>
      <c r="AK54" s="594"/>
      <c r="AL54" s="594">
        <f t="shared" ref="AL54" si="114">AJ54+AL53</f>
        <v>504002.5</v>
      </c>
      <c r="AM54" s="594"/>
      <c r="AN54" s="594">
        <f t="shared" ref="AN54" si="115">AL54+AN53</f>
        <v>537593.75</v>
      </c>
      <c r="AO54" s="594"/>
      <c r="AP54" s="594">
        <f t="shared" ref="AP54" si="116">AN54+AP53</f>
        <v>560139.75</v>
      </c>
      <c r="AQ54" s="594"/>
      <c r="AR54" s="594">
        <f t="shared" ref="AR54" si="117">AP54+AR53</f>
        <v>560139.75</v>
      </c>
      <c r="AS54" s="594"/>
      <c r="AT54" s="594">
        <f t="shared" ref="AT54" si="118">AR54+AT53</f>
        <v>560139.75</v>
      </c>
      <c r="AU54" s="594"/>
      <c r="AV54" s="594">
        <f t="shared" ref="AV54" si="119">AT54+AV53</f>
        <v>560139.75</v>
      </c>
      <c r="AW54" s="594"/>
      <c r="AX54" s="594">
        <f t="shared" ref="AX54" si="120">AV54+AX53</f>
        <v>560139.75</v>
      </c>
      <c r="AY54" s="594"/>
      <c r="AZ54" s="594">
        <f t="shared" ref="AZ54" si="121">AX54+AZ53</f>
        <v>560139.75</v>
      </c>
      <c r="BA54" s="594"/>
      <c r="BB54" s="594">
        <f t="shared" ref="BB54" si="122">AZ54+BB53</f>
        <v>560139.75</v>
      </c>
      <c r="BC54" s="594"/>
      <c r="BD54" s="594">
        <f t="shared" ref="BD54" si="123">BB54+BD53</f>
        <v>560139.75</v>
      </c>
      <c r="BE54" s="594"/>
      <c r="BF54" s="594">
        <f t="shared" ref="BF54" si="124">BD54+BF53</f>
        <v>560139.75</v>
      </c>
      <c r="BG54" s="594"/>
      <c r="BH54" s="594">
        <f t="shared" ref="BH54" si="125">BF54+BH53</f>
        <v>560139.75</v>
      </c>
      <c r="BI54" s="594"/>
      <c r="BJ54" s="594">
        <f t="shared" ref="BJ54" si="126">BH54+BJ53</f>
        <v>560139.75</v>
      </c>
      <c r="BK54" s="594"/>
      <c r="BL54" s="594">
        <f t="shared" ref="BL54" si="127">BJ54+BL53</f>
        <v>560139.75</v>
      </c>
      <c r="BM54" s="594"/>
      <c r="BN54" s="594">
        <f t="shared" ref="BN54" si="128">BL54+BN53</f>
        <v>560139.75</v>
      </c>
      <c r="BO54" s="594"/>
      <c r="BP54" s="594">
        <f t="shared" ref="BP54" si="129">BN54+BP53</f>
        <v>560139.75</v>
      </c>
      <c r="BQ54" s="594"/>
      <c r="BR54" s="594">
        <f t="shared" ref="BR54" si="130">BP54+BR53</f>
        <v>560139.75</v>
      </c>
      <c r="BS54" s="594"/>
      <c r="BT54" s="594">
        <f t="shared" ref="BT54" si="131">BR54+BT53</f>
        <v>560139.75</v>
      </c>
      <c r="BU54" s="594"/>
      <c r="BV54" s="594">
        <v>147330.25</v>
      </c>
      <c r="BW54" s="594"/>
      <c r="BX54" s="594">
        <v>147330.25</v>
      </c>
      <c r="BY54" s="594"/>
      <c r="BZ54" s="594">
        <v>147330.25</v>
      </c>
      <c r="CA54" s="594"/>
      <c r="CB54" s="594">
        <v>147330.25</v>
      </c>
      <c r="CC54" s="594"/>
      <c r="CD54" s="594">
        <v>147330.25</v>
      </c>
      <c r="CE54" s="594"/>
      <c r="CF54" s="594">
        <v>147330.25</v>
      </c>
      <c r="CG54" s="594"/>
      <c r="CH54" s="594">
        <v>147330.25</v>
      </c>
      <c r="CI54" s="594"/>
      <c r="CJ54" s="594">
        <v>147330.25</v>
      </c>
      <c r="CK54" s="594"/>
      <c r="CL54" s="594">
        <v>147330.25</v>
      </c>
      <c r="CM54" s="595"/>
      <c r="CN54" s="596">
        <v>147330.25</v>
      </c>
      <c r="CO54" s="594"/>
      <c r="CP54" s="594">
        <v>147330.25</v>
      </c>
      <c r="CQ54" s="594"/>
      <c r="CR54" s="594">
        <v>147330.25</v>
      </c>
      <c r="CS54" s="594"/>
      <c r="CT54" s="594">
        <v>147330.25</v>
      </c>
      <c r="CU54" s="594"/>
      <c r="CV54" s="594">
        <v>147330.25</v>
      </c>
      <c r="CW54" s="594"/>
      <c r="CX54" s="594">
        <v>147330.25</v>
      </c>
      <c r="CY54" s="594"/>
      <c r="CZ54" s="594">
        <v>147330.25</v>
      </c>
      <c r="DA54" s="594"/>
      <c r="DB54" s="594">
        <v>147330.25</v>
      </c>
      <c r="DC54" s="594"/>
      <c r="DD54" s="594">
        <v>147330.25</v>
      </c>
      <c r="DE54" s="594"/>
      <c r="DF54" s="594">
        <v>147330.25</v>
      </c>
      <c r="DG54" s="594"/>
      <c r="DH54" s="594">
        <v>147330.25</v>
      </c>
      <c r="DI54" s="594"/>
      <c r="DJ54" s="594">
        <v>147330.25</v>
      </c>
      <c r="DK54" s="595"/>
      <c r="DL54" s="596">
        <v>147330.25</v>
      </c>
      <c r="DM54" s="594"/>
      <c r="DN54" s="594">
        <v>147330.25</v>
      </c>
      <c r="DO54" s="594"/>
      <c r="DP54" s="594">
        <v>147330.25</v>
      </c>
      <c r="DQ54" s="594"/>
      <c r="DR54" s="594">
        <v>147330.25</v>
      </c>
      <c r="DS54" s="594"/>
      <c r="DT54" s="594">
        <v>147330.25</v>
      </c>
      <c r="DU54" s="594"/>
      <c r="DV54" s="594">
        <v>147330.25</v>
      </c>
      <c r="DW54" s="594"/>
      <c r="DX54" s="594">
        <v>147330.25</v>
      </c>
      <c r="DY54" s="594"/>
      <c r="DZ54" s="594">
        <v>147330.25</v>
      </c>
      <c r="EA54" s="594"/>
      <c r="EB54" s="594">
        <v>147330.25</v>
      </c>
      <c r="EC54" s="595"/>
      <c r="ED54" s="220"/>
      <c r="EI54" s="293"/>
      <c r="EJ54" s="293"/>
      <c r="EK54" s="229"/>
      <c r="EL54" s="229"/>
      <c r="EM54" s="229"/>
      <c r="EN54" s="229"/>
      <c r="EO54" s="220"/>
      <c r="EP54" s="293"/>
      <c r="EQ54" s="228"/>
      <c r="ER54" s="221"/>
      <c r="ES54" s="221"/>
      <c r="ET54" s="221"/>
      <c r="EU54" s="221"/>
      <c r="EV54" s="220"/>
    </row>
    <row r="55" spans="1:152" ht="6.95" customHeight="1" x14ac:dyDescent="0.2">
      <c r="C55" s="226"/>
      <c r="D55" s="226"/>
      <c r="F55" s="227"/>
      <c r="G55" s="227"/>
      <c r="H55" s="227"/>
      <c r="I55" s="227"/>
      <c r="J55" s="227"/>
      <c r="K55" s="227"/>
      <c r="L55" s="227"/>
      <c r="M55" s="227"/>
      <c r="N55" s="227"/>
      <c r="O55" s="227"/>
      <c r="P55" s="227"/>
      <c r="Q55" s="227"/>
      <c r="R55" s="227"/>
      <c r="S55" s="227"/>
      <c r="T55" s="227"/>
      <c r="U55" s="227"/>
      <c r="V55" s="227"/>
      <c r="W55" s="227"/>
      <c r="X55" s="227"/>
      <c r="Y55" s="227"/>
      <c r="Z55" s="227"/>
      <c r="AA55" s="227"/>
      <c r="AB55" s="227"/>
      <c r="AC55" s="227"/>
      <c r="AD55" s="227"/>
      <c r="AE55" s="227"/>
      <c r="AF55" s="227"/>
      <c r="AG55" s="227"/>
      <c r="AH55" s="227"/>
      <c r="AI55" s="227"/>
      <c r="AJ55" s="227"/>
      <c r="AK55" s="227"/>
      <c r="AL55" s="227"/>
      <c r="AM55" s="227"/>
      <c r="AN55" s="227"/>
      <c r="AO55" s="227"/>
      <c r="AP55" s="227"/>
      <c r="AQ55" s="227"/>
      <c r="AR55" s="227"/>
      <c r="AS55" s="227"/>
      <c r="AT55" s="227"/>
      <c r="AU55" s="227"/>
      <c r="AV55" s="227"/>
      <c r="AW55" s="227"/>
      <c r="AX55" s="227"/>
      <c r="AY55" s="227"/>
      <c r="AZ55" s="227"/>
      <c r="BA55" s="227"/>
      <c r="BB55" s="227"/>
      <c r="BC55" s="227"/>
      <c r="BD55" s="227"/>
      <c r="BE55" s="227"/>
      <c r="BF55" s="227"/>
      <c r="BG55" s="227"/>
      <c r="BH55" s="227"/>
      <c r="BI55" s="227"/>
      <c r="BJ55" s="227"/>
      <c r="BK55" s="227"/>
      <c r="BL55" s="227"/>
      <c r="BM55" s="227"/>
      <c r="BN55" s="227"/>
      <c r="BO55" s="227"/>
      <c r="BP55" s="227"/>
      <c r="BQ55" s="227"/>
      <c r="BR55" s="227"/>
      <c r="BS55" s="227"/>
      <c r="BT55" s="227"/>
      <c r="BU55" s="227"/>
      <c r="BV55" s="227"/>
      <c r="BW55" s="227"/>
      <c r="BX55" s="227"/>
      <c r="BY55" s="227"/>
      <c r="BZ55" s="227"/>
      <c r="CA55" s="227"/>
      <c r="CB55" s="227"/>
      <c r="CC55" s="227"/>
      <c r="CD55" s="227"/>
      <c r="CE55" s="227"/>
      <c r="CF55" s="227"/>
      <c r="CG55" s="227"/>
      <c r="CH55" s="227"/>
      <c r="CI55" s="227"/>
      <c r="CJ55" s="227"/>
      <c r="CK55" s="227"/>
      <c r="CL55" s="227"/>
      <c r="CM55" s="227"/>
      <c r="CN55" s="227"/>
      <c r="CO55" s="227"/>
      <c r="CP55" s="227"/>
      <c r="CQ55" s="227"/>
      <c r="CR55" s="227"/>
      <c r="CS55" s="227"/>
      <c r="CT55" s="227"/>
      <c r="CU55" s="227"/>
      <c r="CV55" s="227"/>
      <c r="CW55" s="227"/>
      <c r="CX55" s="227"/>
      <c r="CY55" s="227"/>
      <c r="CZ55" s="227"/>
      <c r="DA55" s="227"/>
      <c r="DB55" s="227"/>
      <c r="DC55" s="227"/>
      <c r="DD55" s="227"/>
      <c r="DE55" s="227"/>
      <c r="DF55" s="227"/>
      <c r="DG55" s="227"/>
      <c r="DH55" s="227"/>
      <c r="DI55" s="227"/>
      <c r="DJ55" s="227"/>
      <c r="DK55" s="227"/>
      <c r="DL55" s="227"/>
      <c r="DM55" s="227"/>
      <c r="DN55" s="227"/>
      <c r="DO55" s="227"/>
      <c r="DP55" s="227"/>
      <c r="DQ55" s="227"/>
      <c r="DR55" s="227"/>
      <c r="DS55" s="227"/>
      <c r="DT55" s="227"/>
      <c r="DU55" s="227"/>
      <c r="DV55" s="227"/>
      <c r="DW55" s="227"/>
      <c r="DX55" s="227"/>
      <c r="DY55" s="227"/>
      <c r="DZ55" s="227"/>
      <c r="EA55" s="227"/>
      <c r="EB55" s="227"/>
      <c r="EC55" s="227"/>
      <c r="EK55" s="226"/>
      <c r="EL55" s="226"/>
      <c r="EM55" s="226"/>
      <c r="EN55" s="226"/>
      <c r="EQ55" s="222"/>
      <c r="ER55" s="221"/>
      <c r="ES55" s="221"/>
      <c r="ET55" s="221"/>
      <c r="EU55" s="221"/>
      <c r="EV55" s="220"/>
    </row>
    <row r="56" spans="1:152" ht="12.75" customHeight="1" x14ac:dyDescent="0.2">
      <c r="C56" s="631" t="s">
        <v>260</v>
      </c>
      <c r="D56" s="632"/>
      <c r="E56" s="222"/>
      <c r="F56" s="633">
        <f>SUM(F44:EC44)</f>
        <v>22852</v>
      </c>
      <c r="G56" s="634"/>
      <c r="H56" s="634"/>
      <c r="I56" s="634"/>
      <c r="J56" s="634"/>
      <c r="K56" s="634"/>
      <c r="L56" s="634"/>
      <c r="M56" s="634"/>
      <c r="N56" s="634"/>
      <c r="O56" s="634"/>
      <c r="P56" s="634"/>
      <c r="Q56" s="634"/>
      <c r="R56" s="634"/>
      <c r="S56" s="634"/>
      <c r="T56" s="634"/>
      <c r="U56" s="634"/>
      <c r="V56" s="634"/>
      <c r="W56" s="634"/>
      <c r="X56" s="634"/>
      <c r="Y56" s="634"/>
      <c r="Z56" s="634"/>
      <c r="AA56" s="634"/>
      <c r="AB56" s="634"/>
      <c r="AC56" s="634"/>
      <c r="AD56" s="634"/>
      <c r="AE56" s="634"/>
      <c r="AF56" s="634"/>
      <c r="AG56" s="634"/>
      <c r="AH56" s="634"/>
      <c r="AI56" s="634"/>
      <c r="AJ56" s="634"/>
      <c r="AK56" s="634"/>
      <c r="AL56" s="634"/>
      <c r="AM56" s="634"/>
      <c r="AN56" s="634"/>
      <c r="AO56" s="634"/>
      <c r="AP56" s="634"/>
      <c r="AQ56" s="634"/>
      <c r="AR56" s="634"/>
      <c r="AS56" s="634"/>
      <c r="AT56" s="634"/>
      <c r="AU56" s="634"/>
      <c r="AV56" s="634"/>
      <c r="AW56" s="634"/>
      <c r="AX56" s="634"/>
      <c r="AY56" s="634"/>
      <c r="AZ56" s="634"/>
      <c r="BA56" s="634"/>
      <c r="BB56" s="634"/>
      <c r="BC56" s="634"/>
      <c r="BD56" s="634"/>
      <c r="BE56" s="634"/>
      <c r="BF56" s="634"/>
      <c r="BG56" s="634"/>
      <c r="BH56" s="634"/>
      <c r="BI56" s="634"/>
      <c r="BJ56" s="634"/>
      <c r="BK56" s="634"/>
      <c r="BL56" s="634"/>
      <c r="BM56" s="634"/>
      <c r="BN56" s="634"/>
      <c r="BO56" s="634"/>
      <c r="BP56" s="634"/>
      <c r="BQ56" s="634"/>
      <c r="BR56" s="634"/>
      <c r="BS56" s="634"/>
      <c r="BT56" s="634"/>
      <c r="BU56" s="634"/>
      <c r="BV56" s="634"/>
      <c r="BW56" s="634"/>
      <c r="BX56" s="634"/>
      <c r="BY56" s="634"/>
      <c r="BZ56" s="634"/>
      <c r="CA56" s="634"/>
      <c r="CB56" s="634"/>
      <c r="CC56" s="634"/>
      <c r="CD56" s="634"/>
      <c r="CE56" s="634"/>
      <c r="CF56" s="634"/>
      <c r="CG56" s="634"/>
      <c r="CH56" s="634"/>
      <c r="CI56" s="634"/>
      <c r="CJ56" s="634"/>
      <c r="CK56" s="634"/>
      <c r="CL56" s="634"/>
      <c r="CM56" s="634"/>
      <c r="CN56" s="634"/>
      <c r="CO56" s="634"/>
      <c r="CP56" s="634"/>
      <c r="CQ56" s="634"/>
      <c r="CR56" s="634"/>
      <c r="CS56" s="634"/>
      <c r="CT56" s="634"/>
      <c r="CU56" s="634"/>
      <c r="CV56" s="634"/>
      <c r="CW56" s="634"/>
      <c r="CX56" s="634"/>
      <c r="CY56" s="634"/>
      <c r="CZ56" s="634"/>
      <c r="DA56" s="634"/>
      <c r="DB56" s="634"/>
      <c r="DC56" s="634"/>
      <c r="DD56" s="634"/>
      <c r="DE56" s="634"/>
      <c r="DF56" s="634"/>
      <c r="DG56" s="634"/>
      <c r="DH56" s="634"/>
      <c r="DI56" s="634"/>
      <c r="DJ56" s="634"/>
      <c r="DK56" s="634"/>
      <c r="DL56" s="634"/>
      <c r="DM56" s="634"/>
      <c r="DN56" s="634"/>
      <c r="DO56" s="634"/>
      <c r="DP56" s="634"/>
      <c r="DQ56" s="634"/>
      <c r="DR56" s="634"/>
      <c r="DS56" s="634"/>
      <c r="DT56" s="634"/>
      <c r="DU56" s="634"/>
      <c r="DV56" s="634"/>
      <c r="DW56" s="634"/>
      <c r="DX56" s="634"/>
      <c r="DY56" s="634"/>
      <c r="DZ56" s="634"/>
      <c r="EA56" s="634"/>
      <c r="EB56" s="634"/>
      <c r="EC56" s="635"/>
      <c r="ED56" s="220"/>
      <c r="EQ56" s="222"/>
      <c r="ER56" s="221"/>
      <c r="ES56" s="221"/>
      <c r="ET56" s="221"/>
      <c r="EU56" s="221"/>
      <c r="EV56" s="220"/>
    </row>
    <row r="57" spans="1:152" ht="6.95" customHeight="1" x14ac:dyDescent="0.2">
      <c r="F57" s="225"/>
      <c r="G57" s="225"/>
      <c r="H57" s="225"/>
      <c r="I57" s="225"/>
      <c r="J57" s="225"/>
      <c r="K57" s="225"/>
      <c r="L57" s="225"/>
      <c r="M57" s="225"/>
      <c r="N57" s="225"/>
      <c r="O57" s="225"/>
      <c r="P57" s="225"/>
      <c r="Q57" s="225"/>
      <c r="R57" s="225"/>
      <c r="S57" s="225"/>
      <c r="T57" s="225"/>
      <c r="U57" s="225"/>
      <c r="V57" s="225"/>
      <c r="W57" s="225"/>
      <c r="X57" s="225"/>
      <c r="Y57" s="225"/>
      <c r="Z57" s="225"/>
      <c r="AA57" s="225"/>
      <c r="AB57" s="225"/>
      <c r="AC57" s="225"/>
      <c r="AD57" s="225"/>
      <c r="AE57" s="225"/>
      <c r="AF57" s="225"/>
      <c r="AG57" s="225"/>
      <c r="AH57" s="225"/>
      <c r="AI57" s="225"/>
      <c r="AJ57" s="225"/>
      <c r="AK57" s="225"/>
      <c r="AL57" s="225"/>
      <c r="AM57" s="225"/>
      <c r="AN57" s="225"/>
      <c r="AO57" s="225"/>
      <c r="AP57" s="225"/>
      <c r="AQ57" s="225"/>
      <c r="AR57" s="225"/>
      <c r="AS57" s="225"/>
      <c r="AT57" s="225"/>
      <c r="AU57" s="225"/>
      <c r="AV57" s="225"/>
      <c r="AW57" s="225"/>
      <c r="AX57" s="225"/>
      <c r="AY57" s="225"/>
      <c r="AZ57" s="225"/>
      <c r="BA57" s="225"/>
      <c r="BB57" s="225"/>
      <c r="BC57" s="225"/>
      <c r="BD57" s="225"/>
      <c r="BE57" s="225"/>
      <c r="BF57" s="225"/>
      <c r="BG57" s="225"/>
      <c r="BH57" s="225"/>
      <c r="BI57" s="225"/>
      <c r="BJ57" s="225"/>
      <c r="BK57" s="225"/>
      <c r="BL57" s="225"/>
      <c r="BM57" s="225"/>
      <c r="BN57" s="225"/>
      <c r="BO57" s="225"/>
      <c r="BP57" s="225"/>
      <c r="BQ57" s="225"/>
      <c r="BR57" s="225"/>
      <c r="BS57" s="225"/>
      <c r="BT57" s="225"/>
      <c r="BU57" s="225"/>
      <c r="BV57" s="225"/>
      <c r="BW57" s="225"/>
      <c r="BX57" s="225"/>
      <c r="BY57" s="225"/>
      <c r="BZ57" s="225"/>
      <c r="CA57" s="225"/>
      <c r="CB57" s="225"/>
      <c r="CC57" s="225"/>
      <c r="CD57" s="225"/>
      <c r="CE57" s="225"/>
      <c r="CF57" s="225"/>
      <c r="CG57" s="225"/>
      <c r="CH57" s="225"/>
      <c r="CI57" s="225"/>
      <c r="CJ57" s="225"/>
      <c r="CK57" s="225"/>
      <c r="CL57" s="225"/>
      <c r="CM57" s="225"/>
      <c r="CN57" s="225"/>
      <c r="CO57" s="225"/>
      <c r="CP57" s="225"/>
      <c r="CQ57" s="225"/>
      <c r="CR57" s="225"/>
      <c r="CS57" s="225"/>
      <c r="CT57" s="225"/>
      <c r="CU57" s="225"/>
      <c r="CV57" s="225"/>
      <c r="CW57" s="225"/>
      <c r="CX57" s="225"/>
      <c r="CY57" s="225"/>
      <c r="CZ57" s="225"/>
      <c r="DA57" s="225"/>
      <c r="DB57" s="225"/>
      <c r="DC57" s="225"/>
      <c r="DD57" s="225"/>
      <c r="DE57" s="225"/>
      <c r="DF57" s="225"/>
      <c r="DG57" s="225"/>
      <c r="DH57" s="225"/>
      <c r="DI57" s="225"/>
      <c r="DJ57" s="225"/>
      <c r="DK57" s="225"/>
      <c r="DL57" s="225"/>
      <c r="DM57" s="225"/>
      <c r="DN57" s="225"/>
      <c r="DO57" s="225"/>
      <c r="DP57" s="225"/>
      <c r="DQ57" s="225"/>
      <c r="DR57" s="225"/>
      <c r="DS57" s="225"/>
      <c r="DT57" s="225"/>
      <c r="DU57" s="225"/>
      <c r="DV57" s="225"/>
      <c r="DW57" s="225"/>
      <c r="DX57" s="225"/>
      <c r="DY57" s="225"/>
      <c r="DZ57" s="225"/>
      <c r="EA57" s="225"/>
      <c r="EB57" s="225"/>
      <c r="EC57" s="225"/>
      <c r="EQ57" s="222"/>
      <c r="ER57" s="221"/>
      <c r="ES57" s="221"/>
      <c r="ET57" s="221"/>
      <c r="EU57" s="221"/>
      <c r="EV57" s="220"/>
    </row>
    <row r="58" spans="1:152" ht="8.25" x14ac:dyDescent="0.2">
      <c r="F58" s="605" t="s">
        <v>290</v>
      </c>
      <c r="G58" s="605"/>
      <c r="H58" s="605"/>
      <c r="I58" s="605"/>
      <c r="J58" s="605"/>
      <c r="K58" s="605"/>
      <c r="L58" s="605"/>
      <c r="M58" s="605"/>
      <c r="N58" s="605"/>
      <c r="O58" s="605"/>
      <c r="P58" s="605"/>
      <c r="Q58" s="605"/>
      <c r="R58" s="605"/>
      <c r="S58" s="606"/>
      <c r="T58" s="607" t="str">
        <f>T15</f>
        <v>Jahr 2022</v>
      </c>
      <c r="U58" s="608"/>
      <c r="V58" s="608"/>
      <c r="W58" s="608"/>
      <c r="X58" s="608"/>
      <c r="Y58" s="608"/>
      <c r="Z58" s="608"/>
      <c r="AA58" s="608"/>
      <c r="AB58" s="608"/>
      <c r="AC58" s="608"/>
      <c r="AD58" s="608"/>
      <c r="AE58" s="608"/>
      <c r="AF58" s="608"/>
      <c r="AG58" s="608"/>
      <c r="AH58" s="608"/>
      <c r="AI58" s="608"/>
      <c r="AJ58" s="608"/>
      <c r="AK58" s="608"/>
      <c r="AL58" s="608"/>
      <c r="AM58" s="608"/>
      <c r="AN58" s="608"/>
      <c r="AO58" s="608"/>
      <c r="AP58" s="608"/>
      <c r="AQ58" s="609"/>
      <c r="AR58" s="607" t="str">
        <f>AR15</f>
        <v>Jahr 2023</v>
      </c>
      <c r="AS58" s="608"/>
      <c r="AT58" s="608"/>
      <c r="AU58" s="608"/>
      <c r="AV58" s="608"/>
      <c r="AW58" s="608"/>
      <c r="AX58" s="608"/>
      <c r="AY58" s="608"/>
      <c r="AZ58" s="608"/>
      <c r="BA58" s="608"/>
      <c r="BB58" s="608"/>
      <c r="BC58" s="608"/>
      <c r="BD58" s="608"/>
      <c r="BE58" s="608"/>
      <c r="BF58" s="608"/>
      <c r="BG58" s="608"/>
      <c r="BH58" s="608"/>
      <c r="BI58" s="608"/>
      <c r="BJ58" s="608"/>
      <c r="BK58" s="608"/>
      <c r="BL58" s="608"/>
      <c r="BM58" s="608"/>
      <c r="BN58" s="608"/>
      <c r="BO58" s="609"/>
      <c r="BP58" s="607" t="str">
        <f>BP15</f>
        <v>Jahr 2024</v>
      </c>
      <c r="BQ58" s="608"/>
      <c r="BR58" s="608"/>
      <c r="BS58" s="608"/>
      <c r="BT58" s="608"/>
      <c r="BU58" s="608"/>
      <c r="BV58" s="608"/>
      <c r="BW58" s="608"/>
      <c r="BX58" s="608"/>
      <c r="BY58" s="608"/>
      <c r="BZ58" s="608"/>
      <c r="CA58" s="608"/>
      <c r="CB58" s="608"/>
      <c r="CC58" s="608"/>
      <c r="CD58" s="608"/>
      <c r="CE58" s="608"/>
      <c r="CF58" s="608"/>
      <c r="CG58" s="608"/>
      <c r="CH58" s="608"/>
      <c r="CI58" s="608"/>
      <c r="CJ58" s="608"/>
      <c r="CK58" s="608"/>
      <c r="CL58" s="608"/>
      <c r="CM58" s="609"/>
      <c r="CN58" s="607" t="str">
        <f>CN15</f>
        <v>Jahr 2025</v>
      </c>
      <c r="CO58" s="608"/>
      <c r="CP58" s="608"/>
      <c r="CQ58" s="608"/>
      <c r="CR58" s="608"/>
      <c r="CS58" s="608"/>
      <c r="CT58" s="608"/>
      <c r="CU58" s="608"/>
      <c r="CV58" s="608"/>
      <c r="CW58" s="608"/>
      <c r="CX58" s="608"/>
      <c r="CY58" s="608"/>
      <c r="CZ58" s="608"/>
      <c r="DA58" s="608"/>
      <c r="DB58" s="608"/>
      <c r="DC58" s="608"/>
      <c r="DD58" s="608"/>
      <c r="DE58" s="608"/>
      <c r="DF58" s="608"/>
      <c r="DG58" s="608"/>
      <c r="DH58" s="608"/>
      <c r="DI58" s="608"/>
      <c r="DJ58" s="608"/>
      <c r="DK58" s="609"/>
      <c r="DL58" s="607" t="s">
        <v>314</v>
      </c>
      <c r="DM58" s="608"/>
      <c r="DN58" s="608"/>
      <c r="DO58" s="608"/>
      <c r="DP58" s="608"/>
      <c r="DQ58" s="608"/>
      <c r="DR58" s="608"/>
      <c r="DS58" s="608"/>
      <c r="DT58" s="608"/>
      <c r="DU58" s="608"/>
      <c r="DV58" s="608"/>
      <c r="DW58" s="608"/>
      <c r="DX58" s="608"/>
      <c r="DY58" s="608"/>
      <c r="DZ58" s="608"/>
      <c r="EA58" s="608"/>
      <c r="EB58" s="608"/>
      <c r="EC58" s="608"/>
      <c r="EK58" s="218">
        <v>600.61538461538464</v>
      </c>
      <c r="EL58" s="218">
        <v>150.15384615384616</v>
      </c>
      <c r="EM58" s="218">
        <v>150.15384615384616</v>
      </c>
      <c r="EN58" s="218">
        <v>75.07692307692308</v>
      </c>
      <c r="EQ58" s="222"/>
      <c r="ER58" s="221">
        <f t="shared" ref="ER58:ER65" si="132">SUM(EK58:EN58)</f>
        <v>976.00000000000011</v>
      </c>
      <c r="ES58" s="221"/>
      <c r="ET58" s="221"/>
      <c r="EU58" s="221"/>
      <c r="EV58" s="220"/>
    </row>
    <row r="59" spans="1:152" ht="8.25" x14ac:dyDescent="0.2">
      <c r="F59" s="599" t="s">
        <v>280</v>
      </c>
      <c r="G59" s="600"/>
      <c r="H59" s="599" t="s">
        <v>279</v>
      </c>
      <c r="I59" s="600"/>
      <c r="J59" s="599" t="s">
        <v>278</v>
      </c>
      <c r="K59" s="600"/>
      <c r="L59" s="599" t="s">
        <v>277</v>
      </c>
      <c r="M59" s="600"/>
      <c r="N59" s="599" t="s">
        <v>287</v>
      </c>
      <c r="O59" s="600"/>
      <c r="P59" s="599" t="s">
        <v>286</v>
      </c>
      <c r="Q59" s="600"/>
      <c r="R59" s="599" t="s">
        <v>285</v>
      </c>
      <c r="S59" s="600"/>
      <c r="T59" s="599" t="s">
        <v>176</v>
      </c>
      <c r="U59" s="600"/>
      <c r="V59" s="599" t="s">
        <v>284</v>
      </c>
      <c r="W59" s="600"/>
      <c r="X59" s="599" t="s">
        <v>283</v>
      </c>
      <c r="Y59" s="600"/>
      <c r="Z59" s="599" t="s">
        <v>282</v>
      </c>
      <c r="AA59" s="600"/>
      <c r="AB59" s="599" t="s">
        <v>281</v>
      </c>
      <c r="AC59" s="600"/>
      <c r="AD59" s="599" t="s">
        <v>280</v>
      </c>
      <c r="AE59" s="600"/>
      <c r="AF59" s="599" t="s">
        <v>279</v>
      </c>
      <c r="AG59" s="600"/>
      <c r="AH59" s="599" t="s">
        <v>278</v>
      </c>
      <c r="AI59" s="600"/>
      <c r="AJ59" s="599" t="s">
        <v>277</v>
      </c>
      <c r="AK59" s="600"/>
      <c r="AL59" s="599" t="s">
        <v>287</v>
      </c>
      <c r="AM59" s="600"/>
      <c r="AN59" s="599" t="s">
        <v>286</v>
      </c>
      <c r="AO59" s="600"/>
      <c r="AP59" s="599" t="s">
        <v>285</v>
      </c>
      <c r="AQ59" s="600"/>
      <c r="AR59" s="599" t="s">
        <v>176</v>
      </c>
      <c r="AS59" s="600"/>
      <c r="AT59" s="599" t="s">
        <v>284</v>
      </c>
      <c r="AU59" s="600"/>
      <c r="AV59" s="599" t="s">
        <v>283</v>
      </c>
      <c r="AW59" s="600"/>
      <c r="AX59" s="599" t="s">
        <v>282</v>
      </c>
      <c r="AY59" s="600"/>
      <c r="AZ59" s="599" t="s">
        <v>281</v>
      </c>
      <c r="BA59" s="600"/>
      <c r="BB59" s="599" t="s">
        <v>280</v>
      </c>
      <c r="BC59" s="600"/>
      <c r="BD59" s="599" t="s">
        <v>279</v>
      </c>
      <c r="BE59" s="600"/>
      <c r="BF59" s="599" t="s">
        <v>278</v>
      </c>
      <c r="BG59" s="600"/>
      <c r="BH59" s="599" t="s">
        <v>277</v>
      </c>
      <c r="BI59" s="600"/>
      <c r="BJ59" s="599" t="s">
        <v>287</v>
      </c>
      <c r="BK59" s="600"/>
      <c r="BL59" s="599" t="s">
        <v>286</v>
      </c>
      <c r="BM59" s="600"/>
      <c r="BN59" s="599" t="s">
        <v>285</v>
      </c>
      <c r="BO59" s="600"/>
      <c r="BP59" s="599" t="s">
        <v>176</v>
      </c>
      <c r="BQ59" s="600"/>
      <c r="BR59" s="599" t="s">
        <v>284</v>
      </c>
      <c r="BS59" s="600"/>
      <c r="BT59" s="599" t="s">
        <v>283</v>
      </c>
      <c r="BU59" s="600"/>
      <c r="BV59" s="599" t="s">
        <v>282</v>
      </c>
      <c r="BW59" s="600"/>
      <c r="BX59" s="599" t="s">
        <v>281</v>
      </c>
      <c r="BY59" s="600"/>
      <c r="BZ59" s="599" t="s">
        <v>280</v>
      </c>
      <c r="CA59" s="600"/>
      <c r="CB59" s="599" t="s">
        <v>279</v>
      </c>
      <c r="CC59" s="600"/>
      <c r="CD59" s="599" t="s">
        <v>278</v>
      </c>
      <c r="CE59" s="600"/>
      <c r="CF59" s="599" t="s">
        <v>277</v>
      </c>
      <c r="CG59" s="600"/>
      <c r="CH59" s="599" t="s">
        <v>287</v>
      </c>
      <c r="CI59" s="600"/>
      <c r="CJ59" s="599" t="s">
        <v>286</v>
      </c>
      <c r="CK59" s="600"/>
      <c r="CL59" s="599" t="s">
        <v>285</v>
      </c>
      <c r="CM59" s="600"/>
      <c r="CN59" s="599" t="s">
        <v>176</v>
      </c>
      <c r="CO59" s="600"/>
      <c r="CP59" s="599" t="s">
        <v>284</v>
      </c>
      <c r="CQ59" s="600"/>
      <c r="CR59" s="599" t="s">
        <v>283</v>
      </c>
      <c r="CS59" s="600"/>
      <c r="CT59" s="599" t="s">
        <v>282</v>
      </c>
      <c r="CU59" s="600"/>
      <c r="CV59" s="599" t="s">
        <v>281</v>
      </c>
      <c r="CW59" s="600"/>
      <c r="CX59" s="599" t="s">
        <v>280</v>
      </c>
      <c r="CY59" s="600"/>
      <c r="CZ59" s="599" t="s">
        <v>279</v>
      </c>
      <c r="DA59" s="600"/>
      <c r="DB59" s="599" t="s">
        <v>278</v>
      </c>
      <c r="DC59" s="600"/>
      <c r="DD59" s="599" t="s">
        <v>277</v>
      </c>
      <c r="DE59" s="600"/>
      <c r="DF59" s="599" t="s">
        <v>287</v>
      </c>
      <c r="DG59" s="600"/>
      <c r="DH59" s="599" t="s">
        <v>286</v>
      </c>
      <c r="DI59" s="600"/>
      <c r="DJ59" s="599" t="s">
        <v>285</v>
      </c>
      <c r="DK59" s="600"/>
      <c r="DL59" s="599" t="s">
        <v>176</v>
      </c>
      <c r="DM59" s="600"/>
      <c r="DN59" s="599" t="s">
        <v>284</v>
      </c>
      <c r="DO59" s="600"/>
      <c r="DP59" s="599" t="s">
        <v>283</v>
      </c>
      <c r="DQ59" s="600"/>
      <c r="DR59" s="599" t="s">
        <v>282</v>
      </c>
      <c r="DS59" s="600"/>
      <c r="DT59" s="599" t="s">
        <v>281</v>
      </c>
      <c r="DU59" s="600"/>
      <c r="DV59" s="599" t="s">
        <v>280</v>
      </c>
      <c r="DW59" s="600"/>
      <c r="DX59" s="599" t="s">
        <v>279</v>
      </c>
      <c r="DY59" s="600"/>
      <c r="DZ59" s="599" t="s">
        <v>278</v>
      </c>
      <c r="EA59" s="600"/>
      <c r="EB59" s="599" t="s">
        <v>277</v>
      </c>
      <c r="EC59" s="600"/>
      <c r="EK59" s="401">
        <v>341.59999999999997</v>
      </c>
      <c r="EL59" s="428">
        <v>146.4</v>
      </c>
      <c r="EM59" s="428">
        <v>292.8</v>
      </c>
      <c r="EN59" s="402">
        <v>195.20000000000002</v>
      </c>
      <c r="ER59" s="221">
        <f t="shared" si="132"/>
        <v>976</v>
      </c>
    </row>
    <row r="60" spans="1:152" ht="6.95" customHeight="1" x14ac:dyDescent="0.2">
      <c r="ED60" s="293"/>
      <c r="EE60" s="274"/>
      <c r="EF60" s="274"/>
      <c r="EG60" s="274"/>
      <c r="EH60" s="274"/>
      <c r="EI60" s="274"/>
      <c r="EJ60" s="274"/>
      <c r="EK60" s="426">
        <f>EK58-EK59</f>
        <v>259.01538461538468</v>
      </c>
      <c r="EL60" s="426">
        <f>EL58-EL59</f>
        <v>3.7538461538461547</v>
      </c>
      <c r="EM60" s="426">
        <f>EM58-EM59</f>
        <v>-142.64615384615385</v>
      </c>
      <c r="EN60" s="426">
        <f>EN58-EN59</f>
        <v>-120.12307692307694</v>
      </c>
      <c r="EO60" s="274"/>
      <c r="EP60" s="220"/>
      <c r="ER60" s="221">
        <f t="shared" si="132"/>
        <v>0</v>
      </c>
    </row>
    <row r="61" spans="1:152" ht="11.1" customHeight="1" x14ac:dyDescent="0.2">
      <c r="A61" s="222"/>
      <c r="B61" s="252"/>
      <c r="C61" s="459" t="s">
        <v>11</v>
      </c>
      <c r="D61" s="423">
        <f>SUM(F61:EC61)</f>
        <v>6817.515384615388</v>
      </c>
      <c r="E61" s="249" t="s">
        <v>244</v>
      </c>
      <c r="F61" s="577"/>
      <c r="G61" s="578"/>
      <c r="H61" s="578">
        <v>16</v>
      </c>
      <c r="I61" s="578"/>
      <c r="J61" s="578">
        <v>16</v>
      </c>
      <c r="K61" s="578"/>
      <c r="L61" s="578">
        <v>16</v>
      </c>
      <c r="M61" s="578"/>
      <c r="N61" s="578">
        <v>16</v>
      </c>
      <c r="O61" s="578"/>
      <c r="P61" s="578">
        <v>16</v>
      </c>
      <c r="Q61" s="578"/>
      <c r="R61" s="578">
        <v>16</v>
      </c>
      <c r="S61" s="620"/>
      <c r="T61" s="617">
        <v>92.769230769230774</v>
      </c>
      <c r="U61" s="578"/>
      <c r="V61" s="578">
        <v>163.26923076923077</v>
      </c>
      <c r="W61" s="578"/>
      <c r="X61" s="578">
        <v>203.26923076923077</v>
      </c>
      <c r="Y61" s="578"/>
      <c r="Z61" s="578">
        <v>203.26923076923077</v>
      </c>
      <c r="AA61" s="578"/>
      <c r="AB61" s="578">
        <v>198.34615384615384</v>
      </c>
      <c r="AC61" s="578"/>
      <c r="AD61" s="578">
        <v>198.34615384615384</v>
      </c>
      <c r="AE61" s="578"/>
      <c r="AF61" s="578">
        <v>198.34615384615384</v>
      </c>
      <c r="AG61" s="578"/>
      <c r="AH61" s="578">
        <v>198.34615384615384</v>
      </c>
      <c r="AI61" s="578"/>
      <c r="AJ61" s="578">
        <v>198.34615384615384</v>
      </c>
      <c r="AK61" s="578"/>
      <c r="AL61" s="578">
        <v>198.34615384615384</v>
      </c>
      <c r="AM61" s="578"/>
      <c r="AN61" s="578">
        <v>148.34615384615384</v>
      </c>
      <c r="AO61" s="578"/>
      <c r="AP61" s="578">
        <v>122.92307692307692</v>
      </c>
      <c r="AQ61" s="618"/>
      <c r="AR61" s="577">
        <v>171.96923076923076</v>
      </c>
      <c r="AS61" s="578"/>
      <c r="AT61" s="578">
        <v>226.86923076923077</v>
      </c>
      <c r="AU61" s="578"/>
      <c r="AV61" s="578">
        <v>226.86923076923077</v>
      </c>
      <c r="AW61" s="578"/>
      <c r="AX61" s="578">
        <v>226.86923076923077</v>
      </c>
      <c r="AY61" s="578"/>
      <c r="AZ61" s="578">
        <v>226.86923076923077</v>
      </c>
      <c r="BA61" s="578"/>
      <c r="BB61" s="578">
        <v>226.86923076923077</v>
      </c>
      <c r="BC61" s="578"/>
      <c r="BD61" s="578">
        <v>226.86923076923077</v>
      </c>
      <c r="BE61" s="578"/>
      <c r="BF61" s="578">
        <v>226.86923076923077</v>
      </c>
      <c r="BG61" s="578"/>
      <c r="BH61" s="578">
        <v>226.86923076923077</v>
      </c>
      <c r="BI61" s="578"/>
      <c r="BJ61" s="578">
        <v>226.86923076923077</v>
      </c>
      <c r="BK61" s="578"/>
      <c r="BL61" s="578">
        <v>196.86923076923077</v>
      </c>
      <c r="BM61" s="578"/>
      <c r="BN61" s="578">
        <v>129.94615384615383</v>
      </c>
      <c r="BO61" s="620"/>
      <c r="BP61" s="617">
        <v>92.34615384615384</v>
      </c>
      <c r="BQ61" s="578"/>
      <c r="BR61" s="578">
        <v>99.769230769230774</v>
      </c>
      <c r="BS61" s="578"/>
      <c r="BT61" s="578">
        <v>114.16923076923078</v>
      </c>
      <c r="BU61" s="578"/>
      <c r="BV61" s="578">
        <v>114.16923076923078</v>
      </c>
      <c r="BW61" s="578"/>
      <c r="BX61" s="578">
        <v>114.16923076923078</v>
      </c>
      <c r="BY61" s="578"/>
      <c r="BZ61" s="578">
        <v>114.16923076923078</v>
      </c>
      <c r="CA61" s="578"/>
      <c r="CB61" s="578">
        <v>74.169230769230765</v>
      </c>
      <c r="CC61" s="578"/>
      <c r="CD61" s="578">
        <v>69.246153846153845</v>
      </c>
      <c r="CE61" s="578"/>
      <c r="CF61" s="578">
        <v>69.246153846153845</v>
      </c>
      <c r="CG61" s="578"/>
      <c r="CH61" s="578">
        <v>69.246153846153845</v>
      </c>
      <c r="CI61" s="578"/>
      <c r="CJ61" s="578">
        <v>66.746153846153845</v>
      </c>
      <c r="CK61" s="578"/>
      <c r="CL61" s="578">
        <v>57.023076923076928</v>
      </c>
      <c r="CM61" s="618"/>
      <c r="CN61" s="577">
        <v>61.946153846153848</v>
      </c>
      <c r="CO61" s="578"/>
      <c r="CP61" s="578">
        <v>69.369230769230768</v>
      </c>
      <c r="CQ61" s="578"/>
      <c r="CR61" s="578">
        <v>74.169230769230765</v>
      </c>
      <c r="CS61" s="578"/>
      <c r="CT61" s="578">
        <v>74.169230769230765</v>
      </c>
      <c r="CU61" s="578"/>
      <c r="CV61" s="578">
        <v>74.169230769230765</v>
      </c>
      <c r="CW61" s="578"/>
      <c r="CX61" s="578">
        <v>74.169230769230765</v>
      </c>
      <c r="CY61" s="578"/>
      <c r="CZ61" s="578">
        <v>69.246153846153845</v>
      </c>
      <c r="DA61" s="578"/>
      <c r="DB61" s="578">
        <v>69.246153846153845</v>
      </c>
      <c r="DC61" s="578"/>
      <c r="DD61" s="578">
        <v>69.246153846153845</v>
      </c>
      <c r="DE61" s="578"/>
      <c r="DF61" s="578">
        <v>69.246153846153845</v>
      </c>
      <c r="DG61" s="578"/>
      <c r="DH61" s="578">
        <v>66.246153846153845</v>
      </c>
      <c r="DI61" s="578"/>
      <c r="DJ61" s="578">
        <v>48.523076923076928</v>
      </c>
      <c r="DK61" s="620"/>
      <c r="DL61" s="617">
        <v>8</v>
      </c>
      <c r="DM61" s="578"/>
      <c r="DN61" s="578">
        <v>8</v>
      </c>
      <c r="DO61" s="578"/>
      <c r="DP61" s="578">
        <v>8</v>
      </c>
      <c r="DQ61" s="578"/>
      <c r="DR61" s="578">
        <v>52.92307692307692</v>
      </c>
      <c r="DS61" s="578"/>
      <c r="DT61" s="578">
        <v>52.92307692307692</v>
      </c>
      <c r="DU61" s="578"/>
      <c r="DV61" s="578">
        <v>52.92307692307692</v>
      </c>
      <c r="DW61" s="578"/>
      <c r="DX61" s="618"/>
      <c r="DY61" s="617"/>
      <c r="DZ61" s="618"/>
      <c r="EA61" s="617"/>
      <c r="EB61" s="618"/>
      <c r="EC61" s="619"/>
      <c r="ED61" s="228"/>
      <c r="EE61" s="425"/>
      <c r="EF61" s="425"/>
      <c r="EG61" s="425"/>
      <c r="EH61" s="425"/>
      <c r="EI61" s="274"/>
      <c r="EJ61" s="274"/>
      <c r="EK61" s="426"/>
      <c r="EL61" s="426"/>
      <c r="EM61" s="426"/>
      <c r="EN61" s="427"/>
      <c r="EO61" s="274"/>
      <c r="EP61" s="228"/>
      <c r="EQ61" s="228"/>
      <c r="ER61" s="221">
        <f t="shared" si="132"/>
        <v>0</v>
      </c>
      <c r="ES61" s="248"/>
      <c r="ET61" s="248"/>
    </row>
    <row r="62" spans="1:152" ht="21.75" customHeight="1" x14ac:dyDescent="0.2">
      <c r="A62" s="222"/>
      <c r="B62" s="252"/>
      <c r="C62" s="251" t="s">
        <v>370</v>
      </c>
      <c r="D62" s="458">
        <f>Stundenverteilung!E46</f>
        <v>98.093908629441628</v>
      </c>
      <c r="E62" s="249" t="s">
        <v>37</v>
      </c>
      <c r="F62" s="577">
        <v>0</v>
      </c>
      <c r="G62" s="578"/>
      <c r="H62" s="576">
        <v>1569.5025380710661</v>
      </c>
      <c r="I62" s="576"/>
      <c r="J62" s="576">
        <v>1569.5025380710661</v>
      </c>
      <c r="K62" s="576"/>
      <c r="L62" s="576">
        <v>1569.5025380710661</v>
      </c>
      <c r="M62" s="576"/>
      <c r="N62" s="576">
        <v>1569.5025380710661</v>
      </c>
      <c r="O62" s="576"/>
      <c r="P62" s="576">
        <v>1569.5025380710661</v>
      </c>
      <c r="Q62" s="576"/>
      <c r="R62" s="576">
        <v>1569.5025380710661</v>
      </c>
      <c r="S62" s="583"/>
      <c r="T62" s="579">
        <v>9100.0964467005087</v>
      </c>
      <c r="U62" s="576"/>
      <c r="V62" s="576">
        <v>16015.717005076143</v>
      </c>
      <c r="W62" s="576"/>
      <c r="X62" s="576">
        <v>19939.473350253807</v>
      </c>
      <c r="Y62" s="576"/>
      <c r="Z62" s="576">
        <v>19939.473350253807</v>
      </c>
      <c r="AA62" s="576"/>
      <c r="AB62" s="576">
        <v>19456.549492385788</v>
      </c>
      <c r="AC62" s="576"/>
      <c r="AD62" s="576">
        <v>19456.549492385788</v>
      </c>
      <c r="AE62" s="576"/>
      <c r="AF62" s="576">
        <v>19456.549492385788</v>
      </c>
      <c r="AG62" s="576"/>
      <c r="AH62" s="576">
        <v>19456.549492385788</v>
      </c>
      <c r="AI62" s="576"/>
      <c r="AJ62" s="576">
        <v>19456.549492385788</v>
      </c>
      <c r="AK62" s="576"/>
      <c r="AL62" s="576">
        <v>19456.549492385788</v>
      </c>
      <c r="AM62" s="576"/>
      <c r="AN62" s="576">
        <v>14551.854060913705</v>
      </c>
      <c r="AO62" s="576"/>
      <c r="AP62" s="576">
        <v>12058.005076142132</v>
      </c>
      <c r="AQ62" s="580"/>
      <c r="AR62" s="582">
        <v>16869.134010152284</v>
      </c>
      <c r="AS62" s="576"/>
      <c r="AT62" s="576">
        <v>22254.489593908631</v>
      </c>
      <c r="AU62" s="576"/>
      <c r="AV62" s="576">
        <v>22254.489593908631</v>
      </c>
      <c r="AW62" s="576"/>
      <c r="AX62" s="576">
        <v>22254.489593908631</v>
      </c>
      <c r="AY62" s="576"/>
      <c r="AZ62" s="576">
        <v>22254.489593908631</v>
      </c>
      <c r="BA62" s="576"/>
      <c r="BB62" s="576">
        <v>22254.489593908631</v>
      </c>
      <c r="BC62" s="576"/>
      <c r="BD62" s="576">
        <v>22254.489593908631</v>
      </c>
      <c r="BE62" s="576"/>
      <c r="BF62" s="576">
        <v>22254.489593908631</v>
      </c>
      <c r="BG62" s="576"/>
      <c r="BH62" s="576">
        <v>22254.489593908631</v>
      </c>
      <c r="BI62" s="576"/>
      <c r="BJ62" s="576">
        <v>22254.489593908631</v>
      </c>
      <c r="BK62" s="576"/>
      <c r="BL62" s="576">
        <v>19311.672335025381</v>
      </c>
      <c r="BM62" s="576"/>
      <c r="BN62" s="576">
        <v>12746.926142131979</v>
      </c>
      <c r="BO62" s="583"/>
      <c r="BP62" s="579">
        <v>9058.5951776649745</v>
      </c>
      <c r="BQ62" s="576"/>
      <c r="BR62" s="576">
        <v>9786.7538071065992</v>
      </c>
      <c r="BS62" s="576"/>
      <c r="BT62" s="576">
        <v>11199.306091370559</v>
      </c>
      <c r="BU62" s="576"/>
      <c r="BV62" s="576">
        <v>11199.306091370559</v>
      </c>
      <c r="BW62" s="576"/>
      <c r="BX62" s="576">
        <v>11199.306091370559</v>
      </c>
      <c r="BY62" s="576"/>
      <c r="BZ62" s="576">
        <v>11199.306091370559</v>
      </c>
      <c r="CA62" s="576"/>
      <c r="CB62" s="576">
        <v>7275.5497461928935</v>
      </c>
      <c r="CC62" s="576"/>
      <c r="CD62" s="576">
        <v>6792.6258883248729</v>
      </c>
      <c r="CE62" s="576"/>
      <c r="CF62" s="576">
        <v>6792.6258883248729</v>
      </c>
      <c r="CG62" s="576"/>
      <c r="CH62" s="576">
        <v>6792.6258883248729</v>
      </c>
      <c r="CI62" s="576"/>
      <c r="CJ62" s="576">
        <v>6547.3911167512688</v>
      </c>
      <c r="CK62" s="576"/>
      <c r="CL62" s="576">
        <v>5593.6164974619296</v>
      </c>
      <c r="CM62" s="580"/>
      <c r="CN62" s="582">
        <v>6076.5403553299493</v>
      </c>
      <c r="CO62" s="576"/>
      <c r="CP62" s="576">
        <v>6804.698984771574</v>
      </c>
      <c r="CQ62" s="576"/>
      <c r="CR62" s="576">
        <v>7275.5497461928935</v>
      </c>
      <c r="CS62" s="576"/>
      <c r="CT62" s="576">
        <v>7275.5497461928935</v>
      </c>
      <c r="CU62" s="576"/>
      <c r="CV62" s="576">
        <v>7275.5497461928935</v>
      </c>
      <c r="CW62" s="576"/>
      <c r="CX62" s="576">
        <v>7275.5497461928935</v>
      </c>
      <c r="CY62" s="576"/>
      <c r="CZ62" s="576">
        <v>6792.6258883248729</v>
      </c>
      <c r="DA62" s="576"/>
      <c r="DB62" s="576">
        <v>6792.6258883248729</v>
      </c>
      <c r="DC62" s="576"/>
      <c r="DD62" s="576">
        <v>6792.6258883248729</v>
      </c>
      <c r="DE62" s="576"/>
      <c r="DF62" s="576">
        <v>6792.6258883248729</v>
      </c>
      <c r="DG62" s="576"/>
      <c r="DH62" s="576">
        <v>6498.3441624365487</v>
      </c>
      <c r="DI62" s="576"/>
      <c r="DJ62" s="576">
        <v>4759.8182741116761</v>
      </c>
      <c r="DK62" s="583"/>
      <c r="DL62" s="579">
        <v>784.75126903553303</v>
      </c>
      <c r="DM62" s="576"/>
      <c r="DN62" s="576">
        <v>784.75126903553303</v>
      </c>
      <c r="DO62" s="576"/>
      <c r="DP62" s="576">
        <v>784.75126903553303</v>
      </c>
      <c r="DQ62" s="576"/>
      <c r="DR62" s="576">
        <v>5191.4314720812181</v>
      </c>
      <c r="DS62" s="576"/>
      <c r="DT62" s="576">
        <v>5191.4314720812181</v>
      </c>
      <c r="DU62" s="576"/>
      <c r="DV62" s="576">
        <v>5191.4314720812181</v>
      </c>
      <c r="DW62" s="576"/>
      <c r="DX62" s="580">
        <v>0</v>
      </c>
      <c r="DY62" s="579"/>
      <c r="DZ62" s="580">
        <v>0</v>
      </c>
      <c r="EA62" s="579"/>
      <c r="EB62" s="580">
        <v>0</v>
      </c>
      <c r="EC62" s="581"/>
      <c r="ED62" s="228"/>
      <c r="EE62" s="425"/>
      <c r="EF62" s="425"/>
      <c r="EG62" s="425"/>
      <c r="EH62" s="425"/>
      <c r="EI62" s="274"/>
      <c r="EJ62" s="274"/>
      <c r="EK62" s="426"/>
      <c r="EL62" s="426"/>
      <c r="EM62" s="426"/>
      <c r="EN62" s="427"/>
      <c r="EO62" s="274"/>
      <c r="EP62" s="228"/>
      <c r="EQ62" s="228"/>
      <c r="ER62" s="221">
        <f t="shared" si="132"/>
        <v>0</v>
      </c>
      <c r="ES62" s="248"/>
      <c r="ET62" s="248"/>
    </row>
    <row r="63" spans="1:152" ht="21.75" customHeight="1" x14ac:dyDescent="0.2">
      <c r="A63" s="222"/>
      <c r="B63" s="252"/>
      <c r="C63" s="463" t="s">
        <v>379</v>
      </c>
      <c r="D63" s="458">
        <f>Stundenverteilung!E47</f>
        <v>0</v>
      </c>
      <c r="E63" s="249" t="s">
        <v>37</v>
      </c>
      <c r="F63" s="579">
        <f t="shared" ref="F63" si="133">D63+F62</f>
        <v>0</v>
      </c>
      <c r="G63" s="576"/>
      <c r="H63" s="579">
        <f>F63+H62</f>
        <v>1569.5025380710661</v>
      </c>
      <c r="I63" s="576"/>
      <c r="J63" s="579">
        <f t="shared" ref="J63" si="134">H63+J62</f>
        <v>3139.0050761421321</v>
      </c>
      <c r="K63" s="576"/>
      <c r="L63" s="579">
        <f t="shared" ref="L63" si="135">J63+L62</f>
        <v>4708.5076142131984</v>
      </c>
      <c r="M63" s="576"/>
      <c r="N63" s="579">
        <f t="shared" ref="N63" si="136">L63+N62</f>
        <v>6278.0101522842642</v>
      </c>
      <c r="O63" s="576"/>
      <c r="P63" s="579">
        <f t="shared" ref="P63" si="137">N63+P62</f>
        <v>7847.5126903553301</v>
      </c>
      <c r="Q63" s="576"/>
      <c r="R63" s="579">
        <f t="shared" ref="R63" si="138">P63+R62</f>
        <v>9417.0152284263968</v>
      </c>
      <c r="S63" s="576"/>
      <c r="T63" s="579">
        <f>R63+T62</f>
        <v>18517.111675126907</v>
      </c>
      <c r="U63" s="576"/>
      <c r="V63" s="564">
        <v>34532.828680203049</v>
      </c>
      <c r="W63" s="565"/>
      <c r="X63" s="564">
        <v>54472.302030456856</v>
      </c>
      <c r="Y63" s="565"/>
      <c r="Z63" s="564">
        <v>74411.775380710664</v>
      </c>
      <c r="AA63" s="565"/>
      <c r="AB63" s="564">
        <v>93868.324873096455</v>
      </c>
      <c r="AC63" s="565"/>
      <c r="AD63" s="564">
        <v>113324.87436548225</v>
      </c>
      <c r="AE63" s="565"/>
      <c r="AF63" s="564">
        <v>132781.42385786804</v>
      </c>
      <c r="AG63" s="565"/>
      <c r="AH63" s="564">
        <v>152237.97335025383</v>
      </c>
      <c r="AI63" s="565"/>
      <c r="AJ63" s="564">
        <v>171694.52284263962</v>
      </c>
      <c r="AK63" s="565"/>
      <c r="AL63" s="564">
        <v>191151.07233502541</v>
      </c>
      <c r="AM63" s="565"/>
      <c r="AN63" s="564">
        <v>205702.92639593911</v>
      </c>
      <c r="AO63" s="565"/>
      <c r="AP63" s="564">
        <v>217760.93147208125</v>
      </c>
      <c r="AQ63" s="571"/>
      <c r="AR63" s="572">
        <v>234630.06548223353</v>
      </c>
      <c r="AS63" s="565"/>
      <c r="AT63" s="564">
        <v>256884.55507614216</v>
      </c>
      <c r="AU63" s="565"/>
      <c r="AV63" s="564">
        <v>279139.04467005079</v>
      </c>
      <c r="AW63" s="565"/>
      <c r="AX63" s="564">
        <v>301393.53426395945</v>
      </c>
      <c r="AY63" s="565"/>
      <c r="AZ63" s="564">
        <v>323648.0238578681</v>
      </c>
      <c r="BA63" s="565"/>
      <c r="BB63" s="564">
        <v>345902.51345177676</v>
      </c>
      <c r="BC63" s="565"/>
      <c r="BD63" s="564">
        <v>368157.00304568541</v>
      </c>
      <c r="BE63" s="565"/>
      <c r="BF63" s="564">
        <v>390411.49263959407</v>
      </c>
      <c r="BG63" s="565"/>
      <c r="BH63" s="564">
        <v>412665.98223350273</v>
      </c>
      <c r="BI63" s="565"/>
      <c r="BJ63" s="564">
        <v>434920.47182741138</v>
      </c>
      <c r="BK63" s="565"/>
      <c r="BL63" s="564">
        <v>454232.14416243677</v>
      </c>
      <c r="BM63" s="565"/>
      <c r="BN63" s="564">
        <v>466979.07030456874</v>
      </c>
      <c r="BO63" s="571"/>
      <c r="BP63" s="572">
        <v>476037.66548223374</v>
      </c>
      <c r="BQ63" s="565"/>
      <c r="BR63" s="564">
        <v>485824.41928934032</v>
      </c>
      <c r="BS63" s="565"/>
      <c r="BT63" s="564">
        <v>497023.72538071091</v>
      </c>
      <c r="BU63" s="565"/>
      <c r="BV63" s="564">
        <v>508223.03147208149</v>
      </c>
      <c r="BW63" s="565"/>
      <c r="BX63" s="564">
        <v>519422.33756345208</v>
      </c>
      <c r="BY63" s="565"/>
      <c r="BZ63" s="564">
        <v>530621.6436548226</v>
      </c>
      <c r="CA63" s="565"/>
      <c r="CB63" s="564">
        <v>537897.19340101548</v>
      </c>
      <c r="CC63" s="565"/>
      <c r="CD63" s="564">
        <v>544689.8192893404</v>
      </c>
      <c r="CE63" s="565"/>
      <c r="CF63" s="564">
        <v>551482.44517766533</v>
      </c>
      <c r="CG63" s="565"/>
      <c r="CH63" s="564">
        <v>558275.07106599025</v>
      </c>
      <c r="CI63" s="565"/>
      <c r="CJ63" s="564">
        <v>564822.4621827415</v>
      </c>
      <c r="CK63" s="565"/>
      <c r="CL63" s="564">
        <v>570416.07868020341</v>
      </c>
      <c r="CM63" s="571"/>
      <c r="CN63" s="572">
        <v>576492.6190355334</v>
      </c>
      <c r="CO63" s="565"/>
      <c r="CP63" s="564">
        <v>583297.31802030501</v>
      </c>
      <c r="CQ63" s="565"/>
      <c r="CR63" s="564">
        <v>590572.86776649789</v>
      </c>
      <c r="CS63" s="565"/>
      <c r="CT63" s="564">
        <v>597848.41751269076</v>
      </c>
      <c r="CU63" s="565"/>
      <c r="CV63" s="564">
        <v>605123.96725888364</v>
      </c>
      <c r="CW63" s="565"/>
      <c r="CX63" s="564">
        <v>612399.51700507652</v>
      </c>
      <c r="CY63" s="565"/>
      <c r="CZ63" s="564">
        <v>619192.14289340144</v>
      </c>
      <c r="DA63" s="565"/>
      <c r="DB63" s="564">
        <v>625984.76878172636</v>
      </c>
      <c r="DC63" s="565"/>
      <c r="DD63" s="564">
        <v>632777.39467005129</v>
      </c>
      <c r="DE63" s="565"/>
      <c r="DF63" s="564">
        <v>639570.02055837621</v>
      </c>
      <c r="DG63" s="565"/>
      <c r="DH63" s="564">
        <v>646068.36472081277</v>
      </c>
      <c r="DI63" s="565"/>
      <c r="DJ63" s="564">
        <v>650828.18299492449</v>
      </c>
      <c r="DK63" s="571"/>
      <c r="DL63" s="572">
        <v>651612.93426395999</v>
      </c>
      <c r="DM63" s="565"/>
      <c r="DN63" s="564">
        <v>652397.6855329955</v>
      </c>
      <c r="DO63" s="565"/>
      <c r="DP63" s="564">
        <v>653182.43680203101</v>
      </c>
      <c r="DQ63" s="565"/>
      <c r="DR63" s="564">
        <v>658373.86827411223</v>
      </c>
      <c r="DS63" s="565"/>
      <c r="DT63" s="564">
        <v>663565.29974619346</v>
      </c>
      <c r="DU63" s="565"/>
      <c r="DV63" s="564">
        <v>668756.73121827468</v>
      </c>
      <c r="DW63" s="565"/>
      <c r="DX63" s="564">
        <v>668756.73121827468</v>
      </c>
      <c r="DY63" s="565"/>
      <c r="DZ63" s="564">
        <v>668756.73121827468</v>
      </c>
      <c r="EA63" s="565"/>
      <c r="EB63" s="564">
        <v>668756.73121827468</v>
      </c>
      <c r="EC63" s="571"/>
      <c r="ED63" s="228"/>
      <c r="EE63" s="425"/>
      <c r="EF63" s="425"/>
      <c r="EG63" s="425"/>
      <c r="EH63" s="425"/>
      <c r="EI63" s="274"/>
      <c r="EJ63" s="274"/>
      <c r="EK63" s="426"/>
      <c r="EL63" s="426"/>
      <c r="EM63" s="426"/>
      <c r="EN63" s="427"/>
      <c r="EO63" s="274"/>
      <c r="EP63" s="228"/>
      <c r="EQ63" s="228"/>
      <c r="ER63" s="221">
        <f t="shared" si="132"/>
        <v>0</v>
      </c>
      <c r="ES63" s="248"/>
      <c r="ET63" s="248"/>
    </row>
    <row r="64" spans="1:152" ht="30.75" customHeight="1" x14ac:dyDescent="0.2">
      <c r="A64" s="222"/>
      <c r="B64" s="252"/>
      <c r="C64" s="463" t="s">
        <v>380</v>
      </c>
      <c r="D64" s="458">
        <f>Stundenverteilung!E48</f>
        <v>0</v>
      </c>
      <c r="E64" s="249" t="s">
        <v>37</v>
      </c>
      <c r="F64" s="561">
        <f>F65</f>
        <v>12038.5</v>
      </c>
      <c r="G64" s="562"/>
      <c r="H64" s="563">
        <f>F65+H65</f>
        <v>15763.5</v>
      </c>
      <c r="I64" s="562"/>
      <c r="J64" s="563">
        <f>J65+H64</f>
        <v>17063.5</v>
      </c>
      <c r="K64" s="562"/>
      <c r="L64" s="563">
        <f>L65+J64</f>
        <v>18193.5</v>
      </c>
      <c r="M64" s="562"/>
      <c r="N64" s="563">
        <f>N65+L64</f>
        <v>20433.5</v>
      </c>
      <c r="O64" s="562"/>
      <c r="P64" s="563">
        <f>P65+N64</f>
        <v>22265.25</v>
      </c>
      <c r="Q64" s="562"/>
      <c r="R64" s="563">
        <f t="shared" ref="R64" si="139">R65+P64</f>
        <v>27583.25</v>
      </c>
      <c r="S64" s="562"/>
      <c r="T64" s="563">
        <f t="shared" ref="T64" si="140">T65+R64</f>
        <v>35479.25</v>
      </c>
      <c r="U64" s="562"/>
      <c r="V64" s="563">
        <f t="shared" ref="V64" si="141">V65+T64</f>
        <v>57110.25</v>
      </c>
      <c r="W64" s="562"/>
      <c r="X64" s="563">
        <f t="shared" ref="X64" si="142">X65+V64</f>
        <v>79658.5</v>
      </c>
      <c r="Y64" s="562"/>
      <c r="Z64" s="563">
        <f t="shared" ref="Z64" si="143">Z65+X64</f>
        <v>93998.5</v>
      </c>
      <c r="AA64" s="562"/>
      <c r="AB64" s="563">
        <f t="shared" ref="AB64" si="144">AB65+Z64</f>
        <v>115866.5</v>
      </c>
      <c r="AC64" s="562"/>
      <c r="AD64" s="563">
        <f t="shared" ref="AD64" si="145">AD65+AB64</f>
        <v>138741.5</v>
      </c>
      <c r="AE64" s="562"/>
      <c r="AF64" s="563">
        <f t="shared" ref="AF64" si="146">AF65+AD64</f>
        <v>158621.75</v>
      </c>
      <c r="AG64" s="562"/>
      <c r="AH64" s="563">
        <f t="shared" ref="AH64" si="147">AH65+AF64</f>
        <v>183114</v>
      </c>
      <c r="AI64" s="562"/>
      <c r="AJ64" s="563">
        <f t="shared" ref="AJ64" si="148">AJ65+AH64</f>
        <v>207630.75</v>
      </c>
      <c r="AK64" s="562"/>
      <c r="AL64" s="563">
        <f t="shared" ref="AL64" si="149">AL65+AJ64</f>
        <v>225961</v>
      </c>
      <c r="AM64" s="562"/>
      <c r="AN64" s="563">
        <f t="shared" ref="AN64" si="150">AN65+AL64</f>
        <v>242209</v>
      </c>
      <c r="AO64" s="562"/>
      <c r="AP64" s="563">
        <f t="shared" ref="AP64" si="151">AP65+AN64</f>
        <v>252097.25</v>
      </c>
      <c r="AQ64" s="562"/>
      <c r="AR64" s="563">
        <f t="shared" ref="AR64" si="152">AR65+AP64</f>
        <v>252097.25</v>
      </c>
      <c r="AS64" s="562"/>
      <c r="AT64" s="563">
        <f t="shared" ref="AT64" si="153">AT65+AR64</f>
        <v>252097.25</v>
      </c>
      <c r="AU64" s="562"/>
      <c r="AV64" s="563">
        <f t="shared" ref="AV64" si="154">AV65+AT64</f>
        <v>252097.25</v>
      </c>
      <c r="AW64" s="562"/>
      <c r="AX64" s="563">
        <f t="shared" ref="AX64" si="155">AX65+AV64</f>
        <v>252097.25</v>
      </c>
      <c r="AY64" s="562"/>
      <c r="AZ64" s="563">
        <f t="shared" ref="AZ64" si="156">AZ65+AX64</f>
        <v>252097.25</v>
      </c>
      <c r="BA64" s="562"/>
      <c r="BB64" s="563">
        <f t="shared" ref="BB64" si="157">BB65+AZ64</f>
        <v>252097.25</v>
      </c>
      <c r="BC64" s="562"/>
      <c r="BD64" s="563">
        <f t="shared" ref="BD64" si="158">BD65+BB64</f>
        <v>252097.25</v>
      </c>
      <c r="BE64" s="562"/>
      <c r="BF64" s="563">
        <f t="shared" ref="BF64" si="159">BF65+BD64</f>
        <v>252097.25</v>
      </c>
      <c r="BG64" s="562"/>
      <c r="BH64" s="563">
        <f t="shared" ref="BH64" si="160">BH65+BF64</f>
        <v>252097.25</v>
      </c>
      <c r="BI64" s="562"/>
      <c r="BJ64" s="563">
        <f t="shared" ref="BJ64" si="161">BJ65+BH64</f>
        <v>252097.25</v>
      </c>
      <c r="BK64" s="562"/>
      <c r="BL64" s="563">
        <f t="shared" ref="BL64" si="162">BL65+BJ64</f>
        <v>252097.25</v>
      </c>
      <c r="BM64" s="562"/>
      <c r="BN64" s="563">
        <f t="shared" ref="BN64" si="163">BN65+BL64</f>
        <v>252097.25</v>
      </c>
      <c r="BO64" s="562"/>
      <c r="BP64" s="563">
        <f t="shared" ref="BP64" si="164">BP65+BN64</f>
        <v>252097.25</v>
      </c>
      <c r="BQ64" s="562"/>
      <c r="BR64" s="563">
        <f t="shared" ref="BR64" si="165">BR65+BP64</f>
        <v>252097.25</v>
      </c>
      <c r="BS64" s="562"/>
      <c r="BT64" s="563">
        <f t="shared" ref="BT64" si="166">BT65+BR64</f>
        <v>252097.25</v>
      </c>
      <c r="BU64" s="562"/>
      <c r="BV64" s="563">
        <f t="shared" ref="BV64" si="167">BV65+BT64</f>
        <v>252097.25</v>
      </c>
      <c r="BW64" s="562"/>
      <c r="BX64" s="563">
        <f t="shared" ref="BX64" si="168">BX65+BV64</f>
        <v>252097.25</v>
      </c>
      <c r="BY64" s="562"/>
      <c r="BZ64" s="563">
        <f t="shared" ref="BZ64" si="169">BZ65+BX64</f>
        <v>252097.25</v>
      </c>
      <c r="CA64" s="562"/>
      <c r="CB64" s="563">
        <f t="shared" ref="CB64" si="170">CB65+BZ64</f>
        <v>252097.25</v>
      </c>
      <c r="CC64" s="562"/>
      <c r="CD64" s="563">
        <f t="shared" ref="CD64" si="171">CD65+CB64</f>
        <v>252097.25</v>
      </c>
      <c r="CE64" s="562"/>
      <c r="CF64" s="563">
        <f t="shared" ref="CF64" si="172">CF65+CD64</f>
        <v>252097.25</v>
      </c>
      <c r="CG64" s="562"/>
      <c r="CH64" s="563">
        <f t="shared" ref="CH64" si="173">CH65+CF64</f>
        <v>252097.25</v>
      </c>
      <c r="CI64" s="562"/>
      <c r="CJ64" s="563">
        <f t="shared" ref="CJ64" si="174">CJ65+CH64</f>
        <v>252097.25</v>
      </c>
      <c r="CK64" s="562"/>
      <c r="CL64" s="563">
        <f t="shared" ref="CL64" si="175">CL65+CJ64</f>
        <v>252097.25</v>
      </c>
      <c r="CM64" s="562"/>
      <c r="CN64" s="563">
        <f t="shared" ref="CN64" si="176">CN65+CL64</f>
        <v>252097.25</v>
      </c>
      <c r="CO64" s="562"/>
      <c r="CP64" s="563">
        <f t="shared" ref="CP64" si="177">CP65+CN64</f>
        <v>252097.25</v>
      </c>
      <c r="CQ64" s="562"/>
      <c r="CR64" s="563">
        <f t="shared" ref="CR64" si="178">CR65+CP64</f>
        <v>252097.25</v>
      </c>
      <c r="CS64" s="562"/>
      <c r="CT64" s="563">
        <f t="shared" ref="CT64" si="179">CT65+CR64</f>
        <v>252097.25</v>
      </c>
      <c r="CU64" s="562"/>
      <c r="CV64" s="563">
        <f t="shared" ref="CV64" si="180">CV65+CT64</f>
        <v>252097.25</v>
      </c>
      <c r="CW64" s="562"/>
      <c r="CX64" s="563">
        <f t="shared" ref="CX64" si="181">CX65+CV64</f>
        <v>252097.25</v>
      </c>
      <c r="CY64" s="562"/>
      <c r="CZ64" s="563">
        <f t="shared" ref="CZ64" si="182">CZ65+CX64</f>
        <v>252097.25</v>
      </c>
      <c r="DA64" s="562"/>
      <c r="DB64" s="563">
        <f t="shared" ref="DB64" si="183">DB65+CZ64</f>
        <v>252097.25</v>
      </c>
      <c r="DC64" s="562"/>
      <c r="DD64" s="563">
        <f t="shared" ref="DD64" si="184">DD65+DB64</f>
        <v>252097.25</v>
      </c>
      <c r="DE64" s="562"/>
      <c r="DF64" s="563">
        <f t="shared" ref="DF64" si="185">DF65+DD64</f>
        <v>252097.25</v>
      </c>
      <c r="DG64" s="562"/>
      <c r="DH64" s="563">
        <f t="shared" ref="DH64" si="186">DH65+DF64</f>
        <v>252097.25</v>
      </c>
      <c r="DI64" s="562"/>
      <c r="DJ64" s="563">
        <f t="shared" ref="DJ64" si="187">DJ65+DH64</f>
        <v>252097.25</v>
      </c>
      <c r="DK64" s="562"/>
      <c r="DL64" s="563">
        <f t="shared" ref="DL64" si="188">DL65+DJ64</f>
        <v>252097.25</v>
      </c>
      <c r="DM64" s="562"/>
      <c r="DN64" s="563">
        <f t="shared" ref="DN64" si="189">DN65+DL64</f>
        <v>252097.25</v>
      </c>
      <c r="DO64" s="562"/>
      <c r="DP64" s="563">
        <f t="shared" ref="DP64" si="190">DP65+DN64</f>
        <v>252097.25</v>
      </c>
      <c r="DQ64" s="562"/>
      <c r="DR64" s="563">
        <f t="shared" ref="DR64" si="191">DR65+DP64</f>
        <v>252097.25</v>
      </c>
      <c r="DS64" s="562"/>
      <c r="DT64" s="563">
        <f t="shared" ref="DT64" si="192">DT65+DR64</f>
        <v>252097.25</v>
      </c>
      <c r="DU64" s="562"/>
      <c r="DV64" s="563">
        <f t="shared" ref="DV64" si="193">DV65+DT64</f>
        <v>252097.25</v>
      </c>
      <c r="DW64" s="562"/>
      <c r="DX64" s="563">
        <f t="shared" ref="DX64" si="194">DX65+DV64</f>
        <v>252097.25</v>
      </c>
      <c r="DY64" s="562"/>
      <c r="DZ64" s="563">
        <f t="shared" ref="DZ64" si="195">DZ65+DX64</f>
        <v>252097.25</v>
      </c>
      <c r="EA64" s="562"/>
      <c r="EB64" s="563">
        <f t="shared" ref="EB64" si="196">EB65+DZ64</f>
        <v>252097.25</v>
      </c>
      <c r="EC64" s="562"/>
      <c r="ED64" s="228"/>
      <c r="EE64" s="425"/>
      <c r="EF64" s="425"/>
      <c r="EG64" s="425"/>
      <c r="EH64" s="425"/>
      <c r="EI64" s="274"/>
      <c r="EJ64" s="274"/>
      <c r="EK64" s="426"/>
      <c r="EL64" s="426"/>
      <c r="EM64" s="426"/>
      <c r="EN64" s="427"/>
      <c r="EO64" s="274"/>
      <c r="EP64" s="228"/>
      <c r="EQ64" s="228"/>
      <c r="ER64" s="221">
        <f t="shared" si="132"/>
        <v>0</v>
      </c>
      <c r="ES64" s="248"/>
      <c r="ET64" s="248"/>
    </row>
    <row r="65" spans="1:150" ht="30.75" customHeight="1" x14ac:dyDescent="0.2">
      <c r="A65" s="222"/>
      <c r="B65" s="252"/>
      <c r="C65" s="251" t="s">
        <v>375</v>
      </c>
      <c r="D65" s="458">
        <f>Stundenverteilung!E49</f>
        <v>0</v>
      </c>
      <c r="E65" s="249" t="s">
        <v>37</v>
      </c>
      <c r="F65" s="563">
        <f>SUM(F66:G69)</f>
        <v>12038.5</v>
      </c>
      <c r="G65" s="562"/>
      <c r="H65" s="563">
        <f>SUM(H66:I69)</f>
        <v>3725</v>
      </c>
      <c r="I65" s="562"/>
      <c r="J65" s="563">
        <f t="shared" ref="J65" si="197">SUM(J66:K69)</f>
        <v>1300</v>
      </c>
      <c r="K65" s="562"/>
      <c r="L65" s="563">
        <f t="shared" ref="L65" si="198">SUM(L66:M69)</f>
        <v>1130</v>
      </c>
      <c r="M65" s="562"/>
      <c r="N65" s="563">
        <f t="shared" ref="N65" si="199">SUM(N66:O69)</f>
        <v>2240</v>
      </c>
      <c r="O65" s="562"/>
      <c r="P65" s="563">
        <f t="shared" ref="P65" si="200">SUM(P66:Q69)</f>
        <v>1831.75</v>
      </c>
      <c r="Q65" s="562"/>
      <c r="R65" s="563">
        <f t="shared" ref="R65" si="201">SUM(R66:S69)</f>
        <v>5318</v>
      </c>
      <c r="S65" s="562"/>
      <c r="T65" s="563">
        <f t="shared" ref="T65" si="202">SUM(T66:U69)</f>
        <v>7896</v>
      </c>
      <c r="U65" s="562"/>
      <c r="V65" s="563">
        <f t="shared" ref="V65" si="203">SUM(V66:W69)</f>
        <v>21631</v>
      </c>
      <c r="W65" s="562"/>
      <c r="X65" s="563">
        <f t="shared" ref="X65" si="204">SUM(X66:Y69)</f>
        <v>22548.25</v>
      </c>
      <c r="Y65" s="562"/>
      <c r="Z65" s="563">
        <f t="shared" ref="Z65" si="205">SUM(Z66:AA69)</f>
        <v>14340</v>
      </c>
      <c r="AA65" s="562"/>
      <c r="AB65" s="563">
        <f t="shared" ref="AB65" si="206">SUM(AB66:AC69)</f>
        <v>21868</v>
      </c>
      <c r="AC65" s="562"/>
      <c r="AD65" s="563">
        <f t="shared" ref="AD65" si="207">SUM(AD66:AE69)</f>
        <v>22875</v>
      </c>
      <c r="AE65" s="562"/>
      <c r="AF65" s="563">
        <f t="shared" ref="AF65" si="208">SUM(AF66:AG69)</f>
        <v>19880.25</v>
      </c>
      <c r="AG65" s="562"/>
      <c r="AH65" s="563">
        <f t="shared" ref="AH65" si="209">SUM(AH66:AI69)</f>
        <v>24492.25</v>
      </c>
      <c r="AI65" s="562"/>
      <c r="AJ65" s="563">
        <f t="shared" ref="AJ65" si="210">SUM(AJ66:AK69)</f>
        <v>24516.75</v>
      </c>
      <c r="AK65" s="562"/>
      <c r="AL65" s="563">
        <f t="shared" ref="AL65" si="211">SUM(AL66:AM69)</f>
        <v>18330.25</v>
      </c>
      <c r="AM65" s="562"/>
      <c r="AN65" s="563">
        <f t="shared" ref="AN65" si="212">SUM(AN66:AO69)</f>
        <v>16248</v>
      </c>
      <c r="AO65" s="562"/>
      <c r="AP65" s="563">
        <f t="shared" ref="AP65" si="213">SUM(AP66:AQ69)</f>
        <v>9888.25</v>
      </c>
      <c r="AQ65" s="562"/>
      <c r="AR65" s="563">
        <f t="shared" ref="AR65" si="214">SUM(AR66:AS69)</f>
        <v>0</v>
      </c>
      <c r="AS65" s="562"/>
      <c r="AT65" s="563">
        <f t="shared" ref="AT65" si="215">SUM(AT66:AU69)</f>
        <v>0</v>
      </c>
      <c r="AU65" s="562"/>
      <c r="AV65" s="563">
        <f t="shared" ref="AV65" si="216">SUM(AV66:AW69)</f>
        <v>0</v>
      </c>
      <c r="AW65" s="562"/>
      <c r="AX65" s="563">
        <f t="shared" ref="AX65" si="217">SUM(AX66:AY69)</f>
        <v>0</v>
      </c>
      <c r="AY65" s="562"/>
      <c r="AZ65" s="563">
        <f t="shared" ref="AZ65" si="218">SUM(AZ66:BA69)</f>
        <v>0</v>
      </c>
      <c r="BA65" s="562"/>
      <c r="BB65" s="563">
        <f t="shared" ref="BB65" si="219">SUM(BB66:BC69)</f>
        <v>0</v>
      </c>
      <c r="BC65" s="562"/>
      <c r="BD65" s="563">
        <f t="shared" ref="BD65" si="220">SUM(BD66:BE69)</f>
        <v>0</v>
      </c>
      <c r="BE65" s="562"/>
      <c r="BF65" s="563">
        <f t="shared" ref="BF65" si="221">SUM(BF66:BG69)</f>
        <v>0</v>
      </c>
      <c r="BG65" s="562"/>
      <c r="BH65" s="563">
        <f t="shared" ref="BH65" si="222">SUM(BH66:BI69)</f>
        <v>0</v>
      </c>
      <c r="BI65" s="562"/>
      <c r="BJ65" s="563">
        <f t="shared" ref="BJ65" si="223">SUM(BJ66:BK69)</f>
        <v>0</v>
      </c>
      <c r="BK65" s="562"/>
      <c r="BL65" s="563">
        <f t="shared" ref="BL65" si="224">SUM(BL66:BM69)</f>
        <v>0</v>
      </c>
      <c r="BM65" s="562"/>
      <c r="BN65" s="563">
        <f t="shared" ref="BN65" si="225">SUM(BN66:BO69)</f>
        <v>0</v>
      </c>
      <c r="BO65" s="562"/>
      <c r="BP65" s="563">
        <f t="shared" ref="BP65" si="226">SUM(BP66:BQ69)</f>
        <v>0</v>
      </c>
      <c r="BQ65" s="562"/>
      <c r="BR65" s="563">
        <f t="shared" ref="BR65" si="227">SUM(BR66:BS69)</f>
        <v>0</v>
      </c>
      <c r="BS65" s="562"/>
      <c r="BT65" s="563">
        <f t="shared" ref="BT65" si="228">SUM(BT66:BU69)</f>
        <v>0</v>
      </c>
      <c r="BU65" s="562"/>
      <c r="BV65" s="563">
        <f t="shared" ref="BV65" si="229">SUM(BV66:BW69)</f>
        <v>0</v>
      </c>
      <c r="BW65" s="562"/>
      <c r="BX65" s="563">
        <f t="shared" ref="BX65" si="230">SUM(BX66:BY69)</f>
        <v>0</v>
      </c>
      <c r="BY65" s="562"/>
      <c r="BZ65" s="563">
        <f t="shared" ref="BZ65" si="231">SUM(BZ66:CA69)</f>
        <v>0</v>
      </c>
      <c r="CA65" s="562"/>
      <c r="CB65" s="563">
        <f t="shared" ref="CB65" si="232">SUM(CB66:CC69)</f>
        <v>0</v>
      </c>
      <c r="CC65" s="562"/>
      <c r="CD65" s="563">
        <f t="shared" ref="CD65" si="233">SUM(CD66:CE69)</f>
        <v>0</v>
      </c>
      <c r="CE65" s="562"/>
      <c r="CF65" s="563">
        <f t="shared" ref="CF65" si="234">SUM(CF66:CG69)</f>
        <v>0</v>
      </c>
      <c r="CG65" s="562"/>
      <c r="CH65" s="563">
        <f t="shared" ref="CH65" si="235">SUM(CH66:CI69)</f>
        <v>0</v>
      </c>
      <c r="CI65" s="562"/>
      <c r="CJ65" s="563">
        <f t="shared" ref="CJ65" si="236">SUM(CJ66:CK69)</f>
        <v>0</v>
      </c>
      <c r="CK65" s="562"/>
      <c r="CL65" s="563">
        <f t="shared" ref="CL65" si="237">SUM(CL66:CM69)</f>
        <v>0</v>
      </c>
      <c r="CM65" s="562"/>
      <c r="CN65" s="563">
        <f t="shared" ref="CN65" si="238">SUM(CN66:CO69)</f>
        <v>0</v>
      </c>
      <c r="CO65" s="562"/>
      <c r="CP65" s="563">
        <f t="shared" ref="CP65" si="239">SUM(CP66:CQ69)</f>
        <v>0</v>
      </c>
      <c r="CQ65" s="562"/>
      <c r="CR65" s="563">
        <f t="shared" ref="CR65" si="240">SUM(CR66:CS69)</f>
        <v>0</v>
      </c>
      <c r="CS65" s="562"/>
      <c r="CT65" s="563">
        <f t="shared" ref="CT65" si="241">SUM(CT66:CU69)</f>
        <v>0</v>
      </c>
      <c r="CU65" s="562"/>
      <c r="CV65" s="563">
        <f t="shared" ref="CV65" si="242">SUM(CV66:CW69)</f>
        <v>0</v>
      </c>
      <c r="CW65" s="562"/>
      <c r="CX65" s="563">
        <f t="shared" ref="CX65" si="243">SUM(CX66:CY69)</f>
        <v>0</v>
      </c>
      <c r="CY65" s="562"/>
      <c r="CZ65" s="563">
        <f t="shared" ref="CZ65" si="244">SUM(CZ66:DA69)</f>
        <v>0</v>
      </c>
      <c r="DA65" s="562"/>
      <c r="DB65" s="563">
        <f t="shared" ref="DB65" si="245">SUM(DB66:DC69)</f>
        <v>0</v>
      </c>
      <c r="DC65" s="562"/>
      <c r="DD65" s="563">
        <f t="shared" ref="DD65" si="246">SUM(DD66:DE69)</f>
        <v>0</v>
      </c>
      <c r="DE65" s="562"/>
      <c r="DF65" s="563">
        <f t="shared" ref="DF65" si="247">SUM(DF66:DG69)</f>
        <v>0</v>
      </c>
      <c r="DG65" s="562"/>
      <c r="DH65" s="563">
        <f t="shared" ref="DH65" si="248">SUM(DH66:DI69)</f>
        <v>0</v>
      </c>
      <c r="DI65" s="562"/>
      <c r="DJ65" s="563">
        <f t="shared" ref="DJ65" si="249">SUM(DJ66:DK69)</f>
        <v>0</v>
      </c>
      <c r="DK65" s="562"/>
      <c r="DL65" s="563">
        <f t="shared" ref="DL65" si="250">SUM(DL66:DM69)</f>
        <v>0</v>
      </c>
      <c r="DM65" s="562"/>
      <c r="DN65" s="563">
        <f t="shared" ref="DN65" si="251">SUM(DN66:DO69)</f>
        <v>0</v>
      </c>
      <c r="DO65" s="562"/>
      <c r="DP65" s="563">
        <f t="shared" ref="DP65" si="252">SUM(DP66:DQ69)</f>
        <v>0</v>
      </c>
      <c r="DQ65" s="562"/>
      <c r="DR65" s="563">
        <f t="shared" ref="DR65" si="253">SUM(DR66:DS69)</f>
        <v>0</v>
      </c>
      <c r="DS65" s="562"/>
      <c r="DT65" s="563">
        <f t="shared" ref="DT65" si="254">SUM(DT66:DU69)</f>
        <v>0</v>
      </c>
      <c r="DU65" s="562"/>
      <c r="DV65" s="563">
        <f t="shared" ref="DV65" si="255">SUM(DV66:DW69)</f>
        <v>0</v>
      </c>
      <c r="DW65" s="562"/>
      <c r="DX65" s="563">
        <f t="shared" ref="DX65" si="256">SUM(DX66:DY69)</f>
        <v>0</v>
      </c>
      <c r="DY65" s="562"/>
      <c r="DZ65" s="563">
        <f t="shared" ref="DZ65" si="257">SUM(DZ66:EA69)</f>
        <v>0</v>
      </c>
      <c r="EA65" s="562"/>
      <c r="EB65" s="563">
        <f t="shared" ref="EB65" si="258">SUM(EB66:EC69)</f>
        <v>0</v>
      </c>
      <c r="EC65" s="562"/>
      <c r="ED65" s="228"/>
      <c r="EE65" s="425"/>
      <c r="EF65" s="425"/>
      <c r="EG65" s="425"/>
      <c r="EH65" s="425"/>
      <c r="EI65" s="274"/>
      <c r="EJ65" s="274"/>
      <c r="EK65" s="426"/>
      <c r="EL65" s="426"/>
      <c r="EM65" s="426"/>
      <c r="EN65" s="427"/>
      <c r="EO65" s="274"/>
      <c r="EP65" s="228"/>
      <c r="EQ65" s="228"/>
      <c r="ER65" s="221">
        <f t="shared" si="132"/>
        <v>0</v>
      </c>
      <c r="ES65" s="248"/>
      <c r="ET65" s="248"/>
    </row>
    <row r="66" spans="1:150" s="274" customFormat="1" ht="27" customHeight="1" x14ac:dyDescent="0.2">
      <c r="A66" s="293"/>
      <c r="B66" s="252"/>
      <c r="C66" s="457" t="str">
        <f>Rapportierung!B46</f>
        <v>AeBo PL (100%)</v>
      </c>
      <c r="D66" s="568" t="s">
        <v>374</v>
      </c>
      <c r="E66" s="249" t="s">
        <v>37</v>
      </c>
      <c r="F66" s="584">
        <f>Rapportierung!L81+Rapportierung!N81+Rapportierung!P81</f>
        <v>2345</v>
      </c>
      <c r="G66" s="585"/>
      <c r="H66" s="584">
        <f>Rapportierung!R81</f>
        <v>1350</v>
      </c>
      <c r="I66" s="585"/>
      <c r="J66" s="584">
        <f>Rapportierung!T81</f>
        <v>1300</v>
      </c>
      <c r="K66" s="585"/>
      <c r="L66" s="584">
        <f>Rapportierung!V81</f>
        <v>1080</v>
      </c>
      <c r="M66" s="585"/>
      <c r="N66" s="584">
        <f>Rapportierung!X81</f>
        <v>2240</v>
      </c>
      <c r="O66" s="585"/>
      <c r="P66" s="584">
        <f>Rapportierung!Z81</f>
        <v>1120</v>
      </c>
      <c r="Q66" s="585"/>
      <c r="R66" s="584">
        <f>Rapportierung!AB81</f>
        <v>910</v>
      </c>
      <c r="S66" s="585"/>
      <c r="T66" s="584">
        <f>Rapportierung!AD81</f>
        <v>1085</v>
      </c>
      <c r="U66" s="585"/>
      <c r="V66" s="584">
        <f>Rapportierung!AF81</f>
        <v>1225</v>
      </c>
      <c r="W66" s="585"/>
      <c r="X66" s="584">
        <f>Rapportierung!AH81</f>
        <v>0</v>
      </c>
      <c r="Y66" s="585"/>
      <c r="Z66" s="584">
        <f>Rapportierung!AJ81</f>
        <v>0</v>
      </c>
      <c r="AA66" s="585"/>
      <c r="AB66" s="584">
        <f>Rapportierung!AL81</f>
        <v>0</v>
      </c>
      <c r="AC66" s="585"/>
      <c r="AD66" s="584">
        <f>Rapportierung!AN81</f>
        <v>490</v>
      </c>
      <c r="AE66" s="585"/>
      <c r="AF66" s="584">
        <f>Rapportierung!AP81</f>
        <v>0</v>
      </c>
      <c r="AG66" s="585"/>
      <c r="AH66" s="584">
        <f>Rapportierung!AR81</f>
        <v>620</v>
      </c>
      <c r="AI66" s="585"/>
      <c r="AJ66" s="584">
        <f>Rapportierung!AT81</f>
        <v>1015</v>
      </c>
      <c r="AK66" s="585"/>
      <c r="AL66" s="584">
        <f>Rapportierung!AV81</f>
        <v>660</v>
      </c>
      <c r="AM66" s="585"/>
      <c r="AN66" s="584">
        <f>Rapportierung!AX81</f>
        <v>2625</v>
      </c>
      <c r="AO66" s="585"/>
      <c r="AP66" s="584">
        <f>Rapportierung!AZ81</f>
        <v>350</v>
      </c>
      <c r="AQ66" s="585"/>
      <c r="AR66" s="584">
        <f>Rapportierung!BB81</f>
        <v>0</v>
      </c>
      <c r="AS66" s="585"/>
      <c r="AT66" s="584">
        <f>Rapportierung!BD81</f>
        <v>0</v>
      </c>
      <c r="AU66" s="585"/>
      <c r="AV66" s="584">
        <f>Rapportierung!BF81</f>
        <v>0</v>
      </c>
      <c r="AW66" s="585"/>
      <c r="AX66" s="584">
        <f>Rapportierung!BH81</f>
        <v>0</v>
      </c>
      <c r="AY66" s="585"/>
      <c r="AZ66" s="584">
        <f>Rapportierung!BJ81</f>
        <v>0</v>
      </c>
      <c r="BA66" s="585"/>
      <c r="BB66" s="584">
        <f>Rapportierung!BL81</f>
        <v>0</v>
      </c>
      <c r="BC66" s="585"/>
      <c r="BD66" s="584">
        <f>Rapportierung!BN81</f>
        <v>0</v>
      </c>
      <c r="BE66" s="585"/>
      <c r="BF66" s="584">
        <f>Rapportierung!BP81</f>
        <v>0</v>
      </c>
      <c r="BG66" s="585"/>
      <c r="BH66" s="584">
        <f>Rapportierung!BR81</f>
        <v>0</v>
      </c>
      <c r="BI66" s="585"/>
      <c r="BJ66" s="584">
        <f>Rapportierung!BT81</f>
        <v>0</v>
      </c>
      <c r="BK66" s="585"/>
      <c r="BL66" s="584">
        <f>Rapportierung!BV81</f>
        <v>0</v>
      </c>
      <c r="BM66" s="585"/>
      <c r="BN66" s="584">
        <f>Rapportierung!BX81</f>
        <v>0</v>
      </c>
      <c r="BO66" s="585"/>
      <c r="BP66" s="584">
        <f>Rapportierung!BZ81</f>
        <v>0</v>
      </c>
      <c r="BQ66" s="585"/>
      <c r="BR66" s="584">
        <f>Rapportierung!CB81</f>
        <v>0</v>
      </c>
      <c r="BS66" s="585"/>
      <c r="BT66" s="584">
        <f>Rapportierung!CD81</f>
        <v>0</v>
      </c>
      <c r="BU66" s="585"/>
      <c r="BV66" s="584"/>
      <c r="BW66" s="585"/>
      <c r="BX66" s="584"/>
      <c r="BY66" s="585"/>
      <c r="BZ66" s="584"/>
      <c r="CA66" s="585"/>
      <c r="CB66" s="584"/>
      <c r="CC66" s="585"/>
      <c r="CD66" s="584"/>
      <c r="CE66" s="585"/>
      <c r="CF66" s="584"/>
      <c r="CG66" s="585"/>
      <c r="CH66" s="584"/>
      <c r="CI66" s="585"/>
      <c r="CJ66" s="584"/>
      <c r="CK66" s="585"/>
      <c r="CL66" s="584"/>
      <c r="CM66" s="586"/>
      <c r="CN66" s="587"/>
      <c r="CO66" s="585"/>
      <c r="CP66" s="584"/>
      <c r="CQ66" s="585"/>
      <c r="CR66" s="584"/>
      <c r="CS66" s="585"/>
      <c r="CT66" s="584"/>
      <c r="CU66" s="585"/>
      <c r="CV66" s="584"/>
      <c r="CW66" s="585"/>
      <c r="CX66" s="584"/>
      <c r="CY66" s="585"/>
      <c r="CZ66" s="584"/>
      <c r="DA66" s="585"/>
      <c r="DB66" s="584"/>
      <c r="DC66" s="585"/>
      <c r="DD66" s="584"/>
      <c r="DE66" s="585"/>
      <c r="DF66" s="584"/>
      <c r="DG66" s="585"/>
      <c r="DH66" s="584"/>
      <c r="DI66" s="585"/>
      <c r="DJ66" s="584"/>
      <c r="DK66" s="586"/>
      <c r="DL66" s="587"/>
      <c r="DM66" s="585"/>
      <c r="DN66" s="584"/>
      <c r="DO66" s="585"/>
      <c r="DP66" s="584"/>
      <c r="DQ66" s="585"/>
      <c r="DR66" s="584"/>
      <c r="DS66" s="585"/>
      <c r="DT66" s="584"/>
      <c r="DU66" s="585"/>
      <c r="DV66" s="584"/>
      <c r="DW66" s="585"/>
      <c r="DX66" s="584"/>
      <c r="DY66" s="585"/>
      <c r="DZ66" s="584"/>
      <c r="EA66" s="585"/>
      <c r="EB66" s="584"/>
      <c r="EC66" s="586"/>
      <c r="ED66" s="228"/>
      <c r="EE66" s="425"/>
      <c r="EF66" s="425"/>
      <c r="EG66" s="425"/>
      <c r="EH66" s="425"/>
      <c r="EK66" s="426"/>
      <c r="EL66" s="426"/>
      <c r="EM66" s="426"/>
      <c r="EN66" s="427"/>
      <c r="EP66" s="228"/>
      <c r="EQ66" s="228"/>
      <c r="ER66" s="221"/>
      <c r="ES66" s="248"/>
      <c r="ET66" s="248"/>
    </row>
    <row r="67" spans="1:150" s="274" customFormat="1" ht="27" customHeight="1" x14ac:dyDescent="0.2">
      <c r="A67" s="293"/>
      <c r="B67" s="252"/>
      <c r="C67" s="457" t="str">
        <f>Rapportierung!B231</f>
        <v>AeBo - TU</v>
      </c>
      <c r="D67" s="569"/>
      <c r="E67" s="249" t="s">
        <v>37</v>
      </c>
      <c r="F67" s="584">
        <v>5672</v>
      </c>
      <c r="G67" s="585"/>
      <c r="H67" s="584">
        <f>Rapportierung!R268</f>
        <v>2375</v>
      </c>
      <c r="I67" s="585"/>
      <c r="J67" s="584">
        <f>Rapportierung!T268</f>
        <v>0</v>
      </c>
      <c r="K67" s="585"/>
      <c r="L67" s="584">
        <f>Rapportierung!V268</f>
        <v>50</v>
      </c>
      <c r="M67" s="585"/>
      <c r="N67" s="584">
        <f>Rapportierung!X268</f>
        <v>0</v>
      </c>
      <c r="O67" s="585"/>
      <c r="P67" s="584">
        <f>Rapportierung!Z268</f>
        <v>0</v>
      </c>
      <c r="Q67" s="585"/>
      <c r="R67" s="584">
        <f>Rapportierung!D268</f>
        <v>0</v>
      </c>
      <c r="S67" s="585"/>
      <c r="T67" s="584">
        <f>Rapportierung!F268</f>
        <v>0</v>
      </c>
      <c r="U67" s="585"/>
      <c r="V67" s="584">
        <f>Rapportierung!H268</f>
        <v>0</v>
      </c>
      <c r="W67" s="585"/>
      <c r="X67" s="584">
        <f>Rapportierung!J268</f>
        <v>0</v>
      </c>
      <c r="Y67" s="585"/>
      <c r="Z67" s="584">
        <f>Rapportierung!L268</f>
        <v>0</v>
      </c>
      <c r="AA67" s="585"/>
      <c r="AB67" s="584">
        <f>Rapportierung!N268</f>
        <v>2681</v>
      </c>
      <c r="AC67" s="585"/>
      <c r="AD67" s="584">
        <f>Rapportierung!P268</f>
        <v>2991</v>
      </c>
      <c r="AE67" s="585"/>
      <c r="AF67" s="584">
        <f>Rapportierung!R268</f>
        <v>2375</v>
      </c>
      <c r="AG67" s="585"/>
      <c r="AH67" s="584">
        <f>Rapportierung!T268</f>
        <v>0</v>
      </c>
      <c r="AI67" s="585"/>
      <c r="AJ67" s="584">
        <f>Rapportierung!V268</f>
        <v>50</v>
      </c>
      <c r="AK67" s="585"/>
      <c r="AL67" s="584">
        <f>Rapportierung!X268</f>
        <v>0</v>
      </c>
      <c r="AM67" s="585"/>
      <c r="AN67" s="584">
        <f>Rapportierung!Z268</f>
        <v>0</v>
      </c>
      <c r="AO67" s="585"/>
      <c r="AP67" s="584">
        <f>Rapportierung!AB268</f>
        <v>0</v>
      </c>
      <c r="AQ67" s="585"/>
      <c r="AR67" s="584">
        <f>Rapportierung!AD268</f>
        <v>0</v>
      </c>
      <c r="AS67" s="585"/>
      <c r="AT67" s="584">
        <f>Rapportierung!BC268</f>
        <v>0</v>
      </c>
      <c r="AU67" s="585"/>
      <c r="AV67" s="584">
        <f>Rapportierung!BF268</f>
        <v>0</v>
      </c>
      <c r="AW67" s="585"/>
      <c r="AX67" s="584">
        <f>Rapportierung!BH268</f>
        <v>0</v>
      </c>
      <c r="AY67" s="585"/>
      <c r="AZ67" s="584">
        <f>Rapportierung!BJ268</f>
        <v>0</v>
      </c>
      <c r="BA67" s="585"/>
      <c r="BB67" s="584">
        <f>Rapportierung!BL268</f>
        <v>0</v>
      </c>
      <c r="BC67" s="585"/>
      <c r="BD67" s="584">
        <f>Rapportierung!BN268</f>
        <v>0</v>
      </c>
      <c r="BE67" s="585"/>
      <c r="BF67" s="584">
        <f>Rapportierung!BP268</f>
        <v>0</v>
      </c>
      <c r="BG67" s="585"/>
      <c r="BH67" s="584">
        <f>Rapportierung!BR268</f>
        <v>0</v>
      </c>
      <c r="BI67" s="585"/>
      <c r="BJ67" s="584">
        <f>Rapportierung!BT268</f>
        <v>0</v>
      </c>
      <c r="BK67" s="585"/>
      <c r="BL67" s="584">
        <f>Rapportierung!BV268</f>
        <v>0</v>
      </c>
      <c r="BM67" s="585"/>
      <c r="BN67" s="584">
        <f>Rapportierung!BX268</f>
        <v>0</v>
      </c>
      <c r="BO67" s="585"/>
      <c r="BP67" s="584">
        <f>Rapportierung!BZ268</f>
        <v>0</v>
      </c>
      <c r="BQ67" s="585"/>
      <c r="BR67" s="584">
        <f>Rapportierung!CB268</f>
        <v>0</v>
      </c>
      <c r="BS67" s="585"/>
      <c r="BT67" s="584">
        <f>Rapportierung!CD268</f>
        <v>0</v>
      </c>
      <c r="BU67" s="585"/>
      <c r="BV67" s="584"/>
      <c r="BW67" s="585"/>
      <c r="BX67" s="584"/>
      <c r="BY67" s="585"/>
      <c r="BZ67" s="584"/>
      <c r="CA67" s="585"/>
      <c r="CB67" s="584"/>
      <c r="CC67" s="585"/>
      <c r="CD67" s="584"/>
      <c r="CE67" s="585"/>
      <c r="CF67" s="584"/>
      <c r="CG67" s="585"/>
      <c r="CH67" s="584"/>
      <c r="CI67" s="585"/>
      <c r="CJ67" s="584"/>
      <c r="CK67" s="585"/>
      <c r="CL67" s="584"/>
      <c r="CM67" s="586"/>
      <c r="CN67" s="587"/>
      <c r="CO67" s="585"/>
      <c r="CP67" s="584"/>
      <c r="CQ67" s="585"/>
      <c r="CR67" s="584"/>
      <c r="CS67" s="585"/>
      <c r="CT67" s="584"/>
      <c r="CU67" s="585"/>
      <c r="CV67" s="584"/>
      <c r="CW67" s="585"/>
      <c r="CX67" s="584"/>
      <c r="CY67" s="585"/>
      <c r="CZ67" s="584"/>
      <c r="DA67" s="585"/>
      <c r="DB67" s="584"/>
      <c r="DC67" s="585"/>
      <c r="DD67" s="584"/>
      <c r="DE67" s="585"/>
      <c r="DF67" s="584"/>
      <c r="DG67" s="585"/>
      <c r="DH67" s="584"/>
      <c r="DI67" s="585"/>
      <c r="DJ67" s="584"/>
      <c r="DK67" s="586"/>
      <c r="DL67" s="587"/>
      <c r="DM67" s="585"/>
      <c r="DN67" s="584"/>
      <c r="DO67" s="585"/>
      <c r="DP67" s="584"/>
      <c r="DQ67" s="585"/>
      <c r="DR67" s="584"/>
      <c r="DS67" s="585"/>
      <c r="DT67" s="584"/>
      <c r="DU67" s="585"/>
      <c r="DV67" s="584"/>
      <c r="DW67" s="585"/>
      <c r="DX67" s="584"/>
      <c r="DY67" s="585"/>
      <c r="DZ67" s="584"/>
      <c r="EA67" s="585"/>
      <c r="EB67" s="584"/>
      <c r="EC67" s="586"/>
      <c r="ED67" s="228"/>
      <c r="EE67" s="425"/>
      <c r="EF67" s="425"/>
      <c r="EG67" s="425"/>
      <c r="EH67" s="425"/>
      <c r="EK67" s="426"/>
      <c r="EL67" s="426"/>
      <c r="EM67" s="426"/>
      <c r="EN67" s="427"/>
      <c r="EP67" s="228"/>
      <c r="EQ67" s="228"/>
      <c r="ER67" s="221"/>
      <c r="ES67" s="248"/>
      <c r="ET67" s="248"/>
    </row>
    <row r="68" spans="1:150" s="274" customFormat="1" ht="27" customHeight="1" x14ac:dyDescent="0.2">
      <c r="A68" s="293"/>
      <c r="B68" s="252"/>
      <c r="C68" s="457" t="str">
        <f>Rapportierung!B273</f>
        <v>AeBo - K</v>
      </c>
      <c r="D68" s="569"/>
      <c r="E68" s="249" t="s">
        <v>37</v>
      </c>
      <c r="F68" s="584">
        <v>3815</v>
      </c>
      <c r="G68" s="585"/>
      <c r="H68" s="584">
        <f>Rapportierung!R318</f>
        <v>0</v>
      </c>
      <c r="I68" s="585"/>
      <c r="J68" s="584">
        <f>Rapportierung!T318</f>
        <v>0</v>
      </c>
      <c r="K68" s="585"/>
      <c r="L68" s="584">
        <f>Rapportierung!V318</f>
        <v>0</v>
      </c>
      <c r="M68" s="585"/>
      <c r="N68" s="584">
        <f>Rapportierung!X318</f>
        <v>0</v>
      </c>
      <c r="O68" s="585"/>
      <c r="P68" s="584">
        <f>Rapportierung!Z318</f>
        <v>0</v>
      </c>
      <c r="Q68" s="585"/>
      <c r="R68" s="584">
        <f>Rapportierung!AB318</f>
        <v>0</v>
      </c>
      <c r="S68" s="585"/>
      <c r="T68" s="584">
        <f>Rapportierung!AD318</f>
        <v>0</v>
      </c>
      <c r="U68" s="585"/>
      <c r="V68" s="584">
        <f>Rapportierung!AF318</f>
        <v>100</v>
      </c>
      <c r="W68" s="585"/>
      <c r="X68" s="584">
        <f>Rapportierung!AH318</f>
        <v>0</v>
      </c>
      <c r="Y68" s="585"/>
      <c r="Z68" s="584">
        <f>Rapportierung!AJ318</f>
        <v>0</v>
      </c>
      <c r="AA68" s="585"/>
      <c r="AB68" s="584">
        <f>Rapportierung!AL318</f>
        <v>0</v>
      </c>
      <c r="AC68" s="585"/>
      <c r="AD68" s="584">
        <f>Rapportierung!AN318</f>
        <v>0</v>
      </c>
      <c r="AE68" s="585"/>
      <c r="AF68" s="584">
        <f>Rapportierung!AP318</f>
        <v>0</v>
      </c>
      <c r="AG68" s="585"/>
      <c r="AH68" s="584">
        <f>Rapportierung!AR318</f>
        <v>0</v>
      </c>
      <c r="AI68" s="585"/>
      <c r="AJ68" s="584">
        <f>Rapportierung!AT318</f>
        <v>0</v>
      </c>
      <c r="AK68" s="585"/>
      <c r="AL68" s="584">
        <f>Rapportierung!AV318</f>
        <v>0</v>
      </c>
      <c r="AM68" s="585"/>
      <c r="AN68" s="584">
        <f>Rapportierung!AX318</f>
        <v>1450</v>
      </c>
      <c r="AO68" s="585"/>
      <c r="AP68" s="584">
        <f>Rapportierung!AZ318</f>
        <v>1636.25</v>
      </c>
      <c r="AQ68" s="585"/>
      <c r="AR68" s="584">
        <f>Rapportierung!BB318</f>
        <v>0</v>
      </c>
      <c r="AS68" s="585"/>
      <c r="AT68" s="584">
        <f>Rapportierung!BD318</f>
        <v>0</v>
      </c>
      <c r="AU68" s="585"/>
      <c r="AV68" s="584">
        <f>Rapportierung!BF318</f>
        <v>0</v>
      </c>
      <c r="AW68" s="585"/>
      <c r="AX68" s="584">
        <f>Rapportierung!BH318</f>
        <v>0</v>
      </c>
      <c r="AY68" s="585"/>
      <c r="AZ68" s="584">
        <f>Rapportierung!BJ318</f>
        <v>0</v>
      </c>
      <c r="BA68" s="585"/>
      <c r="BB68" s="584">
        <f>Rapportierung!BL318</f>
        <v>0</v>
      </c>
      <c r="BC68" s="585"/>
      <c r="BD68" s="584">
        <f>Rapportierung!BN318</f>
        <v>0</v>
      </c>
      <c r="BE68" s="585"/>
      <c r="BF68" s="584">
        <f>Rapportierung!BP318</f>
        <v>0</v>
      </c>
      <c r="BG68" s="585"/>
      <c r="BH68" s="584">
        <f>Rapportierung!BQ318</f>
        <v>0</v>
      </c>
      <c r="BI68" s="585"/>
      <c r="BJ68" s="584">
        <f>Rapportierung!BT318</f>
        <v>0</v>
      </c>
      <c r="BK68" s="585"/>
      <c r="BL68" s="584">
        <f>Rapportierung!BV318</f>
        <v>0</v>
      </c>
      <c r="BM68" s="585"/>
      <c r="BN68" s="584">
        <f>Rapportierung!BX318</f>
        <v>0</v>
      </c>
      <c r="BO68" s="585"/>
      <c r="BP68" s="584">
        <f>Rapportierung!BZ318</f>
        <v>0</v>
      </c>
      <c r="BQ68" s="585"/>
      <c r="BR68" s="584">
        <f>Rapportierung!CB318</f>
        <v>0</v>
      </c>
      <c r="BS68" s="585"/>
      <c r="BT68" s="584">
        <f>Rapportierung!CD318</f>
        <v>0</v>
      </c>
      <c r="BU68" s="585"/>
      <c r="BV68" s="584"/>
      <c r="BW68" s="585"/>
      <c r="BX68" s="584"/>
      <c r="BY68" s="585"/>
      <c r="BZ68" s="584"/>
      <c r="CA68" s="585"/>
      <c r="CB68" s="584"/>
      <c r="CC68" s="585"/>
      <c r="CD68" s="584"/>
      <c r="CE68" s="585"/>
      <c r="CF68" s="584"/>
      <c r="CG68" s="585"/>
      <c r="CH68" s="584"/>
      <c r="CI68" s="585"/>
      <c r="CJ68" s="584"/>
      <c r="CK68" s="585"/>
      <c r="CL68" s="584"/>
      <c r="CM68" s="586"/>
      <c r="CN68" s="587"/>
      <c r="CO68" s="585"/>
      <c r="CP68" s="584"/>
      <c r="CQ68" s="585"/>
      <c r="CR68" s="584"/>
      <c r="CS68" s="585"/>
      <c r="CT68" s="584"/>
      <c r="CU68" s="585"/>
      <c r="CV68" s="584"/>
      <c r="CW68" s="585"/>
      <c r="CX68" s="584"/>
      <c r="CY68" s="585"/>
      <c r="CZ68" s="584"/>
      <c r="DA68" s="585"/>
      <c r="DB68" s="584"/>
      <c r="DC68" s="585"/>
      <c r="DD68" s="584"/>
      <c r="DE68" s="585"/>
      <c r="DF68" s="584"/>
      <c r="DG68" s="585"/>
      <c r="DH68" s="584"/>
      <c r="DI68" s="585"/>
      <c r="DJ68" s="584"/>
      <c r="DK68" s="586"/>
      <c r="DL68" s="587"/>
      <c r="DM68" s="585"/>
      <c r="DN68" s="584"/>
      <c r="DO68" s="585"/>
      <c r="DP68" s="584"/>
      <c r="DQ68" s="585"/>
      <c r="DR68" s="584"/>
      <c r="DS68" s="585"/>
      <c r="DT68" s="584"/>
      <c r="DU68" s="585"/>
      <c r="DV68" s="584"/>
      <c r="DW68" s="585"/>
      <c r="DX68" s="584"/>
      <c r="DY68" s="585"/>
      <c r="DZ68" s="584"/>
      <c r="EA68" s="585"/>
      <c r="EB68" s="584"/>
      <c r="EC68" s="586"/>
      <c r="ED68" s="228"/>
      <c r="EE68" s="425"/>
      <c r="EF68" s="425"/>
      <c r="EG68" s="425"/>
      <c r="EH68" s="425"/>
      <c r="EK68" s="426"/>
      <c r="EL68" s="426"/>
      <c r="EM68" s="426"/>
      <c r="EN68" s="427"/>
      <c r="EP68" s="228"/>
      <c r="EQ68" s="228"/>
      <c r="ER68" s="221"/>
      <c r="ES68" s="248"/>
      <c r="ET68" s="248"/>
    </row>
    <row r="69" spans="1:150" s="274" customFormat="1" ht="27" customHeight="1" x14ac:dyDescent="0.2">
      <c r="A69" s="293"/>
      <c r="B69" s="252"/>
      <c r="C69" s="457" t="str">
        <f>Rapportierung!B323</f>
        <v>AeBo - TG</v>
      </c>
      <c r="D69" s="570"/>
      <c r="E69" s="249" t="s">
        <v>37</v>
      </c>
      <c r="F69" s="575">
        <f>Rapportierung!N375</f>
        <v>206.5</v>
      </c>
      <c r="G69" s="575"/>
      <c r="H69" s="575">
        <f>Rapportierung!R375</f>
        <v>0</v>
      </c>
      <c r="I69" s="575"/>
      <c r="J69" s="575">
        <f>Rapportierung!T375</f>
        <v>0</v>
      </c>
      <c r="K69" s="575"/>
      <c r="L69" s="575">
        <f>Rapportierung!V375</f>
        <v>0</v>
      </c>
      <c r="M69" s="575"/>
      <c r="N69" s="575">
        <f>Rapportierung!X375</f>
        <v>0</v>
      </c>
      <c r="O69" s="575"/>
      <c r="P69" s="575">
        <f>Rapportierung!Z375</f>
        <v>711.75</v>
      </c>
      <c r="Q69" s="575"/>
      <c r="R69" s="575">
        <f>Rapportierung!AB375</f>
        <v>4408</v>
      </c>
      <c r="S69" s="575"/>
      <c r="T69" s="575">
        <f>Rapportierung!AD375</f>
        <v>6811</v>
      </c>
      <c r="U69" s="575"/>
      <c r="V69" s="575">
        <f>Rapportierung!AF375</f>
        <v>20306</v>
      </c>
      <c r="W69" s="575"/>
      <c r="X69" s="575">
        <f>Rapportierung!AH375</f>
        <v>22548.25</v>
      </c>
      <c r="Y69" s="575"/>
      <c r="Z69" s="575">
        <f>Rapportierung!AJ375</f>
        <v>14340</v>
      </c>
      <c r="AA69" s="575"/>
      <c r="AB69" s="575">
        <f>Rapportierung!AL375</f>
        <v>19187</v>
      </c>
      <c r="AC69" s="575"/>
      <c r="AD69" s="575">
        <f>Rapportierung!AN375</f>
        <v>19394</v>
      </c>
      <c r="AE69" s="575"/>
      <c r="AF69" s="575">
        <f>Rapportierung!AP375</f>
        <v>17505.25</v>
      </c>
      <c r="AG69" s="575"/>
      <c r="AH69" s="575">
        <f>Rapportierung!AR375</f>
        <v>23872.25</v>
      </c>
      <c r="AI69" s="575"/>
      <c r="AJ69" s="575">
        <f>Rapportierung!AT375</f>
        <v>23451.75</v>
      </c>
      <c r="AK69" s="575"/>
      <c r="AL69" s="575">
        <f>Rapportierung!AV375</f>
        <v>17670.25</v>
      </c>
      <c r="AM69" s="575"/>
      <c r="AN69" s="575">
        <f>Rapportierung!AX375</f>
        <v>12173</v>
      </c>
      <c r="AO69" s="575"/>
      <c r="AP69" s="575">
        <f>Rapportierung!AZ375</f>
        <v>7902</v>
      </c>
      <c r="AQ69" s="575"/>
      <c r="AR69" s="575">
        <f>Rapportierung!BB375</f>
        <v>0</v>
      </c>
      <c r="AS69" s="575"/>
      <c r="AT69" s="575">
        <f>Rapportierung!BD375</f>
        <v>0</v>
      </c>
      <c r="AU69" s="575"/>
      <c r="AV69" s="575">
        <f>Rapportierung!BE375</f>
        <v>0</v>
      </c>
      <c r="AW69" s="575"/>
      <c r="AX69" s="575">
        <f>Rapportierung!BH375</f>
        <v>0</v>
      </c>
      <c r="AY69" s="575"/>
      <c r="AZ69" s="575">
        <f>Rapportierung!BJ375</f>
        <v>0</v>
      </c>
      <c r="BA69" s="575"/>
      <c r="BB69" s="575">
        <f>Rapportierung!BL375</f>
        <v>0</v>
      </c>
      <c r="BC69" s="575"/>
      <c r="BD69" s="575">
        <f>Rapportierung!BN375</f>
        <v>0</v>
      </c>
      <c r="BE69" s="575"/>
      <c r="BF69" s="575">
        <f>Rapportierung!BP375</f>
        <v>0</v>
      </c>
      <c r="BG69" s="575"/>
      <c r="BH69" s="575">
        <f>Rapportierung!BR375</f>
        <v>0</v>
      </c>
      <c r="BI69" s="575"/>
      <c r="BJ69" s="575">
        <f>Rapportierung!BT375</f>
        <v>0</v>
      </c>
      <c r="BK69" s="575"/>
      <c r="BL69" s="575">
        <f>Rapportierung!BV375</f>
        <v>0</v>
      </c>
      <c r="BM69" s="575"/>
      <c r="BN69" s="575">
        <f>Rapportierung!BX375</f>
        <v>0</v>
      </c>
      <c r="BO69" s="575"/>
      <c r="BP69" s="575">
        <f>Rapportierung!BZ375</f>
        <v>0</v>
      </c>
      <c r="BQ69" s="575"/>
      <c r="BR69" s="575">
        <f>Rapportierung!CB375</f>
        <v>0</v>
      </c>
      <c r="BS69" s="575"/>
      <c r="BT69" s="575">
        <f>Rapportierung!CD375</f>
        <v>0</v>
      </c>
      <c r="BU69" s="575"/>
      <c r="BV69" s="575"/>
      <c r="BW69" s="575"/>
      <c r="BX69" s="575"/>
      <c r="BY69" s="575"/>
      <c r="BZ69" s="575"/>
      <c r="CA69" s="575"/>
      <c r="CB69" s="575"/>
      <c r="CC69" s="575"/>
      <c r="CD69" s="575"/>
      <c r="CE69" s="575"/>
      <c r="CF69" s="575"/>
      <c r="CG69" s="575"/>
      <c r="CH69" s="575"/>
      <c r="CI69" s="575"/>
      <c r="CJ69" s="575"/>
      <c r="CK69" s="575"/>
      <c r="CL69" s="575"/>
      <c r="CM69" s="591"/>
      <c r="CN69" s="592"/>
      <c r="CO69" s="575"/>
      <c r="CP69" s="575"/>
      <c r="CQ69" s="575"/>
      <c r="CR69" s="575"/>
      <c r="CS69" s="575"/>
      <c r="CT69" s="575"/>
      <c r="CU69" s="575"/>
      <c r="CV69" s="575"/>
      <c r="CW69" s="575"/>
      <c r="CX69" s="575"/>
      <c r="CY69" s="575"/>
      <c r="CZ69" s="575"/>
      <c r="DA69" s="575"/>
      <c r="DB69" s="575"/>
      <c r="DC69" s="575"/>
      <c r="DD69" s="575"/>
      <c r="DE69" s="575"/>
      <c r="DF69" s="575"/>
      <c r="DG69" s="575"/>
      <c r="DH69" s="575"/>
      <c r="DI69" s="575"/>
      <c r="DJ69" s="575"/>
      <c r="DK69" s="590"/>
      <c r="DL69" s="574"/>
      <c r="DM69" s="575"/>
      <c r="DN69" s="575"/>
      <c r="DO69" s="575"/>
      <c r="DP69" s="575"/>
      <c r="DQ69" s="575"/>
      <c r="DR69" s="575"/>
      <c r="DS69" s="575"/>
      <c r="DT69" s="575"/>
      <c r="DU69" s="575"/>
      <c r="DV69" s="575"/>
      <c r="DW69" s="575"/>
      <c r="DX69" s="591"/>
      <c r="DY69" s="574"/>
      <c r="DZ69" s="591"/>
      <c r="EA69" s="574"/>
      <c r="EB69" s="584"/>
      <c r="EC69" s="586"/>
      <c r="ED69" s="228"/>
      <c r="EE69" s="425"/>
      <c r="EF69" s="425"/>
      <c r="EG69" s="425"/>
      <c r="EH69" s="425"/>
      <c r="EK69" s="426"/>
      <c r="EL69" s="426"/>
      <c r="EM69" s="426"/>
      <c r="EN69" s="427"/>
      <c r="EP69" s="228"/>
      <c r="EQ69" s="228"/>
      <c r="ER69" s="221"/>
      <c r="ES69" s="248"/>
      <c r="ET69" s="248"/>
    </row>
    <row r="70" spans="1:150" ht="11.1" customHeight="1" x14ac:dyDescent="0.2">
      <c r="A70" s="222"/>
      <c r="B70" s="252"/>
      <c r="C70" s="459" t="s">
        <v>347</v>
      </c>
      <c r="D70" s="423">
        <f>SUM(F70:EC70)</f>
        <v>10674.576923076933</v>
      </c>
      <c r="E70" s="249" t="s">
        <v>244</v>
      </c>
      <c r="F70" s="577"/>
      <c r="G70" s="578"/>
      <c r="H70" s="578">
        <v>80</v>
      </c>
      <c r="I70" s="578"/>
      <c r="J70" s="578">
        <v>80</v>
      </c>
      <c r="K70" s="578"/>
      <c r="L70" s="578">
        <v>100</v>
      </c>
      <c r="M70" s="578"/>
      <c r="N70" s="578">
        <v>100</v>
      </c>
      <c r="O70" s="578"/>
      <c r="P70" s="578">
        <v>100</v>
      </c>
      <c r="Q70" s="578"/>
      <c r="R70" s="578">
        <v>100</v>
      </c>
      <c r="S70" s="620"/>
      <c r="T70" s="617">
        <v>139.84615384615384</v>
      </c>
      <c r="U70" s="578"/>
      <c r="V70" s="578">
        <v>159.34615384615384</v>
      </c>
      <c r="W70" s="578"/>
      <c r="X70" s="578">
        <v>159.34615384615384</v>
      </c>
      <c r="Y70" s="578"/>
      <c r="Z70" s="578">
        <v>159.34615384615384</v>
      </c>
      <c r="AA70" s="578"/>
      <c r="AB70" s="578">
        <v>158.73076923076923</v>
      </c>
      <c r="AC70" s="578"/>
      <c r="AD70" s="578">
        <v>158.73076923076923</v>
      </c>
      <c r="AE70" s="578"/>
      <c r="AF70" s="578">
        <v>158.73076923076923</v>
      </c>
      <c r="AG70" s="578"/>
      <c r="AH70" s="578">
        <v>158.73076923076923</v>
      </c>
      <c r="AI70" s="578"/>
      <c r="AJ70" s="578">
        <v>158.73076923076923</v>
      </c>
      <c r="AK70" s="578"/>
      <c r="AL70" s="578">
        <v>158.73076923076923</v>
      </c>
      <c r="AM70" s="578"/>
      <c r="AN70" s="578">
        <v>158.73076923076923</v>
      </c>
      <c r="AO70" s="578"/>
      <c r="AP70" s="578">
        <v>158.61538461538461</v>
      </c>
      <c r="AQ70" s="618"/>
      <c r="AR70" s="577">
        <v>169.84615384615384</v>
      </c>
      <c r="AS70" s="578"/>
      <c r="AT70" s="578">
        <v>217.34615384615384</v>
      </c>
      <c r="AU70" s="578"/>
      <c r="AV70" s="578">
        <v>217.34615384615384</v>
      </c>
      <c r="AW70" s="578"/>
      <c r="AX70" s="578">
        <v>217.34615384615384</v>
      </c>
      <c r="AY70" s="578"/>
      <c r="AZ70" s="578">
        <v>217.34615384615384</v>
      </c>
      <c r="BA70" s="578"/>
      <c r="BB70" s="578">
        <v>217.34615384615384</v>
      </c>
      <c r="BC70" s="578"/>
      <c r="BD70" s="578">
        <v>217.34615384615384</v>
      </c>
      <c r="BE70" s="578"/>
      <c r="BF70" s="578">
        <v>217.34615384615384</v>
      </c>
      <c r="BG70" s="578"/>
      <c r="BH70" s="578">
        <v>217.34615384615384</v>
      </c>
      <c r="BI70" s="578"/>
      <c r="BJ70" s="578">
        <v>217.34615384615384</v>
      </c>
      <c r="BK70" s="578"/>
      <c r="BL70" s="578">
        <v>217.34615384615384</v>
      </c>
      <c r="BM70" s="578"/>
      <c r="BN70" s="578">
        <v>178.73076923076923</v>
      </c>
      <c r="BO70" s="620"/>
      <c r="BP70" s="617">
        <v>178.73076923076923</v>
      </c>
      <c r="BQ70" s="578"/>
      <c r="BR70" s="578">
        <v>236.84615384615384</v>
      </c>
      <c r="BS70" s="578"/>
      <c r="BT70" s="578">
        <v>236.84615384615384</v>
      </c>
      <c r="BU70" s="578"/>
      <c r="BV70" s="578">
        <v>236.84615384615384</v>
      </c>
      <c r="BW70" s="578"/>
      <c r="BX70" s="578">
        <v>236.84615384615384</v>
      </c>
      <c r="BY70" s="578"/>
      <c r="BZ70" s="578">
        <v>236.84615384615384</v>
      </c>
      <c r="CA70" s="578"/>
      <c r="CB70" s="578">
        <v>236.84615384615384</v>
      </c>
      <c r="CC70" s="578"/>
      <c r="CD70" s="578">
        <v>236.23076923076923</v>
      </c>
      <c r="CE70" s="578"/>
      <c r="CF70" s="578">
        <v>236.23076923076923</v>
      </c>
      <c r="CG70" s="578"/>
      <c r="CH70" s="578">
        <v>236.23076923076923</v>
      </c>
      <c r="CI70" s="578"/>
      <c r="CJ70" s="578">
        <v>198.73076923076923</v>
      </c>
      <c r="CK70" s="578"/>
      <c r="CL70" s="578">
        <v>188.11538461538461</v>
      </c>
      <c r="CM70" s="618"/>
      <c r="CN70" s="577">
        <v>188.73076923076923</v>
      </c>
      <c r="CO70" s="578"/>
      <c r="CP70" s="578">
        <v>236.84615384615384</v>
      </c>
      <c r="CQ70" s="578"/>
      <c r="CR70" s="578">
        <v>236.84615384615384</v>
      </c>
      <c r="CS70" s="578"/>
      <c r="CT70" s="578">
        <v>236.84615384615384</v>
      </c>
      <c r="CU70" s="578"/>
      <c r="CV70" s="578">
        <v>236.84615384615384</v>
      </c>
      <c r="CW70" s="578"/>
      <c r="CX70" s="578">
        <v>236.84615384615384</v>
      </c>
      <c r="CY70" s="578"/>
      <c r="CZ70" s="578">
        <v>236.23076923076923</v>
      </c>
      <c r="DA70" s="578"/>
      <c r="DB70" s="578">
        <v>236.23076923076923</v>
      </c>
      <c r="DC70" s="578"/>
      <c r="DD70" s="578">
        <v>236.23076923076923</v>
      </c>
      <c r="DE70" s="578"/>
      <c r="DF70" s="578">
        <v>236.23076923076923</v>
      </c>
      <c r="DG70" s="578"/>
      <c r="DH70" s="578">
        <v>179.23076923076923</v>
      </c>
      <c r="DI70" s="578"/>
      <c r="DJ70" s="578">
        <v>178.61538461538461</v>
      </c>
      <c r="DK70" s="620"/>
      <c r="DL70" s="617">
        <v>70</v>
      </c>
      <c r="DM70" s="578"/>
      <c r="DN70" s="578">
        <v>70</v>
      </c>
      <c r="DO70" s="578"/>
      <c r="DP70" s="578">
        <v>52</v>
      </c>
      <c r="DQ70" s="578"/>
      <c r="DR70" s="578">
        <v>52.615384615384613</v>
      </c>
      <c r="DS70" s="578"/>
      <c r="DT70" s="578">
        <v>52.615384615384613</v>
      </c>
      <c r="DU70" s="578"/>
      <c r="DV70" s="578">
        <v>36.615384615384613</v>
      </c>
      <c r="DW70" s="578"/>
      <c r="DX70" s="618"/>
      <c r="DY70" s="617"/>
      <c r="DZ70" s="618"/>
      <c r="EA70" s="617"/>
      <c r="EB70" s="618"/>
      <c r="EC70" s="619"/>
      <c r="ED70" s="228"/>
      <c r="EE70" s="425"/>
      <c r="EF70" s="425"/>
      <c r="EG70" s="425"/>
      <c r="EH70" s="425"/>
      <c r="EI70" s="274"/>
      <c r="EJ70" s="274"/>
      <c r="EK70" s="426">
        <v>600.62</v>
      </c>
      <c r="EL70" s="426">
        <v>146</v>
      </c>
      <c r="EM70" s="426">
        <v>293</v>
      </c>
      <c r="EN70" s="427">
        <v>75</v>
      </c>
      <c r="EO70" s="274"/>
      <c r="EP70" s="228"/>
      <c r="EQ70" s="228"/>
      <c r="ER70" s="221">
        <f>SUM(EK70:EN70)</f>
        <v>1114.6199999999999</v>
      </c>
      <c r="ES70" s="248"/>
      <c r="ET70" s="248"/>
    </row>
    <row r="71" spans="1:150" ht="21.75" customHeight="1" x14ac:dyDescent="0.2">
      <c r="A71" s="222"/>
      <c r="B71" s="252"/>
      <c r="C71" s="251" t="s">
        <v>371</v>
      </c>
      <c r="D71" s="458">
        <f>D62</f>
        <v>98.093908629441628</v>
      </c>
      <c r="E71" s="249" t="s">
        <v>37</v>
      </c>
      <c r="F71" s="577">
        <v>0</v>
      </c>
      <c r="G71" s="578"/>
      <c r="H71" s="576">
        <v>7847.5126903553301</v>
      </c>
      <c r="I71" s="576"/>
      <c r="J71" s="576">
        <v>7847.5126903553301</v>
      </c>
      <c r="K71" s="576"/>
      <c r="L71" s="576">
        <v>9809.390862944163</v>
      </c>
      <c r="M71" s="576"/>
      <c r="N71" s="576">
        <v>9809.390862944163</v>
      </c>
      <c r="O71" s="576"/>
      <c r="P71" s="576">
        <v>9809.390862944163</v>
      </c>
      <c r="Q71" s="576"/>
      <c r="R71" s="576">
        <v>9809.390862944163</v>
      </c>
      <c r="S71" s="583"/>
      <c r="T71" s="579">
        <v>13718.055837563452</v>
      </c>
      <c r="U71" s="576"/>
      <c r="V71" s="576">
        <v>15630.887055837564</v>
      </c>
      <c r="W71" s="576"/>
      <c r="X71" s="576">
        <v>15630.887055837564</v>
      </c>
      <c r="Y71" s="576"/>
      <c r="Z71" s="576">
        <v>15630.887055837564</v>
      </c>
      <c r="AA71" s="576"/>
      <c r="AB71" s="576">
        <v>15570.521573604061</v>
      </c>
      <c r="AC71" s="576"/>
      <c r="AD71" s="576">
        <v>15570.521573604061</v>
      </c>
      <c r="AE71" s="576"/>
      <c r="AF71" s="576">
        <v>15570.521573604061</v>
      </c>
      <c r="AG71" s="576"/>
      <c r="AH71" s="576">
        <v>15570.521573604061</v>
      </c>
      <c r="AI71" s="576"/>
      <c r="AJ71" s="576">
        <v>15570.521573604061</v>
      </c>
      <c r="AK71" s="576"/>
      <c r="AL71" s="576">
        <v>15570.521573604061</v>
      </c>
      <c r="AM71" s="576"/>
      <c r="AN71" s="576">
        <v>15570.521573604061</v>
      </c>
      <c r="AO71" s="576"/>
      <c r="AP71" s="576">
        <v>15559.203045685279</v>
      </c>
      <c r="AQ71" s="580"/>
      <c r="AR71" s="582">
        <v>16660.873096446699</v>
      </c>
      <c r="AS71" s="576"/>
      <c r="AT71" s="576">
        <v>21320.333756345179</v>
      </c>
      <c r="AU71" s="576"/>
      <c r="AV71" s="576">
        <v>21320.333756345179</v>
      </c>
      <c r="AW71" s="576"/>
      <c r="AX71" s="576">
        <v>21320.333756345179</v>
      </c>
      <c r="AY71" s="576"/>
      <c r="AZ71" s="576">
        <v>21320.333756345179</v>
      </c>
      <c r="BA71" s="576"/>
      <c r="BB71" s="576">
        <v>21320.333756345179</v>
      </c>
      <c r="BC71" s="576"/>
      <c r="BD71" s="576">
        <v>21320.333756345179</v>
      </c>
      <c r="BE71" s="576"/>
      <c r="BF71" s="576">
        <v>21320.333756345179</v>
      </c>
      <c r="BG71" s="576"/>
      <c r="BH71" s="576">
        <v>21320.333756345179</v>
      </c>
      <c r="BI71" s="576"/>
      <c r="BJ71" s="576">
        <v>21320.333756345179</v>
      </c>
      <c r="BK71" s="576"/>
      <c r="BL71" s="576">
        <v>21320.333756345179</v>
      </c>
      <c r="BM71" s="576"/>
      <c r="BN71" s="576">
        <v>17532.399746192892</v>
      </c>
      <c r="BO71" s="583"/>
      <c r="BP71" s="579">
        <v>17532.399746192892</v>
      </c>
      <c r="BQ71" s="576"/>
      <c r="BR71" s="576">
        <v>23233.164974619289</v>
      </c>
      <c r="BS71" s="576"/>
      <c r="BT71" s="576">
        <v>23233.164974619289</v>
      </c>
      <c r="BU71" s="576"/>
      <c r="BV71" s="576">
        <v>23233.164974619289</v>
      </c>
      <c r="BW71" s="576"/>
      <c r="BX71" s="576">
        <v>23233.164974619289</v>
      </c>
      <c r="BY71" s="576"/>
      <c r="BZ71" s="576">
        <v>23233.164974619289</v>
      </c>
      <c r="CA71" s="576"/>
      <c r="CB71" s="576">
        <v>23233.164974619289</v>
      </c>
      <c r="CC71" s="576"/>
      <c r="CD71" s="576">
        <v>23172.799492385788</v>
      </c>
      <c r="CE71" s="576"/>
      <c r="CF71" s="576">
        <v>23172.799492385788</v>
      </c>
      <c r="CG71" s="576"/>
      <c r="CH71" s="576">
        <v>23172.799492385788</v>
      </c>
      <c r="CI71" s="576"/>
      <c r="CJ71" s="576">
        <v>19494.277918781725</v>
      </c>
      <c r="CK71" s="576"/>
      <c r="CL71" s="576">
        <v>18452.973350253807</v>
      </c>
      <c r="CM71" s="580"/>
      <c r="CN71" s="582">
        <v>18513.338832487309</v>
      </c>
      <c r="CO71" s="576"/>
      <c r="CP71" s="576">
        <v>23233.164974619289</v>
      </c>
      <c r="CQ71" s="576"/>
      <c r="CR71" s="576">
        <v>23233.164974619289</v>
      </c>
      <c r="CS71" s="576"/>
      <c r="CT71" s="576">
        <v>23233.164974619289</v>
      </c>
      <c r="CU71" s="576"/>
      <c r="CV71" s="576">
        <v>23233.164974619289</v>
      </c>
      <c r="CW71" s="576"/>
      <c r="CX71" s="576">
        <v>23233.164974619289</v>
      </c>
      <c r="CY71" s="576"/>
      <c r="CZ71" s="576">
        <v>23172.799492385788</v>
      </c>
      <c r="DA71" s="576"/>
      <c r="DB71" s="576">
        <v>23172.799492385788</v>
      </c>
      <c r="DC71" s="576"/>
      <c r="DD71" s="576">
        <v>23172.799492385788</v>
      </c>
      <c r="DE71" s="576"/>
      <c r="DF71" s="576">
        <v>23172.799492385788</v>
      </c>
      <c r="DG71" s="576"/>
      <c r="DH71" s="576">
        <v>17581.446700507615</v>
      </c>
      <c r="DI71" s="576"/>
      <c r="DJ71" s="576">
        <v>17521.081218274114</v>
      </c>
      <c r="DK71" s="583"/>
      <c r="DL71" s="579">
        <v>6866.5736040609136</v>
      </c>
      <c r="DM71" s="576"/>
      <c r="DN71" s="576">
        <v>6866.5736040609136</v>
      </c>
      <c r="DO71" s="576"/>
      <c r="DP71" s="576">
        <v>5100.8832487309646</v>
      </c>
      <c r="DQ71" s="576"/>
      <c r="DR71" s="576">
        <v>5161.2487309644666</v>
      </c>
      <c r="DS71" s="576"/>
      <c r="DT71" s="576">
        <v>5161.2487309644666</v>
      </c>
      <c r="DU71" s="576"/>
      <c r="DV71" s="576">
        <v>3591.7461928934008</v>
      </c>
      <c r="DW71" s="576"/>
      <c r="DX71" s="580">
        <v>0</v>
      </c>
      <c r="DY71" s="579"/>
      <c r="DZ71" s="580">
        <v>0</v>
      </c>
      <c r="EA71" s="579"/>
      <c r="EB71" s="580">
        <v>0</v>
      </c>
      <c r="EC71" s="581"/>
      <c r="ED71" s="228"/>
      <c r="EE71" s="425"/>
      <c r="EF71" s="425"/>
      <c r="EG71" s="425"/>
      <c r="EH71" s="425"/>
      <c r="EI71" s="274"/>
      <c r="EJ71" s="274"/>
      <c r="EK71" s="426"/>
      <c r="EL71" s="426"/>
      <c r="EM71" s="426"/>
      <c r="EN71" s="427"/>
      <c r="EO71" s="274"/>
      <c r="EP71" s="228"/>
      <c r="EQ71" s="228"/>
      <c r="ER71" s="221">
        <f>SUM(EK71:EN71)</f>
        <v>0</v>
      </c>
      <c r="ES71" s="248"/>
      <c r="ET71" s="248"/>
    </row>
    <row r="72" spans="1:150" ht="21.75" customHeight="1" x14ac:dyDescent="0.2">
      <c r="A72" s="222"/>
      <c r="B72" s="252"/>
      <c r="C72" s="464" t="s">
        <v>387</v>
      </c>
      <c r="D72" s="458">
        <f>Stundenverteilung!E54</f>
        <v>0</v>
      </c>
      <c r="E72" s="249" t="s">
        <v>37</v>
      </c>
      <c r="F72" s="579">
        <f>D72+F71</f>
        <v>0</v>
      </c>
      <c r="G72" s="576"/>
      <c r="H72" s="579">
        <f>F72+H71</f>
        <v>7847.5126903553301</v>
      </c>
      <c r="I72" s="576"/>
      <c r="J72" s="579">
        <f>H72+J71</f>
        <v>15695.02538071066</v>
      </c>
      <c r="K72" s="576"/>
      <c r="L72" s="579">
        <f>J72+L71</f>
        <v>25504.416243654821</v>
      </c>
      <c r="M72" s="576"/>
      <c r="N72" s="579">
        <f t="shared" ref="N72" si="259">L72+N71</f>
        <v>35313.807106598986</v>
      </c>
      <c r="O72" s="576"/>
      <c r="P72" s="579">
        <f t="shared" ref="P72" si="260">N72+P71</f>
        <v>45123.197969543151</v>
      </c>
      <c r="Q72" s="576"/>
      <c r="R72" s="579">
        <f t="shared" ref="R72" si="261">P72+R71</f>
        <v>54932.588832487316</v>
      </c>
      <c r="S72" s="576"/>
      <c r="T72" s="579">
        <f t="shared" ref="T72" si="262">R72+T71</f>
        <v>68650.644670050766</v>
      </c>
      <c r="U72" s="576"/>
      <c r="V72" s="579">
        <f t="shared" ref="V72" si="263">T72+V71</f>
        <v>84281.53172588833</v>
      </c>
      <c r="W72" s="576"/>
      <c r="X72" s="579">
        <f t="shared" ref="X72" si="264">V72+X71</f>
        <v>99912.418781725893</v>
      </c>
      <c r="Y72" s="576"/>
      <c r="Z72" s="579">
        <f t="shared" ref="Z72" si="265">X72+Z71</f>
        <v>115543.30583756346</v>
      </c>
      <c r="AA72" s="576"/>
      <c r="AB72" s="579">
        <f t="shared" ref="AB72" si="266">Z72+AB71</f>
        <v>131113.82741116753</v>
      </c>
      <c r="AC72" s="576"/>
      <c r="AD72" s="579">
        <f t="shared" ref="AD72" si="267">AB72+AD71</f>
        <v>146684.34898477158</v>
      </c>
      <c r="AE72" s="576"/>
      <c r="AF72" s="579">
        <f t="shared" ref="AF72" si="268">AD72+AF71</f>
        <v>162254.87055837564</v>
      </c>
      <c r="AG72" s="576"/>
      <c r="AH72" s="579">
        <f t="shared" ref="AH72" si="269">AF72+AH71</f>
        <v>177825.39213197969</v>
      </c>
      <c r="AI72" s="576"/>
      <c r="AJ72" s="579">
        <f t="shared" ref="AJ72" si="270">AH72+AJ71</f>
        <v>193395.91370558375</v>
      </c>
      <c r="AK72" s="576"/>
      <c r="AL72" s="579">
        <f t="shared" ref="AL72" si="271">AJ72+AL71</f>
        <v>208966.4352791878</v>
      </c>
      <c r="AM72" s="576"/>
      <c r="AN72" s="579">
        <f t="shared" ref="AN72" si="272">AL72+AN71</f>
        <v>224536.95685279186</v>
      </c>
      <c r="AO72" s="576"/>
      <c r="AP72" s="579">
        <f t="shared" ref="AP72" si="273">AN72+AP71</f>
        <v>240096.15989847714</v>
      </c>
      <c r="AQ72" s="576"/>
      <c r="AR72" s="579">
        <f t="shared" ref="AR72" si="274">AP72+AR71</f>
        <v>256757.03299492385</v>
      </c>
      <c r="AS72" s="576"/>
      <c r="AT72" s="579">
        <f t="shared" ref="AT72" si="275">AR72+AT71</f>
        <v>278077.36675126903</v>
      </c>
      <c r="AU72" s="576"/>
      <c r="AV72" s="579">
        <f t="shared" ref="AV72" si="276">AT72+AV71</f>
        <v>299397.70050761418</v>
      </c>
      <c r="AW72" s="576"/>
      <c r="AX72" s="579">
        <f t="shared" ref="AX72" si="277">AV72+AX71</f>
        <v>320718.03426395939</v>
      </c>
      <c r="AY72" s="576"/>
      <c r="AZ72" s="579">
        <f t="shared" ref="AZ72" si="278">AX72+AZ71</f>
        <v>342038.3680203046</v>
      </c>
      <c r="BA72" s="576"/>
      <c r="BB72" s="579">
        <f t="shared" ref="BB72" si="279">AZ72+BB71</f>
        <v>363358.7017766498</v>
      </c>
      <c r="BC72" s="576"/>
      <c r="BD72" s="579">
        <f t="shared" ref="BD72" si="280">BB72+BD71</f>
        <v>384679.03553299501</v>
      </c>
      <c r="BE72" s="576"/>
      <c r="BF72" s="579">
        <f t="shared" ref="BF72" si="281">BD72+BF71</f>
        <v>405999.36928934022</v>
      </c>
      <c r="BG72" s="576"/>
      <c r="BH72" s="579">
        <f t="shared" ref="BH72" si="282">BF72+BH71</f>
        <v>427319.70304568543</v>
      </c>
      <c r="BI72" s="576"/>
      <c r="BJ72" s="579">
        <f t="shared" ref="BJ72" si="283">BH72+BJ71</f>
        <v>448640.03680203063</v>
      </c>
      <c r="BK72" s="576"/>
      <c r="BL72" s="579">
        <f t="shared" ref="BL72" si="284">BJ72+BL71</f>
        <v>469960.37055837584</v>
      </c>
      <c r="BM72" s="576"/>
      <c r="BN72" s="579">
        <f t="shared" ref="BN72" si="285">BL72+BN71</f>
        <v>487492.77030456875</v>
      </c>
      <c r="BO72" s="576"/>
      <c r="BP72" s="579">
        <f t="shared" ref="BP72" si="286">BN72+BP71</f>
        <v>505025.17005076166</v>
      </c>
      <c r="BQ72" s="576"/>
      <c r="BR72" s="579">
        <f t="shared" ref="BR72" si="287">BP72+BR71</f>
        <v>528258.33502538095</v>
      </c>
      <c r="BS72" s="576"/>
      <c r="BT72" s="579">
        <f t="shared" ref="BT72" si="288">BR72+BT71</f>
        <v>551491.50000000023</v>
      </c>
      <c r="BU72" s="576"/>
      <c r="BV72" s="579">
        <f t="shared" ref="BV72" si="289">BT72+BV71</f>
        <v>574724.66497461952</v>
      </c>
      <c r="BW72" s="576"/>
      <c r="BX72" s="579">
        <f t="shared" ref="BX72" si="290">BV72+BX71</f>
        <v>597957.8299492388</v>
      </c>
      <c r="BY72" s="576"/>
      <c r="BZ72" s="579">
        <f t="shared" ref="BZ72" si="291">BX72+BZ71</f>
        <v>621190.99492385809</v>
      </c>
      <c r="CA72" s="576"/>
      <c r="CB72" s="579">
        <f t="shared" ref="CB72" si="292">BZ72+CB71</f>
        <v>644424.15989847737</v>
      </c>
      <c r="CC72" s="576"/>
      <c r="CD72" s="579">
        <f t="shared" ref="CD72" si="293">CB72+CD71</f>
        <v>667596.95939086319</v>
      </c>
      <c r="CE72" s="576"/>
      <c r="CF72" s="579">
        <f t="shared" ref="CF72" si="294">CD72+CF71</f>
        <v>690769.75888324901</v>
      </c>
      <c r="CG72" s="576"/>
      <c r="CH72" s="579">
        <f t="shared" ref="CH72" si="295">CF72+CH71</f>
        <v>713942.55837563484</v>
      </c>
      <c r="CI72" s="576"/>
      <c r="CJ72" s="579">
        <f t="shared" ref="CJ72" si="296">CH72+CJ71</f>
        <v>733436.83629441657</v>
      </c>
      <c r="CK72" s="576"/>
      <c r="CL72" s="579">
        <f t="shared" ref="CL72" si="297">CJ72+CL71</f>
        <v>751889.80964467034</v>
      </c>
      <c r="CM72" s="576"/>
      <c r="CN72" s="579">
        <f t="shared" ref="CN72" si="298">CL72+CN71</f>
        <v>770403.14847715769</v>
      </c>
      <c r="CO72" s="576"/>
      <c r="CP72" s="579">
        <f t="shared" ref="CP72" si="299">CN72+CP71</f>
        <v>793636.31345177698</v>
      </c>
      <c r="CQ72" s="576"/>
      <c r="CR72" s="579">
        <f t="shared" ref="CR72" si="300">CP72+CR71</f>
        <v>816869.47842639626</v>
      </c>
      <c r="CS72" s="576"/>
      <c r="CT72" s="579">
        <f t="shared" ref="CT72" si="301">CR72+CT71</f>
        <v>840102.64340101555</v>
      </c>
      <c r="CU72" s="576"/>
      <c r="CV72" s="579">
        <f t="shared" ref="CV72" si="302">CT72+CV71</f>
        <v>863335.80837563484</v>
      </c>
      <c r="CW72" s="576"/>
      <c r="CX72" s="579">
        <f t="shared" ref="CX72" si="303">CV72+CX71</f>
        <v>886568.97335025412</v>
      </c>
      <c r="CY72" s="576"/>
      <c r="CZ72" s="579">
        <f t="shared" ref="CZ72" si="304">CX72+CZ71</f>
        <v>909741.77284263994</v>
      </c>
      <c r="DA72" s="576"/>
      <c r="DB72" s="579">
        <f t="shared" ref="DB72" si="305">CZ72+DB71</f>
        <v>932914.57233502576</v>
      </c>
      <c r="DC72" s="576"/>
      <c r="DD72" s="579">
        <f t="shared" ref="DD72" si="306">DB72+DD71</f>
        <v>956087.37182741158</v>
      </c>
      <c r="DE72" s="576"/>
      <c r="DF72" s="579">
        <f t="shared" ref="DF72" si="307">DD72+DF71</f>
        <v>979260.1713197974</v>
      </c>
      <c r="DG72" s="576"/>
      <c r="DH72" s="579">
        <f t="shared" ref="DH72" si="308">DF72+DH71</f>
        <v>996841.61802030506</v>
      </c>
      <c r="DI72" s="576"/>
      <c r="DJ72" s="579">
        <f t="shared" ref="DJ72" si="309">DH72+DJ71</f>
        <v>1014362.6992385791</v>
      </c>
      <c r="DK72" s="576"/>
      <c r="DL72" s="579">
        <f t="shared" ref="DL72" si="310">DJ72+DL71</f>
        <v>1021229.2728426401</v>
      </c>
      <c r="DM72" s="576"/>
      <c r="DN72" s="579">
        <f t="shared" ref="DN72" si="311">DL72+DN71</f>
        <v>1028095.846446701</v>
      </c>
      <c r="DO72" s="576"/>
      <c r="DP72" s="579">
        <f t="shared" ref="DP72" si="312">DN72+DP71</f>
        <v>1033196.7296954319</v>
      </c>
      <c r="DQ72" s="576"/>
      <c r="DR72" s="579">
        <f t="shared" ref="DR72" si="313">DP72+DR71</f>
        <v>1038357.9784263964</v>
      </c>
      <c r="DS72" s="576"/>
      <c r="DT72" s="579">
        <f t="shared" ref="DT72" si="314">DR72+DT71</f>
        <v>1043519.2271573609</v>
      </c>
      <c r="DU72" s="576"/>
      <c r="DV72" s="579">
        <f t="shared" ref="DV72" si="315">DT72+DV71</f>
        <v>1047110.9733502542</v>
      </c>
      <c r="DW72" s="576"/>
      <c r="DX72" s="579">
        <f t="shared" ref="DX72" si="316">DV72+DX71</f>
        <v>1047110.9733502542</v>
      </c>
      <c r="DY72" s="576"/>
      <c r="DZ72" s="579">
        <f t="shared" ref="DZ72" si="317">DX72+DZ71</f>
        <v>1047110.9733502542</v>
      </c>
      <c r="EA72" s="576"/>
      <c r="EB72" s="579">
        <f t="shared" ref="EB72" si="318">DZ72+EB71</f>
        <v>1047110.9733502542</v>
      </c>
      <c r="EC72" s="576"/>
      <c r="ED72" s="228"/>
      <c r="EE72" s="425"/>
      <c r="EF72" s="425"/>
      <c r="EG72" s="425"/>
      <c r="EH72" s="425"/>
      <c r="EI72" s="274"/>
      <c r="EJ72" s="274"/>
      <c r="EK72" s="426"/>
      <c r="EL72" s="426"/>
      <c r="EM72" s="426"/>
      <c r="EN72" s="427"/>
      <c r="EO72" s="274"/>
      <c r="EP72" s="228"/>
      <c r="EQ72" s="228"/>
      <c r="ER72" s="221">
        <f>SUM(EK72:EN72)</f>
        <v>0</v>
      </c>
      <c r="ES72" s="248"/>
      <c r="ET72" s="248"/>
    </row>
    <row r="73" spans="1:150" ht="30.75" customHeight="1" x14ac:dyDescent="0.2">
      <c r="A73" s="222"/>
      <c r="B73" s="252"/>
      <c r="C73" s="464" t="s">
        <v>383</v>
      </c>
      <c r="D73" s="458">
        <f>Stundenverteilung!E57</f>
        <v>0</v>
      </c>
      <c r="E73" s="249" t="s">
        <v>37</v>
      </c>
      <c r="F73" s="563">
        <f>F74</f>
        <v>17947.75</v>
      </c>
      <c r="G73" s="562"/>
      <c r="H73" s="563">
        <f>H74+F73</f>
        <v>25927.75</v>
      </c>
      <c r="I73" s="562"/>
      <c r="J73" s="563">
        <f>J74+H73</f>
        <v>33095.75</v>
      </c>
      <c r="K73" s="562"/>
      <c r="L73" s="563">
        <f>L74+J73</f>
        <v>42103.75</v>
      </c>
      <c r="M73" s="562"/>
      <c r="N73" s="563">
        <f>N74+L73</f>
        <v>53090.25</v>
      </c>
      <c r="O73" s="562"/>
      <c r="P73" s="563">
        <f t="shared" ref="P73" si="319">P74+N73</f>
        <v>70187.55</v>
      </c>
      <c r="Q73" s="562"/>
      <c r="R73" s="563">
        <f t="shared" ref="R73" si="320">R74+P73</f>
        <v>77109.05</v>
      </c>
      <c r="S73" s="562"/>
      <c r="T73" s="563">
        <f t="shared" ref="T73" si="321">T74+R73</f>
        <v>94908.05</v>
      </c>
      <c r="U73" s="562"/>
      <c r="V73" s="563">
        <f t="shared" ref="V73" si="322">V74+T73</f>
        <v>112327.8</v>
      </c>
      <c r="W73" s="562"/>
      <c r="X73" s="563">
        <f t="shared" ref="X73" si="323">X74+V73</f>
        <v>133872.04999999999</v>
      </c>
      <c r="Y73" s="562"/>
      <c r="Z73" s="563">
        <f t="shared" ref="Z73" si="324">Z74+X73</f>
        <v>145355.04999999999</v>
      </c>
      <c r="AA73" s="562"/>
      <c r="AB73" s="563">
        <f t="shared" ref="AB73" si="325">AB74+Z73</f>
        <v>156744.54999999999</v>
      </c>
      <c r="AC73" s="562"/>
      <c r="AD73" s="563">
        <f t="shared" ref="AD73" si="326">AD74+AB73</f>
        <v>164676.54999999999</v>
      </c>
      <c r="AE73" s="562"/>
      <c r="AF73" s="563">
        <f t="shared" ref="AF73" si="327">AF74+AD73</f>
        <v>167286.54999999999</v>
      </c>
      <c r="AG73" s="562"/>
      <c r="AH73" s="563">
        <f t="shared" ref="AH73" si="328">AH74+AF73</f>
        <v>172337.55</v>
      </c>
      <c r="AI73" s="562"/>
      <c r="AJ73" s="563">
        <f t="shared" ref="AJ73" si="329">AJ74+AH73</f>
        <v>187081.05</v>
      </c>
      <c r="AK73" s="562"/>
      <c r="AL73" s="563">
        <f t="shared" ref="AL73" si="330">AL74+AJ73</f>
        <v>193728.05</v>
      </c>
      <c r="AM73" s="562"/>
      <c r="AN73" s="563">
        <f t="shared" ref="AN73" si="331">AN74+AL73</f>
        <v>205655.05</v>
      </c>
      <c r="AO73" s="562"/>
      <c r="AP73" s="563">
        <f t="shared" ref="AP73" si="332">AP74+AN73</f>
        <v>212770.05</v>
      </c>
      <c r="AQ73" s="562"/>
      <c r="AR73" s="563">
        <f t="shared" ref="AR73" si="333">AR74+AP73</f>
        <v>212770.05</v>
      </c>
      <c r="AS73" s="562"/>
      <c r="AT73" s="563">
        <f t="shared" ref="AT73" si="334">AT74+AR73</f>
        <v>212770.05</v>
      </c>
      <c r="AU73" s="562"/>
      <c r="AV73" s="563">
        <f t="shared" ref="AV73" si="335">AV74+AT73</f>
        <v>212770.05</v>
      </c>
      <c r="AW73" s="562"/>
      <c r="AX73" s="563">
        <f t="shared" ref="AX73" si="336">AX74+AV73</f>
        <v>212770.05</v>
      </c>
      <c r="AY73" s="562"/>
      <c r="AZ73" s="563">
        <f t="shared" ref="AZ73" si="337">AZ74+AX73</f>
        <v>212770.05</v>
      </c>
      <c r="BA73" s="562"/>
      <c r="BB73" s="563">
        <f t="shared" ref="BB73" si="338">BB74+AZ73</f>
        <v>212770.05</v>
      </c>
      <c r="BC73" s="562"/>
      <c r="BD73" s="563">
        <f t="shared" ref="BD73" si="339">BD74+BB73</f>
        <v>212770.05</v>
      </c>
      <c r="BE73" s="562"/>
      <c r="BF73" s="563">
        <f t="shared" ref="BF73" si="340">BF74+BD73</f>
        <v>212770.05</v>
      </c>
      <c r="BG73" s="562"/>
      <c r="BH73" s="563">
        <f t="shared" ref="BH73" si="341">BH74+BF73</f>
        <v>212770.05</v>
      </c>
      <c r="BI73" s="562"/>
      <c r="BJ73" s="563">
        <f t="shared" ref="BJ73" si="342">BJ74+BH73</f>
        <v>212770.05</v>
      </c>
      <c r="BK73" s="562"/>
      <c r="BL73" s="563">
        <f t="shared" ref="BL73" si="343">BL74+BJ73</f>
        <v>212770.05</v>
      </c>
      <c r="BM73" s="562"/>
      <c r="BN73" s="563">
        <f t="shared" ref="BN73" si="344">BN74+BL73</f>
        <v>212770.05</v>
      </c>
      <c r="BO73" s="562"/>
      <c r="BP73" s="563">
        <f t="shared" ref="BP73" si="345">BP74+BN73</f>
        <v>212770.05</v>
      </c>
      <c r="BQ73" s="562"/>
      <c r="BR73" s="563">
        <f t="shared" ref="BR73" si="346">BR74+BP73</f>
        <v>212770.05</v>
      </c>
      <c r="BS73" s="562"/>
      <c r="BT73" s="563">
        <f t="shared" ref="BT73" si="347">BT74+BR73</f>
        <v>212770.05</v>
      </c>
      <c r="BU73" s="562"/>
      <c r="BV73" s="563">
        <f t="shared" ref="BV73" si="348">BV74+BT73</f>
        <v>212770.05</v>
      </c>
      <c r="BW73" s="562"/>
      <c r="BX73" s="563">
        <f t="shared" ref="BX73" si="349">BX74+BV73</f>
        <v>212770.05</v>
      </c>
      <c r="BY73" s="562"/>
      <c r="BZ73" s="563">
        <f t="shared" ref="BZ73" si="350">BZ74+BX73</f>
        <v>212770.05</v>
      </c>
      <c r="CA73" s="562"/>
      <c r="CB73" s="563">
        <f t="shared" ref="CB73" si="351">CB74+BZ73</f>
        <v>212770.05</v>
      </c>
      <c r="CC73" s="562"/>
      <c r="CD73" s="563">
        <f t="shared" ref="CD73" si="352">CD74+CB73</f>
        <v>212770.05</v>
      </c>
      <c r="CE73" s="562"/>
      <c r="CF73" s="563">
        <f t="shared" ref="CF73" si="353">CF74+CD73</f>
        <v>212770.05</v>
      </c>
      <c r="CG73" s="562"/>
      <c r="CH73" s="563">
        <f t="shared" ref="CH73" si="354">CH74+CF73</f>
        <v>212770.05</v>
      </c>
      <c r="CI73" s="562"/>
      <c r="CJ73" s="563">
        <f t="shared" ref="CJ73" si="355">CJ74+CH73</f>
        <v>212770.05</v>
      </c>
      <c r="CK73" s="562"/>
      <c r="CL73" s="563">
        <f t="shared" ref="CL73" si="356">CL74+CJ73</f>
        <v>212770.05</v>
      </c>
      <c r="CM73" s="562"/>
      <c r="CN73" s="563">
        <f t="shared" ref="CN73" si="357">CN74+CL73</f>
        <v>212770.05</v>
      </c>
      <c r="CO73" s="562"/>
      <c r="CP73" s="563">
        <f t="shared" ref="CP73" si="358">CP74+CN73</f>
        <v>212770.05</v>
      </c>
      <c r="CQ73" s="562"/>
      <c r="CR73" s="563">
        <f t="shared" ref="CR73" si="359">CR74+CP73</f>
        <v>212770.05</v>
      </c>
      <c r="CS73" s="562"/>
      <c r="CT73" s="563">
        <f t="shared" ref="CT73" si="360">CT74+CR73</f>
        <v>212770.05</v>
      </c>
      <c r="CU73" s="562"/>
      <c r="CV73" s="563">
        <f t="shared" ref="CV73" si="361">CV74+CT73</f>
        <v>212770.05</v>
      </c>
      <c r="CW73" s="562"/>
      <c r="CX73" s="563">
        <f t="shared" ref="CX73" si="362">CX74+CV73</f>
        <v>212770.05</v>
      </c>
      <c r="CY73" s="562"/>
      <c r="CZ73" s="563">
        <f t="shared" ref="CZ73" si="363">CZ74+CX73</f>
        <v>212770.05</v>
      </c>
      <c r="DA73" s="562"/>
      <c r="DB73" s="563">
        <f t="shared" ref="DB73" si="364">DB74+CZ73</f>
        <v>212770.05</v>
      </c>
      <c r="DC73" s="562"/>
      <c r="DD73" s="563">
        <f t="shared" ref="DD73" si="365">DD74+DB73</f>
        <v>212770.05</v>
      </c>
      <c r="DE73" s="562"/>
      <c r="DF73" s="563">
        <f t="shared" ref="DF73" si="366">DF74+DD73</f>
        <v>212770.05</v>
      </c>
      <c r="DG73" s="562"/>
      <c r="DH73" s="563">
        <f t="shared" ref="DH73" si="367">DH74+DF73</f>
        <v>212770.05</v>
      </c>
      <c r="DI73" s="562"/>
      <c r="DJ73" s="563">
        <f t="shared" ref="DJ73" si="368">DJ74+DH73</f>
        <v>212770.05</v>
      </c>
      <c r="DK73" s="562"/>
      <c r="DL73" s="563">
        <f t="shared" ref="DL73" si="369">DL74+DJ73</f>
        <v>212770.05</v>
      </c>
      <c r="DM73" s="562"/>
      <c r="DN73" s="563">
        <f t="shared" ref="DN73" si="370">DN74+DL73</f>
        <v>212770.05</v>
      </c>
      <c r="DO73" s="562"/>
      <c r="DP73" s="563">
        <f t="shared" ref="DP73" si="371">DP74+DN73</f>
        <v>212770.05</v>
      </c>
      <c r="DQ73" s="562"/>
      <c r="DR73" s="563">
        <f t="shared" ref="DR73" si="372">DR74+DP73</f>
        <v>212770.05</v>
      </c>
      <c r="DS73" s="562"/>
      <c r="DT73" s="563">
        <f t="shared" ref="DT73" si="373">DT74+DR73</f>
        <v>212770.05</v>
      </c>
      <c r="DU73" s="562"/>
      <c r="DV73" s="563">
        <f t="shared" ref="DV73" si="374">DV74+DT73</f>
        <v>212770.05</v>
      </c>
      <c r="DW73" s="562"/>
      <c r="DX73" s="563">
        <f t="shared" ref="DX73" si="375">DX74+DV73</f>
        <v>212770.05</v>
      </c>
      <c r="DY73" s="562"/>
      <c r="DZ73" s="563">
        <f t="shared" ref="DZ73" si="376">DZ74+DX73</f>
        <v>212770.05</v>
      </c>
      <c r="EA73" s="562"/>
      <c r="EB73" s="563">
        <f>EB74+DZ73</f>
        <v>212770.05</v>
      </c>
      <c r="EC73" s="562"/>
      <c r="ED73" s="228"/>
      <c r="EE73" s="425"/>
      <c r="EF73" s="425"/>
      <c r="EG73" s="425"/>
      <c r="EH73" s="425"/>
      <c r="EI73" s="274"/>
      <c r="EJ73" s="274"/>
      <c r="EK73" s="426"/>
      <c r="EL73" s="426"/>
      <c r="EM73" s="426"/>
      <c r="EN73" s="427"/>
      <c r="EO73" s="274"/>
      <c r="EP73" s="228"/>
      <c r="EQ73" s="228"/>
      <c r="ER73" s="221">
        <f>SUM(EK73:EN73)</f>
        <v>0</v>
      </c>
      <c r="ES73" s="248"/>
      <c r="ET73" s="248"/>
    </row>
    <row r="74" spans="1:150" ht="30.75" customHeight="1" x14ac:dyDescent="0.2">
      <c r="A74" s="222"/>
      <c r="B74" s="252"/>
      <c r="C74" s="251" t="s">
        <v>376</v>
      </c>
      <c r="D74" s="458">
        <f>Stundenverteilung!E58</f>
        <v>0</v>
      </c>
      <c r="E74" s="249" t="s">
        <v>37</v>
      </c>
      <c r="F74" s="560">
        <f>SUM(F75+F76)</f>
        <v>17947.75</v>
      </c>
      <c r="G74" s="560"/>
      <c r="H74" s="560">
        <f>SUM(H75+H76)</f>
        <v>7980</v>
      </c>
      <c r="I74" s="560"/>
      <c r="J74" s="560">
        <f t="shared" ref="J74" si="377">SUM(J75+J76)</f>
        <v>7168</v>
      </c>
      <c r="K74" s="560"/>
      <c r="L74" s="560">
        <f t="shared" ref="L74" si="378">SUM(L75+L76)</f>
        <v>9008</v>
      </c>
      <c r="M74" s="560"/>
      <c r="N74" s="560">
        <f t="shared" ref="N74" si="379">SUM(N75+N76)</f>
        <v>10986.5</v>
      </c>
      <c r="O74" s="560"/>
      <c r="P74" s="560">
        <f t="shared" ref="P74" si="380">SUM(P75+P76)</f>
        <v>17097.3</v>
      </c>
      <c r="Q74" s="560"/>
      <c r="R74" s="560">
        <f t="shared" ref="R74" si="381">SUM(R75+R76)</f>
        <v>6921.5</v>
      </c>
      <c r="S74" s="560"/>
      <c r="T74" s="560">
        <f t="shared" ref="T74" si="382">SUM(T75+T76)</f>
        <v>17799</v>
      </c>
      <c r="U74" s="560"/>
      <c r="V74" s="560">
        <f t="shared" ref="V74" si="383">SUM(V75+V76)</f>
        <v>17419.75</v>
      </c>
      <c r="W74" s="560"/>
      <c r="X74" s="560">
        <f t="shared" ref="X74" si="384">SUM(X75+X76)</f>
        <v>21544.25</v>
      </c>
      <c r="Y74" s="560"/>
      <c r="Z74" s="560">
        <f t="shared" ref="Z74" si="385">SUM(Z75+Z76)</f>
        <v>11483</v>
      </c>
      <c r="AA74" s="560"/>
      <c r="AB74" s="560">
        <f t="shared" ref="AB74" si="386">SUM(AB75+AB76)</f>
        <v>11389.5</v>
      </c>
      <c r="AC74" s="560"/>
      <c r="AD74" s="560">
        <f t="shared" ref="AD74" si="387">SUM(AD75+AD76)</f>
        <v>7932</v>
      </c>
      <c r="AE74" s="560"/>
      <c r="AF74" s="560">
        <f t="shared" ref="AF74" si="388">SUM(AF75+AF76)</f>
        <v>2610</v>
      </c>
      <c r="AG74" s="560"/>
      <c r="AH74" s="560">
        <f t="shared" ref="AH74" si="389">SUM(AH75+AH76)</f>
        <v>5051</v>
      </c>
      <c r="AI74" s="560"/>
      <c r="AJ74" s="560">
        <f t="shared" ref="AJ74" si="390">SUM(AJ75+AJ76)</f>
        <v>14743.5</v>
      </c>
      <c r="AK74" s="560"/>
      <c r="AL74" s="560">
        <f t="shared" ref="AL74" si="391">SUM(AL75+AL76)</f>
        <v>6647</v>
      </c>
      <c r="AM74" s="560"/>
      <c r="AN74" s="560">
        <f t="shared" ref="AN74" si="392">SUM(AN75+AN76)</f>
        <v>11927</v>
      </c>
      <c r="AO74" s="560"/>
      <c r="AP74" s="560">
        <f t="shared" ref="AP74" si="393">SUM(AP75+AP76)</f>
        <v>7115</v>
      </c>
      <c r="AQ74" s="560"/>
      <c r="AR74" s="560">
        <f t="shared" ref="AR74" si="394">SUM(AR75+AR76)</f>
        <v>0</v>
      </c>
      <c r="AS74" s="560"/>
      <c r="AT74" s="560">
        <f t="shared" ref="AT74" si="395">SUM(AT75+AT76)</f>
        <v>0</v>
      </c>
      <c r="AU74" s="560"/>
      <c r="AV74" s="560">
        <f t="shared" ref="AV74" si="396">SUM(AV75+AV76)</f>
        <v>0</v>
      </c>
      <c r="AW74" s="560"/>
      <c r="AX74" s="560">
        <f t="shared" ref="AX74" si="397">SUM(AX75+AX76)</f>
        <v>0</v>
      </c>
      <c r="AY74" s="560"/>
      <c r="AZ74" s="560">
        <f t="shared" ref="AZ74" si="398">SUM(AZ75+AZ76)</f>
        <v>0</v>
      </c>
      <c r="BA74" s="560"/>
      <c r="BB74" s="560">
        <f t="shared" ref="BB74" si="399">SUM(BB75+BB76)</f>
        <v>0</v>
      </c>
      <c r="BC74" s="560"/>
      <c r="BD74" s="560">
        <f t="shared" ref="BD74" si="400">SUM(BD75+BD76)</f>
        <v>0</v>
      </c>
      <c r="BE74" s="560"/>
      <c r="BF74" s="560">
        <f t="shared" ref="BF74" si="401">SUM(BF75+BF76)</f>
        <v>0</v>
      </c>
      <c r="BG74" s="560"/>
      <c r="BH74" s="560">
        <f t="shared" ref="BH74" si="402">SUM(BH75+BH76)</f>
        <v>0</v>
      </c>
      <c r="BI74" s="560"/>
      <c r="BJ74" s="560">
        <f t="shared" ref="BJ74" si="403">SUM(BJ75+BJ76)</f>
        <v>0</v>
      </c>
      <c r="BK74" s="560"/>
      <c r="BL74" s="560">
        <f t="shared" ref="BL74" si="404">SUM(BL75+BL76)</f>
        <v>0</v>
      </c>
      <c r="BM74" s="560"/>
      <c r="BN74" s="560">
        <f t="shared" ref="BN74" si="405">SUM(BN75+BN76)</f>
        <v>0</v>
      </c>
      <c r="BO74" s="560"/>
      <c r="BP74" s="560">
        <f t="shared" ref="BP74" si="406">SUM(BP75+BP76)</f>
        <v>0</v>
      </c>
      <c r="BQ74" s="560"/>
      <c r="BR74" s="560">
        <f t="shared" ref="BR74" si="407">SUM(BR75+BR76)</f>
        <v>0</v>
      </c>
      <c r="BS74" s="560"/>
      <c r="BT74" s="560">
        <f t="shared" ref="BT74" si="408">SUM(BT75+BT76)</f>
        <v>0</v>
      </c>
      <c r="BU74" s="560"/>
      <c r="BV74" s="560">
        <f t="shared" ref="BV74" si="409">SUM(BV75+BV76)</f>
        <v>0</v>
      </c>
      <c r="BW74" s="560"/>
      <c r="BX74" s="560">
        <f t="shared" ref="BX74" si="410">SUM(BX75+BX76)</f>
        <v>0</v>
      </c>
      <c r="BY74" s="560"/>
      <c r="BZ74" s="560">
        <f t="shared" ref="BZ74" si="411">SUM(BZ75+BZ76)</f>
        <v>0</v>
      </c>
      <c r="CA74" s="560"/>
      <c r="CB74" s="560">
        <f t="shared" ref="CB74" si="412">SUM(CB75+CB76)</f>
        <v>0</v>
      </c>
      <c r="CC74" s="560"/>
      <c r="CD74" s="560">
        <f t="shared" ref="CD74" si="413">SUM(CD75+CD76)</f>
        <v>0</v>
      </c>
      <c r="CE74" s="560"/>
      <c r="CF74" s="560">
        <f t="shared" ref="CF74" si="414">SUM(CF75+CF76)</f>
        <v>0</v>
      </c>
      <c r="CG74" s="560"/>
      <c r="CH74" s="560">
        <f t="shared" ref="CH74" si="415">SUM(CH75+CH76)</f>
        <v>0</v>
      </c>
      <c r="CI74" s="560"/>
      <c r="CJ74" s="560">
        <f t="shared" ref="CJ74" si="416">SUM(CJ75+CJ76)</f>
        <v>0</v>
      </c>
      <c r="CK74" s="560"/>
      <c r="CL74" s="560">
        <f t="shared" ref="CL74" si="417">SUM(CL75+CL76)</f>
        <v>0</v>
      </c>
      <c r="CM74" s="560"/>
      <c r="CN74" s="560">
        <f t="shared" ref="CN74" si="418">SUM(CN75+CN76)</f>
        <v>0</v>
      </c>
      <c r="CO74" s="560"/>
      <c r="CP74" s="560">
        <f t="shared" ref="CP74" si="419">SUM(CP75+CP76)</f>
        <v>0</v>
      </c>
      <c r="CQ74" s="560"/>
      <c r="CR74" s="560">
        <f t="shared" ref="CR74" si="420">SUM(CR75+CR76)</f>
        <v>0</v>
      </c>
      <c r="CS74" s="560"/>
      <c r="CT74" s="560">
        <f t="shared" ref="CT74" si="421">SUM(CT75+CT76)</f>
        <v>0</v>
      </c>
      <c r="CU74" s="560"/>
      <c r="CV74" s="560">
        <f t="shared" ref="CV74" si="422">SUM(CV75+CV76)</f>
        <v>0</v>
      </c>
      <c r="CW74" s="560"/>
      <c r="CX74" s="560">
        <f t="shared" ref="CX74" si="423">SUM(CX75+CX76)</f>
        <v>0</v>
      </c>
      <c r="CY74" s="560"/>
      <c r="CZ74" s="560">
        <f t="shared" ref="CZ74" si="424">SUM(CZ75+CZ76)</f>
        <v>0</v>
      </c>
      <c r="DA74" s="560"/>
      <c r="DB74" s="560">
        <f t="shared" ref="DB74" si="425">SUM(DB75+DB76)</f>
        <v>0</v>
      </c>
      <c r="DC74" s="560"/>
      <c r="DD74" s="560">
        <f t="shared" ref="DD74" si="426">SUM(DD75+DD76)</f>
        <v>0</v>
      </c>
      <c r="DE74" s="560"/>
      <c r="DF74" s="560">
        <f t="shared" ref="DF74" si="427">SUM(DF75+DF76)</f>
        <v>0</v>
      </c>
      <c r="DG74" s="560"/>
      <c r="DH74" s="560">
        <f t="shared" ref="DH74" si="428">SUM(DH75+DH76)</f>
        <v>0</v>
      </c>
      <c r="DI74" s="560"/>
      <c r="DJ74" s="560">
        <f t="shared" ref="DJ74" si="429">SUM(DJ75+DJ76)</f>
        <v>0</v>
      </c>
      <c r="DK74" s="560"/>
      <c r="DL74" s="560">
        <f t="shared" ref="DL74" si="430">SUM(DL75+DL76)</f>
        <v>0</v>
      </c>
      <c r="DM74" s="560"/>
      <c r="DN74" s="560">
        <f t="shared" ref="DN74" si="431">SUM(DN75+DN76)</f>
        <v>0</v>
      </c>
      <c r="DO74" s="560"/>
      <c r="DP74" s="560">
        <f t="shared" ref="DP74" si="432">SUM(DP75+DP76)</f>
        <v>0</v>
      </c>
      <c r="DQ74" s="560"/>
      <c r="DR74" s="560">
        <f t="shared" ref="DR74" si="433">SUM(DR75+DR76)</f>
        <v>0</v>
      </c>
      <c r="DS74" s="560"/>
      <c r="DT74" s="560">
        <f t="shared" ref="DT74" si="434">SUM(DT75+DT76)</f>
        <v>0</v>
      </c>
      <c r="DU74" s="560"/>
      <c r="DV74" s="560">
        <f t="shared" ref="DV74" si="435">SUM(DV75+DV76)</f>
        <v>0</v>
      </c>
      <c r="DW74" s="560"/>
      <c r="DX74" s="560">
        <f t="shared" ref="DX74" si="436">SUM(DX75+DX76)</f>
        <v>0</v>
      </c>
      <c r="DY74" s="560"/>
      <c r="DZ74" s="560">
        <f t="shared" ref="DZ74" si="437">SUM(DZ75+DZ76)</f>
        <v>0</v>
      </c>
      <c r="EA74" s="560"/>
      <c r="EB74" s="560">
        <f t="shared" ref="EB74" si="438">SUM(EB75+EB76)</f>
        <v>0</v>
      </c>
      <c r="EC74" s="560"/>
      <c r="ED74" s="228"/>
      <c r="EE74" s="425"/>
      <c r="EF74" s="425"/>
      <c r="EG74" s="425"/>
      <c r="EH74" s="425"/>
      <c r="EI74" s="274"/>
      <c r="EJ74" s="274"/>
      <c r="EK74" s="426"/>
      <c r="EL74" s="426"/>
      <c r="EM74" s="426"/>
      <c r="EN74" s="427"/>
      <c r="EO74" s="274"/>
      <c r="EP74" s="228"/>
      <c r="EQ74" s="228"/>
      <c r="ER74" s="221">
        <f>SUM(EK74:EN74)</f>
        <v>0</v>
      </c>
      <c r="ES74" s="248"/>
      <c r="ET74" s="248"/>
    </row>
    <row r="75" spans="1:150" s="274" customFormat="1" ht="27" customHeight="1" x14ac:dyDescent="0.2">
      <c r="A75" s="293"/>
      <c r="B75" s="252"/>
      <c r="C75" s="457" t="str">
        <f>Rapportierung!B4</f>
        <v>JS CBL</v>
      </c>
      <c r="D75" s="568" t="s">
        <v>374</v>
      </c>
      <c r="E75" s="249" t="s">
        <v>37</v>
      </c>
      <c r="F75" s="592">
        <f>Rapportierung!J41+Rapportierung!L41+Rapportierung!N41+Rapportierung!P41</f>
        <v>16064</v>
      </c>
      <c r="G75" s="575"/>
      <c r="H75" s="584">
        <f>Rapportierung!R41</f>
        <v>6390</v>
      </c>
      <c r="I75" s="585"/>
      <c r="J75" s="584">
        <f>Rapportierung!T41</f>
        <v>3122</v>
      </c>
      <c r="K75" s="585"/>
      <c r="L75" s="584">
        <f>Rapportierung!V41</f>
        <v>2825</v>
      </c>
      <c r="M75" s="585"/>
      <c r="N75" s="584">
        <f>Rapportierung!X41</f>
        <v>4275</v>
      </c>
      <c r="O75" s="585"/>
      <c r="P75" s="584">
        <f>Rapportierung!Z41</f>
        <v>6120</v>
      </c>
      <c r="Q75" s="585"/>
      <c r="R75" s="584">
        <f>Rapportierung!AB41</f>
        <v>2582.5</v>
      </c>
      <c r="S75" s="585"/>
      <c r="T75" s="584">
        <f>Rapportierung!AD41</f>
        <v>4420</v>
      </c>
      <c r="U75" s="585"/>
      <c r="V75" s="584">
        <f>Rapportierung!AF41</f>
        <v>4735</v>
      </c>
      <c r="W75" s="585"/>
      <c r="X75" s="584">
        <f>Rapportierung!AH41</f>
        <v>3188.75</v>
      </c>
      <c r="Y75" s="585"/>
      <c r="Z75" s="584">
        <f>Rapportierung!AJ41</f>
        <v>2080</v>
      </c>
      <c r="AA75" s="585"/>
      <c r="AB75" s="584">
        <f>Rapportierung!AL41</f>
        <v>3582</v>
      </c>
      <c r="AC75" s="585"/>
      <c r="AD75" s="584">
        <f>Rapportierung!AN41</f>
        <v>2135</v>
      </c>
      <c r="AE75" s="585"/>
      <c r="AF75" s="584">
        <f>Rapportierung!AP41</f>
        <v>210</v>
      </c>
      <c r="AG75" s="585"/>
      <c r="AH75" s="584">
        <f>Rapportierung!AR41</f>
        <v>1786</v>
      </c>
      <c r="AI75" s="585"/>
      <c r="AJ75" s="584">
        <f>Rapportierung!AT41</f>
        <v>6522</v>
      </c>
      <c r="AK75" s="585"/>
      <c r="AL75" s="584">
        <f>Rapportierung!AV41</f>
        <v>2464</v>
      </c>
      <c r="AM75" s="585"/>
      <c r="AN75" s="584">
        <f>Rapportierung!AX41</f>
        <v>7464</v>
      </c>
      <c r="AO75" s="585"/>
      <c r="AP75" s="584">
        <f>Rapportierung!AZ41</f>
        <v>4046</v>
      </c>
      <c r="AQ75" s="585"/>
      <c r="AR75" s="584">
        <f>Rapportierung!BB41</f>
        <v>0</v>
      </c>
      <c r="AS75" s="585"/>
      <c r="AT75" s="584">
        <f>Rapportierung!BD41</f>
        <v>0</v>
      </c>
      <c r="AU75" s="585"/>
      <c r="AV75" s="584">
        <f>Rapportierung!BF41</f>
        <v>0</v>
      </c>
      <c r="AW75" s="585"/>
      <c r="AX75" s="584">
        <f>Rapportierung!BH41</f>
        <v>0</v>
      </c>
      <c r="AY75" s="585"/>
      <c r="AZ75" s="584">
        <f>Rapportierung!BJ41</f>
        <v>0</v>
      </c>
      <c r="BA75" s="585"/>
      <c r="BB75" s="584">
        <f>Rapportierung!BL41</f>
        <v>0</v>
      </c>
      <c r="BC75" s="585"/>
      <c r="BD75" s="584">
        <f>Rapportierung!BN41</f>
        <v>0</v>
      </c>
      <c r="BE75" s="585"/>
      <c r="BF75" s="584">
        <f>Rapportierung!BP41</f>
        <v>0</v>
      </c>
      <c r="BG75" s="585"/>
      <c r="BH75" s="584">
        <f>Rapportierung!BR41</f>
        <v>0</v>
      </c>
      <c r="BI75" s="585"/>
      <c r="BJ75" s="584">
        <f>Rapportierung!BT41</f>
        <v>0</v>
      </c>
      <c r="BK75" s="585"/>
      <c r="BL75" s="584">
        <f>Rapportierung!BV41</f>
        <v>0</v>
      </c>
      <c r="BM75" s="585"/>
      <c r="BN75" s="584">
        <f>Rapportierung!BX41</f>
        <v>0</v>
      </c>
      <c r="BO75" s="585"/>
      <c r="BP75" s="584">
        <f>Rapportierung!BZ41</f>
        <v>0</v>
      </c>
      <c r="BQ75" s="585"/>
      <c r="BR75" s="584">
        <f>Rapportierung!CB41</f>
        <v>0</v>
      </c>
      <c r="BS75" s="585"/>
      <c r="BT75" s="584">
        <f>Rapportierung!CD41</f>
        <v>0</v>
      </c>
      <c r="BU75" s="585"/>
      <c r="BV75" s="584"/>
      <c r="BW75" s="585"/>
      <c r="BX75" s="584"/>
      <c r="BY75" s="585"/>
      <c r="BZ75" s="584"/>
      <c r="CA75" s="585"/>
      <c r="CB75" s="584"/>
      <c r="CC75" s="585"/>
      <c r="CD75" s="584"/>
      <c r="CE75" s="585"/>
      <c r="CF75" s="584"/>
      <c r="CG75" s="585"/>
      <c r="CH75" s="584"/>
      <c r="CI75" s="585"/>
      <c r="CJ75" s="584"/>
      <c r="CK75" s="585"/>
      <c r="CL75" s="584"/>
      <c r="CM75" s="586"/>
      <c r="CN75" s="587"/>
      <c r="CO75" s="585"/>
      <c r="CP75" s="584"/>
      <c r="CQ75" s="585"/>
      <c r="CR75" s="584"/>
      <c r="CS75" s="585"/>
      <c r="CT75" s="584"/>
      <c r="CU75" s="585"/>
      <c r="CV75" s="584"/>
      <c r="CW75" s="585"/>
      <c r="CX75" s="584"/>
      <c r="CY75" s="585"/>
      <c r="CZ75" s="584"/>
      <c r="DA75" s="585"/>
      <c r="DB75" s="584"/>
      <c r="DC75" s="585"/>
      <c r="DD75" s="584"/>
      <c r="DE75" s="585"/>
      <c r="DF75" s="584"/>
      <c r="DG75" s="585"/>
      <c r="DH75" s="584"/>
      <c r="DI75" s="585"/>
      <c r="DJ75" s="584"/>
      <c r="DK75" s="586"/>
      <c r="DL75" s="587"/>
      <c r="DM75" s="585"/>
      <c r="DN75" s="584"/>
      <c r="DO75" s="585"/>
      <c r="DP75" s="584"/>
      <c r="DQ75" s="585"/>
      <c r="DR75" s="584"/>
      <c r="DS75" s="585"/>
      <c r="DT75" s="584"/>
      <c r="DU75" s="585"/>
      <c r="DV75" s="584"/>
      <c r="DW75" s="585"/>
      <c r="DX75" s="584"/>
      <c r="DY75" s="585"/>
      <c r="DZ75" s="584"/>
      <c r="EA75" s="585"/>
      <c r="EB75" s="584"/>
      <c r="EC75" s="586"/>
      <c r="ED75" s="228"/>
      <c r="EE75" s="425"/>
      <c r="EF75" s="425"/>
      <c r="EG75" s="425"/>
      <c r="EH75" s="425"/>
      <c r="EK75" s="426"/>
      <c r="EL75" s="426"/>
      <c r="EM75" s="426"/>
      <c r="EN75" s="427"/>
      <c r="EP75" s="228"/>
      <c r="EQ75" s="228"/>
      <c r="ER75" s="221"/>
      <c r="ES75" s="248"/>
      <c r="ET75" s="248"/>
    </row>
    <row r="76" spans="1:150" s="274" customFormat="1" ht="27" customHeight="1" x14ac:dyDescent="0.2">
      <c r="A76" s="293"/>
      <c r="B76" s="252"/>
      <c r="C76" s="457" t="str">
        <f>Rapportierung!B86</f>
        <v>JS - TU</v>
      </c>
      <c r="D76" s="570"/>
      <c r="E76" s="249" t="s">
        <v>37</v>
      </c>
      <c r="F76" s="592">
        <f>Rapportierung!J129+Rapportierung!L129+Rapportierung!N129+Rapportierung!P129</f>
        <v>1883.75</v>
      </c>
      <c r="G76" s="575"/>
      <c r="H76" s="575">
        <f>Rapportierung!R129</f>
        <v>1590</v>
      </c>
      <c r="I76" s="575"/>
      <c r="J76" s="575">
        <f>Rapportierung!T129</f>
        <v>4046</v>
      </c>
      <c r="K76" s="575"/>
      <c r="L76" s="575">
        <f>Rapportierung!V129</f>
        <v>6183</v>
      </c>
      <c r="M76" s="575"/>
      <c r="N76" s="575">
        <f>Rapportierung!X129</f>
        <v>6711.5</v>
      </c>
      <c r="O76" s="575"/>
      <c r="P76" s="575">
        <f>Rapportierung!Z129</f>
        <v>10977.3</v>
      </c>
      <c r="Q76" s="575"/>
      <c r="R76" s="575">
        <f>Rapportierung!AB129</f>
        <v>4339</v>
      </c>
      <c r="S76" s="575"/>
      <c r="T76" s="575">
        <f>Rapportierung!AD129</f>
        <v>13379</v>
      </c>
      <c r="U76" s="575"/>
      <c r="V76" s="575">
        <f>Rapportierung!AF129</f>
        <v>12684.75</v>
      </c>
      <c r="W76" s="575"/>
      <c r="X76" s="575">
        <f>Rapportierung!AH129</f>
        <v>18355.5</v>
      </c>
      <c r="Y76" s="575"/>
      <c r="Z76" s="575">
        <f>Rapportierung!AJ129</f>
        <v>9403</v>
      </c>
      <c r="AA76" s="575"/>
      <c r="AB76" s="575">
        <f>Rapportierung!AL129</f>
        <v>7807.5</v>
      </c>
      <c r="AC76" s="575"/>
      <c r="AD76" s="575">
        <f>Rapportierung!AN129</f>
        <v>5797</v>
      </c>
      <c r="AE76" s="575"/>
      <c r="AF76" s="575">
        <f>Rapportierung!AP129</f>
        <v>2400</v>
      </c>
      <c r="AG76" s="575"/>
      <c r="AH76" s="575">
        <f>Rapportierung!AR129</f>
        <v>3265</v>
      </c>
      <c r="AI76" s="575"/>
      <c r="AJ76" s="575">
        <f>Rapportierung!AT129</f>
        <v>8221.5</v>
      </c>
      <c r="AK76" s="575"/>
      <c r="AL76" s="575">
        <f>Rapportierung!AV129</f>
        <v>4183</v>
      </c>
      <c r="AM76" s="575"/>
      <c r="AN76" s="575">
        <f>Rapportierung!AX129</f>
        <v>4463</v>
      </c>
      <c r="AO76" s="575"/>
      <c r="AP76" s="575">
        <f>Rapportierung!AZ129</f>
        <v>3069</v>
      </c>
      <c r="AQ76" s="575"/>
      <c r="AR76" s="575">
        <f>Rapportierung!BB129</f>
        <v>0</v>
      </c>
      <c r="AS76" s="575"/>
      <c r="AT76" s="575">
        <f>Rapportierung!BD129</f>
        <v>0</v>
      </c>
      <c r="AU76" s="575"/>
      <c r="AV76" s="575">
        <f>Rapportierung!BF129</f>
        <v>0</v>
      </c>
      <c r="AW76" s="575"/>
      <c r="AX76" s="575">
        <f>Rapportierung!BH129</f>
        <v>0</v>
      </c>
      <c r="AY76" s="575"/>
      <c r="AZ76" s="575">
        <f>Rapportierung!BJ129</f>
        <v>0</v>
      </c>
      <c r="BA76" s="575"/>
      <c r="BB76" s="575">
        <f>Rapportierung!BL129</f>
        <v>0</v>
      </c>
      <c r="BC76" s="575"/>
      <c r="BD76" s="575">
        <f>Rapportierung!BN129</f>
        <v>0</v>
      </c>
      <c r="BE76" s="575"/>
      <c r="BF76" s="575">
        <f>Rapportierung!BP129</f>
        <v>0</v>
      </c>
      <c r="BG76" s="575"/>
      <c r="BH76" s="575">
        <f>Rapportierung!BR129</f>
        <v>0</v>
      </c>
      <c r="BI76" s="575"/>
      <c r="BJ76" s="575">
        <f>Rapportierung!BT129</f>
        <v>0</v>
      </c>
      <c r="BK76" s="575"/>
      <c r="BL76" s="575">
        <f>Rapportierung!BV129</f>
        <v>0</v>
      </c>
      <c r="BM76" s="575"/>
      <c r="BN76" s="575">
        <f>Rapportierung!BX129</f>
        <v>0</v>
      </c>
      <c r="BO76" s="575"/>
      <c r="BP76" s="575">
        <f>Rapportierung!BZ129</f>
        <v>0</v>
      </c>
      <c r="BQ76" s="575"/>
      <c r="BR76" s="575">
        <f>Rapportierung!CB129</f>
        <v>0</v>
      </c>
      <c r="BS76" s="575"/>
      <c r="BT76" s="575">
        <f>Rapportierung!CD129</f>
        <v>0</v>
      </c>
      <c r="BU76" s="575"/>
      <c r="BV76" s="575"/>
      <c r="BW76" s="575"/>
      <c r="BX76" s="575"/>
      <c r="BY76" s="575"/>
      <c r="BZ76" s="575"/>
      <c r="CA76" s="575"/>
      <c r="CB76" s="575"/>
      <c r="CC76" s="575"/>
      <c r="CD76" s="575"/>
      <c r="CE76" s="575"/>
      <c r="CF76" s="575"/>
      <c r="CG76" s="575"/>
      <c r="CH76" s="575"/>
      <c r="CI76" s="575"/>
      <c r="CJ76" s="575"/>
      <c r="CK76" s="575"/>
      <c r="CL76" s="575"/>
      <c r="CM76" s="591"/>
      <c r="CN76" s="592"/>
      <c r="CO76" s="575"/>
      <c r="CP76" s="575"/>
      <c r="CQ76" s="575"/>
      <c r="CR76" s="575"/>
      <c r="CS76" s="575"/>
      <c r="CT76" s="575"/>
      <c r="CU76" s="575"/>
      <c r="CV76" s="575"/>
      <c r="CW76" s="575"/>
      <c r="CX76" s="575"/>
      <c r="CY76" s="575"/>
      <c r="CZ76" s="575"/>
      <c r="DA76" s="575"/>
      <c r="DB76" s="575"/>
      <c r="DC76" s="575"/>
      <c r="DD76" s="575"/>
      <c r="DE76" s="575"/>
      <c r="DF76" s="575"/>
      <c r="DG76" s="575"/>
      <c r="DH76" s="575"/>
      <c r="DI76" s="575"/>
      <c r="DJ76" s="575"/>
      <c r="DK76" s="590"/>
      <c r="DL76" s="574"/>
      <c r="DM76" s="575"/>
      <c r="DN76" s="575"/>
      <c r="DO76" s="575"/>
      <c r="DP76" s="575"/>
      <c r="DQ76" s="575"/>
      <c r="DR76" s="575"/>
      <c r="DS76" s="575"/>
      <c r="DT76" s="575"/>
      <c r="DU76" s="575"/>
      <c r="DV76" s="575"/>
      <c r="DW76" s="575"/>
      <c r="DX76" s="591"/>
      <c r="DY76" s="574"/>
      <c r="DZ76" s="591"/>
      <c r="EA76" s="574"/>
      <c r="EB76" s="591"/>
      <c r="EC76" s="593"/>
      <c r="ED76" s="228"/>
      <c r="EE76" s="425"/>
      <c r="EF76" s="425"/>
      <c r="EG76" s="425"/>
      <c r="EH76" s="425"/>
      <c r="EK76" s="426"/>
      <c r="EL76" s="426"/>
      <c r="EM76" s="426"/>
      <c r="EN76" s="427"/>
      <c r="EP76" s="228"/>
      <c r="EQ76" s="228"/>
      <c r="ER76" s="221"/>
      <c r="ES76" s="248"/>
      <c r="ET76" s="248"/>
    </row>
    <row r="77" spans="1:150" ht="11.1" customHeight="1" x14ac:dyDescent="0.2">
      <c r="A77" s="222"/>
      <c r="B77" s="252"/>
      <c r="C77" s="459" t="s">
        <v>348</v>
      </c>
      <c r="D77" s="423">
        <f>SUM(F77:EC77)</f>
        <v>4321.7538461538461</v>
      </c>
      <c r="E77" s="249" t="s">
        <v>244</v>
      </c>
      <c r="F77" s="577"/>
      <c r="G77" s="578"/>
      <c r="H77" s="578">
        <v>0</v>
      </c>
      <c r="I77" s="578"/>
      <c r="J77" s="578">
        <v>0</v>
      </c>
      <c r="K77" s="578"/>
      <c r="L77" s="578">
        <v>0</v>
      </c>
      <c r="M77" s="578"/>
      <c r="N77" s="578">
        <v>0</v>
      </c>
      <c r="O77" s="578"/>
      <c r="P77" s="578">
        <v>0</v>
      </c>
      <c r="Q77" s="578"/>
      <c r="R77" s="578">
        <v>0</v>
      </c>
      <c r="S77" s="620"/>
      <c r="T77" s="617">
        <v>23.692307692307693</v>
      </c>
      <c r="U77" s="578"/>
      <c r="V77" s="578">
        <v>23.692307692307693</v>
      </c>
      <c r="W77" s="578"/>
      <c r="X77" s="578">
        <v>23.692307692307693</v>
      </c>
      <c r="Y77" s="578"/>
      <c r="Z77" s="578">
        <v>23.692307692307693</v>
      </c>
      <c r="AA77" s="578"/>
      <c r="AB77" s="578">
        <v>22.46153846153846</v>
      </c>
      <c r="AC77" s="578"/>
      <c r="AD77" s="578">
        <v>22.46153846153846</v>
      </c>
      <c r="AE77" s="578"/>
      <c r="AF77" s="578">
        <v>22.46153846153846</v>
      </c>
      <c r="AG77" s="578"/>
      <c r="AH77" s="578">
        <v>22.46153846153846</v>
      </c>
      <c r="AI77" s="578"/>
      <c r="AJ77" s="578">
        <v>22.46153846153846</v>
      </c>
      <c r="AK77" s="578"/>
      <c r="AL77" s="578">
        <v>22.46153846153846</v>
      </c>
      <c r="AM77" s="578"/>
      <c r="AN77" s="578">
        <v>22.46153846153846</v>
      </c>
      <c r="AO77" s="578"/>
      <c r="AP77" s="578">
        <v>21.23076923076923</v>
      </c>
      <c r="AQ77" s="618"/>
      <c r="AR77" s="577">
        <v>84.492307692307691</v>
      </c>
      <c r="AS77" s="578"/>
      <c r="AT77" s="578">
        <v>96.092307692307699</v>
      </c>
      <c r="AU77" s="578"/>
      <c r="AV77" s="578">
        <v>96.092307692307699</v>
      </c>
      <c r="AW77" s="578"/>
      <c r="AX77" s="578">
        <v>100.0923076923077</v>
      </c>
      <c r="AY77" s="578"/>
      <c r="AZ77" s="578">
        <v>100.0923076923077</v>
      </c>
      <c r="BA77" s="578"/>
      <c r="BB77" s="578">
        <v>100.0923076923077</v>
      </c>
      <c r="BC77" s="578"/>
      <c r="BD77" s="578">
        <v>96.092307692307699</v>
      </c>
      <c r="BE77" s="578"/>
      <c r="BF77" s="578">
        <v>96.092307692307699</v>
      </c>
      <c r="BG77" s="578"/>
      <c r="BH77" s="578">
        <v>96.092307692307699</v>
      </c>
      <c r="BI77" s="578"/>
      <c r="BJ77" s="578">
        <v>96.092307692307699</v>
      </c>
      <c r="BK77" s="578"/>
      <c r="BL77" s="578">
        <v>96.092307692307699</v>
      </c>
      <c r="BM77" s="578"/>
      <c r="BN77" s="578">
        <v>86.861538461538473</v>
      </c>
      <c r="BO77" s="620"/>
      <c r="BP77" s="617">
        <v>78.461538461538467</v>
      </c>
      <c r="BQ77" s="578"/>
      <c r="BR77" s="578">
        <v>79.692307692307693</v>
      </c>
      <c r="BS77" s="578"/>
      <c r="BT77" s="578">
        <v>125.29230769230769</v>
      </c>
      <c r="BU77" s="578"/>
      <c r="BV77" s="578">
        <v>125.29230769230769</v>
      </c>
      <c r="BW77" s="578"/>
      <c r="BX77" s="578">
        <v>125.29230769230769</v>
      </c>
      <c r="BY77" s="578"/>
      <c r="BZ77" s="578">
        <v>125.29230769230769</v>
      </c>
      <c r="CA77" s="578"/>
      <c r="CB77" s="578">
        <v>125.29230769230769</v>
      </c>
      <c r="CC77" s="578"/>
      <c r="CD77" s="578">
        <v>124.06153846153846</v>
      </c>
      <c r="CE77" s="578"/>
      <c r="CF77" s="578">
        <v>124.06153846153846</v>
      </c>
      <c r="CG77" s="578"/>
      <c r="CH77" s="578">
        <v>124.06153846153846</v>
      </c>
      <c r="CI77" s="578"/>
      <c r="CJ77" s="578">
        <v>124.06153846153846</v>
      </c>
      <c r="CK77" s="578"/>
      <c r="CL77" s="578">
        <v>107.63076923076923</v>
      </c>
      <c r="CM77" s="618"/>
      <c r="CN77" s="577">
        <v>116.86153846153847</v>
      </c>
      <c r="CO77" s="578"/>
      <c r="CP77" s="578">
        <v>118.0923076923077</v>
      </c>
      <c r="CQ77" s="578"/>
      <c r="CR77" s="578">
        <v>133.29230769230767</v>
      </c>
      <c r="CS77" s="578"/>
      <c r="CT77" s="578">
        <v>133.29230769230767</v>
      </c>
      <c r="CU77" s="578"/>
      <c r="CV77" s="578">
        <v>133.29230769230767</v>
      </c>
      <c r="CW77" s="578"/>
      <c r="CX77" s="578">
        <v>133.29230769230767</v>
      </c>
      <c r="CY77" s="578"/>
      <c r="CZ77" s="578">
        <v>132.06153846153845</v>
      </c>
      <c r="DA77" s="578"/>
      <c r="DB77" s="578">
        <v>132.06153846153845</v>
      </c>
      <c r="DC77" s="578"/>
      <c r="DD77" s="578">
        <v>124.06153846153846</v>
      </c>
      <c r="DE77" s="578"/>
      <c r="DF77" s="578">
        <v>124.06153846153846</v>
      </c>
      <c r="DG77" s="578"/>
      <c r="DH77" s="578">
        <v>124.06153846153846</v>
      </c>
      <c r="DI77" s="578"/>
      <c r="DJ77" s="578">
        <v>107.63076923076923</v>
      </c>
      <c r="DK77" s="620"/>
      <c r="DL77" s="617">
        <v>0</v>
      </c>
      <c r="DM77" s="578"/>
      <c r="DN77" s="578">
        <v>0</v>
      </c>
      <c r="DO77" s="578"/>
      <c r="DP77" s="578">
        <v>0</v>
      </c>
      <c r="DQ77" s="578"/>
      <c r="DR77" s="578">
        <v>1.2307692307692308</v>
      </c>
      <c r="DS77" s="578"/>
      <c r="DT77" s="578">
        <v>1.2307692307692308</v>
      </c>
      <c r="DU77" s="578"/>
      <c r="DV77" s="578">
        <v>1.2307692307692308</v>
      </c>
      <c r="DW77" s="578"/>
      <c r="DX77" s="618"/>
      <c r="DY77" s="617"/>
      <c r="DZ77" s="618"/>
      <c r="EA77" s="617"/>
      <c r="EB77" s="618"/>
      <c r="EC77" s="619"/>
      <c r="ED77" s="228"/>
      <c r="EE77" s="425"/>
      <c r="EF77" s="425"/>
      <c r="EG77" s="425"/>
      <c r="EH77" s="425"/>
      <c r="EI77" s="274"/>
      <c r="EJ77" s="274"/>
      <c r="EK77" s="426"/>
      <c r="EL77" s="426"/>
      <c r="EM77" s="426"/>
      <c r="EN77" s="427"/>
      <c r="EO77" s="274"/>
      <c r="EP77" s="228"/>
      <c r="EQ77" s="228"/>
      <c r="ER77" s="221">
        <f>ER70-ER58</f>
        <v>138.61999999999978</v>
      </c>
      <c r="ES77" s="248"/>
      <c r="ET77" s="248"/>
    </row>
    <row r="78" spans="1:150" ht="21.75" customHeight="1" x14ac:dyDescent="0.2">
      <c r="A78" s="222"/>
      <c r="B78" s="252"/>
      <c r="C78" s="251" t="s">
        <v>372</v>
      </c>
      <c r="D78" s="458">
        <f>D62</f>
        <v>98.093908629441628</v>
      </c>
      <c r="E78" s="249" t="s">
        <v>37</v>
      </c>
      <c r="F78" s="566">
        <v>0</v>
      </c>
      <c r="G78" s="567"/>
      <c r="H78" s="564">
        <v>0</v>
      </c>
      <c r="I78" s="565"/>
      <c r="J78" s="564">
        <v>0</v>
      </c>
      <c r="K78" s="565"/>
      <c r="L78" s="564">
        <v>0</v>
      </c>
      <c r="M78" s="565"/>
      <c r="N78" s="564">
        <v>0</v>
      </c>
      <c r="O78" s="565"/>
      <c r="P78" s="564">
        <v>0</v>
      </c>
      <c r="Q78" s="565"/>
      <c r="R78" s="564">
        <v>0</v>
      </c>
      <c r="S78" s="571"/>
      <c r="T78" s="573">
        <v>2324.0710659898477</v>
      </c>
      <c r="U78" s="565"/>
      <c r="V78" s="564">
        <v>2324.0710659898477</v>
      </c>
      <c r="W78" s="565"/>
      <c r="X78" s="564">
        <v>2324.0710659898477</v>
      </c>
      <c r="Y78" s="565"/>
      <c r="Z78" s="564">
        <v>2324.0710659898477</v>
      </c>
      <c r="AA78" s="565"/>
      <c r="AB78" s="564">
        <v>2203.3401015228424</v>
      </c>
      <c r="AC78" s="565"/>
      <c r="AD78" s="564">
        <v>2203.3401015228424</v>
      </c>
      <c r="AE78" s="565"/>
      <c r="AF78" s="564">
        <v>2203.3401015228424</v>
      </c>
      <c r="AG78" s="565"/>
      <c r="AH78" s="564">
        <v>2203.3401015228424</v>
      </c>
      <c r="AI78" s="565"/>
      <c r="AJ78" s="564">
        <v>2203.3401015228424</v>
      </c>
      <c r="AK78" s="565"/>
      <c r="AL78" s="564">
        <v>2203.3401015228424</v>
      </c>
      <c r="AM78" s="565"/>
      <c r="AN78" s="564">
        <v>2203.3401015228424</v>
      </c>
      <c r="AO78" s="565"/>
      <c r="AP78" s="564">
        <v>2082.6091370558374</v>
      </c>
      <c r="AQ78" s="573"/>
      <c r="AR78" s="572">
        <v>8288.180710659899</v>
      </c>
      <c r="AS78" s="565"/>
      <c r="AT78" s="564">
        <v>9426.070050761422</v>
      </c>
      <c r="AU78" s="565"/>
      <c r="AV78" s="564">
        <v>9426.070050761422</v>
      </c>
      <c r="AW78" s="565"/>
      <c r="AX78" s="564">
        <v>9818.4456852791882</v>
      </c>
      <c r="AY78" s="565"/>
      <c r="AZ78" s="564">
        <v>9818.4456852791882</v>
      </c>
      <c r="BA78" s="565"/>
      <c r="BB78" s="564">
        <v>9818.4456852791882</v>
      </c>
      <c r="BC78" s="565"/>
      <c r="BD78" s="564">
        <v>9426.070050761422</v>
      </c>
      <c r="BE78" s="565"/>
      <c r="BF78" s="564">
        <v>9426.070050761422</v>
      </c>
      <c r="BG78" s="565"/>
      <c r="BH78" s="564">
        <v>9426.070050761422</v>
      </c>
      <c r="BI78" s="565"/>
      <c r="BJ78" s="564">
        <v>9426.070050761422</v>
      </c>
      <c r="BK78" s="565"/>
      <c r="BL78" s="564">
        <v>9426.070050761422</v>
      </c>
      <c r="BM78" s="565"/>
      <c r="BN78" s="564">
        <v>8520.5878172588855</v>
      </c>
      <c r="BO78" s="571"/>
      <c r="BP78" s="573">
        <v>7696.5989847715746</v>
      </c>
      <c r="BQ78" s="565"/>
      <c r="BR78" s="564">
        <v>7817.3299492385795</v>
      </c>
      <c r="BS78" s="565"/>
      <c r="BT78" s="564">
        <v>12290.412182741116</v>
      </c>
      <c r="BU78" s="565"/>
      <c r="BV78" s="564">
        <v>12290.412182741116</v>
      </c>
      <c r="BW78" s="565"/>
      <c r="BX78" s="564">
        <v>12290.412182741116</v>
      </c>
      <c r="BY78" s="565"/>
      <c r="BZ78" s="564">
        <v>12290.412182741116</v>
      </c>
      <c r="CA78" s="565"/>
      <c r="CB78" s="564">
        <v>12290.412182741116</v>
      </c>
      <c r="CC78" s="565"/>
      <c r="CD78" s="564">
        <v>12169.681218274112</v>
      </c>
      <c r="CE78" s="565"/>
      <c r="CF78" s="564">
        <v>12169.681218274112</v>
      </c>
      <c r="CG78" s="565"/>
      <c r="CH78" s="564">
        <v>12169.681218274112</v>
      </c>
      <c r="CI78" s="565"/>
      <c r="CJ78" s="564">
        <v>12169.681218274112</v>
      </c>
      <c r="CK78" s="565"/>
      <c r="CL78" s="564">
        <v>10557.922842639595</v>
      </c>
      <c r="CM78" s="573"/>
      <c r="CN78" s="572">
        <v>11463.405076142133</v>
      </c>
      <c r="CO78" s="565"/>
      <c r="CP78" s="564">
        <v>11584.136040609139</v>
      </c>
      <c r="CQ78" s="565"/>
      <c r="CR78" s="564">
        <v>13075.163451776649</v>
      </c>
      <c r="CS78" s="565"/>
      <c r="CT78" s="564">
        <v>13075.163451776649</v>
      </c>
      <c r="CU78" s="565"/>
      <c r="CV78" s="564">
        <v>13075.163451776649</v>
      </c>
      <c r="CW78" s="565"/>
      <c r="CX78" s="564">
        <v>13075.163451776649</v>
      </c>
      <c r="CY78" s="565"/>
      <c r="CZ78" s="564">
        <v>12954.432487309643</v>
      </c>
      <c r="DA78" s="565"/>
      <c r="DB78" s="564">
        <v>12954.432487309643</v>
      </c>
      <c r="DC78" s="565"/>
      <c r="DD78" s="564">
        <v>12169.681218274112</v>
      </c>
      <c r="DE78" s="565"/>
      <c r="DF78" s="564">
        <v>12169.681218274112</v>
      </c>
      <c r="DG78" s="565"/>
      <c r="DH78" s="564">
        <v>12169.681218274112</v>
      </c>
      <c r="DI78" s="565"/>
      <c r="DJ78" s="564">
        <v>10557.922842639595</v>
      </c>
      <c r="DK78" s="571"/>
      <c r="DL78" s="573">
        <v>0</v>
      </c>
      <c r="DM78" s="565"/>
      <c r="DN78" s="564">
        <v>0</v>
      </c>
      <c r="DO78" s="565"/>
      <c r="DP78" s="564">
        <v>0</v>
      </c>
      <c r="DQ78" s="565"/>
      <c r="DR78" s="564">
        <v>120.73096446700509</v>
      </c>
      <c r="DS78" s="565"/>
      <c r="DT78" s="564">
        <v>120.73096446700509</v>
      </c>
      <c r="DU78" s="565"/>
      <c r="DV78" s="564">
        <v>120.73096446700509</v>
      </c>
      <c r="DW78" s="565"/>
      <c r="DX78" s="564">
        <v>0</v>
      </c>
      <c r="DY78" s="565"/>
      <c r="DZ78" s="564">
        <v>0</v>
      </c>
      <c r="EA78" s="565"/>
      <c r="EB78" s="564">
        <v>0</v>
      </c>
      <c r="EC78" s="571"/>
      <c r="ED78" s="228"/>
      <c r="EE78" s="425"/>
      <c r="EF78" s="425"/>
      <c r="EG78" s="425"/>
      <c r="EH78" s="425"/>
      <c r="EI78" s="274"/>
      <c r="EJ78" s="274"/>
      <c r="EK78" s="426"/>
      <c r="EL78" s="426"/>
      <c r="EM78" s="426"/>
      <c r="EN78" s="427"/>
      <c r="EO78" s="274"/>
      <c r="EP78" s="228"/>
      <c r="EQ78" s="228"/>
      <c r="ER78" s="221">
        <f>SUM(EK78:EN78)</f>
        <v>0</v>
      </c>
      <c r="ES78" s="248"/>
      <c r="ET78" s="248"/>
    </row>
    <row r="79" spans="1:150" ht="21.75" customHeight="1" x14ac:dyDescent="0.2">
      <c r="A79" s="222"/>
      <c r="B79" s="252"/>
      <c r="C79" s="465" t="s">
        <v>381</v>
      </c>
      <c r="D79" s="458">
        <f>Stundenverteilung!E59</f>
        <v>0</v>
      </c>
      <c r="E79" s="249" t="s">
        <v>37</v>
      </c>
      <c r="F79" s="579">
        <f>D79+F78</f>
        <v>0</v>
      </c>
      <c r="G79" s="576"/>
      <c r="H79" s="579">
        <f>F79+H78</f>
        <v>0</v>
      </c>
      <c r="I79" s="576"/>
      <c r="J79" s="579">
        <f t="shared" ref="J79" si="439">H79+J78</f>
        <v>0</v>
      </c>
      <c r="K79" s="576"/>
      <c r="L79" s="579">
        <f t="shared" ref="L79" si="440">J79+L78</f>
        <v>0</v>
      </c>
      <c r="M79" s="576"/>
      <c r="N79" s="579">
        <f t="shared" ref="N79" si="441">L79+N78</f>
        <v>0</v>
      </c>
      <c r="O79" s="576"/>
      <c r="P79" s="579">
        <f t="shared" ref="P79" si="442">N79+P78</f>
        <v>0</v>
      </c>
      <c r="Q79" s="576"/>
      <c r="R79" s="579">
        <f t="shared" ref="R79" si="443">P79+R78</f>
        <v>0</v>
      </c>
      <c r="S79" s="576"/>
      <c r="T79" s="579">
        <f t="shared" ref="T79" si="444">R79+T78</f>
        <v>2324.0710659898477</v>
      </c>
      <c r="U79" s="576"/>
      <c r="V79" s="579">
        <f t="shared" ref="V79" si="445">T79+V78</f>
        <v>4648.1421319796955</v>
      </c>
      <c r="W79" s="576"/>
      <c r="X79" s="579">
        <f t="shared" ref="X79" si="446">V79+X78</f>
        <v>6972.2131979695432</v>
      </c>
      <c r="Y79" s="576"/>
      <c r="Z79" s="579">
        <f t="shared" ref="Z79" si="447">X79+Z78</f>
        <v>9296.284263959391</v>
      </c>
      <c r="AA79" s="576"/>
      <c r="AB79" s="579">
        <f t="shared" ref="AB79" si="448">Z79+AB78</f>
        <v>11499.624365482234</v>
      </c>
      <c r="AC79" s="576"/>
      <c r="AD79" s="579">
        <f t="shared" ref="AD79" si="449">AB79+AD78</f>
        <v>13702.964467005077</v>
      </c>
      <c r="AE79" s="576"/>
      <c r="AF79" s="579">
        <f t="shared" ref="AF79" si="450">AD79+AF78</f>
        <v>15906.304568527919</v>
      </c>
      <c r="AG79" s="576"/>
      <c r="AH79" s="579">
        <f t="shared" ref="AH79" si="451">AF79+AH78</f>
        <v>18109.644670050762</v>
      </c>
      <c r="AI79" s="576"/>
      <c r="AJ79" s="579">
        <f t="shared" ref="AJ79" si="452">AH79+AJ78</f>
        <v>20312.984771573603</v>
      </c>
      <c r="AK79" s="576"/>
      <c r="AL79" s="579">
        <f t="shared" ref="AL79" si="453">AJ79+AL78</f>
        <v>22516.324873096444</v>
      </c>
      <c r="AM79" s="576"/>
      <c r="AN79" s="579">
        <f t="shared" ref="AN79" si="454">AL79+AN78</f>
        <v>24719.664974619285</v>
      </c>
      <c r="AO79" s="576"/>
      <c r="AP79" s="579">
        <f t="shared" ref="AP79" si="455">AN79+AP78</f>
        <v>26802.274111675124</v>
      </c>
      <c r="AQ79" s="576"/>
      <c r="AR79" s="579">
        <f t="shared" ref="AR79" si="456">AP79+AR78</f>
        <v>35090.454822335021</v>
      </c>
      <c r="AS79" s="576"/>
      <c r="AT79" s="579">
        <f t="shared" ref="AT79" si="457">AR79+AT78</f>
        <v>44516.524873096445</v>
      </c>
      <c r="AU79" s="576"/>
      <c r="AV79" s="579">
        <f t="shared" ref="AV79" si="458">AT79+AV78</f>
        <v>53942.594923857869</v>
      </c>
      <c r="AW79" s="576"/>
      <c r="AX79" s="579">
        <f t="shared" ref="AX79" si="459">AV79+AX78</f>
        <v>63761.040609137053</v>
      </c>
      <c r="AY79" s="576"/>
      <c r="AZ79" s="579">
        <f t="shared" ref="AZ79" si="460">AX79+AZ78</f>
        <v>73579.486294416245</v>
      </c>
      <c r="BA79" s="576"/>
      <c r="BB79" s="579">
        <f t="shared" ref="BB79" si="461">AZ79+BB78</f>
        <v>83397.931979695437</v>
      </c>
      <c r="BC79" s="576"/>
      <c r="BD79" s="579">
        <f t="shared" ref="BD79" si="462">BB79+BD78</f>
        <v>92824.002030456861</v>
      </c>
      <c r="BE79" s="576"/>
      <c r="BF79" s="579">
        <f t="shared" ref="BF79" si="463">BD79+BF78</f>
        <v>102250.07208121828</v>
      </c>
      <c r="BG79" s="576"/>
      <c r="BH79" s="579">
        <f t="shared" ref="BH79" si="464">BF79+BH78</f>
        <v>111676.14213197971</v>
      </c>
      <c r="BI79" s="576"/>
      <c r="BJ79" s="579">
        <f t="shared" ref="BJ79" si="465">BH79+BJ78</f>
        <v>121102.21218274113</v>
      </c>
      <c r="BK79" s="576"/>
      <c r="BL79" s="579">
        <f t="shared" ref="BL79" si="466">BJ79+BL78</f>
        <v>130528.28223350256</v>
      </c>
      <c r="BM79" s="576"/>
      <c r="BN79" s="579">
        <f t="shared" ref="BN79" si="467">BL79+BN78</f>
        <v>139048.87005076144</v>
      </c>
      <c r="BO79" s="576"/>
      <c r="BP79" s="579">
        <f t="shared" ref="BP79" si="468">BN79+BP78</f>
        <v>146745.46903553302</v>
      </c>
      <c r="BQ79" s="576"/>
      <c r="BR79" s="579">
        <f t="shared" ref="BR79" si="469">BP79+BR78</f>
        <v>154562.79898477159</v>
      </c>
      <c r="BS79" s="576"/>
      <c r="BT79" s="579">
        <f t="shared" ref="BT79" si="470">BR79+BT78</f>
        <v>166853.21116751272</v>
      </c>
      <c r="BU79" s="576"/>
      <c r="BV79" s="579">
        <f t="shared" ref="BV79" si="471">BT79+BV78</f>
        <v>179143.62335025385</v>
      </c>
      <c r="BW79" s="576"/>
      <c r="BX79" s="579">
        <f t="shared" ref="BX79" si="472">BV79+BX78</f>
        <v>191434.03553299498</v>
      </c>
      <c r="BY79" s="576"/>
      <c r="BZ79" s="579">
        <f t="shared" ref="BZ79" si="473">BX79+BZ78</f>
        <v>203724.44771573611</v>
      </c>
      <c r="CA79" s="576"/>
      <c r="CB79" s="579">
        <f t="shared" ref="CB79" si="474">BZ79+CB78</f>
        <v>216014.85989847724</v>
      </c>
      <c r="CC79" s="576"/>
      <c r="CD79" s="579">
        <f t="shared" ref="CD79" si="475">CB79+CD78</f>
        <v>228184.54111675135</v>
      </c>
      <c r="CE79" s="576"/>
      <c r="CF79" s="579">
        <f t="shared" ref="CF79" si="476">CD79+CF78</f>
        <v>240354.22233502546</v>
      </c>
      <c r="CG79" s="576"/>
      <c r="CH79" s="579">
        <f t="shared" ref="CH79" si="477">CF79+CH78</f>
        <v>252523.90355329958</v>
      </c>
      <c r="CI79" s="576"/>
      <c r="CJ79" s="579">
        <f t="shared" ref="CJ79" si="478">CH79+CJ78</f>
        <v>264693.58477157366</v>
      </c>
      <c r="CK79" s="576"/>
      <c r="CL79" s="579">
        <f t="shared" ref="CL79" si="479">CJ79+CL78</f>
        <v>275251.50761421327</v>
      </c>
      <c r="CM79" s="576"/>
      <c r="CN79" s="579">
        <f t="shared" ref="CN79" si="480">CL79+CN78</f>
        <v>286714.91269035538</v>
      </c>
      <c r="CO79" s="576"/>
      <c r="CP79" s="579">
        <f t="shared" ref="CP79" si="481">CN79+CP78</f>
        <v>298299.04873096454</v>
      </c>
      <c r="CQ79" s="576"/>
      <c r="CR79" s="579">
        <f t="shared" ref="CR79" si="482">CP79+CR78</f>
        <v>311374.2121827412</v>
      </c>
      <c r="CS79" s="576"/>
      <c r="CT79" s="579">
        <f t="shared" ref="CT79" si="483">CR79+CT78</f>
        <v>324449.37563451787</v>
      </c>
      <c r="CU79" s="576"/>
      <c r="CV79" s="579">
        <f t="shared" ref="CV79" si="484">CT79+CV78</f>
        <v>337524.53908629454</v>
      </c>
      <c r="CW79" s="576"/>
      <c r="CX79" s="579">
        <f t="shared" ref="CX79" si="485">CV79+CX78</f>
        <v>350599.7025380712</v>
      </c>
      <c r="CY79" s="576"/>
      <c r="CZ79" s="579">
        <f t="shared" ref="CZ79" si="486">CX79+CZ78</f>
        <v>363554.13502538082</v>
      </c>
      <c r="DA79" s="576"/>
      <c r="DB79" s="579">
        <f t="shared" ref="DB79" si="487">CZ79+DB78</f>
        <v>376508.56751269044</v>
      </c>
      <c r="DC79" s="576"/>
      <c r="DD79" s="579">
        <f t="shared" ref="DD79" si="488">DB79+DD78</f>
        <v>388678.24873096455</v>
      </c>
      <c r="DE79" s="576"/>
      <c r="DF79" s="579">
        <f t="shared" ref="DF79" si="489">DD79+DF78</f>
        <v>400847.92994923866</v>
      </c>
      <c r="DG79" s="576"/>
      <c r="DH79" s="579">
        <f t="shared" ref="DH79" si="490">DF79+DH78</f>
        <v>413017.61116751278</v>
      </c>
      <c r="DI79" s="576"/>
      <c r="DJ79" s="579">
        <f t="shared" ref="DJ79" si="491">DH79+DJ78</f>
        <v>423575.53401015239</v>
      </c>
      <c r="DK79" s="576"/>
      <c r="DL79" s="579">
        <f t="shared" ref="DL79" si="492">DJ79+DL78</f>
        <v>423575.53401015239</v>
      </c>
      <c r="DM79" s="576"/>
      <c r="DN79" s="579">
        <f t="shared" ref="DN79" si="493">DL79+DN78</f>
        <v>423575.53401015239</v>
      </c>
      <c r="DO79" s="576"/>
      <c r="DP79" s="579">
        <f t="shared" ref="DP79" si="494">DN79+DP78</f>
        <v>423575.53401015239</v>
      </c>
      <c r="DQ79" s="576"/>
      <c r="DR79" s="579">
        <f t="shared" ref="DR79" si="495">DP79+DR78</f>
        <v>423696.26497461938</v>
      </c>
      <c r="DS79" s="576"/>
      <c r="DT79" s="579">
        <f t="shared" ref="DT79" si="496">DR79+DT78</f>
        <v>423816.99593908637</v>
      </c>
      <c r="DU79" s="576"/>
      <c r="DV79" s="579">
        <f t="shared" ref="DV79" si="497">DT79+DV78</f>
        <v>423937.72690355335</v>
      </c>
      <c r="DW79" s="576"/>
      <c r="DX79" s="579">
        <f t="shared" ref="DX79" si="498">DV79+DX78</f>
        <v>423937.72690355335</v>
      </c>
      <c r="DY79" s="576"/>
      <c r="DZ79" s="579">
        <f t="shared" ref="DZ79" si="499">DX79+DZ78</f>
        <v>423937.72690355335</v>
      </c>
      <c r="EA79" s="576"/>
      <c r="EB79" s="579">
        <f t="shared" ref="EB79" si="500">DZ79+EB78</f>
        <v>423937.72690355335</v>
      </c>
      <c r="EC79" s="576"/>
      <c r="ED79" s="228"/>
      <c r="EE79" s="425"/>
      <c r="EF79" s="425"/>
      <c r="EG79" s="425"/>
      <c r="EH79" s="425"/>
      <c r="EI79" s="274"/>
      <c r="EJ79" s="274"/>
      <c r="EK79" s="426"/>
      <c r="EL79" s="426"/>
      <c r="EM79" s="426"/>
      <c r="EN79" s="427"/>
      <c r="EO79" s="274"/>
      <c r="EP79" s="228"/>
      <c r="EQ79" s="228"/>
      <c r="ER79" s="221">
        <f>SUM(EK79:EN79)</f>
        <v>0</v>
      </c>
      <c r="ES79" s="248"/>
      <c r="ET79" s="248"/>
    </row>
    <row r="80" spans="1:150" ht="30.75" customHeight="1" x14ac:dyDescent="0.2">
      <c r="A80" s="222"/>
      <c r="B80" s="252"/>
      <c r="C80" s="465" t="s">
        <v>384</v>
      </c>
      <c r="D80" s="458">
        <f>Stundenverteilung!E64</f>
        <v>0</v>
      </c>
      <c r="E80" s="249" t="s">
        <v>37</v>
      </c>
      <c r="F80" s="560">
        <f>F81</f>
        <v>4960</v>
      </c>
      <c r="G80" s="560"/>
      <c r="H80" s="560">
        <f>H81+F80</f>
        <v>5314</v>
      </c>
      <c r="I80" s="560"/>
      <c r="J80" s="560">
        <f t="shared" ref="J80" si="501">J81+H80</f>
        <v>5491</v>
      </c>
      <c r="K80" s="560"/>
      <c r="L80" s="560">
        <f t="shared" ref="L80" si="502">L81+J80</f>
        <v>7747</v>
      </c>
      <c r="M80" s="560"/>
      <c r="N80" s="560">
        <f t="shared" ref="N80" si="503">N81+L80</f>
        <v>10435</v>
      </c>
      <c r="O80" s="560"/>
      <c r="P80" s="560">
        <f t="shared" ref="P80" si="504">P81+N80</f>
        <v>12161</v>
      </c>
      <c r="Q80" s="560"/>
      <c r="R80" s="560">
        <f t="shared" ref="R80" si="505">R81+P80</f>
        <v>13351</v>
      </c>
      <c r="S80" s="560"/>
      <c r="T80" s="560">
        <f t="shared" ref="T80" si="506">T81+R80</f>
        <v>16027.5</v>
      </c>
      <c r="U80" s="560"/>
      <c r="V80" s="560">
        <f t="shared" ref="V80" si="507">V81+T80</f>
        <v>21368.5</v>
      </c>
      <c r="W80" s="560"/>
      <c r="X80" s="560">
        <f t="shared" ref="X80" si="508">X81+V80</f>
        <v>30169</v>
      </c>
      <c r="Y80" s="560"/>
      <c r="Z80" s="560">
        <f t="shared" ref="Z80" si="509">Z81+X80</f>
        <v>36765</v>
      </c>
      <c r="AA80" s="560"/>
      <c r="AB80" s="560">
        <f t="shared" ref="AB80" si="510">AB81+Z80</f>
        <v>40632</v>
      </c>
      <c r="AC80" s="560"/>
      <c r="AD80" s="560">
        <f t="shared" ref="AD80" si="511">AD81+AB80</f>
        <v>43913</v>
      </c>
      <c r="AE80" s="560"/>
      <c r="AF80" s="560">
        <f t="shared" ref="AF80" si="512">AF81+AD80</f>
        <v>45241</v>
      </c>
      <c r="AG80" s="560"/>
      <c r="AH80" s="560">
        <f t="shared" ref="AH80" si="513">AH81+AF80</f>
        <v>59595.25</v>
      </c>
      <c r="AI80" s="560"/>
      <c r="AJ80" s="560">
        <f t="shared" ref="AJ80" si="514">AJ81+AH80</f>
        <v>63602.25</v>
      </c>
      <c r="AK80" s="560"/>
      <c r="AL80" s="560">
        <f t="shared" ref="AL80" si="515">AL81+AJ80</f>
        <v>65685.75</v>
      </c>
      <c r="AM80" s="560"/>
      <c r="AN80" s="560">
        <f t="shared" ref="AN80" si="516">AN81+AL80</f>
        <v>67815.75</v>
      </c>
      <c r="AO80" s="560"/>
      <c r="AP80" s="560">
        <f t="shared" ref="AP80" si="517">AP81+AN80</f>
        <v>70919.75</v>
      </c>
      <c r="AQ80" s="560"/>
      <c r="AR80" s="560">
        <f t="shared" ref="AR80" si="518">AR81+AP80</f>
        <v>70919.75</v>
      </c>
      <c r="AS80" s="560"/>
      <c r="AT80" s="560">
        <f t="shared" ref="AT80" si="519">AT81+AR80</f>
        <v>70919.75</v>
      </c>
      <c r="AU80" s="560"/>
      <c r="AV80" s="560">
        <f t="shared" ref="AV80" si="520">AV81+AT80</f>
        <v>70919.75</v>
      </c>
      <c r="AW80" s="560"/>
      <c r="AX80" s="560">
        <f t="shared" ref="AX80" si="521">AX81+AV80</f>
        <v>70919.75</v>
      </c>
      <c r="AY80" s="560"/>
      <c r="AZ80" s="560">
        <f t="shared" ref="AZ80" si="522">AZ81+AX80</f>
        <v>70919.75</v>
      </c>
      <c r="BA80" s="560"/>
      <c r="BB80" s="560">
        <f t="shared" ref="BB80" si="523">BB81+AZ80</f>
        <v>70919.75</v>
      </c>
      <c r="BC80" s="560"/>
      <c r="BD80" s="560">
        <f t="shared" ref="BD80" si="524">BD81+BB80</f>
        <v>70919.75</v>
      </c>
      <c r="BE80" s="560"/>
      <c r="BF80" s="560">
        <f t="shared" ref="BF80" si="525">BF81+BD80</f>
        <v>70919.75</v>
      </c>
      <c r="BG80" s="560"/>
      <c r="BH80" s="560">
        <f t="shared" ref="BH80" si="526">BH81+BF80</f>
        <v>70919.75</v>
      </c>
      <c r="BI80" s="560"/>
      <c r="BJ80" s="560">
        <f t="shared" ref="BJ80" si="527">BJ81+BH80</f>
        <v>70919.75</v>
      </c>
      <c r="BK80" s="560"/>
      <c r="BL80" s="560">
        <f t="shared" ref="BL80" si="528">BL81+BJ80</f>
        <v>70919.75</v>
      </c>
      <c r="BM80" s="560"/>
      <c r="BN80" s="560">
        <f t="shared" ref="BN80" si="529">BN81+BL80</f>
        <v>70919.75</v>
      </c>
      <c r="BO80" s="560"/>
      <c r="BP80" s="560">
        <f t="shared" ref="BP80" si="530">BP81+BN80</f>
        <v>70919.75</v>
      </c>
      <c r="BQ80" s="560"/>
      <c r="BR80" s="560">
        <f t="shared" ref="BR80" si="531">BR81+BP80</f>
        <v>70919.75</v>
      </c>
      <c r="BS80" s="560"/>
      <c r="BT80" s="560">
        <f t="shared" ref="BT80" si="532">BT81+BR80</f>
        <v>70919.75</v>
      </c>
      <c r="BU80" s="560"/>
      <c r="BV80" s="560">
        <f t="shared" ref="BV80" si="533">BV81+BT80</f>
        <v>70919.75</v>
      </c>
      <c r="BW80" s="560"/>
      <c r="BX80" s="560">
        <f t="shared" ref="BX80" si="534">BX81+BV80</f>
        <v>70919.75</v>
      </c>
      <c r="BY80" s="560"/>
      <c r="BZ80" s="560">
        <f t="shared" ref="BZ80" si="535">BZ81+BX80</f>
        <v>70919.75</v>
      </c>
      <c r="CA80" s="560"/>
      <c r="CB80" s="560">
        <f t="shared" ref="CB80" si="536">CB81+BZ80</f>
        <v>70919.75</v>
      </c>
      <c r="CC80" s="560"/>
      <c r="CD80" s="560">
        <f t="shared" ref="CD80" si="537">CD81+CB80</f>
        <v>70919.75</v>
      </c>
      <c r="CE80" s="560"/>
      <c r="CF80" s="560">
        <f t="shared" ref="CF80" si="538">CF81+CD80</f>
        <v>70919.75</v>
      </c>
      <c r="CG80" s="560"/>
      <c r="CH80" s="560">
        <f t="shared" ref="CH80" si="539">CH81+CF80</f>
        <v>70919.75</v>
      </c>
      <c r="CI80" s="560"/>
      <c r="CJ80" s="560">
        <f t="shared" ref="CJ80" si="540">CJ81+CH80</f>
        <v>70919.75</v>
      </c>
      <c r="CK80" s="560"/>
      <c r="CL80" s="560">
        <f t="shared" ref="CL80" si="541">CL81+CJ80</f>
        <v>70919.75</v>
      </c>
      <c r="CM80" s="560"/>
      <c r="CN80" s="560">
        <f t="shared" ref="CN80" si="542">CN81+CL80</f>
        <v>70919.75</v>
      </c>
      <c r="CO80" s="560"/>
      <c r="CP80" s="560">
        <f t="shared" ref="CP80" si="543">CP81+CN80</f>
        <v>70919.75</v>
      </c>
      <c r="CQ80" s="560"/>
      <c r="CR80" s="560">
        <f t="shared" ref="CR80" si="544">CR81+CP80</f>
        <v>70919.75</v>
      </c>
      <c r="CS80" s="560"/>
      <c r="CT80" s="560">
        <f t="shared" ref="CT80" si="545">CT81+CR80</f>
        <v>70919.75</v>
      </c>
      <c r="CU80" s="560"/>
      <c r="CV80" s="560">
        <f t="shared" ref="CV80" si="546">CV81+CT80</f>
        <v>70919.75</v>
      </c>
      <c r="CW80" s="560"/>
      <c r="CX80" s="560">
        <f t="shared" ref="CX80" si="547">CX81+CV80</f>
        <v>70919.75</v>
      </c>
      <c r="CY80" s="560"/>
      <c r="CZ80" s="560">
        <f t="shared" ref="CZ80" si="548">CZ81+CX80</f>
        <v>70919.75</v>
      </c>
      <c r="DA80" s="560"/>
      <c r="DB80" s="560">
        <f t="shared" ref="DB80" si="549">DB81+CZ80</f>
        <v>70919.75</v>
      </c>
      <c r="DC80" s="560"/>
      <c r="DD80" s="560">
        <f t="shared" ref="DD80" si="550">DD81+DB80</f>
        <v>70919.75</v>
      </c>
      <c r="DE80" s="560"/>
      <c r="DF80" s="560">
        <f t="shared" ref="DF80" si="551">DF81+DD80</f>
        <v>70919.75</v>
      </c>
      <c r="DG80" s="560"/>
      <c r="DH80" s="560">
        <f t="shared" ref="DH80" si="552">DH81+DF80</f>
        <v>70919.75</v>
      </c>
      <c r="DI80" s="560"/>
      <c r="DJ80" s="560">
        <f t="shared" ref="DJ80" si="553">DJ81+DH80</f>
        <v>70919.75</v>
      </c>
      <c r="DK80" s="560"/>
      <c r="DL80" s="560">
        <f t="shared" ref="DL80" si="554">DL81+DJ80</f>
        <v>70919.75</v>
      </c>
      <c r="DM80" s="560"/>
      <c r="DN80" s="560">
        <f t="shared" ref="DN80" si="555">DN81+DL80</f>
        <v>70919.75</v>
      </c>
      <c r="DO80" s="560"/>
      <c r="DP80" s="560">
        <f t="shared" ref="DP80" si="556">DP81+DN80</f>
        <v>70919.75</v>
      </c>
      <c r="DQ80" s="560"/>
      <c r="DR80" s="560">
        <f t="shared" ref="DR80" si="557">DR81+DP80</f>
        <v>70919.75</v>
      </c>
      <c r="DS80" s="560"/>
      <c r="DT80" s="560">
        <f t="shared" ref="DT80" si="558">DT81+DR80</f>
        <v>70919.75</v>
      </c>
      <c r="DU80" s="560"/>
      <c r="DV80" s="560">
        <f t="shared" ref="DV80" si="559">DV81+DT80</f>
        <v>70919.75</v>
      </c>
      <c r="DW80" s="560"/>
      <c r="DX80" s="560">
        <f t="shared" ref="DX80" si="560">DX81+DV80</f>
        <v>70919.75</v>
      </c>
      <c r="DY80" s="560"/>
      <c r="DZ80" s="560">
        <f t="shared" ref="DZ80" si="561">DZ81+DX80</f>
        <v>70919.75</v>
      </c>
      <c r="EA80" s="560"/>
      <c r="EB80" s="560">
        <f t="shared" ref="EB80" si="562">EB81+DZ80</f>
        <v>70919.75</v>
      </c>
      <c r="EC80" s="560"/>
      <c r="ED80" s="228"/>
      <c r="EE80" s="425"/>
      <c r="EF80" s="425"/>
      <c r="EG80" s="425"/>
      <c r="EH80" s="425"/>
      <c r="EI80" s="274"/>
      <c r="EJ80" s="274"/>
      <c r="EK80" s="426"/>
      <c r="EL80" s="426"/>
      <c r="EM80" s="426"/>
      <c r="EN80" s="427"/>
      <c r="EO80" s="274"/>
      <c r="EP80" s="228"/>
      <c r="EQ80" s="228"/>
      <c r="ER80" s="221">
        <f>SUM(EK80:EN80)</f>
        <v>0</v>
      </c>
      <c r="ES80" s="248"/>
      <c r="ET80" s="248"/>
    </row>
    <row r="81" spans="1:150" ht="30.75" customHeight="1" x14ac:dyDescent="0.2">
      <c r="A81" s="222"/>
      <c r="B81" s="252"/>
      <c r="C81" s="251" t="s">
        <v>377</v>
      </c>
      <c r="D81" s="458">
        <f>Stundenverteilung!E65</f>
        <v>0</v>
      </c>
      <c r="E81" s="249" t="s">
        <v>37</v>
      </c>
      <c r="F81" s="560">
        <f>SUM(F82+F83)</f>
        <v>4960</v>
      </c>
      <c r="G81" s="560"/>
      <c r="H81" s="560">
        <f>SUM(H82+H83)</f>
        <v>354</v>
      </c>
      <c r="I81" s="560"/>
      <c r="J81" s="560">
        <f t="shared" ref="J81" si="563">SUM(J82+J83)</f>
        <v>177</v>
      </c>
      <c r="K81" s="560"/>
      <c r="L81" s="560">
        <f t="shared" ref="L81" si="564">SUM(L82+L83)</f>
        <v>2256</v>
      </c>
      <c r="M81" s="560"/>
      <c r="N81" s="560">
        <f t="shared" ref="N81" si="565">SUM(N82+N83)</f>
        <v>2688</v>
      </c>
      <c r="O81" s="560"/>
      <c r="P81" s="560">
        <f t="shared" ref="P81" si="566">SUM(P82+P83)</f>
        <v>1726</v>
      </c>
      <c r="Q81" s="560"/>
      <c r="R81" s="560">
        <f t="shared" ref="R81" si="567">SUM(R82+R83)</f>
        <v>1190</v>
      </c>
      <c r="S81" s="560"/>
      <c r="T81" s="560">
        <f t="shared" ref="T81" si="568">SUM(T82+T83)</f>
        <v>2676.5</v>
      </c>
      <c r="U81" s="560"/>
      <c r="V81" s="560">
        <f t="shared" ref="V81" si="569">SUM(V82+V83)</f>
        <v>5341</v>
      </c>
      <c r="W81" s="560"/>
      <c r="X81" s="560">
        <f t="shared" ref="X81" si="570">SUM(X82+X83)</f>
        <v>8800.5</v>
      </c>
      <c r="Y81" s="560"/>
      <c r="Z81" s="560">
        <f t="shared" ref="Z81" si="571">SUM(Z82+Z83)</f>
        <v>6596</v>
      </c>
      <c r="AA81" s="560"/>
      <c r="AB81" s="560">
        <f t="shared" ref="AB81" si="572">SUM(AB82+AB83)</f>
        <v>3867</v>
      </c>
      <c r="AC81" s="560"/>
      <c r="AD81" s="560">
        <f t="shared" ref="AD81" si="573">SUM(AD82+AD83)</f>
        <v>3281</v>
      </c>
      <c r="AE81" s="560"/>
      <c r="AF81" s="560">
        <f t="shared" ref="AF81" si="574">SUM(AF82+AF83)</f>
        <v>1328</v>
      </c>
      <c r="AG81" s="560"/>
      <c r="AH81" s="560">
        <f t="shared" ref="AH81" si="575">SUM(AH82+AH83)</f>
        <v>14354.25</v>
      </c>
      <c r="AI81" s="560"/>
      <c r="AJ81" s="560">
        <f t="shared" ref="AJ81" si="576">SUM(AJ82+AJ83)</f>
        <v>4007</v>
      </c>
      <c r="AK81" s="560"/>
      <c r="AL81" s="560">
        <f t="shared" ref="AL81" si="577">SUM(AL82+AL83)</f>
        <v>2083.5</v>
      </c>
      <c r="AM81" s="560"/>
      <c r="AN81" s="560">
        <f t="shared" ref="AN81" si="578">SUM(AN82+AN83)</f>
        <v>2130</v>
      </c>
      <c r="AO81" s="560"/>
      <c r="AP81" s="560">
        <f t="shared" ref="AP81" si="579">SUM(AP82+AP83)</f>
        <v>3104</v>
      </c>
      <c r="AQ81" s="560"/>
      <c r="AR81" s="560">
        <f t="shared" ref="AR81" si="580">SUM(AR82+AR83)</f>
        <v>0</v>
      </c>
      <c r="AS81" s="560"/>
      <c r="AT81" s="560">
        <f t="shared" ref="AT81" si="581">SUM(AT82+AT83)</f>
        <v>0</v>
      </c>
      <c r="AU81" s="560"/>
      <c r="AV81" s="560">
        <f t="shared" ref="AV81" si="582">SUM(AV82+AV83)</f>
        <v>0</v>
      </c>
      <c r="AW81" s="560"/>
      <c r="AX81" s="560">
        <f t="shared" ref="AX81" si="583">SUM(AX82+AX83)</f>
        <v>0</v>
      </c>
      <c r="AY81" s="560"/>
      <c r="AZ81" s="560">
        <f t="shared" ref="AZ81" si="584">SUM(AZ82+AZ83)</f>
        <v>0</v>
      </c>
      <c r="BA81" s="560"/>
      <c r="BB81" s="560">
        <f t="shared" ref="BB81" si="585">SUM(BB82+BB83)</f>
        <v>0</v>
      </c>
      <c r="BC81" s="560"/>
      <c r="BD81" s="560">
        <f t="shared" ref="BD81" si="586">SUM(BD82+BD83)</f>
        <v>0</v>
      </c>
      <c r="BE81" s="560"/>
      <c r="BF81" s="560">
        <f t="shared" ref="BF81" si="587">SUM(BF82+BF83)</f>
        <v>0</v>
      </c>
      <c r="BG81" s="560"/>
      <c r="BH81" s="560">
        <f t="shared" ref="BH81" si="588">SUM(BH82+BH83)</f>
        <v>0</v>
      </c>
      <c r="BI81" s="560"/>
      <c r="BJ81" s="560">
        <f t="shared" ref="BJ81" si="589">SUM(BJ82+BJ83)</f>
        <v>0</v>
      </c>
      <c r="BK81" s="560"/>
      <c r="BL81" s="560">
        <f t="shared" ref="BL81" si="590">SUM(BL82+BL83)</f>
        <v>0</v>
      </c>
      <c r="BM81" s="560"/>
      <c r="BN81" s="560">
        <f t="shared" ref="BN81" si="591">SUM(BN82+BN83)</f>
        <v>0</v>
      </c>
      <c r="BO81" s="560"/>
      <c r="BP81" s="560">
        <f t="shared" ref="BP81" si="592">SUM(BP82+BP83)</f>
        <v>0</v>
      </c>
      <c r="BQ81" s="560"/>
      <c r="BR81" s="560">
        <f t="shared" ref="BR81" si="593">SUM(BR82+BR83)</f>
        <v>0</v>
      </c>
      <c r="BS81" s="560"/>
      <c r="BT81" s="560">
        <f t="shared" ref="BT81" si="594">SUM(BT82+BT83)</f>
        <v>0</v>
      </c>
      <c r="BU81" s="560"/>
      <c r="BV81" s="560">
        <f t="shared" ref="BV81" si="595">SUM(BV82+BV83)</f>
        <v>0</v>
      </c>
      <c r="BW81" s="560"/>
      <c r="BX81" s="560">
        <f t="shared" ref="BX81" si="596">SUM(BX82+BX83)</f>
        <v>0</v>
      </c>
      <c r="BY81" s="560"/>
      <c r="BZ81" s="560">
        <f t="shared" ref="BZ81" si="597">SUM(BZ82+BZ83)</f>
        <v>0</v>
      </c>
      <c r="CA81" s="560"/>
      <c r="CB81" s="560">
        <f t="shared" ref="CB81" si="598">SUM(CB82+CB83)</f>
        <v>0</v>
      </c>
      <c r="CC81" s="560"/>
      <c r="CD81" s="560">
        <f t="shared" ref="CD81" si="599">SUM(CD82+CD83)</f>
        <v>0</v>
      </c>
      <c r="CE81" s="560"/>
      <c r="CF81" s="560">
        <f t="shared" ref="CF81" si="600">SUM(CF82+CF83)</f>
        <v>0</v>
      </c>
      <c r="CG81" s="560"/>
      <c r="CH81" s="560">
        <f t="shared" ref="CH81" si="601">SUM(CH82+CH83)</f>
        <v>0</v>
      </c>
      <c r="CI81" s="560"/>
      <c r="CJ81" s="560">
        <f t="shared" ref="CJ81" si="602">SUM(CJ82+CJ83)</f>
        <v>0</v>
      </c>
      <c r="CK81" s="560"/>
      <c r="CL81" s="560">
        <f t="shared" ref="CL81" si="603">SUM(CL82+CL83)</f>
        <v>0</v>
      </c>
      <c r="CM81" s="560"/>
      <c r="CN81" s="560">
        <f t="shared" ref="CN81" si="604">SUM(CN82+CN83)</f>
        <v>0</v>
      </c>
      <c r="CO81" s="560"/>
      <c r="CP81" s="560">
        <f t="shared" ref="CP81" si="605">SUM(CP82+CP83)</f>
        <v>0</v>
      </c>
      <c r="CQ81" s="560"/>
      <c r="CR81" s="560">
        <f t="shared" ref="CR81" si="606">SUM(CR82+CR83)</f>
        <v>0</v>
      </c>
      <c r="CS81" s="560"/>
      <c r="CT81" s="560">
        <f t="shared" ref="CT81" si="607">SUM(CT82+CT83)</f>
        <v>0</v>
      </c>
      <c r="CU81" s="560"/>
      <c r="CV81" s="560">
        <f t="shared" ref="CV81" si="608">SUM(CV82+CV83)</f>
        <v>0</v>
      </c>
      <c r="CW81" s="560"/>
      <c r="CX81" s="560">
        <f t="shared" ref="CX81" si="609">SUM(CX82+CX83)</f>
        <v>0</v>
      </c>
      <c r="CY81" s="560"/>
      <c r="CZ81" s="560">
        <f t="shared" ref="CZ81" si="610">SUM(CZ82+CZ83)</f>
        <v>0</v>
      </c>
      <c r="DA81" s="560"/>
      <c r="DB81" s="560">
        <f t="shared" ref="DB81" si="611">SUM(DB82+DB83)</f>
        <v>0</v>
      </c>
      <c r="DC81" s="560"/>
      <c r="DD81" s="560">
        <f t="shared" ref="DD81" si="612">SUM(DD82+DD83)</f>
        <v>0</v>
      </c>
      <c r="DE81" s="560"/>
      <c r="DF81" s="560">
        <f t="shared" ref="DF81" si="613">SUM(DF82+DF83)</f>
        <v>0</v>
      </c>
      <c r="DG81" s="560"/>
      <c r="DH81" s="560">
        <f t="shared" ref="DH81" si="614">SUM(DH82+DH83)</f>
        <v>0</v>
      </c>
      <c r="DI81" s="560"/>
      <c r="DJ81" s="560">
        <f t="shared" ref="DJ81" si="615">SUM(DJ82+DJ83)</f>
        <v>0</v>
      </c>
      <c r="DK81" s="560"/>
      <c r="DL81" s="560">
        <f t="shared" ref="DL81" si="616">SUM(DL82+DL83)</f>
        <v>0</v>
      </c>
      <c r="DM81" s="560"/>
      <c r="DN81" s="560">
        <f t="shared" ref="DN81" si="617">SUM(DN82+DN83)</f>
        <v>0</v>
      </c>
      <c r="DO81" s="560"/>
      <c r="DP81" s="560">
        <f t="shared" ref="DP81" si="618">SUM(DP82+DP83)</f>
        <v>0</v>
      </c>
      <c r="DQ81" s="560"/>
      <c r="DR81" s="560">
        <f t="shared" ref="DR81" si="619">SUM(DR82+DR83)</f>
        <v>0</v>
      </c>
      <c r="DS81" s="560"/>
      <c r="DT81" s="560">
        <f t="shared" ref="DT81" si="620">SUM(DT82+DT83)</f>
        <v>0</v>
      </c>
      <c r="DU81" s="560"/>
      <c r="DV81" s="560">
        <f t="shared" ref="DV81" si="621">SUM(DV82+DV83)</f>
        <v>0</v>
      </c>
      <c r="DW81" s="560"/>
      <c r="DX81" s="560">
        <f t="shared" ref="DX81" si="622">SUM(DX82+DX83)</f>
        <v>0</v>
      </c>
      <c r="DY81" s="560"/>
      <c r="DZ81" s="560">
        <f t="shared" ref="DZ81" si="623">SUM(DZ82+DZ83)</f>
        <v>0</v>
      </c>
      <c r="EA81" s="560"/>
      <c r="EB81" s="560">
        <f t="shared" ref="EB81" si="624">SUM(EB82+EB83)</f>
        <v>0</v>
      </c>
      <c r="EC81" s="560"/>
      <c r="ED81" s="228"/>
      <c r="EE81" s="425"/>
      <c r="EF81" s="425"/>
      <c r="EG81" s="425"/>
      <c r="EH81" s="425"/>
      <c r="EI81" s="274"/>
      <c r="EJ81" s="274"/>
      <c r="EK81" s="426"/>
      <c r="EL81" s="426"/>
      <c r="EM81" s="426"/>
      <c r="EN81" s="427"/>
      <c r="EO81" s="274"/>
      <c r="EP81" s="228"/>
      <c r="EQ81" s="228"/>
      <c r="ER81" s="221">
        <f>SUM(EK81:EN81)</f>
        <v>0</v>
      </c>
      <c r="ES81" s="248"/>
      <c r="ET81" s="248"/>
    </row>
    <row r="82" spans="1:150" s="274" customFormat="1" ht="27" customHeight="1" x14ac:dyDescent="0.2">
      <c r="A82" s="293"/>
      <c r="B82" s="252"/>
      <c r="C82" s="457" t="str">
        <f>Rapportierung!B134</f>
        <v>JS - K</v>
      </c>
      <c r="D82" s="568" t="s">
        <v>374</v>
      </c>
      <c r="E82" s="249" t="s">
        <v>37</v>
      </c>
      <c r="F82" s="592">
        <f>Rapportierung!J178+Rapportierung!L178+Rapportierung!N178+Rapportierung!P178</f>
        <v>560</v>
      </c>
      <c r="G82" s="575"/>
      <c r="H82" s="575">
        <f>Rapportierung!R178</f>
        <v>354</v>
      </c>
      <c r="I82" s="575"/>
      <c r="J82" s="575">
        <f>Rapportierung!T178</f>
        <v>177</v>
      </c>
      <c r="K82" s="575"/>
      <c r="L82" s="575">
        <f>Rapportierung!V178</f>
        <v>2006</v>
      </c>
      <c r="M82" s="575"/>
      <c r="N82" s="575">
        <f>Rapportierung!X178</f>
        <v>2588</v>
      </c>
      <c r="O82" s="575"/>
      <c r="P82" s="575">
        <f>Rapportierung!Z178</f>
        <v>826</v>
      </c>
      <c r="Q82" s="575"/>
      <c r="R82" s="575">
        <f>Rapportierung!AB178</f>
        <v>590</v>
      </c>
      <c r="S82" s="575"/>
      <c r="T82" s="575">
        <f>Rapportierung!AD178</f>
        <v>1652</v>
      </c>
      <c r="U82" s="575"/>
      <c r="V82" s="575">
        <f>Rapportierung!AF178</f>
        <v>2124</v>
      </c>
      <c r="W82" s="575"/>
      <c r="X82" s="575">
        <f>Rapportierung!AH178</f>
        <v>4351</v>
      </c>
      <c r="Y82" s="575"/>
      <c r="Z82" s="575">
        <f>Rapportierung!AJ178</f>
        <v>4078</v>
      </c>
      <c r="AA82" s="575"/>
      <c r="AB82" s="575">
        <f>Rapportierung!AL178</f>
        <v>1508</v>
      </c>
      <c r="AC82" s="575"/>
      <c r="AD82" s="575">
        <f>Rapportierung!AN178</f>
        <v>472</v>
      </c>
      <c r="AE82" s="575"/>
      <c r="AF82" s="575">
        <f>Rapportierung!AP178</f>
        <v>708</v>
      </c>
      <c r="AG82" s="575"/>
      <c r="AH82" s="575">
        <f>Rapportierung!AR178</f>
        <v>14295.25</v>
      </c>
      <c r="AI82" s="575"/>
      <c r="AJ82" s="575">
        <f>Rapportierung!AT178</f>
        <v>3485</v>
      </c>
      <c r="AK82" s="575"/>
      <c r="AL82" s="575">
        <f>Rapportierung!AV178</f>
        <v>1061</v>
      </c>
      <c r="AM82" s="575"/>
      <c r="AN82" s="575">
        <f>Rapportierung!AX178</f>
        <v>1321</v>
      </c>
      <c r="AO82" s="575"/>
      <c r="AP82" s="575">
        <f>Rapportierung!AZ178</f>
        <v>2927</v>
      </c>
      <c r="AQ82" s="575"/>
      <c r="AR82" s="575">
        <f>Rapportierung!BB178</f>
        <v>0</v>
      </c>
      <c r="AS82" s="575"/>
      <c r="AT82" s="575">
        <f>Rapportierung!BD178</f>
        <v>0</v>
      </c>
      <c r="AU82" s="575"/>
      <c r="AV82" s="575">
        <f>Rapportierung!BF178</f>
        <v>0</v>
      </c>
      <c r="AW82" s="575"/>
      <c r="AX82" s="575">
        <f>Rapportierung!BH178</f>
        <v>0</v>
      </c>
      <c r="AY82" s="575"/>
      <c r="AZ82" s="575">
        <f>Rapportierung!BJ178</f>
        <v>0</v>
      </c>
      <c r="BA82" s="575"/>
      <c r="BB82" s="575">
        <f>Rapportierung!BL178</f>
        <v>0</v>
      </c>
      <c r="BC82" s="575"/>
      <c r="BD82" s="575">
        <f>Rapportierung!BN178</f>
        <v>0</v>
      </c>
      <c r="BE82" s="575"/>
      <c r="BF82" s="575">
        <f>Rapportierung!BP178</f>
        <v>0</v>
      </c>
      <c r="BG82" s="575"/>
      <c r="BH82" s="575">
        <f>Rapportierung!BR178</f>
        <v>0</v>
      </c>
      <c r="BI82" s="575"/>
      <c r="BJ82" s="575">
        <f>Rapportierung!BT178</f>
        <v>0</v>
      </c>
      <c r="BK82" s="575"/>
      <c r="BL82" s="575">
        <f>Rapportierung!BV178</f>
        <v>0</v>
      </c>
      <c r="BM82" s="575"/>
      <c r="BN82" s="575">
        <f>Rapportierung!BX178</f>
        <v>0</v>
      </c>
      <c r="BO82" s="575"/>
      <c r="BP82" s="575">
        <f>Rapportierung!BZ178</f>
        <v>0</v>
      </c>
      <c r="BQ82" s="575"/>
      <c r="BR82" s="575">
        <f>Rapportierung!CB178</f>
        <v>0</v>
      </c>
      <c r="BS82" s="575"/>
      <c r="BT82" s="575">
        <f>Rapportierung!CD178</f>
        <v>0</v>
      </c>
      <c r="BU82" s="575"/>
      <c r="BV82" s="575"/>
      <c r="BW82" s="575"/>
      <c r="BX82" s="575"/>
      <c r="BY82" s="575"/>
      <c r="BZ82" s="575"/>
      <c r="CA82" s="575"/>
      <c r="CB82" s="575"/>
      <c r="CC82" s="575"/>
      <c r="CD82" s="575"/>
      <c r="CE82" s="575"/>
      <c r="CF82" s="575"/>
      <c r="CG82" s="575"/>
      <c r="CH82" s="575"/>
      <c r="CI82" s="575"/>
      <c r="CJ82" s="575"/>
      <c r="CK82" s="575"/>
      <c r="CL82" s="575"/>
      <c r="CM82" s="591"/>
      <c r="CN82" s="592"/>
      <c r="CO82" s="575"/>
      <c r="CP82" s="575"/>
      <c r="CQ82" s="575"/>
      <c r="CR82" s="575"/>
      <c r="CS82" s="575"/>
      <c r="CT82" s="575"/>
      <c r="CU82" s="575"/>
      <c r="CV82" s="575"/>
      <c r="CW82" s="575"/>
      <c r="CX82" s="575"/>
      <c r="CY82" s="575"/>
      <c r="CZ82" s="575"/>
      <c r="DA82" s="575"/>
      <c r="DB82" s="575"/>
      <c r="DC82" s="575"/>
      <c r="DD82" s="575"/>
      <c r="DE82" s="575"/>
      <c r="DF82" s="575"/>
      <c r="DG82" s="575"/>
      <c r="DH82" s="575"/>
      <c r="DI82" s="575"/>
      <c r="DJ82" s="575"/>
      <c r="DK82" s="590"/>
      <c r="DL82" s="574"/>
      <c r="DM82" s="575"/>
      <c r="DN82" s="575"/>
      <c r="DO82" s="575"/>
      <c r="DP82" s="575"/>
      <c r="DQ82" s="575"/>
      <c r="DR82" s="575"/>
      <c r="DS82" s="575"/>
      <c r="DT82" s="575"/>
      <c r="DU82" s="575"/>
      <c r="DV82" s="575"/>
      <c r="DW82" s="575"/>
      <c r="DX82" s="591"/>
      <c r="DY82" s="574"/>
      <c r="DZ82" s="591"/>
      <c r="EA82" s="574"/>
      <c r="EB82" s="591"/>
      <c r="EC82" s="593"/>
      <c r="ED82" s="228"/>
      <c r="EE82" s="425"/>
      <c r="EF82" s="425"/>
      <c r="EG82" s="425"/>
      <c r="EH82" s="425"/>
      <c r="EK82" s="426"/>
      <c r="EL82" s="426"/>
      <c r="EM82" s="426"/>
      <c r="EN82" s="427"/>
      <c r="EP82" s="228"/>
      <c r="EQ82" s="228"/>
      <c r="ER82" s="221"/>
      <c r="ES82" s="248"/>
      <c r="ET82" s="248"/>
    </row>
    <row r="83" spans="1:150" s="274" customFormat="1" ht="27" customHeight="1" x14ac:dyDescent="0.2">
      <c r="A83" s="293"/>
      <c r="B83" s="252"/>
      <c r="C83" s="457" t="str">
        <f>Rapportierung!B183</f>
        <v>JS - TG</v>
      </c>
      <c r="D83" s="570"/>
      <c r="E83" s="249" t="s">
        <v>37</v>
      </c>
      <c r="F83" s="592">
        <f>Rapportierung!N226+Rapportierung!P226</f>
        <v>4400</v>
      </c>
      <c r="G83" s="575"/>
      <c r="H83" s="574">
        <f>Rapportierung!R226</f>
        <v>0</v>
      </c>
      <c r="I83" s="575"/>
      <c r="J83" s="574">
        <f>Rapportierung!T226</f>
        <v>0</v>
      </c>
      <c r="K83" s="575"/>
      <c r="L83" s="574">
        <f>Rapportierung!V226</f>
        <v>250</v>
      </c>
      <c r="M83" s="575"/>
      <c r="N83" s="574">
        <f>Rapportierung!X226</f>
        <v>100</v>
      </c>
      <c r="O83" s="575"/>
      <c r="P83" s="574">
        <f>Rapportierung!Z226</f>
        <v>900</v>
      </c>
      <c r="Q83" s="575"/>
      <c r="R83" s="574">
        <f>Rapportierung!AB226</f>
        <v>600</v>
      </c>
      <c r="S83" s="575"/>
      <c r="T83" s="574">
        <f>Rapportierung!AD226</f>
        <v>1024.5</v>
      </c>
      <c r="U83" s="575"/>
      <c r="V83" s="574">
        <f>Rapportierung!AF226</f>
        <v>3217</v>
      </c>
      <c r="W83" s="575"/>
      <c r="X83" s="574">
        <f>Rapportierung!AH226</f>
        <v>4449.5</v>
      </c>
      <c r="Y83" s="575"/>
      <c r="Z83" s="574">
        <f>Rapportierung!AJ226</f>
        <v>2518</v>
      </c>
      <c r="AA83" s="575"/>
      <c r="AB83" s="574">
        <f>Rapportierung!AL226</f>
        <v>2359</v>
      </c>
      <c r="AC83" s="575"/>
      <c r="AD83" s="574">
        <f>Rapportierung!AN226</f>
        <v>2809</v>
      </c>
      <c r="AE83" s="575"/>
      <c r="AF83" s="574">
        <f>Rapportierung!AP226</f>
        <v>620</v>
      </c>
      <c r="AG83" s="575"/>
      <c r="AH83" s="574">
        <f>Rapportierung!AR226</f>
        <v>59</v>
      </c>
      <c r="AI83" s="575"/>
      <c r="AJ83" s="574">
        <f>Rapportierung!AT226</f>
        <v>522</v>
      </c>
      <c r="AK83" s="575"/>
      <c r="AL83" s="574">
        <f>Rapportierung!AV226</f>
        <v>1022.5</v>
      </c>
      <c r="AM83" s="575"/>
      <c r="AN83" s="574">
        <f>Rapportierung!AX226</f>
        <v>809</v>
      </c>
      <c r="AO83" s="575"/>
      <c r="AP83" s="574">
        <f>Rapportierung!AZ226</f>
        <v>177</v>
      </c>
      <c r="AQ83" s="575"/>
      <c r="AR83" s="574">
        <f>Rapportierung!BB226</f>
        <v>0</v>
      </c>
      <c r="AS83" s="575"/>
      <c r="AT83" s="574">
        <f>Rapportierung!BD226</f>
        <v>0</v>
      </c>
      <c r="AU83" s="575"/>
      <c r="AV83" s="574">
        <f>Rapportierung!BF226</f>
        <v>0</v>
      </c>
      <c r="AW83" s="575"/>
      <c r="AX83" s="574">
        <f>Rapportierung!BH226</f>
        <v>0</v>
      </c>
      <c r="AY83" s="575"/>
      <c r="AZ83" s="574">
        <f>Rapportierung!BJ226</f>
        <v>0</v>
      </c>
      <c r="BA83" s="575"/>
      <c r="BB83" s="574">
        <f>Rapportierung!BL226</f>
        <v>0</v>
      </c>
      <c r="BC83" s="575"/>
      <c r="BD83" s="574">
        <f>Rapportierung!BN226</f>
        <v>0</v>
      </c>
      <c r="BE83" s="575"/>
      <c r="BF83" s="574">
        <f>Rapportierung!BP226</f>
        <v>0</v>
      </c>
      <c r="BG83" s="575"/>
      <c r="BH83" s="574">
        <f>Rapportierung!BR226</f>
        <v>0</v>
      </c>
      <c r="BI83" s="575"/>
      <c r="BJ83" s="574">
        <f>Rapportierung!BT226</f>
        <v>0</v>
      </c>
      <c r="BK83" s="575"/>
      <c r="BL83" s="574">
        <f>Rapportierung!BV226</f>
        <v>0</v>
      </c>
      <c r="BM83" s="575"/>
      <c r="BN83" s="574">
        <f>Rapportierung!BX226</f>
        <v>0</v>
      </c>
      <c r="BO83" s="575"/>
      <c r="BP83" s="574">
        <f>Rapportierung!BZ226</f>
        <v>0</v>
      </c>
      <c r="BQ83" s="575"/>
      <c r="BR83" s="574">
        <f>Rapportierung!CB226</f>
        <v>0</v>
      </c>
      <c r="BS83" s="575"/>
      <c r="BT83" s="574">
        <f>Rapportierung!CD226</f>
        <v>0</v>
      </c>
      <c r="BU83" s="575"/>
      <c r="BV83" s="575"/>
      <c r="BW83" s="575"/>
      <c r="BX83" s="575"/>
      <c r="BY83" s="575"/>
      <c r="BZ83" s="575"/>
      <c r="CA83" s="575"/>
      <c r="CB83" s="575"/>
      <c r="CC83" s="575"/>
      <c r="CD83" s="575"/>
      <c r="CE83" s="575"/>
      <c r="CF83" s="575"/>
      <c r="CG83" s="575"/>
      <c r="CH83" s="575"/>
      <c r="CI83" s="575"/>
      <c r="CJ83" s="575"/>
      <c r="CK83" s="575"/>
      <c r="CL83" s="575"/>
      <c r="CM83" s="591"/>
      <c r="CN83" s="592"/>
      <c r="CO83" s="575"/>
      <c r="CP83" s="575"/>
      <c r="CQ83" s="575"/>
      <c r="CR83" s="575"/>
      <c r="CS83" s="575"/>
      <c r="CT83" s="575"/>
      <c r="CU83" s="575"/>
      <c r="CV83" s="575"/>
      <c r="CW83" s="575"/>
      <c r="CX83" s="575"/>
      <c r="CY83" s="575"/>
      <c r="CZ83" s="575"/>
      <c r="DA83" s="575"/>
      <c r="DB83" s="575"/>
      <c r="DC83" s="575"/>
      <c r="DD83" s="575"/>
      <c r="DE83" s="575"/>
      <c r="DF83" s="575"/>
      <c r="DG83" s="575"/>
      <c r="DH83" s="575"/>
      <c r="DI83" s="575"/>
      <c r="DJ83" s="575"/>
      <c r="DK83" s="590"/>
      <c r="DL83" s="574"/>
      <c r="DM83" s="575"/>
      <c r="DN83" s="575"/>
      <c r="DO83" s="575"/>
      <c r="DP83" s="575"/>
      <c r="DQ83" s="575"/>
      <c r="DR83" s="575"/>
      <c r="DS83" s="575"/>
      <c r="DT83" s="575"/>
      <c r="DU83" s="575"/>
      <c r="DV83" s="575"/>
      <c r="DW83" s="575"/>
      <c r="DX83" s="591"/>
      <c r="DY83" s="574"/>
      <c r="DZ83" s="591"/>
      <c r="EA83" s="574"/>
      <c r="EB83" s="591"/>
      <c r="EC83" s="593"/>
      <c r="ED83" s="228"/>
      <c r="EE83" s="425"/>
      <c r="EF83" s="425"/>
      <c r="EG83" s="425"/>
      <c r="EH83" s="425"/>
      <c r="EK83" s="426"/>
      <c r="EL83" s="426"/>
      <c r="EM83" s="426"/>
      <c r="EN83" s="427"/>
      <c r="EP83" s="228"/>
      <c r="EQ83" s="228"/>
      <c r="ER83" s="221"/>
      <c r="ES83" s="248"/>
      <c r="ET83" s="248"/>
    </row>
    <row r="84" spans="1:150" ht="11.1" customHeight="1" x14ac:dyDescent="0.2">
      <c r="A84" s="222"/>
      <c r="B84" s="421"/>
      <c r="C84" s="460" t="s">
        <v>40</v>
      </c>
      <c r="D84" s="424">
        <f>SUM(F84:EC84)</f>
        <v>1038.1538461538473</v>
      </c>
      <c r="E84" s="249" t="s">
        <v>244</v>
      </c>
      <c r="F84" s="615"/>
      <c r="G84" s="610"/>
      <c r="H84" s="610">
        <v>0</v>
      </c>
      <c r="I84" s="610"/>
      <c r="J84" s="610">
        <v>0</v>
      </c>
      <c r="K84" s="610"/>
      <c r="L84" s="610">
        <v>0</v>
      </c>
      <c r="M84" s="610"/>
      <c r="N84" s="610">
        <v>0</v>
      </c>
      <c r="O84" s="610"/>
      <c r="P84" s="610">
        <v>0</v>
      </c>
      <c r="Q84" s="610"/>
      <c r="R84" s="610">
        <v>0</v>
      </c>
      <c r="S84" s="616"/>
      <c r="T84" s="567">
        <v>33.692307692307693</v>
      </c>
      <c r="U84" s="610"/>
      <c r="V84" s="610">
        <v>33.692307692307693</v>
      </c>
      <c r="W84" s="610"/>
      <c r="X84" s="610">
        <v>33.692307692307693</v>
      </c>
      <c r="Y84" s="610"/>
      <c r="Z84" s="610">
        <v>33.692307692307693</v>
      </c>
      <c r="AA84" s="610"/>
      <c r="AB84" s="610">
        <v>32.46153846153846</v>
      </c>
      <c r="AC84" s="610"/>
      <c r="AD84" s="610">
        <v>32.46153846153846</v>
      </c>
      <c r="AE84" s="610"/>
      <c r="AF84" s="610">
        <v>32.46153846153846</v>
      </c>
      <c r="AG84" s="610"/>
      <c r="AH84" s="610">
        <v>32.46153846153846</v>
      </c>
      <c r="AI84" s="610"/>
      <c r="AJ84" s="610">
        <v>32.46153846153846</v>
      </c>
      <c r="AK84" s="610"/>
      <c r="AL84" s="610">
        <v>32.46153846153846</v>
      </c>
      <c r="AM84" s="610"/>
      <c r="AN84" s="610">
        <v>32.46153846153846</v>
      </c>
      <c r="AO84" s="610"/>
      <c r="AP84" s="610">
        <v>31.23076923076923</v>
      </c>
      <c r="AQ84" s="611"/>
      <c r="AR84" s="615">
        <v>33.692307692307693</v>
      </c>
      <c r="AS84" s="610"/>
      <c r="AT84" s="610">
        <v>39.692307692307693</v>
      </c>
      <c r="AU84" s="610"/>
      <c r="AV84" s="610">
        <v>39.692307692307693</v>
      </c>
      <c r="AW84" s="610"/>
      <c r="AX84" s="610">
        <v>45.692307692307693</v>
      </c>
      <c r="AY84" s="610"/>
      <c r="AZ84" s="610">
        <v>45.692307692307693</v>
      </c>
      <c r="BA84" s="610"/>
      <c r="BB84" s="610">
        <v>45.692307692307693</v>
      </c>
      <c r="BC84" s="610"/>
      <c r="BD84" s="610">
        <v>39.692307692307693</v>
      </c>
      <c r="BE84" s="610"/>
      <c r="BF84" s="610">
        <v>39.692307692307693</v>
      </c>
      <c r="BG84" s="610"/>
      <c r="BH84" s="610">
        <v>39.692307692307693</v>
      </c>
      <c r="BI84" s="610"/>
      <c r="BJ84" s="610">
        <v>39.692307692307693</v>
      </c>
      <c r="BK84" s="610"/>
      <c r="BL84" s="610">
        <v>39.692307692307693</v>
      </c>
      <c r="BM84" s="610"/>
      <c r="BN84" s="610">
        <v>26.46153846153846</v>
      </c>
      <c r="BO84" s="616"/>
      <c r="BP84" s="567">
        <v>2.4615384615384617</v>
      </c>
      <c r="BQ84" s="610"/>
      <c r="BR84" s="610">
        <v>3.6923076923076925</v>
      </c>
      <c r="BS84" s="610"/>
      <c r="BT84" s="610">
        <v>3.6923076923076925</v>
      </c>
      <c r="BU84" s="610"/>
      <c r="BV84" s="610">
        <v>3.6923076923076925</v>
      </c>
      <c r="BW84" s="610"/>
      <c r="BX84" s="610">
        <v>3.6923076923076925</v>
      </c>
      <c r="BY84" s="610"/>
      <c r="BZ84" s="610">
        <v>3.6923076923076925</v>
      </c>
      <c r="CA84" s="610"/>
      <c r="CB84" s="610">
        <v>3.6923076923076925</v>
      </c>
      <c r="CC84" s="610"/>
      <c r="CD84" s="610">
        <v>2.4615384615384617</v>
      </c>
      <c r="CE84" s="610"/>
      <c r="CF84" s="610">
        <v>2.4615384615384617</v>
      </c>
      <c r="CG84" s="610"/>
      <c r="CH84" s="610">
        <v>2.4615384615384617</v>
      </c>
      <c r="CI84" s="610"/>
      <c r="CJ84" s="610">
        <v>2.4615384615384617</v>
      </c>
      <c r="CK84" s="610"/>
      <c r="CL84" s="610">
        <v>1.2307692307692308</v>
      </c>
      <c r="CM84" s="611"/>
      <c r="CN84" s="615">
        <v>14.461538461538462</v>
      </c>
      <c r="CO84" s="610"/>
      <c r="CP84" s="610">
        <v>15.692307692307693</v>
      </c>
      <c r="CQ84" s="610"/>
      <c r="CR84" s="610">
        <v>15.692307692307693</v>
      </c>
      <c r="CS84" s="610"/>
      <c r="CT84" s="610">
        <v>15.692307692307693</v>
      </c>
      <c r="CU84" s="610"/>
      <c r="CV84" s="610">
        <v>15.692307692307693</v>
      </c>
      <c r="CW84" s="610"/>
      <c r="CX84" s="610">
        <v>15.692307692307693</v>
      </c>
      <c r="CY84" s="610"/>
      <c r="CZ84" s="610">
        <v>14.461538461538462</v>
      </c>
      <c r="DA84" s="610"/>
      <c r="DB84" s="610">
        <v>14.461538461538462</v>
      </c>
      <c r="DC84" s="610"/>
      <c r="DD84" s="610">
        <v>2.4615384615384617</v>
      </c>
      <c r="DE84" s="610"/>
      <c r="DF84" s="610">
        <v>2.4615384615384617</v>
      </c>
      <c r="DG84" s="610"/>
      <c r="DH84" s="610">
        <v>2.4615384615384617</v>
      </c>
      <c r="DI84" s="610"/>
      <c r="DJ84" s="610">
        <v>1.2307692307692308</v>
      </c>
      <c r="DK84" s="616"/>
      <c r="DL84" s="567">
        <v>0</v>
      </c>
      <c r="DM84" s="610"/>
      <c r="DN84" s="610">
        <v>0</v>
      </c>
      <c r="DO84" s="610"/>
      <c r="DP84" s="610">
        <v>0</v>
      </c>
      <c r="DQ84" s="610"/>
      <c r="DR84" s="610">
        <v>1.2307692307692308</v>
      </c>
      <c r="DS84" s="610"/>
      <c r="DT84" s="610">
        <v>1.2307692307692308</v>
      </c>
      <c r="DU84" s="610"/>
      <c r="DV84" s="610">
        <v>1.2307692307692308</v>
      </c>
      <c r="DW84" s="610"/>
      <c r="DX84" s="611"/>
      <c r="DY84" s="567"/>
      <c r="DZ84" s="611"/>
      <c r="EA84" s="567"/>
      <c r="EB84" s="611"/>
      <c r="EC84" s="612"/>
      <c r="ED84" s="228"/>
      <c r="EE84" s="425"/>
      <c r="EF84" s="425"/>
      <c r="EG84" s="425"/>
      <c r="EH84" s="425"/>
      <c r="EI84" s="274"/>
      <c r="EJ84" s="274"/>
      <c r="EK84" s="426"/>
      <c r="EL84" s="426"/>
      <c r="EM84" s="426"/>
      <c r="EN84" s="427"/>
      <c r="EO84" s="274"/>
      <c r="EP84" s="228"/>
      <c r="EQ84" s="228"/>
      <c r="ER84" s="248">
        <f>1/(5172+3468+1960)</f>
        <v>9.4339622641509429E-5</v>
      </c>
      <c r="ES84" s="248"/>
      <c r="ET84" s="248"/>
    </row>
    <row r="85" spans="1:150" ht="21.75" customHeight="1" x14ac:dyDescent="0.2">
      <c r="A85" s="222"/>
      <c r="B85" s="252"/>
      <c r="C85" s="251" t="s">
        <v>373</v>
      </c>
      <c r="D85" s="458">
        <f>D62</f>
        <v>98.093908629441628</v>
      </c>
      <c r="E85" s="249" t="s">
        <v>37</v>
      </c>
      <c r="F85" s="566">
        <v>0</v>
      </c>
      <c r="G85" s="567"/>
      <c r="H85" s="564">
        <v>0</v>
      </c>
      <c r="I85" s="565"/>
      <c r="J85" s="564">
        <v>0</v>
      </c>
      <c r="K85" s="565"/>
      <c r="L85" s="564">
        <v>0</v>
      </c>
      <c r="M85" s="565"/>
      <c r="N85" s="564">
        <v>0</v>
      </c>
      <c r="O85" s="565"/>
      <c r="P85" s="564">
        <v>0</v>
      </c>
      <c r="Q85" s="565"/>
      <c r="R85" s="564">
        <v>0</v>
      </c>
      <c r="S85" s="571"/>
      <c r="T85" s="573">
        <v>3305.0101522842642</v>
      </c>
      <c r="U85" s="565"/>
      <c r="V85" s="564">
        <v>3305.0101522842642</v>
      </c>
      <c r="W85" s="565"/>
      <c r="X85" s="564">
        <v>3305.0101522842642</v>
      </c>
      <c r="Y85" s="565"/>
      <c r="Z85" s="564">
        <v>3305.0101522842642</v>
      </c>
      <c r="AA85" s="565"/>
      <c r="AB85" s="564">
        <v>3184.2791878172588</v>
      </c>
      <c r="AC85" s="565"/>
      <c r="AD85" s="564">
        <v>3184.2791878172588</v>
      </c>
      <c r="AE85" s="565"/>
      <c r="AF85" s="564">
        <v>3184.2791878172588</v>
      </c>
      <c r="AG85" s="565"/>
      <c r="AH85" s="564">
        <v>3184.2791878172588</v>
      </c>
      <c r="AI85" s="565"/>
      <c r="AJ85" s="564">
        <v>3184.2791878172588</v>
      </c>
      <c r="AK85" s="565"/>
      <c r="AL85" s="564">
        <v>3184.2791878172588</v>
      </c>
      <c r="AM85" s="565"/>
      <c r="AN85" s="564">
        <v>3184.2791878172588</v>
      </c>
      <c r="AO85" s="565"/>
      <c r="AP85" s="564">
        <v>3063.5482233502539</v>
      </c>
      <c r="AQ85" s="573"/>
      <c r="AR85" s="572">
        <v>3305.0101522842642</v>
      </c>
      <c r="AS85" s="565"/>
      <c r="AT85" s="564">
        <v>3893.573604060914</v>
      </c>
      <c r="AU85" s="565"/>
      <c r="AV85" s="564">
        <v>3893.573604060914</v>
      </c>
      <c r="AW85" s="565"/>
      <c r="AX85" s="564">
        <v>4482.1370558375638</v>
      </c>
      <c r="AY85" s="565"/>
      <c r="AZ85" s="564">
        <v>4482.1370558375638</v>
      </c>
      <c r="BA85" s="565"/>
      <c r="BB85" s="564">
        <v>4482.1370558375638</v>
      </c>
      <c r="BC85" s="565"/>
      <c r="BD85" s="564">
        <v>3893.573604060914</v>
      </c>
      <c r="BE85" s="565"/>
      <c r="BF85" s="564">
        <v>3893.573604060914</v>
      </c>
      <c r="BG85" s="565"/>
      <c r="BH85" s="564">
        <v>3893.573604060914</v>
      </c>
      <c r="BI85" s="565"/>
      <c r="BJ85" s="564">
        <v>3893.573604060914</v>
      </c>
      <c r="BK85" s="565"/>
      <c r="BL85" s="564">
        <v>3893.573604060914</v>
      </c>
      <c r="BM85" s="565"/>
      <c r="BN85" s="564">
        <v>2595.715736040609</v>
      </c>
      <c r="BO85" s="571"/>
      <c r="BP85" s="573">
        <v>241.46192893401019</v>
      </c>
      <c r="BQ85" s="565"/>
      <c r="BR85" s="564">
        <v>362.19289340101528</v>
      </c>
      <c r="BS85" s="565"/>
      <c r="BT85" s="564">
        <v>362.19289340101528</v>
      </c>
      <c r="BU85" s="565"/>
      <c r="BV85" s="564">
        <v>362.19289340101528</v>
      </c>
      <c r="BW85" s="565"/>
      <c r="BX85" s="564">
        <v>362.19289340101528</v>
      </c>
      <c r="BY85" s="565"/>
      <c r="BZ85" s="564">
        <v>362.19289340101528</v>
      </c>
      <c r="CA85" s="565"/>
      <c r="CB85" s="564">
        <v>362.19289340101528</v>
      </c>
      <c r="CC85" s="565"/>
      <c r="CD85" s="564">
        <v>241.46192893401019</v>
      </c>
      <c r="CE85" s="565"/>
      <c r="CF85" s="564">
        <v>241.46192893401019</v>
      </c>
      <c r="CG85" s="565"/>
      <c r="CH85" s="564">
        <v>241.46192893401019</v>
      </c>
      <c r="CI85" s="565"/>
      <c r="CJ85" s="564">
        <v>241.46192893401019</v>
      </c>
      <c r="CK85" s="565"/>
      <c r="CL85" s="564">
        <v>120.73096446700509</v>
      </c>
      <c r="CM85" s="573"/>
      <c r="CN85" s="572">
        <v>1418.5888324873097</v>
      </c>
      <c r="CO85" s="565"/>
      <c r="CP85" s="564">
        <v>1539.3197969543148</v>
      </c>
      <c r="CQ85" s="565"/>
      <c r="CR85" s="564">
        <v>1539.3197969543148</v>
      </c>
      <c r="CS85" s="565"/>
      <c r="CT85" s="564">
        <v>1539.3197969543148</v>
      </c>
      <c r="CU85" s="565"/>
      <c r="CV85" s="564">
        <v>1539.3197969543148</v>
      </c>
      <c r="CW85" s="565"/>
      <c r="CX85" s="564">
        <v>1539.3197969543148</v>
      </c>
      <c r="CY85" s="565"/>
      <c r="CZ85" s="564">
        <v>1418.5888324873097</v>
      </c>
      <c r="DA85" s="565"/>
      <c r="DB85" s="564">
        <v>1418.5888324873097</v>
      </c>
      <c r="DC85" s="565"/>
      <c r="DD85" s="564">
        <v>241.46192893401019</v>
      </c>
      <c r="DE85" s="565"/>
      <c r="DF85" s="564">
        <v>241.46192893401019</v>
      </c>
      <c r="DG85" s="565"/>
      <c r="DH85" s="564">
        <v>241.46192893401019</v>
      </c>
      <c r="DI85" s="565"/>
      <c r="DJ85" s="564">
        <v>120.73096446700509</v>
      </c>
      <c r="DK85" s="571"/>
      <c r="DL85" s="573">
        <v>0</v>
      </c>
      <c r="DM85" s="565"/>
      <c r="DN85" s="564">
        <v>0</v>
      </c>
      <c r="DO85" s="565"/>
      <c r="DP85" s="564">
        <v>0</v>
      </c>
      <c r="DQ85" s="565"/>
      <c r="DR85" s="564">
        <v>120.73096446700509</v>
      </c>
      <c r="DS85" s="565"/>
      <c r="DT85" s="564">
        <v>120.73096446700509</v>
      </c>
      <c r="DU85" s="565"/>
      <c r="DV85" s="564">
        <v>120.73096446700509</v>
      </c>
      <c r="DW85" s="565"/>
      <c r="DX85" s="564">
        <v>0</v>
      </c>
      <c r="DY85" s="565"/>
      <c r="DZ85" s="564">
        <v>0</v>
      </c>
      <c r="EA85" s="565"/>
      <c r="EB85" s="564">
        <v>0</v>
      </c>
      <c r="EC85" s="571"/>
      <c r="ED85" s="228"/>
      <c r="EE85" s="425"/>
      <c r="EF85" s="425"/>
      <c r="EG85" s="425"/>
      <c r="EH85" s="425"/>
      <c r="EI85" s="274"/>
      <c r="EJ85" s="274"/>
      <c r="EK85" s="426"/>
      <c r="EL85" s="426"/>
      <c r="EM85" s="426"/>
      <c r="EN85" s="427"/>
      <c r="EO85" s="274"/>
      <c r="EP85" s="228"/>
      <c r="EQ85" s="228"/>
      <c r="ER85" s="221">
        <f>SUM(EK85:EN85)</f>
        <v>0</v>
      </c>
      <c r="ES85" s="248"/>
      <c r="ET85" s="248"/>
    </row>
    <row r="86" spans="1:150" ht="21.75" customHeight="1" x14ac:dyDescent="0.2">
      <c r="A86" s="222"/>
      <c r="B86" s="252"/>
      <c r="C86" s="466" t="s">
        <v>382</v>
      </c>
      <c r="D86" s="458">
        <f>Stundenverteilung!E64</f>
        <v>0</v>
      </c>
      <c r="E86" s="249" t="s">
        <v>37</v>
      </c>
      <c r="F86" s="577">
        <v>0</v>
      </c>
      <c r="G86" s="578"/>
      <c r="H86" s="576">
        <f>F86+H85</f>
        <v>0</v>
      </c>
      <c r="I86" s="576"/>
      <c r="J86" s="576">
        <f t="shared" ref="J86" si="625">H86+J85</f>
        <v>0</v>
      </c>
      <c r="K86" s="576"/>
      <c r="L86" s="576">
        <f t="shared" ref="L86" si="626">J86+L85</f>
        <v>0</v>
      </c>
      <c r="M86" s="576"/>
      <c r="N86" s="576">
        <f t="shared" ref="N86" si="627">L86+N85</f>
        <v>0</v>
      </c>
      <c r="O86" s="576"/>
      <c r="P86" s="576">
        <f t="shared" ref="P86" si="628">N86+P85</f>
        <v>0</v>
      </c>
      <c r="Q86" s="576"/>
      <c r="R86" s="576">
        <f t="shared" ref="R86" si="629">P86+R85</f>
        <v>0</v>
      </c>
      <c r="S86" s="576"/>
      <c r="T86" s="576">
        <f t="shared" ref="T86" si="630">R86+T85</f>
        <v>3305.0101522842642</v>
      </c>
      <c r="U86" s="576"/>
      <c r="V86" s="576">
        <f t="shared" ref="V86" si="631">T86+V85</f>
        <v>6610.0203045685284</v>
      </c>
      <c r="W86" s="576"/>
      <c r="X86" s="576">
        <f t="shared" ref="X86" si="632">V86+X85</f>
        <v>9915.0304568527936</v>
      </c>
      <c r="Y86" s="576"/>
      <c r="Z86" s="576">
        <f t="shared" ref="Z86" si="633">X86+Z85</f>
        <v>13220.040609137057</v>
      </c>
      <c r="AA86" s="576"/>
      <c r="AB86" s="576">
        <f t="shared" ref="AB86" si="634">Z86+AB85</f>
        <v>16404.319796954314</v>
      </c>
      <c r="AC86" s="576"/>
      <c r="AD86" s="576">
        <f t="shared" ref="AD86" si="635">AB86+AD85</f>
        <v>19588.598984771572</v>
      </c>
      <c r="AE86" s="576"/>
      <c r="AF86" s="576">
        <f t="shared" ref="AF86" si="636">AD86+AF85</f>
        <v>22772.878172588829</v>
      </c>
      <c r="AG86" s="576"/>
      <c r="AH86" s="576">
        <f t="shared" ref="AH86" si="637">AF86+AH85</f>
        <v>25957.157360406087</v>
      </c>
      <c r="AI86" s="576"/>
      <c r="AJ86" s="576">
        <f t="shared" ref="AJ86" si="638">AH86+AJ85</f>
        <v>29141.436548223344</v>
      </c>
      <c r="AK86" s="576"/>
      <c r="AL86" s="576">
        <f t="shared" ref="AL86" si="639">AJ86+AL85</f>
        <v>32325.715736040602</v>
      </c>
      <c r="AM86" s="576"/>
      <c r="AN86" s="576">
        <f t="shared" ref="AN86" si="640">AL86+AN85</f>
        <v>35509.994923857863</v>
      </c>
      <c r="AO86" s="576"/>
      <c r="AP86" s="576">
        <f t="shared" ref="AP86" si="641">AN86+AP85</f>
        <v>38573.543147208118</v>
      </c>
      <c r="AQ86" s="576"/>
      <c r="AR86" s="576">
        <f t="shared" ref="AR86" si="642">AP86+AR85</f>
        <v>41878.553299492385</v>
      </c>
      <c r="AS86" s="576"/>
      <c r="AT86" s="576">
        <f t="shared" ref="AT86" si="643">AR86+AT85</f>
        <v>45772.126903553297</v>
      </c>
      <c r="AU86" s="576"/>
      <c r="AV86" s="576">
        <f t="shared" ref="AV86" si="644">AT86+AV85</f>
        <v>49665.700507614209</v>
      </c>
      <c r="AW86" s="576"/>
      <c r="AX86" s="576">
        <f t="shared" ref="AX86" si="645">AV86+AX85</f>
        <v>54147.837563451772</v>
      </c>
      <c r="AY86" s="576"/>
      <c r="AZ86" s="576">
        <f t="shared" ref="AZ86" si="646">AX86+AZ85</f>
        <v>58629.974619289336</v>
      </c>
      <c r="BA86" s="576"/>
      <c r="BB86" s="576">
        <f t="shared" ref="BB86" si="647">AZ86+BB85</f>
        <v>63112.1116751269</v>
      </c>
      <c r="BC86" s="576"/>
      <c r="BD86" s="576">
        <f t="shared" ref="BD86" si="648">BB86+BD85</f>
        <v>67005.685279187819</v>
      </c>
      <c r="BE86" s="576"/>
      <c r="BF86" s="576">
        <f t="shared" ref="BF86" si="649">BD86+BF85</f>
        <v>70899.258883248738</v>
      </c>
      <c r="BG86" s="576"/>
      <c r="BH86" s="576">
        <f t="shared" ref="BH86" si="650">BF86+BH85</f>
        <v>74792.832487309657</v>
      </c>
      <c r="BI86" s="576"/>
      <c r="BJ86" s="576">
        <f t="shared" ref="BJ86" si="651">BH86+BJ85</f>
        <v>78686.406091370576</v>
      </c>
      <c r="BK86" s="576"/>
      <c r="BL86" s="576">
        <f t="shared" ref="BL86" si="652">BJ86+BL85</f>
        <v>82579.979695431495</v>
      </c>
      <c r="BM86" s="576"/>
      <c r="BN86" s="576">
        <f t="shared" ref="BN86" si="653">BL86+BN85</f>
        <v>85175.695431472108</v>
      </c>
      <c r="BO86" s="576"/>
      <c r="BP86" s="576">
        <f t="shared" ref="BP86" si="654">BN86+BP85</f>
        <v>85417.157360406112</v>
      </c>
      <c r="BQ86" s="576"/>
      <c r="BR86" s="576">
        <f t="shared" ref="BR86" si="655">BP86+BR85</f>
        <v>85779.350253807133</v>
      </c>
      <c r="BS86" s="576"/>
      <c r="BT86" s="576">
        <f t="shared" ref="BT86" si="656">BR86+BT85</f>
        <v>86141.543147208155</v>
      </c>
      <c r="BU86" s="576"/>
      <c r="BV86" s="576">
        <f t="shared" ref="BV86" si="657">BT86+BV85</f>
        <v>86503.736040609176</v>
      </c>
      <c r="BW86" s="576"/>
      <c r="BX86" s="576">
        <f t="shared" ref="BX86" si="658">BV86+BX85</f>
        <v>86865.928934010197</v>
      </c>
      <c r="BY86" s="576"/>
      <c r="BZ86" s="576">
        <f t="shared" ref="BZ86" si="659">BX86+BZ85</f>
        <v>87228.121827411218</v>
      </c>
      <c r="CA86" s="576"/>
      <c r="CB86" s="576">
        <f t="shared" ref="CB86" si="660">BZ86+CB85</f>
        <v>87590.314720812239</v>
      </c>
      <c r="CC86" s="576"/>
      <c r="CD86" s="576">
        <f t="shared" ref="CD86" si="661">CB86+CD85</f>
        <v>87831.776649746243</v>
      </c>
      <c r="CE86" s="576"/>
      <c r="CF86" s="576">
        <f t="shared" ref="CF86" si="662">CD86+CF85</f>
        <v>88073.238578680248</v>
      </c>
      <c r="CG86" s="576"/>
      <c r="CH86" s="576">
        <f t="shared" ref="CH86" si="663">CF86+CH85</f>
        <v>88314.700507614252</v>
      </c>
      <c r="CI86" s="576"/>
      <c r="CJ86" s="576">
        <f t="shared" ref="CJ86" si="664">CH86+CJ85</f>
        <v>88556.162436548257</v>
      </c>
      <c r="CK86" s="576"/>
      <c r="CL86" s="576">
        <f t="shared" ref="CL86" si="665">CJ86+CL85</f>
        <v>88676.893401015259</v>
      </c>
      <c r="CM86" s="576"/>
      <c r="CN86" s="576">
        <f t="shared" ref="CN86" si="666">CL86+CN85</f>
        <v>90095.482233502567</v>
      </c>
      <c r="CO86" s="576"/>
      <c r="CP86" s="576">
        <f t="shared" ref="CP86" si="667">CN86+CP85</f>
        <v>91634.802030456878</v>
      </c>
      <c r="CQ86" s="576"/>
      <c r="CR86" s="576">
        <f t="shared" ref="CR86" si="668">CP86+CR85</f>
        <v>93174.121827411189</v>
      </c>
      <c r="CS86" s="576"/>
      <c r="CT86" s="576">
        <f t="shared" ref="CT86" si="669">CR86+CT85</f>
        <v>94713.4416243655</v>
      </c>
      <c r="CU86" s="576"/>
      <c r="CV86" s="576">
        <f t="shared" ref="CV86" si="670">CT86+CV85</f>
        <v>96252.76142131981</v>
      </c>
      <c r="CW86" s="576"/>
      <c r="CX86" s="576">
        <f t="shared" ref="CX86" si="671">CV86+CX85</f>
        <v>97792.081218274121</v>
      </c>
      <c r="CY86" s="576"/>
      <c r="CZ86" s="576">
        <f t="shared" ref="CZ86" si="672">CX86+CZ85</f>
        <v>99210.67005076143</v>
      </c>
      <c r="DA86" s="576"/>
      <c r="DB86" s="576">
        <f t="shared" ref="DB86" si="673">CZ86+DB85</f>
        <v>100629.25888324874</v>
      </c>
      <c r="DC86" s="576"/>
      <c r="DD86" s="576">
        <f t="shared" ref="DD86" si="674">DB86+DD85</f>
        <v>100870.72081218274</v>
      </c>
      <c r="DE86" s="576"/>
      <c r="DF86" s="576">
        <f t="shared" ref="DF86" si="675">DD86+DF85</f>
        <v>101112.18274111675</v>
      </c>
      <c r="DG86" s="576"/>
      <c r="DH86" s="576">
        <f t="shared" ref="DH86" si="676">DF86+DH85</f>
        <v>101353.64467005075</v>
      </c>
      <c r="DI86" s="576"/>
      <c r="DJ86" s="576">
        <f t="shared" ref="DJ86" si="677">DH86+DJ85</f>
        <v>101474.37563451775</v>
      </c>
      <c r="DK86" s="576"/>
      <c r="DL86" s="576">
        <f t="shared" ref="DL86" si="678">DJ86+DL85</f>
        <v>101474.37563451775</v>
      </c>
      <c r="DM86" s="576"/>
      <c r="DN86" s="576">
        <f t="shared" ref="DN86" si="679">DL86+DN85</f>
        <v>101474.37563451775</v>
      </c>
      <c r="DO86" s="576"/>
      <c r="DP86" s="576">
        <f t="shared" ref="DP86" si="680">DN86+DP85</f>
        <v>101474.37563451775</v>
      </c>
      <c r="DQ86" s="576"/>
      <c r="DR86" s="576">
        <f t="shared" ref="DR86" si="681">DP86+DR85</f>
        <v>101595.10659898476</v>
      </c>
      <c r="DS86" s="576"/>
      <c r="DT86" s="576">
        <f t="shared" ref="DT86" si="682">DR86+DT85</f>
        <v>101715.83756345176</v>
      </c>
      <c r="DU86" s="576"/>
      <c r="DV86" s="576">
        <f t="shared" ref="DV86" si="683">DT86+DV85</f>
        <v>101836.56852791876</v>
      </c>
      <c r="DW86" s="576"/>
      <c r="DX86" s="576">
        <f t="shared" ref="DX86" si="684">DV86+DX85</f>
        <v>101836.56852791876</v>
      </c>
      <c r="DY86" s="576"/>
      <c r="DZ86" s="576">
        <f t="shared" ref="DZ86" si="685">DX86+DZ85</f>
        <v>101836.56852791876</v>
      </c>
      <c r="EA86" s="576"/>
      <c r="EB86" s="576">
        <f t="shared" ref="EB86" si="686">DZ86+EB85</f>
        <v>101836.56852791876</v>
      </c>
      <c r="EC86" s="576"/>
      <c r="ED86" s="228"/>
      <c r="EE86" s="425"/>
      <c r="EF86" s="425"/>
      <c r="EG86" s="425"/>
      <c r="EH86" s="425"/>
      <c r="EI86" s="274"/>
      <c r="EJ86" s="274"/>
      <c r="EK86" s="426"/>
      <c r="EL86" s="426"/>
      <c r="EM86" s="426"/>
      <c r="EN86" s="427"/>
      <c r="EO86" s="274"/>
      <c r="EP86" s="228"/>
      <c r="EQ86" s="228"/>
      <c r="ER86" s="221">
        <f>SUM(EK86:EN86)</f>
        <v>0</v>
      </c>
      <c r="ES86" s="248"/>
      <c r="ET86" s="248"/>
    </row>
    <row r="87" spans="1:150" ht="30.75" customHeight="1" x14ac:dyDescent="0.2">
      <c r="A87" s="222"/>
      <c r="B87" s="252"/>
      <c r="C87" s="466" t="s">
        <v>385</v>
      </c>
      <c r="D87" s="458">
        <f>Stundenverteilung!E71</f>
        <v>1445572.3422552468</v>
      </c>
      <c r="E87" s="249" t="s">
        <v>37</v>
      </c>
      <c r="F87" s="561">
        <v>0</v>
      </c>
      <c r="G87" s="562"/>
      <c r="H87" s="560">
        <f>H88+F87</f>
        <v>0</v>
      </c>
      <c r="I87" s="560"/>
      <c r="J87" s="560">
        <f t="shared" ref="J87" si="687">J88+H87</f>
        <v>29.5</v>
      </c>
      <c r="K87" s="560"/>
      <c r="L87" s="560">
        <f t="shared" ref="L87" si="688">L88+J87</f>
        <v>29.5</v>
      </c>
      <c r="M87" s="560"/>
      <c r="N87" s="560">
        <f t="shared" ref="N87" si="689">N88+L87</f>
        <v>29.5</v>
      </c>
      <c r="O87" s="560"/>
      <c r="P87" s="560">
        <f t="shared" ref="P87" si="690">P88+N87</f>
        <v>29.5</v>
      </c>
      <c r="Q87" s="560"/>
      <c r="R87" s="560">
        <f t="shared" ref="R87" si="691">R88+P87</f>
        <v>88.5</v>
      </c>
      <c r="S87" s="560"/>
      <c r="T87" s="560">
        <f t="shared" ref="T87" si="692">T88+R87</f>
        <v>388</v>
      </c>
      <c r="U87" s="560"/>
      <c r="V87" s="560">
        <f t="shared" ref="V87" si="693">V88+T87</f>
        <v>4334.25</v>
      </c>
      <c r="W87" s="560"/>
      <c r="X87" s="560">
        <f t="shared" ref="X87" si="694">X88+V87</f>
        <v>9430.25</v>
      </c>
      <c r="Y87" s="560"/>
      <c r="Z87" s="560">
        <f t="shared" ref="Z87" si="695">Z88+X87</f>
        <v>15398</v>
      </c>
      <c r="AA87" s="560"/>
      <c r="AB87" s="560">
        <f t="shared" ref="AB87" si="696">AB88+Z87</f>
        <v>20532.25</v>
      </c>
      <c r="AC87" s="560"/>
      <c r="AD87" s="560">
        <f t="shared" ref="AD87" si="697">AD88+AB87</f>
        <v>23319</v>
      </c>
      <c r="AE87" s="560"/>
      <c r="AF87" s="560">
        <f t="shared" ref="AF87" si="698">AF88+AD87</f>
        <v>24732.75</v>
      </c>
      <c r="AG87" s="560"/>
      <c r="AH87" s="560">
        <f t="shared" ref="AH87" si="699">AH88+AF87</f>
        <v>25281</v>
      </c>
      <c r="AI87" s="560"/>
      <c r="AJ87" s="560">
        <f t="shared" ref="AJ87" si="700">AJ88+AH87</f>
        <v>25435.5</v>
      </c>
      <c r="AK87" s="560"/>
      <c r="AL87" s="560">
        <f t="shared" ref="AL87" si="701">AL88+AJ87</f>
        <v>25553.5</v>
      </c>
      <c r="AM87" s="560"/>
      <c r="AN87" s="560">
        <f t="shared" ref="AN87" si="702">AN88+AL87</f>
        <v>28839.75</v>
      </c>
      <c r="AO87" s="560"/>
      <c r="AP87" s="560">
        <f t="shared" ref="AP87" si="703">AP88+AN87</f>
        <v>31278.5</v>
      </c>
      <c r="AQ87" s="560"/>
      <c r="AR87" s="560">
        <f t="shared" ref="AR87" si="704">AR88+AP87</f>
        <v>31278.5</v>
      </c>
      <c r="AS87" s="560"/>
      <c r="AT87" s="560">
        <f t="shared" ref="AT87" si="705">AT88+AR87</f>
        <v>31278.5</v>
      </c>
      <c r="AU87" s="560"/>
      <c r="AV87" s="560">
        <f t="shared" ref="AV87" si="706">AV88+AT87</f>
        <v>31278.5</v>
      </c>
      <c r="AW87" s="560"/>
      <c r="AX87" s="560">
        <f t="shared" ref="AX87" si="707">AX88+AV87</f>
        <v>31278.5</v>
      </c>
      <c r="AY87" s="560"/>
      <c r="AZ87" s="560">
        <f t="shared" ref="AZ87" si="708">AZ88+AX87</f>
        <v>31278.5</v>
      </c>
      <c r="BA87" s="560"/>
      <c r="BB87" s="560">
        <f t="shared" ref="BB87" si="709">BB88+AZ87</f>
        <v>31278.5</v>
      </c>
      <c r="BC87" s="560"/>
      <c r="BD87" s="560">
        <f t="shared" ref="BD87" si="710">BD88+BB87</f>
        <v>31278.5</v>
      </c>
      <c r="BE87" s="560"/>
      <c r="BF87" s="560">
        <f t="shared" ref="BF87" si="711">BF88+BD87</f>
        <v>31278.5</v>
      </c>
      <c r="BG87" s="560"/>
      <c r="BH87" s="560">
        <f t="shared" ref="BH87" si="712">BH88+BF87</f>
        <v>31278.5</v>
      </c>
      <c r="BI87" s="560"/>
      <c r="BJ87" s="560">
        <f t="shared" ref="BJ87" si="713">BJ88+BH87</f>
        <v>31278.5</v>
      </c>
      <c r="BK87" s="560"/>
      <c r="BL87" s="560">
        <f t="shared" ref="BL87" si="714">BL88+BJ87</f>
        <v>31278.5</v>
      </c>
      <c r="BM87" s="560"/>
      <c r="BN87" s="560">
        <f t="shared" ref="BN87" si="715">BN88+BL87</f>
        <v>31278.5</v>
      </c>
      <c r="BO87" s="560"/>
      <c r="BP87" s="560">
        <f t="shared" ref="BP87" si="716">BP88+BN87</f>
        <v>31278.5</v>
      </c>
      <c r="BQ87" s="560"/>
      <c r="BR87" s="560">
        <f t="shared" ref="BR87" si="717">BR88+BP87</f>
        <v>31278.5</v>
      </c>
      <c r="BS87" s="560"/>
      <c r="BT87" s="560">
        <f t="shared" ref="BT87" si="718">BT88+BR87</f>
        <v>31278.5</v>
      </c>
      <c r="BU87" s="560"/>
      <c r="BV87" s="560">
        <f t="shared" ref="BV87" si="719">BV88+BT87</f>
        <v>31278.5</v>
      </c>
      <c r="BW87" s="560"/>
      <c r="BX87" s="560">
        <f t="shared" ref="BX87" si="720">BX88+BV87</f>
        <v>31278.5</v>
      </c>
      <c r="BY87" s="560"/>
      <c r="BZ87" s="560">
        <f t="shared" ref="BZ87" si="721">BZ88+BX87</f>
        <v>31278.5</v>
      </c>
      <c r="CA87" s="560"/>
      <c r="CB87" s="560">
        <f t="shared" ref="CB87" si="722">CB88+BZ87</f>
        <v>31278.5</v>
      </c>
      <c r="CC87" s="560"/>
      <c r="CD87" s="560">
        <f t="shared" ref="CD87" si="723">CD88+CB87</f>
        <v>31278.5</v>
      </c>
      <c r="CE87" s="560"/>
      <c r="CF87" s="560">
        <f t="shared" ref="CF87" si="724">CF88+CD87</f>
        <v>31278.5</v>
      </c>
      <c r="CG87" s="560"/>
      <c r="CH87" s="560">
        <f t="shared" ref="CH87" si="725">CH88+CF87</f>
        <v>31278.5</v>
      </c>
      <c r="CI87" s="560"/>
      <c r="CJ87" s="560">
        <f t="shared" ref="CJ87" si="726">CJ88+CH87</f>
        <v>31278.5</v>
      </c>
      <c r="CK87" s="560"/>
      <c r="CL87" s="560">
        <f t="shared" ref="CL87" si="727">CL88+CJ87</f>
        <v>31278.5</v>
      </c>
      <c r="CM87" s="560"/>
      <c r="CN87" s="560">
        <f t="shared" ref="CN87" si="728">CN88+CL87</f>
        <v>31278.5</v>
      </c>
      <c r="CO87" s="560"/>
      <c r="CP87" s="560">
        <f t="shared" ref="CP87" si="729">CP88+CN87</f>
        <v>31278.5</v>
      </c>
      <c r="CQ87" s="560"/>
      <c r="CR87" s="560">
        <f t="shared" ref="CR87" si="730">CR88+CP87</f>
        <v>31278.5</v>
      </c>
      <c r="CS87" s="560"/>
      <c r="CT87" s="560">
        <f t="shared" ref="CT87" si="731">CT88+CR87</f>
        <v>31278.5</v>
      </c>
      <c r="CU87" s="560"/>
      <c r="CV87" s="560">
        <f t="shared" ref="CV87" si="732">CV88+CT87</f>
        <v>31278.5</v>
      </c>
      <c r="CW87" s="560"/>
      <c r="CX87" s="560">
        <f t="shared" ref="CX87" si="733">CX88+CV87</f>
        <v>31278.5</v>
      </c>
      <c r="CY87" s="560"/>
      <c r="CZ87" s="560">
        <f t="shared" ref="CZ87" si="734">CZ88+CX87</f>
        <v>31278.5</v>
      </c>
      <c r="DA87" s="560"/>
      <c r="DB87" s="560">
        <f t="shared" ref="DB87" si="735">DB88+CZ87</f>
        <v>31278.5</v>
      </c>
      <c r="DC87" s="560"/>
      <c r="DD87" s="560">
        <f t="shared" ref="DD87" si="736">DD88+DB87</f>
        <v>31278.5</v>
      </c>
      <c r="DE87" s="560"/>
      <c r="DF87" s="560">
        <f t="shared" ref="DF87" si="737">DF88+DD87</f>
        <v>31278.5</v>
      </c>
      <c r="DG87" s="560"/>
      <c r="DH87" s="560">
        <f t="shared" ref="DH87" si="738">DH88+DF87</f>
        <v>31278.5</v>
      </c>
      <c r="DI87" s="560"/>
      <c r="DJ87" s="560">
        <f t="shared" ref="DJ87" si="739">DJ88+DH87</f>
        <v>31278.5</v>
      </c>
      <c r="DK87" s="560"/>
      <c r="DL87" s="560">
        <f t="shared" ref="DL87" si="740">DL88+DJ87</f>
        <v>31278.5</v>
      </c>
      <c r="DM87" s="560"/>
      <c r="DN87" s="560">
        <f t="shared" ref="DN87" si="741">DN88+DL87</f>
        <v>31278.5</v>
      </c>
      <c r="DO87" s="560"/>
      <c r="DP87" s="560">
        <f t="shared" ref="DP87" si="742">DP88+DN87</f>
        <v>31278.5</v>
      </c>
      <c r="DQ87" s="560"/>
      <c r="DR87" s="560">
        <f t="shared" ref="DR87" si="743">DR88+DP87</f>
        <v>31278.5</v>
      </c>
      <c r="DS87" s="560"/>
      <c r="DT87" s="560">
        <f t="shared" ref="DT87" si="744">DT88+DR87</f>
        <v>31278.5</v>
      </c>
      <c r="DU87" s="560"/>
      <c r="DV87" s="560">
        <f t="shared" ref="DV87" si="745">DV88+DT87</f>
        <v>31278.5</v>
      </c>
      <c r="DW87" s="560"/>
      <c r="DX87" s="560">
        <f t="shared" ref="DX87" si="746">DX88+DV87</f>
        <v>31278.5</v>
      </c>
      <c r="DY87" s="560"/>
      <c r="DZ87" s="560">
        <f t="shared" ref="DZ87" si="747">DZ88+DX87</f>
        <v>31278.5</v>
      </c>
      <c r="EA87" s="560"/>
      <c r="EB87" s="560">
        <f t="shared" ref="EB87" si="748">EB88+DZ87</f>
        <v>31278.5</v>
      </c>
      <c r="EC87" s="560"/>
      <c r="ED87" s="228"/>
      <c r="EE87" s="425"/>
      <c r="EF87" s="425"/>
      <c r="EG87" s="425"/>
      <c r="EH87" s="425"/>
      <c r="EI87" s="274"/>
      <c r="EJ87" s="274"/>
      <c r="EK87" s="426"/>
      <c r="EL87" s="426"/>
      <c r="EM87" s="426"/>
      <c r="EN87" s="427"/>
      <c r="EO87" s="274"/>
      <c r="EP87" s="228"/>
      <c r="EQ87" s="228"/>
      <c r="ER87" s="221">
        <f>SUM(EK87:EN87)</f>
        <v>0</v>
      </c>
      <c r="ES87" s="248"/>
      <c r="ET87" s="248"/>
    </row>
    <row r="88" spans="1:150" ht="30.75" customHeight="1" x14ac:dyDescent="0.2">
      <c r="A88" s="222"/>
      <c r="B88" s="252"/>
      <c r="C88" s="251" t="s">
        <v>378</v>
      </c>
      <c r="D88" s="458">
        <f>Stundenverteilung!E72</f>
        <v>696432.87892851629</v>
      </c>
      <c r="E88" s="249" t="s">
        <v>37</v>
      </c>
      <c r="F88" s="560">
        <f>SUM(F89+F90)</f>
        <v>0</v>
      </c>
      <c r="G88" s="560"/>
      <c r="H88" s="560">
        <f>SUM(H89+H90)</f>
        <v>0</v>
      </c>
      <c r="I88" s="560"/>
      <c r="J88" s="560">
        <f t="shared" ref="J88" si="749">SUM(J89+J90)</f>
        <v>29.5</v>
      </c>
      <c r="K88" s="560"/>
      <c r="L88" s="560">
        <f t="shared" ref="L88" si="750">SUM(L89+L90)</f>
        <v>0</v>
      </c>
      <c r="M88" s="560"/>
      <c r="N88" s="560">
        <f t="shared" ref="N88" si="751">SUM(N89+N90)</f>
        <v>0</v>
      </c>
      <c r="O88" s="560"/>
      <c r="P88" s="560">
        <f t="shared" ref="P88" si="752">SUM(P89+P90)</f>
        <v>0</v>
      </c>
      <c r="Q88" s="560"/>
      <c r="R88" s="560">
        <f t="shared" ref="R88" si="753">SUM(R89+R90)</f>
        <v>59</v>
      </c>
      <c r="S88" s="560"/>
      <c r="T88" s="560">
        <f t="shared" ref="T88" si="754">SUM(T89+T90)</f>
        <v>299.5</v>
      </c>
      <c r="U88" s="560"/>
      <c r="V88" s="560">
        <f t="shared" ref="V88" si="755">SUM(V89+V90)</f>
        <v>3946.25</v>
      </c>
      <c r="W88" s="560"/>
      <c r="X88" s="560">
        <f t="shared" ref="X88" si="756">SUM(X89+X90)</f>
        <v>5096</v>
      </c>
      <c r="Y88" s="560"/>
      <c r="Z88" s="560">
        <f t="shared" ref="Z88" si="757">SUM(Z89+Z90)</f>
        <v>5967.75</v>
      </c>
      <c r="AA88" s="560"/>
      <c r="AB88" s="560">
        <f t="shared" ref="AB88" si="758">SUM(AB89+AB90)</f>
        <v>5134.25</v>
      </c>
      <c r="AC88" s="560"/>
      <c r="AD88" s="560">
        <f t="shared" ref="AD88" si="759">SUM(AD89+AD90)</f>
        <v>2786.75</v>
      </c>
      <c r="AE88" s="560"/>
      <c r="AF88" s="560">
        <f t="shared" ref="AF88" si="760">SUM(AF89+AF90)</f>
        <v>1413.75</v>
      </c>
      <c r="AG88" s="560"/>
      <c r="AH88" s="560">
        <f t="shared" ref="AH88" si="761">SUM(AH89+AH90)</f>
        <v>548.25</v>
      </c>
      <c r="AI88" s="560"/>
      <c r="AJ88" s="560">
        <f t="shared" ref="AJ88" si="762">SUM(AJ89+AJ90)</f>
        <v>154.5</v>
      </c>
      <c r="AK88" s="560"/>
      <c r="AL88" s="560">
        <f t="shared" ref="AL88" si="763">SUM(AL89+AL90)</f>
        <v>118</v>
      </c>
      <c r="AM88" s="560"/>
      <c r="AN88" s="560">
        <f t="shared" ref="AN88" si="764">SUM(AN89+AN90)</f>
        <v>3286.25</v>
      </c>
      <c r="AO88" s="560"/>
      <c r="AP88" s="560">
        <f t="shared" ref="AP88" si="765">SUM(AP89+AP90)</f>
        <v>2438.75</v>
      </c>
      <c r="AQ88" s="560"/>
      <c r="AR88" s="560">
        <f t="shared" ref="AR88" si="766">SUM(AR89+AR90)</f>
        <v>0</v>
      </c>
      <c r="AS88" s="560"/>
      <c r="AT88" s="560">
        <f t="shared" ref="AT88" si="767">SUM(AT89+AT90)</f>
        <v>0</v>
      </c>
      <c r="AU88" s="560"/>
      <c r="AV88" s="560">
        <f t="shared" ref="AV88" si="768">SUM(AV89+AV90)</f>
        <v>0</v>
      </c>
      <c r="AW88" s="560"/>
      <c r="AX88" s="560">
        <f t="shared" ref="AX88" si="769">SUM(AX89+AX90)</f>
        <v>0</v>
      </c>
      <c r="AY88" s="560"/>
      <c r="AZ88" s="560">
        <f t="shared" ref="AZ88" si="770">SUM(AZ89+AZ90)</f>
        <v>0</v>
      </c>
      <c r="BA88" s="560"/>
      <c r="BB88" s="560">
        <f t="shared" ref="BB88" si="771">SUM(BB89+BB90)</f>
        <v>0</v>
      </c>
      <c r="BC88" s="560"/>
      <c r="BD88" s="560">
        <f t="shared" ref="BD88" si="772">SUM(BD89+BD90)</f>
        <v>0</v>
      </c>
      <c r="BE88" s="560"/>
      <c r="BF88" s="560">
        <f t="shared" ref="BF88" si="773">SUM(BF89+BF90)</f>
        <v>0</v>
      </c>
      <c r="BG88" s="560"/>
      <c r="BH88" s="560">
        <f t="shared" ref="BH88" si="774">SUM(BH89+BH90)</f>
        <v>0</v>
      </c>
      <c r="BI88" s="560"/>
      <c r="BJ88" s="560">
        <f t="shared" ref="BJ88" si="775">SUM(BJ89+BJ90)</f>
        <v>0</v>
      </c>
      <c r="BK88" s="560"/>
      <c r="BL88" s="560">
        <f t="shared" ref="BL88" si="776">SUM(BL89+BL90)</f>
        <v>0</v>
      </c>
      <c r="BM88" s="560"/>
      <c r="BN88" s="560">
        <f t="shared" ref="BN88" si="777">SUM(BN89+BN90)</f>
        <v>0</v>
      </c>
      <c r="BO88" s="560"/>
      <c r="BP88" s="560">
        <f t="shared" ref="BP88" si="778">SUM(BP89+BP90)</f>
        <v>0</v>
      </c>
      <c r="BQ88" s="560"/>
      <c r="BR88" s="560">
        <f t="shared" ref="BR88" si="779">SUM(BR89+BR90)</f>
        <v>0</v>
      </c>
      <c r="BS88" s="560"/>
      <c r="BT88" s="560">
        <f t="shared" ref="BT88" si="780">SUM(BT89+BT90)</f>
        <v>0</v>
      </c>
      <c r="BU88" s="560"/>
      <c r="BV88" s="560">
        <f t="shared" ref="BV88" si="781">SUM(BV89+BV90)</f>
        <v>0</v>
      </c>
      <c r="BW88" s="560"/>
      <c r="BX88" s="560">
        <f t="shared" ref="BX88" si="782">SUM(BX89+BX90)</f>
        <v>0</v>
      </c>
      <c r="BY88" s="560"/>
      <c r="BZ88" s="560">
        <f t="shared" ref="BZ88" si="783">SUM(BZ89+BZ90)</f>
        <v>0</v>
      </c>
      <c r="CA88" s="560"/>
      <c r="CB88" s="560">
        <f t="shared" ref="CB88" si="784">SUM(CB89+CB90)</f>
        <v>0</v>
      </c>
      <c r="CC88" s="560"/>
      <c r="CD88" s="560">
        <f t="shared" ref="CD88" si="785">SUM(CD89+CD90)</f>
        <v>0</v>
      </c>
      <c r="CE88" s="560"/>
      <c r="CF88" s="560">
        <f t="shared" ref="CF88" si="786">SUM(CF89+CF90)</f>
        <v>0</v>
      </c>
      <c r="CG88" s="560"/>
      <c r="CH88" s="560">
        <f t="shared" ref="CH88" si="787">SUM(CH89+CH90)</f>
        <v>0</v>
      </c>
      <c r="CI88" s="560"/>
      <c r="CJ88" s="560">
        <f t="shared" ref="CJ88" si="788">SUM(CJ89+CJ90)</f>
        <v>0</v>
      </c>
      <c r="CK88" s="560"/>
      <c r="CL88" s="560">
        <f t="shared" ref="CL88" si="789">SUM(CL89+CL90)</f>
        <v>0</v>
      </c>
      <c r="CM88" s="560"/>
      <c r="CN88" s="560">
        <f t="shared" ref="CN88" si="790">SUM(CN89+CN90)</f>
        <v>0</v>
      </c>
      <c r="CO88" s="560"/>
      <c r="CP88" s="560">
        <f t="shared" ref="CP88" si="791">SUM(CP89+CP90)</f>
        <v>0</v>
      </c>
      <c r="CQ88" s="560"/>
      <c r="CR88" s="560">
        <f t="shared" ref="CR88" si="792">SUM(CR89+CR90)</f>
        <v>0</v>
      </c>
      <c r="CS88" s="560"/>
      <c r="CT88" s="560">
        <f t="shared" ref="CT88" si="793">SUM(CT89+CT90)</f>
        <v>0</v>
      </c>
      <c r="CU88" s="560"/>
      <c r="CV88" s="560">
        <f t="shared" ref="CV88" si="794">SUM(CV89+CV90)</f>
        <v>0</v>
      </c>
      <c r="CW88" s="560"/>
      <c r="CX88" s="560">
        <f t="shared" ref="CX88" si="795">SUM(CX89+CX90)</f>
        <v>0</v>
      </c>
      <c r="CY88" s="560"/>
      <c r="CZ88" s="560">
        <f t="shared" ref="CZ88" si="796">SUM(CZ89+CZ90)</f>
        <v>0</v>
      </c>
      <c r="DA88" s="560"/>
      <c r="DB88" s="560">
        <f t="shared" ref="DB88" si="797">SUM(DB89+DB90)</f>
        <v>0</v>
      </c>
      <c r="DC88" s="560"/>
      <c r="DD88" s="560">
        <f t="shared" ref="DD88" si="798">SUM(DD89+DD90)</f>
        <v>0</v>
      </c>
      <c r="DE88" s="560"/>
      <c r="DF88" s="560">
        <f t="shared" ref="DF88" si="799">SUM(DF89+DF90)</f>
        <v>0</v>
      </c>
      <c r="DG88" s="560"/>
      <c r="DH88" s="560">
        <f t="shared" ref="DH88" si="800">SUM(DH89+DH90)</f>
        <v>0</v>
      </c>
      <c r="DI88" s="560"/>
      <c r="DJ88" s="560">
        <f t="shared" ref="DJ88" si="801">SUM(DJ89+DJ90)</f>
        <v>0</v>
      </c>
      <c r="DK88" s="560"/>
      <c r="DL88" s="560">
        <f t="shared" ref="DL88" si="802">SUM(DL89+DL90)</f>
        <v>0</v>
      </c>
      <c r="DM88" s="560"/>
      <c r="DN88" s="560">
        <f t="shared" ref="DN88" si="803">SUM(DN89+DN90)</f>
        <v>0</v>
      </c>
      <c r="DO88" s="560"/>
      <c r="DP88" s="560">
        <f t="shared" ref="DP88" si="804">SUM(DP89+DP90)</f>
        <v>0</v>
      </c>
      <c r="DQ88" s="560"/>
      <c r="DR88" s="560">
        <f t="shared" ref="DR88" si="805">SUM(DR89+DR90)</f>
        <v>0</v>
      </c>
      <c r="DS88" s="560"/>
      <c r="DT88" s="560">
        <f t="shared" ref="DT88" si="806">SUM(DT89+DT90)</f>
        <v>0</v>
      </c>
      <c r="DU88" s="560"/>
      <c r="DV88" s="560">
        <f t="shared" ref="DV88" si="807">SUM(DV89+DV90)</f>
        <v>0</v>
      </c>
      <c r="DW88" s="560"/>
      <c r="DX88" s="560">
        <f t="shared" ref="DX88" si="808">SUM(DX89+DX90)</f>
        <v>0</v>
      </c>
      <c r="DY88" s="560"/>
      <c r="DZ88" s="560">
        <f t="shared" ref="DZ88" si="809">SUM(DZ89+DZ90)</f>
        <v>0</v>
      </c>
      <c r="EA88" s="560"/>
      <c r="EB88" s="560">
        <f t="shared" ref="EB88" si="810">SUM(EB89+EB90)</f>
        <v>0</v>
      </c>
      <c r="EC88" s="560"/>
      <c r="ED88" s="228"/>
      <c r="EE88" s="425"/>
      <c r="EF88" s="425"/>
      <c r="EG88" s="425"/>
      <c r="EH88" s="425"/>
      <c r="EI88" s="274"/>
      <c r="EJ88" s="274"/>
      <c r="EK88" s="426"/>
      <c r="EL88" s="426"/>
      <c r="EM88" s="426"/>
      <c r="EN88" s="427"/>
      <c r="EO88" s="274"/>
      <c r="EP88" s="228"/>
      <c r="EQ88" s="228"/>
      <c r="ER88" s="221">
        <f>SUM(EK88:EN88)</f>
        <v>0</v>
      </c>
      <c r="ES88" s="248"/>
      <c r="ET88" s="248"/>
    </row>
    <row r="89" spans="1:150" s="274" customFormat="1" ht="27" customHeight="1" x14ac:dyDescent="0.2">
      <c r="A89" s="293"/>
      <c r="B89" s="421"/>
      <c r="C89" s="461" t="str">
        <f>Rapportierung!B380</f>
        <v>PNP - TG</v>
      </c>
      <c r="D89" s="462" t="s">
        <v>374</v>
      </c>
      <c r="E89" s="249" t="s">
        <v>37</v>
      </c>
      <c r="F89" s="589">
        <v>0</v>
      </c>
      <c r="G89" s="588"/>
      <c r="H89" s="588">
        <f>Rapportierung!R416</f>
        <v>0</v>
      </c>
      <c r="I89" s="588"/>
      <c r="J89" s="588">
        <f>Rapportierung!T416</f>
        <v>29.5</v>
      </c>
      <c r="K89" s="588"/>
      <c r="L89" s="588">
        <f>Rapportierung!V416</f>
        <v>0</v>
      </c>
      <c r="M89" s="588"/>
      <c r="N89" s="588">
        <f>Rapportierung!X416</f>
        <v>0</v>
      </c>
      <c r="O89" s="588"/>
      <c r="P89" s="588">
        <f>Rapportierung!Z416</f>
        <v>0</v>
      </c>
      <c r="Q89" s="588"/>
      <c r="R89" s="588">
        <f>Rapportierung!AB416</f>
        <v>59</v>
      </c>
      <c r="S89" s="588"/>
      <c r="T89" s="588">
        <f>Rapportierung!AD416</f>
        <v>299.5</v>
      </c>
      <c r="U89" s="588"/>
      <c r="V89" s="588">
        <f>Rapportierung!AF416</f>
        <v>3946.25</v>
      </c>
      <c r="W89" s="588"/>
      <c r="X89" s="588">
        <f>Rapportierung!AH416</f>
        <v>5096</v>
      </c>
      <c r="Y89" s="588"/>
      <c r="Z89" s="588">
        <f>Rapportierung!AJ416</f>
        <v>5967.75</v>
      </c>
      <c r="AA89" s="588"/>
      <c r="AB89" s="588">
        <f>Rapportierung!AL416</f>
        <v>5134.25</v>
      </c>
      <c r="AC89" s="588"/>
      <c r="AD89" s="588">
        <f>Rapportierung!AN416</f>
        <v>2786.75</v>
      </c>
      <c r="AE89" s="588"/>
      <c r="AF89" s="588">
        <f>Rapportierung!AP416</f>
        <v>1413.75</v>
      </c>
      <c r="AG89" s="588"/>
      <c r="AH89" s="588">
        <f>Rapportierung!AR416</f>
        <v>548.25</v>
      </c>
      <c r="AI89" s="588"/>
      <c r="AJ89" s="588">
        <f>Rapportierung!AT416</f>
        <v>154.5</v>
      </c>
      <c r="AK89" s="588"/>
      <c r="AL89" s="588">
        <f>Rapportierung!AV416</f>
        <v>118</v>
      </c>
      <c r="AM89" s="588"/>
      <c r="AN89" s="588">
        <f>Rapportierung!AX416</f>
        <v>3286.25</v>
      </c>
      <c r="AO89" s="588"/>
      <c r="AP89" s="588">
        <f>Rapportierung!AZ416</f>
        <v>2438.75</v>
      </c>
      <c r="AQ89" s="588"/>
      <c r="AR89" s="588">
        <f>Rapportierung!BB416</f>
        <v>0</v>
      </c>
      <c r="AS89" s="588"/>
      <c r="AT89" s="588">
        <f>Rapportierung!BD416</f>
        <v>0</v>
      </c>
      <c r="AU89" s="588"/>
      <c r="AV89" s="588">
        <f>Rapportierung!BF416</f>
        <v>0</v>
      </c>
      <c r="AW89" s="588"/>
      <c r="AX89" s="588">
        <f>Rapportierung!BH416</f>
        <v>0</v>
      </c>
      <c r="AY89" s="588"/>
      <c r="AZ89" s="588">
        <f>Rapportierung!BJ416</f>
        <v>0</v>
      </c>
      <c r="BA89" s="588"/>
      <c r="BB89" s="588">
        <f>Rapportierung!BL416</f>
        <v>0</v>
      </c>
      <c r="BC89" s="588"/>
      <c r="BD89" s="588">
        <f>Rapportierung!BN416</f>
        <v>0</v>
      </c>
      <c r="BE89" s="588"/>
      <c r="BF89" s="588">
        <f>Rapportierung!BP416</f>
        <v>0</v>
      </c>
      <c r="BG89" s="588"/>
      <c r="BH89" s="588">
        <f>Rapportierung!BR416</f>
        <v>0</v>
      </c>
      <c r="BI89" s="588"/>
      <c r="BJ89" s="588">
        <f>Rapportierung!BT416</f>
        <v>0</v>
      </c>
      <c r="BK89" s="588"/>
      <c r="BL89" s="588">
        <f>Rapportierung!BV416</f>
        <v>0</v>
      </c>
      <c r="BM89" s="588"/>
      <c r="BN89" s="588">
        <f>Rapportierung!BX416</f>
        <v>0</v>
      </c>
      <c r="BO89" s="588"/>
      <c r="BP89" s="588">
        <f>Rapportierung!BZ416</f>
        <v>0</v>
      </c>
      <c r="BQ89" s="588"/>
      <c r="BR89" s="588">
        <f>Rapportierung!CB416</f>
        <v>0</v>
      </c>
      <c r="BS89" s="588"/>
      <c r="BT89" s="588">
        <f>Rapportierung!CD416</f>
        <v>0</v>
      </c>
      <c r="BU89" s="588"/>
      <c r="BV89" s="584"/>
      <c r="BW89" s="585"/>
      <c r="BX89" s="584"/>
      <c r="BY89" s="585"/>
      <c r="BZ89" s="584"/>
      <c r="CA89" s="585"/>
      <c r="CB89" s="584"/>
      <c r="CC89" s="585"/>
      <c r="CD89" s="584"/>
      <c r="CE89" s="585"/>
      <c r="CF89" s="584"/>
      <c r="CG89" s="585"/>
      <c r="CH89" s="584"/>
      <c r="CI89" s="585"/>
      <c r="CJ89" s="584"/>
      <c r="CK89" s="585"/>
      <c r="CL89" s="584"/>
      <c r="CM89" s="586"/>
      <c r="CN89" s="587"/>
      <c r="CO89" s="585"/>
      <c r="CP89" s="584"/>
      <c r="CQ89" s="585"/>
      <c r="CR89" s="584"/>
      <c r="CS89" s="585"/>
      <c r="CT89" s="584"/>
      <c r="CU89" s="585"/>
      <c r="CV89" s="584"/>
      <c r="CW89" s="585"/>
      <c r="CX89" s="584"/>
      <c r="CY89" s="585"/>
      <c r="CZ89" s="584"/>
      <c r="DA89" s="585"/>
      <c r="DB89" s="584"/>
      <c r="DC89" s="585"/>
      <c r="DD89" s="584"/>
      <c r="DE89" s="585"/>
      <c r="DF89" s="584"/>
      <c r="DG89" s="585"/>
      <c r="DH89" s="584"/>
      <c r="DI89" s="585"/>
      <c r="DJ89" s="584"/>
      <c r="DK89" s="586"/>
      <c r="DL89" s="587"/>
      <c r="DM89" s="585"/>
      <c r="DN89" s="584"/>
      <c r="DO89" s="585"/>
      <c r="DP89" s="584"/>
      <c r="DQ89" s="585"/>
      <c r="DR89" s="584"/>
      <c r="DS89" s="585"/>
      <c r="DT89" s="584"/>
      <c r="DU89" s="585"/>
      <c r="DV89" s="584"/>
      <c r="DW89" s="585"/>
      <c r="DX89" s="584"/>
      <c r="DY89" s="585"/>
      <c r="DZ89" s="584"/>
      <c r="EA89" s="585"/>
      <c r="EB89" s="584"/>
      <c r="EC89" s="586"/>
      <c r="ED89" s="228"/>
      <c r="EE89" s="425"/>
      <c r="EF89" s="425"/>
      <c r="EG89" s="425"/>
      <c r="EH89" s="425"/>
      <c r="EK89" s="426"/>
      <c r="EL89" s="426"/>
      <c r="EM89" s="426"/>
      <c r="EN89" s="427"/>
      <c r="EP89" s="228"/>
      <c r="EQ89" s="228"/>
      <c r="ER89" s="221"/>
      <c r="ES89" s="248"/>
      <c r="ET89" s="248"/>
    </row>
    <row r="90" spans="1:150" ht="7.5" customHeight="1" x14ac:dyDescent="0.2">
      <c r="B90" s="226"/>
      <c r="C90" s="226"/>
      <c r="D90" s="226"/>
      <c r="F90" s="225"/>
      <c r="G90" s="225"/>
      <c r="H90" s="225"/>
      <c r="I90" s="225"/>
      <c r="J90" s="225"/>
      <c r="K90" s="225"/>
      <c r="L90" s="225"/>
      <c r="M90" s="225"/>
      <c r="N90" s="225"/>
      <c r="O90" s="225"/>
      <c r="P90" s="225"/>
      <c r="Q90" s="225"/>
      <c r="R90" s="225"/>
      <c r="S90" s="225"/>
      <c r="T90" s="225"/>
      <c r="U90" s="225"/>
      <c r="V90" s="225"/>
      <c r="W90" s="225"/>
      <c r="X90" s="225"/>
      <c r="Y90" s="225"/>
      <c r="Z90" s="225"/>
      <c r="AA90" s="225"/>
      <c r="AB90" s="225"/>
      <c r="AC90" s="225"/>
      <c r="AD90" s="225"/>
      <c r="AE90" s="225"/>
      <c r="AF90" s="225"/>
      <c r="AG90" s="225"/>
      <c r="AH90" s="225"/>
      <c r="AI90" s="225"/>
      <c r="AJ90" s="225"/>
      <c r="AK90" s="225"/>
      <c r="AL90" s="225"/>
      <c r="AM90" s="225"/>
      <c r="AN90" s="225"/>
      <c r="AO90" s="225"/>
      <c r="AP90" s="225"/>
      <c r="AQ90" s="225"/>
      <c r="AR90" s="225"/>
      <c r="AS90" s="225"/>
      <c r="AT90" s="225"/>
      <c r="AU90" s="225"/>
      <c r="AV90" s="225"/>
      <c r="AW90" s="225"/>
      <c r="AX90" s="225"/>
      <c r="AY90" s="225"/>
      <c r="AZ90" s="225"/>
      <c r="BA90" s="225"/>
      <c r="BB90" s="225"/>
      <c r="BC90" s="225"/>
      <c r="BD90" s="225"/>
      <c r="BE90" s="225"/>
      <c r="BF90" s="225"/>
      <c r="BG90" s="225"/>
      <c r="BH90" s="225"/>
      <c r="BI90" s="225"/>
      <c r="BJ90" s="225"/>
      <c r="BK90" s="225"/>
      <c r="BL90" s="225"/>
      <c r="BM90" s="225"/>
      <c r="BN90" s="225"/>
      <c r="BO90" s="225"/>
      <c r="BP90" s="225"/>
      <c r="BQ90" s="225"/>
      <c r="BR90" s="225"/>
      <c r="BS90" s="225"/>
      <c r="BT90" s="225"/>
      <c r="BU90" s="225"/>
      <c r="BV90" s="225"/>
      <c r="BW90" s="225"/>
      <c r="BX90" s="225"/>
      <c r="BY90" s="225"/>
      <c r="BZ90" s="225"/>
      <c r="CA90" s="225"/>
      <c r="CB90" s="225"/>
      <c r="CC90" s="225"/>
      <c r="CD90" s="225"/>
      <c r="CE90" s="225"/>
      <c r="CF90" s="225"/>
      <c r="CG90" s="225"/>
      <c r="CH90" s="225"/>
      <c r="CI90" s="225"/>
      <c r="CJ90" s="225"/>
      <c r="CK90" s="225"/>
      <c r="CL90" s="225"/>
      <c r="CM90" s="225"/>
      <c r="CN90" s="225"/>
      <c r="CO90" s="225"/>
      <c r="CP90" s="225"/>
      <c r="CQ90" s="225"/>
      <c r="CR90" s="225"/>
      <c r="CS90" s="225"/>
      <c r="CT90" s="225"/>
      <c r="CU90" s="225"/>
      <c r="CV90" s="225"/>
      <c r="CW90" s="225"/>
      <c r="CX90" s="225"/>
      <c r="CY90" s="225"/>
      <c r="CZ90" s="225"/>
      <c r="DA90" s="225"/>
      <c r="DB90" s="225"/>
      <c r="DC90" s="225"/>
      <c r="DD90" s="225"/>
      <c r="DE90" s="225"/>
      <c r="DF90" s="225"/>
      <c r="DG90" s="225"/>
      <c r="DH90" s="225"/>
      <c r="DI90" s="225"/>
      <c r="DJ90" s="225"/>
      <c r="DK90" s="225"/>
      <c r="DL90" s="225"/>
      <c r="DM90" s="225"/>
      <c r="DN90" s="225"/>
      <c r="DO90" s="225"/>
      <c r="DP90" s="225"/>
      <c r="DQ90" s="225"/>
      <c r="DR90" s="225"/>
      <c r="DS90" s="225"/>
      <c r="DT90" s="225"/>
      <c r="DU90" s="225"/>
      <c r="DV90" s="225"/>
      <c r="DW90" s="225"/>
      <c r="DX90" s="225"/>
      <c r="DY90" s="225"/>
      <c r="DZ90" s="225"/>
      <c r="EA90" s="225"/>
      <c r="EB90" s="225"/>
      <c r="EC90" s="225"/>
      <c r="ED90" s="293"/>
      <c r="EE90" s="274"/>
      <c r="EF90" s="274"/>
      <c r="EG90" s="274"/>
      <c r="EH90" s="274"/>
      <c r="EI90" s="274"/>
      <c r="EJ90" s="274"/>
      <c r="EK90" s="274"/>
      <c r="EL90" s="274"/>
      <c r="EM90" s="274">
        <v>67.636098113207439</v>
      </c>
      <c r="EN90" s="274">
        <f>$ER$77*ER90</f>
        <v>66.751596611277932</v>
      </c>
      <c r="EO90" s="274"/>
      <c r="EP90" s="220"/>
      <c r="ER90" s="218">
        <f>$ER$84*EN22</f>
        <v>0.48154376432894269</v>
      </c>
    </row>
    <row r="91" spans="1:150" ht="11.1" customHeight="1" x14ac:dyDescent="0.2">
      <c r="A91" s="222"/>
      <c r="B91" s="421"/>
      <c r="C91" s="422" t="s">
        <v>349</v>
      </c>
      <c r="D91" s="424">
        <f>SUM(F91:EC91)</f>
        <v>2.3536728122053319E-13</v>
      </c>
      <c r="E91" s="249" t="s">
        <v>244</v>
      </c>
      <c r="F91" s="613"/>
      <c r="G91" s="614"/>
      <c r="H91" s="601">
        <v>0</v>
      </c>
      <c r="I91" s="601"/>
      <c r="J91" s="601">
        <v>0</v>
      </c>
      <c r="K91" s="601"/>
      <c r="L91" s="601">
        <v>0</v>
      </c>
      <c r="M91" s="601"/>
      <c r="N91" s="601">
        <v>0</v>
      </c>
      <c r="O91" s="601"/>
      <c r="P91" s="601">
        <v>0</v>
      </c>
      <c r="Q91" s="601"/>
      <c r="R91" s="601">
        <v>0</v>
      </c>
      <c r="S91" s="601"/>
      <c r="T91" s="601">
        <v>0</v>
      </c>
      <c r="U91" s="601"/>
      <c r="V91" s="601">
        <v>0</v>
      </c>
      <c r="W91" s="601"/>
      <c r="X91" s="601">
        <v>0</v>
      </c>
      <c r="Y91" s="601"/>
      <c r="Z91" s="601">
        <v>0</v>
      </c>
      <c r="AA91" s="601"/>
      <c r="AB91" s="601">
        <v>0</v>
      </c>
      <c r="AC91" s="601"/>
      <c r="AD91" s="601">
        <v>0</v>
      </c>
      <c r="AE91" s="601"/>
      <c r="AF91" s="601">
        <v>0</v>
      </c>
      <c r="AG91" s="601"/>
      <c r="AH91" s="601">
        <v>0</v>
      </c>
      <c r="AI91" s="601"/>
      <c r="AJ91" s="601">
        <v>0</v>
      </c>
      <c r="AK91" s="601"/>
      <c r="AL91" s="601">
        <v>0</v>
      </c>
      <c r="AM91" s="601"/>
      <c r="AN91" s="601">
        <v>0</v>
      </c>
      <c r="AO91" s="601"/>
      <c r="AP91" s="601">
        <v>0</v>
      </c>
      <c r="AQ91" s="601"/>
      <c r="AR91" s="601">
        <v>0</v>
      </c>
      <c r="AS91" s="601"/>
      <c r="AT91" s="601">
        <v>0</v>
      </c>
      <c r="AU91" s="601"/>
      <c r="AV91" s="601">
        <v>0</v>
      </c>
      <c r="AW91" s="601"/>
      <c r="AX91" s="601">
        <v>0</v>
      </c>
      <c r="AY91" s="601"/>
      <c r="AZ91" s="601">
        <v>0</v>
      </c>
      <c r="BA91" s="601"/>
      <c r="BB91" s="601">
        <v>0</v>
      </c>
      <c r="BC91" s="601"/>
      <c r="BD91" s="601">
        <v>0</v>
      </c>
      <c r="BE91" s="601"/>
      <c r="BF91" s="601">
        <v>0</v>
      </c>
      <c r="BG91" s="601"/>
      <c r="BH91" s="601">
        <v>0</v>
      </c>
      <c r="BI91" s="601"/>
      <c r="BJ91" s="601">
        <v>0</v>
      </c>
      <c r="BK91" s="601"/>
      <c r="BL91" s="601">
        <v>0</v>
      </c>
      <c r="BM91" s="601"/>
      <c r="BN91" s="601">
        <v>0</v>
      </c>
      <c r="BO91" s="601"/>
      <c r="BP91" s="601">
        <v>3.3750779948604759E-14</v>
      </c>
      <c r="BQ91" s="601"/>
      <c r="BR91" s="601">
        <v>0</v>
      </c>
      <c r="BS91" s="601"/>
      <c r="BT91" s="601">
        <v>-2.7533531010703882E-14</v>
      </c>
      <c r="BU91" s="601"/>
      <c r="BV91" s="601">
        <v>-2.7533531010703882E-14</v>
      </c>
      <c r="BW91" s="601"/>
      <c r="BX91" s="601">
        <v>-2.7533531010703882E-14</v>
      </c>
      <c r="BY91" s="601"/>
      <c r="BZ91" s="601">
        <v>-2.7533531010703882E-14</v>
      </c>
      <c r="CA91" s="601"/>
      <c r="CB91" s="601">
        <v>2.9309887850104133E-14</v>
      </c>
      <c r="CC91" s="601"/>
      <c r="CD91" s="601">
        <v>5.3290705182007514E-15</v>
      </c>
      <c r="CE91" s="601"/>
      <c r="CF91" s="601">
        <v>5.3290705182007514E-15</v>
      </c>
      <c r="CG91" s="601"/>
      <c r="CH91" s="601">
        <v>5.3290705182007514E-15</v>
      </c>
      <c r="CI91" s="601"/>
      <c r="CJ91" s="601">
        <v>5.3290705182007514E-15</v>
      </c>
      <c r="CK91" s="601"/>
      <c r="CL91" s="601">
        <v>-4.4408920985006262E-15</v>
      </c>
      <c r="CM91" s="601"/>
      <c r="CN91" s="601">
        <v>0</v>
      </c>
      <c r="CO91" s="601"/>
      <c r="CP91" s="601">
        <v>2.8421709430404007E-14</v>
      </c>
      <c r="CQ91" s="601"/>
      <c r="CR91" s="601">
        <v>4.2632564145606011E-14</v>
      </c>
      <c r="CS91" s="601"/>
      <c r="CT91" s="601">
        <v>4.2632564145606011E-14</v>
      </c>
      <c r="CU91" s="601"/>
      <c r="CV91" s="601">
        <v>4.2632564145606011E-14</v>
      </c>
      <c r="CW91" s="601"/>
      <c r="CX91" s="601">
        <v>4.2632564145606011E-14</v>
      </c>
      <c r="CY91" s="601"/>
      <c r="CZ91" s="601">
        <v>1.9539925233402755E-14</v>
      </c>
      <c r="DA91" s="601"/>
      <c r="DB91" s="601">
        <v>1.9539925233402755E-14</v>
      </c>
      <c r="DC91" s="601"/>
      <c r="DD91" s="601">
        <v>5.3290705182007514E-15</v>
      </c>
      <c r="DE91" s="601"/>
      <c r="DF91" s="601">
        <v>5.3290705182007514E-15</v>
      </c>
      <c r="DG91" s="601"/>
      <c r="DH91" s="601">
        <v>5.3290705182007514E-15</v>
      </c>
      <c r="DI91" s="601"/>
      <c r="DJ91" s="601">
        <v>-4.4408920985006262E-15</v>
      </c>
      <c r="DK91" s="601"/>
      <c r="DL91" s="601">
        <v>0</v>
      </c>
      <c r="DM91" s="601"/>
      <c r="DN91" s="601">
        <v>0</v>
      </c>
      <c r="DO91" s="601"/>
      <c r="DP91" s="601">
        <v>0</v>
      </c>
      <c r="DQ91" s="601"/>
      <c r="DR91" s="601">
        <v>5.3290705182007514E-15</v>
      </c>
      <c r="DS91" s="601"/>
      <c r="DT91" s="601">
        <v>5.3290705182007514E-15</v>
      </c>
      <c r="DU91" s="601"/>
      <c r="DV91" s="601">
        <v>5.3290705182007514E-15</v>
      </c>
      <c r="DW91" s="601"/>
      <c r="DX91" s="602"/>
      <c r="DY91" s="603"/>
      <c r="DZ91" s="602"/>
      <c r="EA91" s="603"/>
      <c r="EB91" s="602"/>
      <c r="EC91" s="604"/>
      <c r="ED91" s="228"/>
      <c r="EE91" s="425"/>
      <c r="EF91" s="425"/>
      <c r="EG91" s="425"/>
      <c r="EH91" s="425"/>
      <c r="EI91" s="274"/>
      <c r="EJ91" s="274"/>
      <c r="EK91" s="426"/>
      <c r="EL91" s="426"/>
      <c r="EM91" s="274">
        <v>45.345740566037655</v>
      </c>
      <c r="EN91" s="274">
        <f>$ER$77*ER91</f>
        <v>44.75273806063538</v>
      </c>
      <c r="EO91" s="274"/>
      <c r="EP91" s="228"/>
      <c r="EQ91" s="228"/>
      <c r="ER91" s="218">
        <f>$ER$84*EN24</f>
        <v>0.32284474145603415</v>
      </c>
      <c r="ES91" s="248"/>
      <c r="ET91" s="248"/>
    </row>
    <row r="92" spans="1:150" ht="6.95" customHeight="1" x14ac:dyDescent="0.2">
      <c r="B92" s="226"/>
      <c r="C92" s="226"/>
      <c r="D92" s="226"/>
      <c r="F92" s="225"/>
      <c r="G92" s="225"/>
      <c r="H92" s="225"/>
      <c r="I92" s="225"/>
      <c r="J92" s="225"/>
      <c r="K92" s="225"/>
      <c r="L92" s="225"/>
      <c r="M92" s="225"/>
      <c r="N92" s="225"/>
      <c r="O92" s="225"/>
      <c r="P92" s="225"/>
      <c r="Q92" s="225"/>
      <c r="R92" s="225"/>
      <c r="S92" s="225"/>
      <c r="T92" s="225"/>
      <c r="U92" s="225"/>
      <c r="V92" s="225"/>
      <c r="W92" s="225"/>
      <c r="X92" s="225"/>
      <c r="Y92" s="225"/>
      <c r="Z92" s="225"/>
      <c r="AA92" s="225"/>
      <c r="AB92" s="225"/>
      <c r="AC92" s="225"/>
      <c r="AD92" s="225"/>
      <c r="AE92" s="225"/>
      <c r="AF92" s="225"/>
      <c r="AG92" s="225"/>
      <c r="AH92" s="225"/>
      <c r="AI92" s="225"/>
      <c r="AJ92" s="225"/>
      <c r="AK92" s="225"/>
      <c r="AL92" s="225"/>
      <c r="AM92" s="225"/>
      <c r="AN92" s="225"/>
      <c r="AO92" s="225"/>
      <c r="AP92" s="225"/>
      <c r="AQ92" s="225"/>
      <c r="AR92" s="225"/>
      <c r="AS92" s="225"/>
      <c r="AT92" s="225"/>
      <c r="AU92" s="225"/>
      <c r="AV92" s="225"/>
      <c r="AW92" s="225"/>
      <c r="AX92" s="225"/>
      <c r="AY92" s="225"/>
      <c r="AZ92" s="225"/>
      <c r="BA92" s="225"/>
      <c r="BB92" s="225"/>
      <c r="BC92" s="225"/>
      <c r="BD92" s="225"/>
      <c r="BE92" s="225"/>
      <c r="BF92" s="225"/>
      <c r="BG92" s="225"/>
      <c r="BH92" s="225"/>
      <c r="BI92" s="225"/>
      <c r="BJ92" s="225"/>
      <c r="BK92" s="225"/>
      <c r="BL92" s="225"/>
      <c r="BM92" s="225"/>
      <c r="BN92" s="225"/>
      <c r="BO92" s="225"/>
      <c r="BP92" s="225"/>
      <c r="BQ92" s="225"/>
      <c r="BR92" s="225"/>
      <c r="BS92" s="225"/>
      <c r="BT92" s="225"/>
      <c r="BU92" s="225"/>
      <c r="BV92" s="225"/>
      <c r="BW92" s="225"/>
      <c r="BX92" s="225"/>
      <c r="BY92" s="225"/>
      <c r="BZ92" s="225"/>
      <c r="CA92" s="225"/>
      <c r="CB92" s="225"/>
      <c r="CC92" s="225"/>
      <c r="CD92" s="225"/>
      <c r="CE92" s="225"/>
      <c r="CF92" s="225"/>
      <c r="CG92" s="225"/>
      <c r="CH92" s="225"/>
      <c r="CI92" s="225"/>
      <c r="CJ92" s="225"/>
      <c r="CK92" s="225"/>
      <c r="CL92" s="225"/>
      <c r="CM92" s="225"/>
      <c r="CN92" s="225"/>
      <c r="CO92" s="225"/>
      <c r="CP92" s="225"/>
      <c r="CQ92" s="225"/>
      <c r="CR92" s="225"/>
      <c r="CS92" s="225"/>
      <c r="CT92" s="225"/>
      <c r="CU92" s="225"/>
      <c r="CV92" s="225"/>
      <c r="CW92" s="225"/>
      <c r="CX92" s="225"/>
      <c r="CY92" s="225"/>
      <c r="CZ92" s="225"/>
      <c r="DA92" s="225"/>
      <c r="DB92" s="225"/>
      <c r="DC92" s="225"/>
      <c r="DD92" s="225"/>
      <c r="DE92" s="225"/>
      <c r="DF92" s="225"/>
      <c r="DG92" s="225"/>
      <c r="DH92" s="225"/>
      <c r="DI92" s="225"/>
      <c r="DJ92" s="225"/>
      <c r="DK92" s="225"/>
      <c r="DL92" s="225"/>
      <c r="DM92" s="225"/>
      <c r="DN92" s="225"/>
      <c r="DO92" s="225"/>
      <c r="DP92" s="225"/>
      <c r="DQ92" s="225"/>
      <c r="DR92" s="225"/>
      <c r="DS92" s="225"/>
      <c r="DT92" s="225"/>
      <c r="DU92" s="225"/>
      <c r="DV92" s="225"/>
      <c r="DW92" s="225"/>
      <c r="DX92" s="225"/>
      <c r="DY92" s="225"/>
      <c r="DZ92" s="225"/>
      <c r="EA92" s="225"/>
      <c r="EB92" s="225"/>
      <c r="EC92" s="225"/>
      <c r="ED92" s="293"/>
      <c r="EE92" s="274"/>
      <c r="EF92" s="274"/>
      <c r="EG92" s="274"/>
      <c r="EH92" s="274"/>
      <c r="EI92" s="274"/>
      <c r="EJ92" s="274"/>
      <c r="EK92" s="274"/>
      <c r="EL92" s="274"/>
      <c r="EM92" s="274">
        <v>25.631622641509392</v>
      </c>
      <c r="EN92" s="274">
        <f>$ER$77*ER92</f>
        <v>25.296428723531466</v>
      </c>
      <c r="EO92" s="274"/>
      <c r="EP92" s="220"/>
      <c r="ER92" s="218">
        <f>$ER$84*EN40</f>
        <v>0.18248758276966892</v>
      </c>
    </row>
  </sheetData>
  <mergeCells count="4247">
    <mergeCell ref="EU30:EY31"/>
    <mergeCell ref="EU33:EY34"/>
    <mergeCell ref="EU40:EY41"/>
    <mergeCell ref="EU28:EY29"/>
    <mergeCell ref="EU26:EY27"/>
    <mergeCell ref="EU24:EY25"/>
    <mergeCell ref="EU22:EY23"/>
    <mergeCell ref="EU19:EY21"/>
    <mergeCell ref="EU15:EY17"/>
    <mergeCell ref="DV3:DW3"/>
    <mergeCell ref="DX3:DY3"/>
    <mergeCell ref="DZ3:EA3"/>
    <mergeCell ref="EB3:EC3"/>
    <mergeCell ref="EM4:EN4"/>
    <mergeCell ref="EM5:EN5"/>
    <mergeCell ref="EM7:EN7"/>
    <mergeCell ref="AR15:BO15"/>
    <mergeCell ref="BP15:CM15"/>
    <mergeCell ref="CN15:DK15"/>
    <mergeCell ref="EK15:EN16"/>
    <mergeCell ref="DB16:DC16"/>
    <mergeCell ref="DD16:DE16"/>
    <mergeCell ref="DF16:DG16"/>
    <mergeCell ref="DH16:DI16"/>
    <mergeCell ref="DJ16:DK16"/>
    <mergeCell ref="EB16:EC16"/>
    <mergeCell ref="CP16:CQ16"/>
    <mergeCell ref="BH16:BI16"/>
    <mergeCell ref="BJ16:BK16"/>
    <mergeCell ref="BL16:BM16"/>
    <mergeCell ref="BN16:BO16"/>
    <mergeCell ref="AT18:AU18"/>
    <mergeCell ref="B2:D2"/>
    <mergeCell ref="F2:S2"/>
    <mergeCell ref="T2:AQ2"/>
    <mergeCell ref="AR2:BO2"/>
    <mergeCell ref="BP2:CM2"/>
    <mergeCell ref="CN2:DK2"/>
    <mergeCell ref="DL2:EC2"/>
    <mergeCell ref="EK2:EN2"/>
    <mergeCell ref="B3:D3"/>
    <mergeCell ref="F3:G3"/>
    <mergeCell ref="H3:I3"/>
    <mergeCell ref="J3:K3"/>
    <mergeCell ref="L3:M3"/>
    <mergeCell ref="N3:O3"/>
    <mergeCell ref="P3:Q3"/>
    <mergeCell ref="R3:S3"/>
    <mergeCell ref="CJ3:CK3"/>
    <mergeCell ref="CL3:CM3"/>
    <mergeCell ref="CN3:CO3"/>
    <mergeCell ref="CP3:CQ3"/>
    <mergeCell ref="T3:U3"/>
    <mergeCell ref="V3:W3"/>
    <mergeCell ref="X3:Y3"/>
    <mergeCell ref="Z3:AA3"/>
    <mergeCell ref="AB3:AC3"/>
    <mergeCell ref="AD3:AE3"/>
    <mergeCell ref="DL3:DM3"/>
    <mergeCell ref="DN3:DO3"/>
    <mergeCell ref="DP3:DQ3"/>
    <mergeCell ref="DR3:DS3"/>
    <mergeCell ref="DT3:DU3"/>
    <mergeCell ref="CT3:CU3"/>
    <mergeCell ref="C9:D13"/>
    <mergeCell ref="L9:S9"/>
    <mergeCell ref="T9:AQ9"/>
    <mergeCell ref="AR9:BO9"/>
    <mergeCell ref="BP9:CM9"/>
    <mergeCell ref="CN9:DK9"/>
    <mergeCell ref="T10:BO10"/>
    <mergeCell ref="BP10:CC10"/>
    <mergeCell ref="CD10:CE10"/>
    <mergeCell ref="CF10:CG10"/>
    <mergeCell ref="BD3:BE3"/>
    <mergeCell ref="BF3:BG3"/>
    <mergeCell ref="BH3:BI3"/>
    <mergeCell ref="BJ3:BK3"/>
    <mergeCell ref="BL3:BM3"/>
    <mergeCell ref="BN3:BO3"/>
    <mergeCell ref="BP3:BQ3"/>
    <mergeCell ref="BR3:BS3"/>
    <mergeCell ref="BT3:BU3"/>
    <mergeCell ref="BV3:BW3"/>
    <mergeCell ref="AR3:AS3"/>
    <mergeCell ref="AT3:AU3"/>
    <mergeCell ref="AV3:AW3"/>
    <mergeCell ref="AX3:AY3"/>
    <mergeCell ref="AZ3:BA3"/>
    <mergeCell ref="BB3:BC3"/>
    <mergeCell ref="DF10:DG10"/>
    <mergeCell ref="DH10:DI10"/>
    <mergeCell ref="DJ10:DK10"/>
    <mergeCell ref="DD10:DE10"/>
    <mergeCell ref="CH10:CI10"/>
    <mergeCell ref="CR3:CS3"/>
    <mergeCell ref="E12:E13"/>
    <mergeCell ref="AR12:BO12"/>
    <mergeCell ref="BP12:DK12"/>
    <mergeCell ref="AR13:BO13"/>
    <mergeCell ref="BP13:DK13"/>
    <mergeCell ref="CJ10:CK10"/>
    <mergeCell ref="CL10:CM10"/>
    <mergeCell ref="CN10:CO10"/>
    <mergeCell ref="CZ3:DA3"/>
    <mergeCell ref="DB3:DC3"/>
    <mergeCell ref="DD3:DE3"/>
    <mergeCell ref="DF3:DG3"/>
    <mergeCell ref="DH3:DI3"/>
    <mergeCell ref="DJ3:DK3"/>
    <mergeCell ref="BX3:BY3"/>
    <mergeCell ref="BZ3:CA3"/>
    <mergeCell ref="CV3:CW3"/>
    <mergeCell ref="CX3:CY3"/>
    <mergeCell ref="CB3:CC3"/>
    <mergeCell ref="CD3:CE3"/>
    <mergeCell ref="CF3:CG3"/>
    <mergeCell ref="CH3:CI3"/>
    <mergeCell ref="AF3:AG3"/>
    <mergeCell ref="AH3:AI3"/>
    <mergeCell ref="AJ3:AK3"/>
    <mergeCell ref="AL3:AM3"/>
    <mergeCell ref="AN3:AO3"/>
    <mergeCell ref="AP3:AQ3"/>
    <mergeCell ref="F16:G16"/>
    <mergeCell ref="H16:I16"/>
    <mergeCell ref="J16:K16"/>
    <mergeCell ref="L16:M16"/>
    <mergeCell ref="N16:O16"/>
    <mergeCell ref="P16:Q16"/>
    <mergeCell ref="R16:S16"/>
    <mergeCell ref="CJ16:CK16"/>
    <mergeCell ref="CL16:CM16"/>
    <mergeCell ref="CP10:CQ10"/>
    <mergeCell ref="CR10:CS10"/>
    <mergeCell ref="AB16:AC16"/>
    <mergeCell ref="AD16:AE16"/>
    <mergeCell ref="DL15:EC15"/>
    <mergeCell ref="EE15:EH16"/>
    <mergeCell ref="BP16:BQ16"/>
    <mergeCell ref="BR16:BS16"/>
    <mergeCell ref="BT16:BU16"/>
    <mergeCell ref="BV16:BW16"/>
    <mergeCell ref="DL10:DM10"/>
    <mergeCell ref="T11:AQ11"/>
    <mergeCell ref="AR11:BO11"/>
    <mergeCell ref="BP11:CM11"/>
    <mergeCell ref="CN11:DC11"/>
    <mergeCell ref="CT10:CU10"/>
    <mergeCell ref="CV10:CW10"/>
    <mergeCell ref="CX10:CY10"/>
    <mergeCell ref="CZ10:DA10"/>
    <mergeCell ref="DB10:DC10"/>
    <mergeCell ref="F15:S15"/>
    <mergeCell ref="T15:AQ15"/>
    <mergeCell ref="CZ16:DA16"/>
    <mergeCell ref="F18:G18"/>
    <mergeCell ref="H18:I18"/>
    <mergeCell ref="J18:K18"/>
    <mergeCell ref="L18:M18"/>
    <mergeCell ref="N18:O18"/>
    <mergeCell ref="P18:Q18"/>
    <mergeCell ref="R18:S18"/>
    <mergeCell ref="DL16:DM16"/>
    <mergeCell ref="DN16:DO16"/>
    <mergeCell ref="BX16:BY16"/>
    <mergeCell ref="BZ16:CA16"/>
    <mergeCell ref="BD16:BE16"/>
    <mergeCell ref="BF16:BG16"/>
    <mergeCell ref="DX16:DY16"/>
    <mergeCell ref="DZ16:EA16"/>
    <mergeCell ref="DP16:DQ16"/>
    <mergeCell ref="DR16:DS16"/>
    <mergeCell ref="DT16:DU16"/>
    <mergeCell ref="DV16:DW16"/>
    <mergeCell ref="CR16:CS16"/>
    <mergeCell ref="CT16:CU16"/>
    <mergeCell ref="CV16:CW16"/>
    <mergeCell ref="CX16:CY16"/>
    <mergeCell ref="CB16:CC16"/>
    <mergeCell ref="CD16:CE16"/>
    <mergeCell ref="CF16:CG16"/>
    <mergeCell ref="CH16:CI16"/>
    <mergeCell ref="T16:U16"/>
    <mergeCell ref="V16:W16"/>
    <mergeCell ref="X16:Y16"/>
    <mergeCell ref="Z16:AA16"/>
    <mergeCell ref="CN16:CO16"/>
    <mergeCell ref="AF16:AG16"/>
    <mergeCell ref="AH16:AI16"/>
    <mergeCell ref="AJ16:AK16"/>
    <mergeCell ref="AL16:AM16"/>
    <mergeCell ref="AN16:AO16"/>
    <mergeCell ref="AP16:AQ16"/>
    <mergeCell ref="BL18:BM18"/>
    <mergeCell ref="BN18:BO18"/>
    <mergeCell ref="BP18:BQ18"/>
    <mergeCell ref="BR18:BS18"/>
    <mergeCell ref="BT18:BU18"/>
    <mergeCell ref="BV18:BW18"/>
    <mergeCell ref="BX18:BY18"/>
    <mergeCell ref="CL18:CM18"/>
    <mergeCell ref="CN18:CO18"/>
    <mergeCell ref="CP18:CQ18"/>
    <mergeCell ref="Z18:AA18"/>
    <mergeCell ref="AB18:AC18"/>
    <mergeCell ref="AD18:AE18"/>
    <mergeCell ref="AR16:AS16"/>
    <mergeCell ref="AT16:AU16"/>
    <mergeCell ref="AV16:AW16"/>
    <mergeCell ref="AX16:AY16"/>
    <mergeCell ref="AZ16:BA16"/>
    <mergeCell ref="BB16:BC16"/>
    <mergeCell ref="AF18:AG18"/>
    <mergeCell ref="AH18:AI18"/>
    <mergeCell ref="AJ18:AK18"/>
    <mergeCell ref="AL18:AM18"/>
    <mergeCell ref="AN18:AO18"/>
    <mergeCell ref="AP18:AQ18"/>
    <mergeCell ref="AR18:AS18"/>
    <mergeCell ref="AV18:AW18"/>
    <mergeCell ref="AX18:AY18"/>
    <mergeCell ref="AZ18:BA18"/>
    <mergeCell ref="BB18:BC18"/>
    <mergeCell ref="CT19:CU19"/>
    <mergeCell ref="DN18:DO18"/>
    <mergeCell ref="DP18:DQ18"/>
    <mergeCell ref="DR18:DS18"/>
    <mergeCell ref="DT18:DU18"/>
    <mergeCell ref="DV18:DW18"/>
    <mergeCell ref="DX18:DY18"/>
    <mergeCell ref="DZ18:EA18"/>
    <mergeCell ref="EB18:EC18"/>
    <mergeCell ref="F19:G19"/>
    <mergeCell ref="H19:I19"/>
    <mergeCell ref="J19:K19"/>
    <mergeCell ref="L19:M19"/>
    <mergeCell ref="N19:O19"/>
    <mergeCell ref="P19:Q19"/>
    <mergeCell ref="R19:S19"/>
    <mergeCell ref="T19:U19"/>
    <mergeCell ref="V19:W19"/>
    <mergeCell ref="X19:Y19"/>
    <mergeCell ref="Z19:AA19"/>
    <mergeCell ref="AB19:AC19"/>
    <mergeCell ref="AD19:AE19"/>
    <mergeCell ref="BD18:BE18"/>
    <mergeCell ref="BF18:BG18"/>
    <mergeCell ref="BH18:BI18"/>
    <mergeCell ref="BJ18:BK18"/>
    <mergeCell ref="AR19:AS19"/>
    <mergeCell ref="AT19:AU19"/>
    <mergeCell ref="AV19:AW19"/>
    <mergeCell ref="T18:U18"/>
    <mergeCell ref="V18:W18"/>
    <mergeCell ref="X18:Y18"/>
    <mergeCell ref="AX19:AY19"/>
    <mergeCell ref="AZ19:BA19"/>
    <mergeCell ref="BB19:BC19"/>
    <mergeCell ref="DV19:DW19"/>
    <mergeCell ref="CR18:CS18"/>
    <mergeCell ref="CT18:CU18"/>
    <mergeCell ref="BD19:BE19"/>
    <mergeCell ref="BF19:BG19"/>
    <mergeCell ref="BH19:BI19"/>
    <mergeCell ref="BJ19:BK19"/>
    <mergeCell ref="BL19:BM19"/>
    <mergeCell ref="BN19:BO19"/>
    <mergeCell ref="CB19:CC19"/>
    <mergeCell ref="CD19:CE19"/>
    <mergeCell ref="CZ18:DA18"/>
    <mergeCell ref="DB18:DC18"/>
    <mergeCell ref="DD18:DE18"/>
    <mergeCell ref="DF18:DG18"/>
    <mergeCell ref="DH18:DI18"/>
    <mergeCell ref="DJ18:DK18"/>
    <mergeCell ref="DL18:DM18"/>
    <mergeCell ref="BZ18:CA18"/>
    <mergeCell ref="CV18:CW18"/>
    <mergeCell ref="CX18:CY18"/>
    <mergeCell ref="CB18:CC18"/>
    <mergeCell ref="CD18:CE18"/>
    <mergeCell ref="CF18:CG18"/>
    <mergeCell ref="CH18:CI18"/>
    <mergeCell ref="CJ18:CK18"/>
    <mergeCell ref="CN19:CO19"/>
    <mergeCell ref="CP19:CQ19"/>
    <mergeCell ref="CR19:CS19"/>
    <mergeCell ref="DX19:DY19"/>
    <mergeCell ref="DZ19:EA19"/>
    <mergeCell ref="EB19:EC19"/>
    <mergeCell ref="F20:G20"/>
    <mergeCell ref="H20:I20"/>
    <mergeCell ref="J20:K20"/>
    <mergeCell ref="L20:M20"/>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CF19:CG19"/>
    <mergeCell ref="CH19:CI19"/>
    <mergeCell ref="CJ19:CK19"/>
    <mergeCell ref="CL19:CM19"/>
    <mergeCell ref="BP19:BQ19"/>
    <mergeCell ref="BR19:BS19"/>
    <mergeCell ref="BT19:BU19"/>
    <mergeCell ref="BV19:BW19"/>
    <mergeCell ref="BX19:BY19"/>
    <mergeCell ref="DF20:DG20"/>
    <mergeCell ref="DP20:DQ20"/>
    <mergeCell ref="DR20:DS20"/>
    <mergeCell ref="DT20:DU20"/>
    <mergeCell ref="DD19:DE19"/>
    <mergeCell ref="DF19:DG19"/>
    <mergeCell ref="F21:G21"/>
    <mergeCell ref="H21:I21"/>
    <mergeCell ref="J21:K21"/>
    <mergeCell ref="L21:M21"/>
    <mergeCell ref="N21:O21"/>
    <mergeCell ref="CX20:CY20"/>
    <mergeCell ref="CZ20:DA20"/>
    <mergeCell ref="DB20:DC20"/>
    <mergeCell ref="DL19:DM19"/>
    <mergeCell ref="DN19:DO19"/>
    <mergeCell ref="DP19:DQ19"/>
    <mergeCell ref="DR19:DS19"/>
    <mergeCell ref="DT19:DU19"/>
    <mergeCell ref="BZ19:CA19"/>
    <mergeCell ref="DH19:DI19"/>
    <mergeCell ref="DJ19:DK19"/>
    <mergeCell ref="AX20:AY20"/>
    <mergeCell ref="CV19:CW19"/>
    <mergeCell ref="CX19:CY19"/>
    <mergeCell ref="CZ19:DA19"/>
    <mergeCell ref="DB19:DC19"/>
    <mergeCell ref="AF19:AG19"/>
    <mergeCell ref="AH19:AI19"/>
    <mergeCell ref="AJ19:AK19"/>
    <mergeCell ref="AL19:AM19"/>
    <mergeCell ref="AN19:AO19"/>
    <mergeCell ref="AP19:AQ19"/>
    <mergeCell ref="DR21:DS21"/>
    <mergeCell ref="DV20:DW20"/>
    <mergeCell ref="DX20:DY20"/>
    <mergeCell ref="DZ20:EA20"/>
    <mergeCell ref="EB20:EC20"/>
    <mergeCell ref="BT20:BU20"/>
    <mergeCell ref="BV20:BW20"/>
    <mergeCell ref="BX20:BY20"/>
    <mergeCell ref="P21:Q21"/>
    <mergeCell ref="R21:S21"/>
    <mergeCell ref="T21:U21"/>
    <mergeCell ref="V21:W21"/>
    <mergeCell ref="X21:Y21"/>
    <mergeCell ref="Z21:AA21"/>
    <mergeCell ref="BN20:BO20"/>
    <mergeCell ref="BP20:BQ20"/>
    <mergeCell ref="BR20:BS20"/>
    <mergeCell ref="AB21:AC21"/>
    <mergeCell ref="AD21:AE21"/>
    <mergeCell ref="AF21:AG21"/>
    <mergeCell ref="AH21:AI21"/>
    <mergeCell ref="AJ21:AK21"/>
    <mergeCell ref="AL21:AM21"/>
    <mergeCell ref="BB20:BC20"/>
    <mergeCell ref="BZ20:CA20"/>
    <mergeCell ref="CB20:CC20"/>
    <mergeCell ref="CD20:CE20"/>
    <mergeCell ref="CF20:CG20"/>
    <mergeCell ref="CH20:CI20"/>
    <mergeCell ref="H22:I22"/>
    <mergeCell ref="J22:K22"/>
    <mergeCell ref="L22:M22"/>
    <mergeCell ref="N22:O22"/>
    <mergeCell ref="P22:Q22"/>
    <mergeCell ref="R22:S22"/>
    <mergeCell ref="T22:U22"/>
    <mergeCell ref="V22:W22"/>
    <mergeCell ref="BD20:BE20"/>
    <mergeCell ref="BF20:BG20"/>
    <mergeCell ref="BH20:BI20"/>
    <mergeCell ref="BJ20:BK20"/>
    <mergeCell ref="BL20:BM20"/>
    <mergeCell ref="AP20:AQ20"/>
    <mergeCell ref="AR20:AS20"/>
    <mergeCell ref="AT20:AU20"/>
    <mergeCell ref="AV20:AW20"/>
    <mergeCell ref="X22:Y22"/>
    <mergeCell ref="Z22:AA22"/>
    <mergeCell ref="AN21:AO21"/>
    <mergeCell ref="AP21:AQ21"/>
    <mergeCell ref="AR21:AS21"/>
    <mergeCell ref="AT21:AU21"/>
    <mergeCell ref="AB22:AC22"/>
    <mergeCell ref="AD22:AE22"/>
    <mergeCell ref="AF22:AG22"/>
    <mergeCell ref="AT22:AU22"/>
    <mergeCell ref="BL22:BM22"/>
    <mergeCell ref="AX21:AY21"/>
    <mergeCell ref="DH20:DI20"/>
    <mergeCell ref="CL20:CM20"/>
    <mergeCell ref="CN20:CO20"/>
    <mergeCell ref="CP20:CQ20"/>
    <mergeCell ref="CR20:CS20"/>
    <mergeCell ref="CT20:CU20"/>
    <mergeCell ref="CV20:CW20"/>
    <mergeCell ref="DJ20:DK20"/>
    <mergeCell ref="DL20:DM20"/>
    <mergeCell ref="DN20:DO20"/>
    <mergeCell ref="EB21:EC21"/>
    <mergeCell ref="BR21:BS21"/>
    <mergeCell ref="BT21:BU21"/>
    <mergeCell ref="BV21:BW21"/>
    <mergeCell ref="AZ21:BA21"/>
    <mergeCell ref="BB21:BC21"/>
    <mergeCell ref="BD21:BE21"/>
    <mergeCell ref="BF21:BG21"/>
    <mergeCell ref="BH21:BI21"/>
    <mergeCell ref="BJ21:BK21"/>
    <mergeCell ref="DT21:DU21"/>
    <mergeCell ref="DV21:DW21"/>
    <mergeCell ref="DX21:DY21"/>
    <mergeCell ref="DZ21:EA21"/>
    <mergeCell ref="BL21:BM21"/>
    <mergeCell ref="BN21:BO21"/>
    <mergeCell ref="BP21:BQ21"/>
    <mergeCell ref="CJ20:CK20"/>
    <mergeCell ref="DD20:DE20"/>
    <mergeCell ref="CT21:CU21"/>
    <mergeCell ref="DP21:DQ21"/>
    <mergeCell ref="AZ20:BA20"/>
    <mergeCell ref="F23:G23"/>
    <mergeCell ref="H23:I23"/>
    <mergeCell ref="J23:K23"/>
    <mergeCell ref="L23:M23"/>
    <mergeCell ref="N23:O23"/>
    <mergeCell ref="P23:Q23"/>
    <mergeCell ref="R23:S23"/>
    <mergeCell ref="T23:U23"/>
    <mergeCell ref="V23:W23"/>
    <mergeCell ref="CB21:CC21"/>
    <mergeCell ref="CD21:CE21"/>
    <mergeCell ref="CF21:CG21"/>
    <mergeCell ref="CH21:CI21"/>
    <mergeCell ref="CJ21:CK21"/>
    <mergeCell ref="CL21:CM21"/>
    <mergeCell ref="CN21:CO21"/>
    <mergeCell ref="AZ22:BA22"/>
    <mergeCell ref="BB22:BC22"/>
    <mergeCell ref="BD22:BE22"/>
    <mergeCell ref="BF22:BG22"/>
    <mergeCell ref="BH22:BI22"/>
    <mergeCell ref="BJ22:BK22"/>
    <mergeCell ref="X23:Y23"/>
    <mergeCell ref="Z23:AA23"/>
    <mergeCell ref="AN22:AO22"/>
    <mergeCell ref="AP22:AQ22"/>
    <mergeCell ref="AR22:AS22"/>
    <mergeCell ref="AH22:AI22"/>
    <mergeCell ref="AJ22:AK22"/>
    <mergeCell ref="AL22:AM22"/>
    <mergeCell ref="AV21:AW21"/>
    <mergeCell ref="F22:G22"/>
    <mergeCell ref="BN22:BO22"/>
    <mergeCell ref="BP22:BQ22"/>
    <mergeCell ref="CP21:CQ21"/>
    <mergeCell ref="CR21:CS21"/>
    <mergeCell ref="CT23:CU23"/>
    <mergeCell ref="CV21:CW21"/>
    <mergeCell ref="CX21:CY21"/>
    <mergeCell ref="CZ21:DA21"/>
    <mergeCell ref="DB21:DC21"/>
    <mergeCell ref="DD21:DE21"/>
    <mergeCell ref="DF21:DG21"/>
    <mergeCell ref="DH21:DI21"/>
    <mergeCell ref="DJ21:DK21"/>
    <mergeCell ref="DL21:DM21"/>
    <mergeCell ref="DN21:DO21"/>
    <mergeCell ref="BX21:BY21"/>
    <mergeCell ref="BZ21:CA21"/>
    <mergeCell ref="CT22:CU22"/>
    <mergeCell ref="EB22:EC22"/>
    <mergeCell ref="BR22:BS22"/>
    <mergeCell ref="BT22:BU22"/>
    <mergeCell ref="BV22:BW22"/>
    <mergeCell ref="DT22:DU22"/>
    <mergeCell ref="DV22:DW22"/>
    <mergeCell ref="DX22:DY22"/>
    <mergeCell ref="DZ22:EA22"/>
    <mergeCell ref="CX22:CY22"/>
    <mergeCell ref="CZ22:DA22"/>
    <mergeCell ref="DB22:DC22"/>
    <mergeCell ref="DD22:DE22"/>
    <mergeCell ref="DF22:DG22"/>
    <mergeCell ref="DH22:DI22"/>
    <mergeCell ref="DJ22:DK22"/>
    <mergeCell ref="DL22:DM22"/>
    <mergeCell ref="DN22:DO22"/>
    <mergeCell ref="DP22:DQ22"/>
    <mergeCell ref="DR22:DS22"/>
    <mergeCell ref="EB23:EC23"/>
    <mergeCell ref="BR23:BS23"/>
    <mergeCell ref="AB23:AC23"/>
    <mergeCell ref="AD23:AE23"/>
    <mergeCell ref="AF23:AG23"/>
    <mergeCell ref="AH23:AI23"/>
    <mergeCell ref="AJ23:AK23"/>
    <mergeCell ref="AL23:AM23"/>
    <mergeCell ref="AV22:AW22"/>
    <mergeCell ref="BX22:BY22"/>
    <mergeCell ref="BZ22:CA22"/>
    <mergeCell ref="DP23:DQ23"/>
    <mergeCell ref="DR23:DS23"/>
    <mergeCell ref="AX22:AY22"/>
    <mergeCell ref="F24:G24"/>
    <mergeCell ref="H24:I24"/>
    <mergeCell ref="J24:K24"/>
    <mergeCell ref="L24:M24"/>
    <mergeCell ref="N24:O24"/>
    <mergeCell ref="P24:Q24"/>
    <mergeCell ref="R24:S24"/>
    <mergeCell ref="T24:U24"/>
    <mergeCell ref="V24:W24"/>
    <mergeCell ref="CB22:CC22"/>
    <mergeCell ref="CD22:CE22"/>
    <mergeCell ref="CF22:CG22"/>
    <mergeCell ref="CH22:CI22"/>
    <mergeCell ref="CJ22:CK22"/>
    <mergeCell ref="CL22:CM22"/>
    <mergeCell ref="CN22:CO22"/>
    <mergeCell ref="CP22:CQ22"/>
    <mergeCell ref="CR22:CS22"/>
    <mergeCell ref="CT24:CU24"/>
    <mergeCell ref="CV22:CW22"/>
    <mergeCell ref="BT23:BU23"/>
    <mergeCell ref="BV23:BW23"/>
    <mergeCell ref="AZ23:BA23"/>
    <mergeCell ref="BB23:BC23"/>
    <mergeCell ref="BD23:BE23"/>
    <mergeCell ref="BF23:BG23"/>
    <mergeCell ref="BH23:BI23"/>
    <mergeCell ref="BJ23:BK23"/>
    <mergeCell ref="X24:Y24"/>
    <mergeCell ref="Z24:AA24"/>
    <mergeCell ref="DT23:DU23"/>
    <mergeCell ref="DV23:DW23"/>
    <mergeCell ref="DX23:DY23"/>
    <mergeCell ref="DZ23:EA23"/>
    <mergeCell ref="AN23:AO23"/>
    <mergeCell ref="AP23:AQ23"/>
    <mergeCell ref="AR23:AS23"/>
    <mergeCell ref="AT23:AU23"/>
    <mergeCell ref="BL23:BM23"/>
    <mergeCell ref="BN23:BO23"/>
    <mergeCell ref="BP23:BQ23"/>
    <mergeCell ref="AB24:AC24"/>
    <mergeCell ref="AD24:AE24"/>
    <mergeCell ref="AF24:AG24"/>
    <mergeCell ref="AH24:AI24"/>
    <mergeCell ref="AJ24:AK24"/>
    <mergeCell ref="AL24:AM24"/>
    <mergeCell ref="AV23:AW23"/>
    <mergeCell ref="BX23:BY23"/>
    <mergeCell ref="BZ23:CA23"/>
    <mergeCell ref="DP24:DQ24"/>
    <mergeCell ref="DR24:DS24"/>
    <mergeCell ref="AX23:AY23"/>
    <mergeCell ref="F25:G25"/>
    <mergeCell ref="H25:I25"/>
    <mergeCell ref="J25:K25"/>
    <mergeCell ref="L25:M25"/>
    <mergeCell ref="N25:O25"/>
    <mergeCell ref="P25:Q25"/>
    <mergeCell ref="R25:S25"/>
    <mergeCell ref="T25:U25"/>
    <mergeCell ref="V25:W25"/>
    <mergeCell ref="CB23:CC23"/>
    <mergeCell ref="CD23:CE23"/>
    <mergeCell ref="CF23:CG23"/>
    <mergeCell ref="CH23:CI23"/>
    <mergeCell ref="CJ23:CK23"/>
    <mergeCell ref="CL23:CM23"/>
    <mergeCell ref="CN23:CO23"/>
    <mergeCell ref="AZ24:BA24"/>
    <mergeCell ref="BB24:BC24"/>
    <mergeCell ref="BD24:BE24"/>
    <mergeCell ref="BF24:BG24"/>
    <mergeCell ref="BH24:BI24"/>
    <mergeCell ref="BJ24:BK24"/>
    <mergeCell ref="X25:Y25"/>
    <mergeCell ref="Z25:AA25"/>
    <mergeCell ref="AN24:AO24"/>
    <mergeCell ref="AP24:AQ24"/>
    <mergeCell ref="AR24:AS24"/>
    <mergeCell ref="AT24:AU24"/>
    <mergeCell ref="BL24:BM24"/>
    <mergeCell ref="BN24:BO24"/>
    <mergeCell ref="BP24:BQ24"/>
    <mergeCell ref="CP23:CQ23"/>
    <mergeCell ref="CR23:CS23"/>
    <mergeCell ref="CT25:CU25"/>
    <mergeCell ref="CV23:CW23"/>
    <mergeCell ref="CX23:CY23"/>
    <mergeCell ref="CZ23:DA23"/>
    <mergeCell ref="DB23:DC23"/>
    <mergeCell ref="DD23:DE23"/>
    <mergeCell ref="DF23:DG23"/>
    <mergeCell ref="DH23:DI23"/>
    <mergeCell ref="DJ23:DK23"/>
    <mergeCell ref="DL23:DM23"/>
    <mergeCell ref="DN23:DO23"/>
    <mergeCell ref="EB24:EC24"/>
    <mergeCell ref="BR24:BS24"/>
    <mergeCell ref="BT24:BU24"/>
    <mergeCell ref="BV24:BW24"/>
    <mergeCell ref="DT24:DU24"/>
    <mergeCell ref="DV24:DW24"/>
    <mergeCell ref="DX24:DY24"/>
    <mergeCell ref="DZ24:EA24"/>
    <mergeCell ref="CX24:CY24"/>
    <mergeCell ref="CZ24:DA24"/>
    <mergeCell ref="DB24:DC24"/>
    <mergeCell ref="DD24:DE24"/>
    <mergeCell ref="DF24:DG24"/>
    <mergeCell ref="DH24:DI24"/>
    <mergeCell ref="DJ24:DK24"/>
    <mergeCell ref="DL24:DM24"/>
    <mergeCell ref="DN24:DO24"/>
    <mergeCell ref="EB25:EC25"/>
    <mergeCell ref="BR25:BS25"/>
    <mergeCell ref="AB25:AC25"/>
    <mergeCell ref="AD25:AE25"/>
    <mergeCell ref="AF25:AG25"/>
    <mergeCell ref="AH25:AI25"/>
    <mergeCell ref="AJ25:AK25"/>
    <mergeCell ref="AL25:AM25"/>
    <mergeCell ref="AV24:AW24"/>
    <mergeCell ref="BX24:BY24"/>
    <mergeCell ref="BZ24:CA24"/>
    <mergeCell ref="DP25:DQ25"/>
    <mergeCell ref="DR25:DS25"/>
    <mergeCell ref="AX24:AY24"/>
    <mergeCell ref="F26:G26"/>
    <mergeCell ref="H26:I26"/>
    <mergeCell ref="J26:K26"/>
    <mergeCell ref="L26:M26"/>
    <mergeCell ref="N26:O26"/>
    <mergeCell ref="P26:Q26"/>
    <mergeCell ref="R26:S26"/>
    <mergeCell ref="T26:U26"/>
    <mergeCell ref="V26:W26"/>
    <mergeCell ref="CB24:CC24"/>
    <mergeCell ref="CD24:CE24"/>
    <mergeCell ref="CF24:CG24"/>
    <mergeCell ref="CH24:CI24"/>
    <mergeCell ref="CJ24:CK24"/>
    <mergeCell ref="CL24:CM24"/>
    <mergeCell ref="CN24:CO24"/>
    <mergeCell ref="CP24:CQ24"/>
    <mergeCell ref="CR24:CS24"/>
    <mergeCell ref="CT26:CU26"/>
    <mergeCell ref="CV24:CW24"/>
    <mergeCell ref="BT25:BU25"/>
    <mergeCell ref="BV25:BW25"/>
    <mergeCell ref="AZ25:BA25"/>
    <mergeCell ref="BB25:BC25"/>
    <mergeCell ref="BD25:BE25"/>
    <mergeCell ref="BF25:BG25"/>
    <mergeCell ref="BH25:BI25"/>
    <mergeCell ref="BJ25:BK25"/>
    <mergeCell ref="X26:Y26"/>
    <mergeCell ref="Z26:AA26"/>
    <mergeCell ref="DT25:DU25"/>
    <mergeCell ref="DV25:DW25"/>
    <mergeCell ref="DX25:DY25"/>
    <mergeCell ref="DZ25:EA25"/>
    <mergeCell ref="AN25:AO25"/>
    <mergeCell ref="AP25:AQ25"/>
    <mergeCell ref="AR25:AS25"/>
    <mergeCell ref="AT25:AU25"/>
    <mergeCell ref="BL25:BM25"/>
    <mergeCell ref="BN25:BO25"/>
    <mergeCell ref="BP25:BQ25"/>
    <mergeCell ref="AB26:AC26"/>
    <mergeCell ref="AD26:AE26"/>
    <mergeCell ref="AF26:AG26"/>
    <mergeCell ref="AH26:AI26"/>
    <mergeCell ref="AJ26:AK26"/>
    <mergeCell ref="AL26:AM26"/>
    <mergeCell ref="AV25:AW25"/>
    <mergeCell ref="BX25:BY25"/>
    <mergeCell ref="BZ25:CA25"/>
    <mergeCell ref="DP26:DQ26"/>
    <mergeCell ref="DR26:DS26"/>
    <mergeCell ref="AX25:AY25"/>
    <mergeCell ref="F27:G27"/>
    <mergeCell ref="H27:I27"/>
    <mergeCell ref="J27:K27"/>
    <mergeCell ref="L27:M27"/>
    <mergeCell ref="N27:O27"/>
    <mergeCell ref="P27:Q27"/>
    <mergeCell ref="R27:S27"/>
    <mergeCell ref="T27:U27"/>
    <mergeCell ref="V27:W27"/>
    <mergeCell ref="CB25:CC25"/>
    <mergeCell ref="CD25:CE25"/>
    <mergeCell ref="CF25:CG25"/>
    <mergeCell ref="CH25:CI25"/>
    <mergeCell ref="CJ25:CK25"/>
    <mergeCell ref="CL25:CM25"/>
    <mergeCell ref="CN25:CO25"/>
    <mergeCell ref="AZ26:BA26"/>
    <mergeCell ref="BB26:BC26"/>
    <mergeCell ref="BD26:BE26"/>
    <mergeCell ref="BF26:BG26"/>
    <mergeCell ref="BH26:BI26"/>
    <mergeCell ref="BJ26:BK26"/>
    <mergeCell ref="X27:Y27"/>
    <mergeCell ref="Z27:AA27"/>
    <mergeCell ref="AN26:AO26"/>
    <mergeCell ref="AP26:AQ26"/>
    <mergeCell ref="AR26:AS26"/>
    <mergeCell ref="AT26:AU26"/>
    <mergeCell ref="BL26:BM26"/>
    <mergeCell ref="BN26:BO26"/>
    <mergeCell ref="BP26:BQ26"/>
    <mergeCell ref="CP25:CQ25"/>
    <mergeCell ref="CR25:CS25"/>
    <mergeCell ref="CT27:CU27"/>
    <mergeCell ref="CV25:CW25"/>
    <mergeCell ref="CX25:CY25"/>
    <mergeCell ref="CZ25:DA25"/>
    <mergeCell ref="DB25:DC25"/>
    <mergeCell ref="DD25:DE25"/>
    <mergeCell ref="DF25:DG25"/>
    <mergeCell ref="DH25:DI25"/>
    <mergeCell ref="DJ25:DK25"/>
    <mergeCell ref="DL25:DM25"/>
    <mergeCell ref="DN25:DO25"/>
    <mergeCell ref="EB26:EC26"/>
    <mergeCell ref="BR26:BS26"/>
    <mergeCell ref="BT26:BU26"/>
    <mergeCell ref="BV26:BW26"/>
    <mergeCell ref="DT26:DU26"/>
    <mergeCell ref="DV26:DW26"/>
    <mergeCell ref="DX26:DY26"/>
    <mergeCell ref="DZ26:EA26"/>
    <mergeCell ref="CX26:CY26"/>
    <mergeCell ref="CZ26:DA26"/>
    <mergeCell ref="DB26:DC26"/>
    <mergeCell ref="DD26:DE26"/>
    <mergeCell ref="DF26:DG26"/>
    <mergeCell ref="DH26:DI26"/>
    <mergeCell ref="DJ26:DK26"/>
    <mergeCell ref="DL26:DM26"/>
    <mergeCell ref="DN26:DO26"/>
    <mergeCell ref="EB27:EC27"/>
    <mergeCell ref="BR27:BS27"/>
    <mergeCell ref="AB27:AC27"/>
    <mergeCell ref="AD27:AE27"/>
    <mergeCell ref="AF27:AG27"/>
    <mergeCell ref="AH27:AI27"/>
    <mergeCell ref="AJ27:AK27"/>
    <mergeCell ref="AL27:AM27"/>
    <mergeCell ref="AV26:AW26"/>
    <mergeCell ref="BX26:BY26"/>
    <mergeCell ref="BZ26:CA26"/>
    <mergeCell ref="DP27:DQ27"/>
    <mergeCell ref="DR27:DS27"/>
    <mergeCell ref="AX26:AY26"/>
    <mergeCell ref="F28:G28"/>
    <mergeCell ref="H28:I28"/>
    <mergeCell ref="J28:K28"/>
    <mergeCell ref="L28:M28"/>
    <mergeCell ref="N28:O28"/>
    <mergeCell ref="P28:Q28"/>
    <mergeCell ref="R28:S28"/>
    <mergeCell ref="T28:U28"/>
    <mergeCell ref="V28:W28"/>
    <mergeCell ref="CB26:CC26"/>
    <mergeCell ref="CD26:CE26"/>
    <mergeCell ref="CF26:CG26"/>
    <mergeCell ref="CH26:CI26"/>
    <mergeCell ref="CJ26:CK26"/>
    <mergeCell ref="CL26:CM26"/>
    <mergeCell ref="CN26:CO26"/>
    <mergeCell ref="CP26:CQ26"/>
    <mergeCell ref="CR26:CS26"/>
    <mergeCell ref="CT28:CU28"/>
    <mergeCell ref="CV26:CW26"/>
    <mergeCell ref="BT27:BU27"/>
    <mergeCell ref="BV27:BW27"/>
    <mergeCell ref="AZ27:BA27"/>
    <mergeCell ref="BB27:BC27"/>
    <mergeCell ref="BD27:BE27"/>
    <mergeCell ref="BF27:BG27"/>
    <mergeCell ref="BH27:BI27"/>
    <mergeCell ref="BJ27:BK27"/>
    <mergeCell ref="X28:Y28"/>
    <mergeCell ref="Z28:AA28"/>
    <mergeCell ref="DT27:DU27"/>
    <mergeCell ref="DV27:DW27"/>
    <mergeCell ref="DX27:DY27"/>
    <mergeCell ref="DZ27:EA27"/>
    <mergeCell ref="AN27:AO27"/>
    <mergeCell ref="AP27:AQ27"/>
    <mergeCell ref="AR27:AS27"/>
    <mergeCell ref="AT27:AU27"/>
    <mergeCell ref="BL27:BM27"/>
    <mergeCell ref="BN27:BO27"/>
    <mergeCell ref="BP27:BQ27"/>
    <mergeCell ref="AB28:AC28"/>
    <mergeCell ref="AD28:AE28"/>
    <mergeCell ref="AF28:AG28"/>
    <mergeCell ref="AH28:AI28"/>
    <mergeCell ref="AJ28:AK28"/>
    <mergeCell ref="AL28:AM28"/>
    <mergeCell ref="AV27:AW27"/>
    <mergeCell ref="BX27:BY27"/>
    <mergeCell ref="BZ27:CA27"/>
    <mergeCell ref="DP28:DQ28"/>
    <mergeCell ref="DR28:DS28"/>
    <mergeCell ref="AX27:AY27"/>
    <mergeCell ref="F29:G29"/>
    <mergeCell ref="H29:I29"/>
    <mergeCell ref="J29:K29"/>
    <mergeCell ref="L29:M29"/>
    <mergeCell ref="N29:O29"/>
    <mergeCell ref="P29:Q29"/>
    <mergeCell ref="R29:S29"/>
    <mergeCell ref="T29:U29"/>
    <mergeCell ref="V29:W29"/>
    <mergeCell ref="CB27:CC27"/>
    <mergeCell ref="CD27:CE27"/>
    <mergeCell ref="CF27:CG27"/>
    <mergeCell ref="CH27:CI27"/>
    <mergeCell ref="CJ27:CK27"/>
    <mergeCell ref="CL27:CM27"/>
    <mergeCell ref="CN27:CO27"/>
    <mergeCell ref="AZ28:BA28"/>
    <mergeCell ref="BB28:BC28"/>
    <mergeCell ref="BD28:BE28"/>
    <mergeCell ref="BF28:BG28"/>
    <mergeCell ref="BH28:BI28"/>
    <mergeCell ref="BJ28:BK28"/>
    <mergeCell ref="X29:Y29"/>
    <mergeCell ref="Z29:AA29"/>
    <mergeCell ref="AN28:AO28"/>
    <mergeCell ref="AP28:AQ28"/>
    <mergeCell ref="AR28:AS28"/>
    <mergeCell ref="AT28:AU28"/>
    <mergeCell ref="BL28:BM28"/>
    <mergeCell ref="BN28:BO28"/>
    <mergeCell ref="BP28:BQ28"/>
    <mergeCell ref="CP27:CQ27"/>
    <mergeCell ref="CR27:CS27"/>
    <mergeCell ref="CT29:CU29"/>
    <mergeCell ref="CV27:CW27"/>
    <mergeCell ref="CX27:CY27"/>
    <mergeCell ref="CZ27:DA27"/>
    <mergeCell ref="DB27:DC27"/>
    <mergeCell ref="DD27:DE27"/>
    <mergeCell ref="DF27:DG27"/>
    <mergeCell ref="DH27:DI27"/>
    <mergeCell ref="DJ27:DK27"/>
    <mergeCell ref="DL27:DM27"/>
    <mergeCell ref="DN27:DO27"/>
    <mergeCell ref="EB28:EC28"/>
    <mergeCell ref="BR28:BS28"/>
    <mergeCell ref="BT28:BU28"/>
    <mergeCell ref="BV28:BW28"/>
    <mergeCell ref="DT28:DU28"/>
    <mergeCell ref="DV28:DW28"/>
    <mergeCell ref="DX28:DY28"/>
    <mergeCell ref="DZ28:EA28"/>
    <mergeCell ref="CX28:CY28"/>
    <mergeCell ref="CZ28:DA28"/>
    <mergeCell ref="DB28:DC28"/>
    <mergeCell ref="DD28:DE28"/>
    <mergeCell ref="DF28:DG28"/>
    <mergeCell ref="DH28:DI28"/>
    <mergeCell ref="DJ28:DK28"/>
    <mergeCell ref="DL28:DM28"/>
    <mergeCell ref="DN28:DO28"/>
    <mergeCell ref="EB29:EC29"/>
    <mergeCell ref="BR29:BS29"/>
    <mergeCell ref="AV28:AW28"/>
    <mergeCell ref="BX28:BY28"/>
    <mergeCell ref="BZ28:CA28"/>
    <mergeCell ref="DP29:DQ29"/>
    <mergeCell ref="DR29:DS29"/>
    <mergeCell ref="AX28:AY28"/>
    <mergeCell ref="F30:G30"/>
    <mergeCell ref="H30:I30"/>
    <mergeCell ref="J30:K30"/>
    <mergeCell ref="L30:M30"/>
    <mergeCell ref="N30:O30"/>
    <mergeCell ref="P30:Q30"/>
    <mergeCell ref="R30:S30"/>
    <mergeCell ref="T30:U30"/>
    <mergeCell ref="V30:W30"/>
    <mergeCell ref="CB28:CC28"/>
    <mergeCell ref="CD28:CE28"/>
    <mergeCell ref="CF28:CG28"/>
    <mergeCell ref="CH28:CI28"/>
    <mergeCell ref="CJ28:CK28"/>
    <mergeCell ref="CL28:CM28"/>
    <mergeCell ref="CN28:CO28"/>
    <mergeCell ref="CP28:CQ28"/>
    <mergeCell ref="CR28:CS28"/>
    <mergeCell ref="CT30:CU30"/>
    <mergeCell ref="CV28:CW28"/>
    <mergeCell ref="X30:Y30"/>
    <mergeCell ref="Z30:AA30"/>
    <mergeCell ref="DT29:DU29"/>
    <mergeCell ref="DV29:DW29"/>
    <mergeCell ref="DX29:DY29"/>
    <mergeCell ref="DZ29:EA29"/>
    <mergeCell ref="AN29:AO29"/>
    <mergeCell ref="AP29:AQ29"/>
    <mergeCell ref="AR29:AS29"/>
    <mergeCell ref="AT29:AU29"/>
    <mergeCell ref="BL29:BM29"/>
    <mergeCell ref="BN29:BO29"/>
    <mergeCell ref="BP29:BQ29"/>
    <mergeCell ref="AB30:AC30"/>
    <mergeCell ref="AD30:AE30"/>
    <mergeCell ref="AF30:AG30"/>
    <mergeCell ref="AH30:AI30"/>
    <mergeCell ref="AJ30:AK30"/>
    <mergeCell ref="AL30:AM30"/>
    <mergeCell ref="AV29:AW29"/>
    <mergeCell ref="BX29:BY29"/>
    <mergeCell ref="BZ29:CA29"/>
    <mergeCell ref="DP30:DQ30"/>
    <mergeCell ref="DR30:DS30"/>
    <mergeCell ref="AB29:AC29"/>
    <mergeCell ref="AD29:AE29"/>
    <mergeCell ref="AF29:AG29"/>
    <mergeCell ref="AH29:AI29"/>
    <mergeCell ref="AJ29:AK29"/>
    <mergeCell ref="AL29:AM29"/>
    <mergeCell ref="CP29:CQ29"/>
    <mergeCell ref="CR29:CS29"/>
    <mergeCell ref="AN30:AO30"/>
    <mergeCell ref="CV29:CW29"/>
    <mergeCell ref="CX29:CY29"/>
    <mergeCell ref="CZ29:DA29"/>
    <mergeCell ref="F31:G31"/>
    <mergeCell ref="H31:I31"/>
    <mergeCell ref="J31:K31"/>
    <mergeCell ref="L31:M31"/>
    <mergeCell ref="N31:O31"/>
    <mergeCell ref="P31:Q31"/>
    <mergeCell ref="R31:S31"/>
    <mergeCell ref="T31:U31"/>
    <mergeCell ref="V31:W31"/>
    <mergeCell ref="CB29:CC29"/>
    <mergeCell ref="CD29:CE29"/>
    <mergeCell ref="CF29:CG29"/>
    <mergeCell ref="CH29:CI29"/>
    <mergeCell ref="CJ29:CK29"/>
    <mergeCell ref="CL29:CM29"/>
    <mergeCell ref="CN29:CO29"/>
    <mergeCell ref="AB31:AC31"/>
    <mergeCell ref="AD31:AE31"/>
    <mergeCell ref="AF31:AG31"/>
    <mergeCell ref="AH31:AI31"/>
    <mergeCell ref="AJ31:AK31"/>
    <mergeCell ref="AL31:AM31"/>
    <mergeCell ref="CB31:CC31"/>
    <mergeCell ref="CD31:CE31"/>
    <mergeCell ref="BT29:BU29"/>
    <mergeCell ref="BV29:BW29"/>
    <mergeCell ref="AZ29:BA29"/>
    <mergeCell ref="BB29:BC29"/>
    <mergeCell ref="BD29:BE29"/>
    <mergeCell ref="BF29:BG29"/>
    <mergeCell ref="BH29:BI29"/>
    <mergeCell ref="BJ29:BK29"/>
    <mergeCell ref="DB29:DC29"/>
    <mergeCell ref="DD29:DE29"/>
    <mergeCell ref="DF29:DG29"/>
    <mergeCell ref="DH29:DI29"/>
    <mergeCell ref="DJ29:DK29"/>
    <mergeCell ref="DL29:DM29"/>
    <mergeCell ref="DN29:DO29"/>
    <mergeCell ref="AP30:AQ30"/>
    <mergeCell ref="AR30:AS30"/>
    <mergeCell ref="AT30:AU30"/>
    <mergeCell ref="BL30:BM30"/>
    <mergeCell ref="BN30:BO30"/>
    <mergeCell ref="BP30:BQ30"/>
    <mergeCell ref="AV30:AW30"/>
    <mergeCell ref="BX30:BY30"/>
    <mergeCell ref="BZ30:CA30"/>
    <mergeCell ref="CB30:CC30"/>
    <mergeCell ref="AX30:AY30"/>
    <mergeCell ref="AX29:AY29"/>
    <mergeCell ref="EB30:EC30"/>
    <mergeCell ref="BR30:BS30"/>
    <mergeCell ref="BT30:BU30"/>
    <mergeCell ref="BV30:BW30"/>
    <mergeCell ref="AZ30:BA30"/>
    <mergeCell ref="BB30:BC30"/>
    <mergeCell ref="BD30:BE30"/>
    <mergeCell ref="BF30:BG30"/>
    <mergeCell ref="BH30:BI30"/>
    <mergeCell ref="BJ30:BK30"/>
    <mergeCell ref="DT30:DU30"/>
    <mergeCell ref="DV30:DW30"/>
    <mergeCell ref="DX30:DY30"/>
    <mergeCell ref="DZ30:EA30"/>
    <mergeCell ref="CD30:CE30"/>
    <mergeCell ref="CF30:CG30"/>
    <mergeCell ref="CH30:CI30"/>
    <mergeCell ref="CJ30:CK30"/>
    <mergeCell ref="CL30:CM30"/>
    <mergeCell ref="CN30:CO30"/>
    <mergeCell ref="CP30:CQ30"/>
    <mergeCell ref="CR30:CS30"/>
    <mergeCell ref="CV30:CW30"/>
    <mergeCell ref="CX30:CY30"/>
    <mergeCell ref="CZ30:DA30"/>
    <mergeCell ref="DB30:DC30"/>
    <mergeCell ref="DD30:DE30"/>
    <mergeCell ref="DF30:DG30"/>
    <mergeCell ref="DH30:DI30"/>
    <mergeCell ref="DJ30:DK30"/>
    <mergeCell ref="DL30:DM30"/>
    <mergeCell ref="DN30:DO30"/>
    <mergeCell ref="DV31:DW31"/>
    <mergeCell ref="DX31:DY31"/>
    <mergeCell ref="DZ31:EA31"/>
    <mergeCell ref="EB31:EC31"/>
    <mergeCell ref="DJ31:DK31"/>
    <mergeCell ref="DL31:DM31"/>
    <mergeCell ref="DN31:DO31"/>
    <mergeCell ref="DP31:DQ31"/>
    <mergeCell ref="BB31:BC31"/>
    <mergeCell ref="BD31:BE31"/>
    <mergeCell ref="BF31:BG31"/>
    <mergeCell ref="BH31:BI31"/>
    <mergeCell ref="BJ31:BK31"/>
    <mergeCell ref="AN31:AO31"/>
    <mergeCell ref="AP31:AQ31"/>
    <mergeCell ref="AR31:AS31"/>
    <mergeCell ref="AT31:AU31"/>
    <mergeCell ref="AV31:AW31"/>
    <mergeCell ref="CF31:CG31"/>
    <mergeCell ref="CH31:CI31"/>
    <mergeCell ref="BL31:BM31"/>
    <mergeCell ref="BN31:BO31"/>
    <mergeCell ref="BP31:BQ31"/>
    <mergeCell ref="BR31:BS31"/>
    <mergeCell ref="BT31:BU31"/>
    <mergeCell ref="BV31:BW31"/>
    <mergeCell ref="AZ31:BA31"/>
    <mergeCell ref="DT31:DU31"/>
    <mergeCell ref="CR31:CS31"/>
    <mergeCell ref="CT31:CU31"/>
    <mergeCell ref="BX31:BY31"/>
    <mergeCell ref="BZ31:CA31"/>
    <mergeCell ref="DR31:DS31"/>
    <mergeCell ref="CV31:CW31"/>
    <mergeCell ref="CX31:CY31"/>
    <mergeCell ref="CZ31:DA31"/>
    <mergeCell ref="DB31:DC31"/>
    <mergeCell ref="DD31:DE31"/>
    <mergeCell ref="DF31:DG31"/>
    <mergeCell ref="C33:C34"/>
    <mergeCell ref="D33:E34"/>
    <mergeCell ref="F33:G33"/>
    <mergeCell ref="H33:I33"/>
    <mergeCell ref="J33:K33"/>
    <mergeCell ref="DH31:DI31"/>
    <mergeCell ref="CJ31:CK31"/>
    <mergeCell ref="CL31:CM31"/>
    <mergeCell ref="CN31:CO31"/>
    <mergeCell ref="CP31:CQ31"/>
    <mergeCell ref="AX31:AY31"/>
    <mergeCell ref="X31:Y31"/>
    <mergeCell ref="Z31:AA31"/>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DF33:DG33"/>
    <mergeCell ref="DH33:DI33"/>
    <mergeCell ref="DJ33:DK33"/>
    <mergeCell ref="DL33:DM33"/>
    <mergeCell ref="DN33:DO33"/>
    <mergeCell ref="AT33:AU33"/>
    <mergeCell ref="DP33:DQ33"/>
    <mergeCell ref="DR33:DS33"/>
    <mergeCell ref="DT33:DU33"/>
    <mergeCell ref="DV33:DW33"/>
    <mergeCell ref="DX33:DY33"/>
    <mergeCell ref="DZ33:EA33"/>
    <mergeCell ref="DD33:DE33"/>
    <mergeCell ref="BR33:BS33"/>
    <mergeCell ref="CN33:CO33"/>
    <mergeCell ref="CP33:CQ33"/>
    <mergeCell ref="BT33:BU33"/>
    <mergeCell ref="BV33:BW33"/>
    <mergeCell ref="BX33:BY33"/>
    <mergeCell ref="BZ33:CA33"/>
    <mergeCell ref="CB33:CC33"/>
    <mergeCell ref="CD33:CE33"/>
    <mergeCell ref="CF33:CG33"/>
    <mergeCell ref="CH33:CI33"/>
    <mergeCell ref="EB33:EC33"/>
    <mergeCell ref="F34:G34"/>
    <mergeCell ref="H34:I34"/>
    <mergeCell ref="J34:K34"/>
    <mergeCell ref="L34:M34"/>
    <mergeCell ref="N34:O34"/>
    <mergeCell ref="P34:Q34"/>
    <mergeCell ref="R34:S34"/>
    <mergeCell ref="T34:U34"/>
    <mergeCell ref="V34:W34"/>
    <mergeCell ref="AV33:AW33"/>
    <mergeCell ref="AX33:AY33"/>
    <mergeCell ref="AZ33:BA33"/>
    <mergeCell ref="BB33:BC33"/>
    <mergeCell ref="BD33:BE33"/>
    <mergeCell ref="BF33:BG33"/>
    <mergeCell ref="BH33:BI33"/>
    <mergeCell ref="BJ33:BK33"/>
    <mergeCell ref="BL33:BM33"/>
    <mergeCell ref="BN33:BO33"/>
    <mergeCell ref="BP33:BQ33"/>
    <mergeCell ref="CJ33:CK33"/>
    <mergeCell ref="CL33:CM33"/>
    <mergeCell ref="AV34:AW34"/>
    <mergeCell ref="AX34:AY34"/>
    <mergeCell ref="AZ34:BA34"/>
    <mergeCell ref="CR33:CS33"/>
    <mergeCell ref="CT33:CU33"/>
    <mergeCell ref="CV33:CW33"/>
    <mergeCell ref="CX33:CY33"/>
    <mergeCell ref="CZ33:DA33"/>
    <mergeCell ref="DB33:DC33"/>
    <mergeCell ref="X34:Y34"/>
    <mergeCell ref="Z34:AA34"/>
    <mergeCell ref="AB34:AC34"/>
    <mergeCell ref="AD34:AE34"/>
    <mergeCell ref="AF34:AG34"/>
    <mergeCell ref="AH34:AI34"/>
    <mergeCell ref="AJ34:AK34"/>
    <mergeCell ref="AL34:AM34"/>
    <mergeCell ref="AN34:AO34"/>
    <mergeCell ref="AP34:AQ34"/>
    <mergeCell ref="AR34:AS34"/>
    <mergeCell ref="AT34:AU34"/>
    <mergeCell ref="DD34:DE34"/>
    <mergeCell ref="DF34:DG34"/>
    <mergeCell ref="DH34:DI34"/>
    <mergeCell ref="DJ34:DK34"/>
    <mergeCell ref="BB34:BC34"/>
    <mergeCell ref="BD34:BE34"/>
    <mergeCell ref="BF34:BG34"/>
    <mergeCell ref="BT34:BU34"/>
    <mergeCell ref="BV34:BW34"/>
    <mergeCell ref="CZ34:DA34"/>
    <mergeCell ref="DB34:DC34"/>
    <mergeCell ref="CF34:CG34"/>
    <mergeCell ref="CH34:CI34"/>
    <mergeCell ref="CJ34:CK34"/>
    <mergeCell ref="CL34:CM34"/>
    <mergeCell ref="CN34:CO34"/>
    <mergeCell ref="CP34:CQ34"/>
    <mergeCell ref="CR34:CS34"/>
    <mergeCell ref="DL34:DM34"/>
    <mergeCell ref="DN34:DO34"/>
    <mergeCell ref="DP34:DQ34"/>
    <mergeCell ref="DR34:DS34"/>
    <mergeCell ref="DT34:DU34"/>
    <mergeCell ref="DV34:DW34"/>
    <mergeCell ref="DX34:DY34"/>
    <mergeCell ref="DZ34:EA34"/>
    <mergeCell ref="EB34:EC34"/>
    <mergeCell ref="F35:G35"/>
    <mergeCell ref="H35:I35"/>
    <mergeCell ref="J35:K35"/>
    <mergeCell ref="L35:M35"/>
    <mergeCell ref="N35:O35"/>
    <mergeCell ref="P35:Q35"/>
    <mergeCell ref="R35:S35"/>
    <mergeCell ref="T35:U35"/>
    <mergeCell ref="V35:W35"/>
    <mergeCell ref="X35:Y35"/>
    <mergeCell ref="Z35:AA35"/>
    <mergeCell ref="AB35:AC35"/>
    <mergeCell ref="AD35:AE35"/>
    <mergeCell ref="AF35:AG35"/>
    <mergeCell ref="AH35:AI35"/>
    <mergeCell ref="BX34:BY34"/>
    <mergeCell ref="BZ34:CA34"/>
    <mergeCell ref="CB34:CC34"/>
    <mergeCell ref="CD34:CE34"/>
    <mergeCell ref="AJ35:AK35"/>
    <mergeCell ref="AL35:AM35"/>
    <mergeCell ref="AN35:AO35"/>
    <mergeCell ref="AP35:AQ35"/>
    <mergeCell ref="AR35:AS35"/>
    <mergeCell ref="AT35:AU35"/>
    <mergeCell ref="AV35:AW35"/>
    <mergeCell ref="AX35:AY35"/>
    <mergeCell ref="AZ35:BA35"/>
    <mergeCell ref="BB35:BC35"/>
    <mergeCell ref="BD35:BE35"/>
    <mergeCell ref="BF35:BG35"/>
    <mergeCell ref="CV34:CW34"/>
    <mergeCell ref="CX34:CY34"/>
    <mergeCell ref="BH35:BI35"/>
    <mergeCell ref="BJ35:BK35"/>
    <mergeCell ref="BL35:BM35"/>
    <mergeCell ref="BN35:BO35"/>
    <mergeCell ref="BP35:BQ35"/>
    <mergeCell ref="BR35:BS35"/>
    <mergeCell ref="CF35:CG35"/>
    <mergeCell ref="CH35:CI35"/>
    <mergeCell ref="BH34:BI34"/>
    <mergeCell ref="BJ34:BK34"/>
    <mergeCell ref="BL34:BM34"/>
    <mergeCell ref="BN34:BO34"/>
    <mergeCell ref="BP34:BQ34"/>
    <mergeCell ref="BR34:BS34"/>
    <mergeCell ref="CT34:CU34"/>
    <mergeCell ref="CJ35:CK35"/>
    <mergeCell ref="CL35:CM35"/>
    <mergeCell ref="CN35:CO35"/>
    <mergeCell ref="CP35:CQ35"/>
    <mergeCell ref="BT35:BU35"/>
    <mergeCell ref="BV35:BW35"/>
    <mergeCell ref="BX35:BY35"/>
    <mergeCell ref="BZ35:CA35"/>
    <mergeCell ref="CB35:CC35"/>
    <mergeCell ref="CD35:CE35"/>
    <mergeCell ref="DL35:DM35"/>
    <mergeCell ref="DN35:DO35"/>
    <mergeCell ref="CR35:CS35"/>
    <mergeCell ref="CT35:CU35"/>
    <mergeCell ref="CV35:CW35"/>
    <mergeCell ref="CX35:CY35"/>
    <mergeCell ref="CZ35:DA35"/>
    <mergeCell ref="DB35:DC35"/>
    <mergeCell ref="DD35:DE35"/>
    <mergeCell ref="DF35:DG35"/>
    <mergeCell ref="DH35:DI35"/>
    <mergeCell ref="DJ35:DK35"/>
    <mergeCell ref="CZ36:DA36"/>
    <mergeCell ref="DB36:DC36"/>
    <mergeCell ref="DD36:DE36"/>
    <mergeCell ref="CF36:CG36"/>
    <mergeCell ref="CH36:CI36"/>
    <mergeCell ref="CJ36:CK36"/>
    <mergeCell ref="CL36:CM36"/>
    <mergeCell ref="CR36:CS36"/>
    <mergeCell ref="CT36:CU36"/>
    <mergeCell ref="CV36:CW36"/>
    <mergeCell ref="CX36:CY36"/>
    <mergeCell ref="BN36:BO36"/>
    <mergeCell ref="BP36:BQ36"/>
    <mergeCell ref="F36:G36"/>
    <mergeCell ref="H36:I36"/>
    <mergeCell ref="J36:K36"/>
    <mergeCell ref="L36:M36"/>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DP35:DQ35"/>
    <mergeCell ref="DR35:DS35"/>
    <mergeCell ref="DT35:DU35"/>
    <mergeCell ref="DV35:DW35"/>
    <mergeCell ref="DX35:DY35"/>
    <mergeCell ref="DZ35:EA35"/>
    <mergeCell ref="EB35:EC35"/>
    <mergeCell ref="DF36:DG36"/>
    <mergeCell ref="DH36:DI36"/>
    <mergeCell ref="DJ36:DK36"/>
    <mergeCell ref="DL36:DM36"/>
    <mergeCell ref="DN36:DO36"/>
    <mergeCell ref="DP36:DQ36"/>
    <mergeCell ref="DR36:DS36"/>
    <mergeCell ref="DT36:DU36"/>
    <mergeCell ref="DV36:DW36"/>
    <mergeCell ref="DX36:DY36"/>
    <mergeCell ref="DZ36:EA36"/>
    <mergeCell ref="EB36:EC36"/>
    <mergeCell ref="F37:G37"/>
    <mergeCell ref="H37:I37"/>
    <mergeCell ref="J37:K37"/>
    <mergeCell ref="L37:M37"/>
    <mergeCell ref="N37:O37"/>
    <mergeCell ref="P37:Q37"/>
    <mergeCell ref="R37:S37"/>
    <mergeCell ref="T37:U37"/>
    <mergeCell ref="V37:W37"/>
    <mergeCell ref="AV36:AW36"/>
    <mergeCell ref="AX36:AY36"/>
    <mergeCell ref="AZ36:BA36"/>
    <mergeCell ref="BB36:BC36"/>
    <mergeCell ref="BD36:BE36"/>
    <mergeCell ref="BF36:BG36"/>
    <mergeCell ref="BH36:BI36"/>
    <mergeCell ref="BJ36:BK36"/>
    <mergeCell ref="AV37:AW37"/>
    <mergeCell ref="AX37:AY37"/>
    <mergeCell ref="AZ37:BA37"/>
    <mergeCell ref="BB37:BC37"/>
    <mergeCell ref="BD37:BE37"/>
    <mergeCell ref="BF37:BG37"/>
    <mergeCell ref="AN36:AO36"/>
    <mergeCell ref="AP36:AQ36"/>
    <mergeCell ref="AR36:AS36"/>
    <mergeCell ref="AT36:AU36"/>
    <mergeCell ref="BR36:BS36"/>
    <mergeCell ref="CB36:CC36"/>
    <mergeCell ref="CD36:CE36"/>
    <mergeCell ref="CZ37:DA37"/>
    <mergeCell ref="DB37:DC37"/>
    <mergeCell ref="CF37:CG37"/>
    <mergeCell ref="CH37:CI37"/>
    <mergeCell ref="CJ37:CK37"/>
    <mergeCell ref="CL37:CM37"/>
    <mergeCell ref="CN37:CO37"/>
    <mergeCell ref="CP37:CQ37"/>
    <mergeCell ref="CR37:CS37"/>
    <mergeCell ref="CT37:CU37"/>
    <mergeCell ref="X37:Y37"/>
    <mergeCell ref="Z37:AA37"/>
    <mergeCell ref="AB37:AC37"/>
    <mergeCell ref="AD37:AE37"/>
    <mergeCell ref="AF37:AG37"/>
    <mergeCell ref="AH37:AI37"/>
    <mergeCell ref="AJ37:AK37"/>
    <mergeCell ref="AL37:AM37"/>
    <mergeCell ref="AN37:AO37"/>
    <mergeCell ref="AP37:AQ37"/>
    <mergeCell ref="AR37:AS37"/>
    <mergeCell ref="AT37:AU37"/>
    <mergeCell ref="CN36:CO36"/>
    <mergeCell ref="CP36:CQ36"/>
    <mergeCell ref="BT36:BU36"/>
    <mergeCell ref="BV36:BW36"/>
    <mergeCell ref="BX36:BY36"/>
    <mergeCell ref="BZ36:CA36"/>
    <mergeCell ref="BL36:BM36"/>
    <mergeCell ref="DD37:DE37"/>
    <mergeCell ref="DF37:DG37"/>
    <mergeCell ref="DH37:DI37"/>
    <mergeCell ref="DJ37:DK37"/>
    <mergeCell ref="DL37:DM37"/>
    <mergeCell ref="DN37:DO37"/>
    <mergeCell ref="DP37:DQ37"/>
    <mergeCell ref="DR37:DS37"/>
    <mergeCell ref="DT37:DU37"/>
    <mergeCell ref="DV37:DW37"/>
    <mergeCell ref="DX37:DY37"/>
    <mergeCell ref="DZ37:EA37"/>
    <mergeCell ref="EB37:EC37"/>
    <mergeCell ref="F38:G38"/>
    <mergeCell ref="H38:I38"/>
    <mergeCell ref="J38:K38"/>
    <mergeCell ref="L38:M38"/>
    <mergeCell ref="N38:O38"/>
    <mergeCell ref="P38:Q38"/>
    <mergeCell ref="R38:S38"/>
    <mergeCell ref="T38:U38"/>
    <mergeCell ref="V38:W38"/>
    <mergeCell ref="X38:Y38"/>
    <mergeCell ref="Z38:AA38"/>
    <mergeCell ref="AB38:AC38"/>
    <mergeCell ref="AD38:AE38"/>
    <mergeCell ref="AF38:AG38"/>
    <mergeCell ref="AH38:AI38"/>
    <mergeCell ref="BH37:BI37"/>
    <mergeCell ref="BJ37:BK37"/>
    <mergeCell ref="BL37:BM37"/>
    <mergeCell ref="BN37:BO37"/>
    <mergeCell ref="AJ38:AK38"/>
    <mergeCell ref="AL38:AM38"/>
    <mergeCell ref="AN38:AO38"/>
    <mergeCell ref="AP38:AQ38"/>
    <mergeCell ref="AR38:AS38"/>
    <mergeCell ref="AT38:AU38"/>
    <mergeCell ref="AV38:AW38"/>
    <mergeCell ref="AX38:AY38"/>
    <mergeCell ref="AZ38:BA38"/>
    <mergeCell ref="BB38:BC38"/>
    <mergeCell ref="BD38:BE38"/>
    <mergeCell ref="BF38:BG38"/>
    <mergeCell ref="CV37:CW37"/>
    <mergeCell ref="CX37:CY37"/>
    <mergeCell ref="BH38:BI38"/>
    <mergeCell ref="BJ38:BK38"/>
    <mergeCell ref="BL38:BM38"/>
    <mergeCell ref="BN38:BO38"/>
    <mergeCell ref="BP38:BQ38"/>
    <mergeCell ref="BR38:BS38"/>
    <mergeCell ref="CF38:CG38"/>
    <mergeCell ref="CH38:CI38"/>
    <mergeCell ref="BP37:BQ37"/>
    <mergeCell ref="BR37:BS37"/>
    <mergeCell ref="BT37:BU37"/>
    <mergeCell ref="BV37:BW37"/>
    <mergeCell ref="BX37:BY37"/>
    <mergeCell ref="BZ37:CA37"/>
    <mergeCell ref="CB37:CC37"/>
    <mergeCell ref="CD37:CE37"/>
    <mergeCell ref="CJ38:CK38"/>
    <mergeCell ref="CL38:CM38"/>
    <mergeCell ref="CN38:CO38"/>
    <mergeCell ref="CP38:CQ38"/>
    <mergeCell ref="BT38:BU38"/>
    <mergeCell ref="BV38:BW38"/>
    <mergeCell ref="BX38:BY38"/>
    <mergeCell ref="BZ38:CA38"/>
    <mergeCell ref="CB38:CC38"/>
    <mergeCell ref="CD38:CE38"/>
    <mergeCell ref="DL38:DM38"/>
    <mergeCell ref="DN38:DO38"/>
    <mergeCell ref="CR38:CS38"/>
    <mergeCell ref="CT38:CU38"/>
    <mergeCell ref="CV38:CW38"/>
    <mergeCell ref="CX38:CY38"/>
    <mergeCell ref="CZ38:DA38"/>
    <mergeCell ref="DB38:DC38"/>
    <mergeCell ref="DD38:DE38"/>
    <mergeCell ref="DF38:DG38"/>
    <mergeCell ref="DH38:DI38"/>
    <mergeCell ref="DJ38:DK38"/>
    <mergeCell ref="CZ39:DA39"/>
    <mergeCell ref="DB39:DC39"/>
    <mergeCell ref="DD39:DE39"/>
    <mergeCell ref="F39:G39"/>
    <mergeCell ref="H39:I39"/>
    <mergeCell ref="J39:K39"/>
    <mergeCell ref="L39:M39"/>
    <mergeCell ref="N39:O39"/>
    <mergeCell ref="P39:Q39"/>
    <mergeCell ref="R39:S39"/>
    <mergeCell ref="T39:U39"/>
    <mergeCell ref="V39:W39"/>
    <mergeCell ref="X39:Y39"/>
    <mergeCell ref="Z39:AA39"/>
    <mergeCell ref="AB39:AC39"/>
    <mergeCell ref="AD39:AE39"/>
    <mergeCell ref="AF39:AG39"/>
    <mergeCell ref="AH39:AI39"/>
    <mergeCell ref="AJ39:AK39"/>
    <mergeCell ref="AL39:AM39"/>
    <mergeCell ref="AN39:AO39"/>
    <mergeCell ref="AP39:AQ39"/>
    <mergeCell ref="AR39:AS39"/>
    <mergeCell ref="AT39:AU39"/>
    <mergeCell ref="CN39:CO39"/>
    <mergeCell ref="CP39:CQ39"/>
    <mergeCell ref="BT39:BU39"/>
    <mergeCell ref="BV39:BW39"/>
    <mergeCell ref="BX39:BY39"/>
    <mergeCell ref="BZ39:CA39"/>
    <mergeCell ref="BL39:BM39"/>
    <mergeCell ref="BN39:BO39"/>
    <mergeCell ref="DP38:DQ38"/>
    <mergeCell ref="DR38:DS38"/>
    <mergeCell ref="DT38:DU38"/>
    <mergeCell ref="DV38:DW38"/>
    <mergeCell ref="DX38:DY38"/>
    <mergeCell ref="DZ38:EA38"/>
    <mergeCell ref="EB38:EC38"/>
    <mergeCell ref="DF39:DG39"/>
    <mergeCell ref="DH39:DI39"/>
    <mergeCell ref="DJ39:DK39"/>
    <mergeCell ref="DL39:DM39"/>
    <mergeCell ref="DN39:DO39"/>
    <mergeCell ref="DP39:DQ39"/>
    <mergeCell ref="DR39:DS39"/>
    <mergeCell ref="DT39:DU39"/>
    <mergeCell ref="DV39:DW39"/>
    <mergeCell ref="DX39:DY39"/>
    <mergeCell ref="DZ39:EA39"/>
    <mergeCell ref="EB39:EC39"/>
    <mergeCell ref="F40:G40"/>
    <mergeCell ref="H40:I40"/>
    <mergeCell ref="J40:K40"/>
    <mergeCell ref="L40:M40"/>
    <mergeCell ref="N40:O40"/>
    <mergeCell ref="P40:Q40"/>
    <mergeCell ref="R40:S40"/>
    <mergeCell ref="T40:U40"/>
    <mergeCell ref="V40:W40"/>
    <mergeCell ref="AV39:AW39"/>
    <mergeCell ref="AX39:AY39"/>
    <mergeCell ref="AZ39:BA39"/>
    <mergeCell ref="BB39:BC39"/>
    <mergeCell ref="BD39:BE39"/>
    <mergeCell ref="BF39:BG39"/>
    <mergeCell ref="BH39:BI39"/>
    <mergeCell ref="BJ39:BK39"/>
    <mergeCell ref="BP39:BQ39"/>
    <mergeCell ref="CF39:CG39"/>
    <mergeCell ref="CH39:CI39"/>
    <mergeCell ref="CJ39:CK39"/>
    <mergeCell ref="CL39:CM39"/>
    <mergeCell ref="AV40:AW40"/>
    <mergeCell ref="AX40:AY40"/>
    <mergeCell ref="AZ40:BA40"/>
    <mergeCell ref="BB40:BC40"/>
    <mergeCell ref="BD40:BE40"/>
    <mergeCell ref="BF40:BG40"/>
    <mergeCell ref="CR39:CS39"/>
    <mergeCell ref="CT39:CU39"/>
    <mergeCell ref="CV39:CW39"/>
    <mergeCell ref="CX39:CY39"/>
    <mergeCell ref="BR39:BS39"/>
    <mergeCell ref="CB39:CC39"/>
    <mergeCell ref="CD39:CE39"/>
    <mergeCell ref="CZ40:DA40"/>
    <mergeCell ref="DB40:DC40"/>
    <mergeCell ref="CF40:CG40"/>
    <mergeCell ref="CH40:CI40"/>
    <mergeCell ref="CJ40:CK40"/>
    <mergeCell ref="CL40:CM40"/>
    <mergeCell ref="CN40:CO40"/>
    <mergeCell ref="CP40:CQ40"/>
    <mergeCell ref="CR40:CS40"/>
    <mergeCell ref="CT40:CU40"/>
    <mergeCell ref="X40:Y40"/>
    <mergeCell ref="Z40:AA40"/>
    <mergeCell ref="AB40:AC40"/>
    <mergeCell ref="AD40:AE40"/>
    <mergeCell ref="AF40:AG40"/>
    <mergeCell ref="AH40:AI40"/>
    <mergeCell ref="AJ40:AK40"/>
    <mergeCell ref="AL40:AM40"/>
    <mergeCell ref="AN40:AO40"/>
    <mergeCell ref="AP40:AQ40"/>
    <mergeCell ref="AR40:AS40"/>
    <mergeCell ref="AT40:AU40"/>
    <mergeCell ref="DD40:DE40"/>
    <mergeCell ref="DF40:DG40"/>
    <mergeCell ref="DH40:DI40"/>
    <mergeCell ref="DJ40:DK40"/>
    <mergeCell ref="DL40:DM40"/>
    <mergeCell ref="DN40:DO40"/>
    <mergeCell ref="DP40:DQ40"/>
    <mergeCell ref="DR40:DS40"/>
    <mergeCell ref="DT40:DU40"/>
    <mergeCell ref="DV40:DW40"/>
    <mergeCell ref="DX40:DY40"/>
    <mergeCell ref="DZ40:EA40"/>
    <mergeCell ref="EB40:EC40"/>
    <mergeCell ref="F41:G41"/>
    <mergeCell ref="H41:I41"/>
    <mergeCell ref="J41:K41"/>
    <mergeCell ref="L41:M41"/>
    <mergeCell ref="N41:O41"/>
    <mergeCell ref="P41:Q41"/>
    <mergeCell ref="R41:S41"/>
    <mergeCell ref="T41:U41"/>
    <mergeCell ref="V41:W41"/>
    <mergeCell ref="X41:Y41"/>
    <mergeCell ref="Z41:AA41"/>
    <mergeCell ref="AB41:AC41"/>
    <mergeCell ref="AD41:AE41"/>
    <mergeCell ref="AF41:AG41"/>
    <mergeCell ref="AH41:AI41"/>
    <mergeCell ref="BH40:BI40"/>
    <mergeCell ref="BJ40:BK40"/>
    <mergeCell ref="BL40:BM40"/>
    <mergeCell ref="BN40:BO40"/>
    <mergeCell ref="AJ41:AK41"/>
    <mergeCell ref="AL41:AM41"/>
    <mergeCell ref="AN41:AO41"/>
    <mergeCell ref="AP41:AQ41"/>
    <mergeCell ref="AR41:AS41"/>
    <mergeCell ref="AT41:AU41"/>
    <mergeCell ref="AV41:AW41"/>
    <mergeCell ref="AX41:AY41"/>
    <mergeCell ref="AZ41:BA41"/>
    <mergeCell ref="BB41:BC41"/>
    <mergeCell ref="BD41:BE41"/>
    <mergeCell ref="BF41:BG41"/>
    <mergeCell ref="CV40:CW40"/>
    <mergeCell ref="CX40:CY40"/>
    <mergeCell ref="BH41:BI41"/>
    <mergeCell ref="BJ41:BK41"/>
    <mergeCell ref="BL41:BM41"/>
    <mergeCell ref="BN41:BO41"/>
    <mergeCell ref="BP41:BQ41"/>
    <mergeCell ref="BR41:BS41"/>
    <mergeCell ref="CF41:CG41"/>
    <mergeCell ref="CH41:CI41"/>
    <mergeCell ref="BP40:BQ40"/>
    <mergeCell ref="BR40:BS40"/>
    <mergeCell ref="BT40:BU40"/>
    <mergeCell ref="BV40:BW40"/>
    <mergeCell ref="BX40:BY40"/>
    <mergeCell ref="BZ40:CA40"/>
    <mergeCell ref="CB40:CC40"/>
    <mergeCell ref="CD40:CE40"/>
    <mergeCell ref="AL44:AM44"/>
    <mergeCell ref="AN44:AO44"/>
    <mergeCell ref="AP44:AQ44"/>
    <mergeCell ref="AR44:AS44"/>
    <mergeCell ref="CJ41:CK41"/>
    <mergeCell ref="CL41:CM41"/>
    <mergeCell ref="CN41:CO41"/>
    <mergeCell ref="CP41:CQ41"/>
    <mergeCell ref="BT41:BU41"/>
    <mergeCell ref="BV41:BW41"/>
    <mergeCell ref="BX41:BY41"/>
    <mergeCell ref="BZ41:CA41"/>
    <mergeCell ref="CB41:CC41"/>
    <mergeCell ref="CD41:CE41"/>
    <mergeCell ref="DL41:DM41"/>
    <mergeCell ref="DN41:DO41"/>
    <mergeCell ref="CR41:CS41"/>
    <mergeCell ref="CT41:CU41"/>
    <mergeCell ref="CV41:CW41"/>
    <mergeCell ref="CX41:CY41"/>
    <mergeCell ref="CZ41:DA41"/>
    <mergeCell ref="DB41:DC41"/>
    <mergeCell ref="DD41:DE41"/>
    <mergeCell ref="DF41:DG41"/>
    <mergeCell ref="DH41:DI41"/>
    <mergeCell ref="DJ41:DK41"/>
    <mergeCell ref="CL44:CM44"/>
    <mergeCell ref="CN44:CO44"/>
    <mergeCell ref="BR44:BS44"/>
    <mergeCell ref="BT44:BU44"/>
    <mergeCell ref="BV44:BW44"/>
    <mergeCell ref="BX44:BY44"/>
    <mergeCell ref="C44:D44"/>
    <mergeCell ref="F44:G44"/>
    <mergeCell ref="H44:I44"/>
    <mergeCell ref="J44:K44"/>
    <mergeCell ref="L44:M44"/>
    <mergeCell ref="N44:O44"/>
    <mergeCell ref="P44:Q44"/>
    <mergeCell ref="R44:S44"/>
    <mergeCell ref="T44:U44"/>
    <mergeCell ref="V44:W44"/>
    <mergeCell ref="X44:Y44"/>
    <mergeCell ref="Z44:AA44"/>
    <mergeCell ref="AB44:AC44"/>
    <mergeCell ref="AD44:AE44"/>
    <mergeCell ref="AF44:AG44"/>
    <mergeCell ref="AH44:AI44"/>
    <mergeCell ref="AJ44:AK44"/>
    <mergeCell ref="CB44:CC44"/>
    <mergeCell ref="DP41:DQ41"/>
    <mergeCell ref="DR41:DS41"/>
    <mergeCell ref="DT41:DU41"/>
    <mergeCell ref="DV41:DW41"/>
    <mergeCell ref="DX41:DY41"/>
    <mergeCell ref="DZ41:EA41"/>
    <mergeCell ref="EB41:EC41"/>
    <mergeCell ref="DD44:DE44"/>
    <mergeCell ref="DF44:DG44"/>
    <mergeCell ref="DH44:DI44"/>
    <mergeCell ref="DJ44:DK44"/>
    <mergeCell ref="DL44:DM44"/>
    <mergeCell ref="DN44:DO44"/>
    <mergeCell ref="DP44:DQ44"/>
    <mergeCell ref="DR44:DS44"/>
    <mergeCell ref="DT44:DU44"/>
    <mergeCell ref="DV44:DW44"/>
    <mergeCell ref="DX44:DY44"/>
    <mergeCell ref="DZ44:EA44"/>
    <mergeCell ref="EB44:EC44"/>
    <mergeCell ref="CV44:CW44"/>
    <mergeCell ref="CX44:CY44"/>
    <mergeCell ref="CZ44:DA44"/>
    <mergeCell ref="DB44:DC44"/>
    <mergeCell ref="EK44:EN44"/>
    <mergeCell ref="C45:D45"/>
    <mergeCell ref="F45:G45"/>
    <mergeCell ref="H45:I45"/>
    <mergeCell ref="J45:K45"/>
    <mergeCell ref="L45:M45"/>
    <mergeCell ref="N45:O45"/>
    <mergeCell ref="P45:Q45"/>
    <mergeCell ref="AT44:AU44"/>
    <mergeCell ref="AV44:AW44"/>
    <mergeCell ref="AX44:AY44"/>
    <mergeCell ref="AZ44:BA44"/>
    <mergeCell ref="BB44:BC44"/>
    <mergeCell ref="BD44:BE44"/>
    <mergeCell ref="BF44:BG44"/>
    <mergeCell ref="BH44:BI44"/>
    <mergeCell ref="BJ44:BK44"/>
    <mergeCell ref="BL44:BM44"/>
    <mergeCell ref="BN44:BO44"/>
    <mergeCell ref="CD44:CE44"/>
    <mergeCell ref="CF44:CG44"/>
    <mergeCell ref="CH44:CI44"/>
    <mergeCell ref="CJ44:CK44"/>
    <mergeCell ref="AP45:AQ45"/>
    <mergeCell ref="AR45:AS45"/>
    <mergeCell ref="AT45:AU45"/>
    <mergeCell ref="AV45:AW45"/>
    <mergeCell ref="AX45:AY45"/>
    <mergeCell ref="AZ45:BA45"/>
    <mergeCell ref="CP44:CQ44"/>
    <mergeCell ref="CR44:CS44"/>
    <mergeCell ref="CT44:CU44"/>
    <mergeCell ref="BP44:BQ44"/>
    <mergeCell ref="C56:D56"/>
    <mergeCell ref="F56:EC56"/>
    <mergeCell ref="DV45:DW45"/>
    <mergeCell ref="DX45:DY45"/>
    <mergeCell ref="DZ45:EA45"/>
    <mergeCell ref="EB45:EC45"/>
    <mergeCell ref="DR45:DS45"/>
    <mergeCell ref="DT45:DU45"/>
    <mergeCell ref="BB45:BC45"/>
    <mergeCell ref="BD45:BE45"/>
    <mergeCell ref="BF45:BG45"/>
    <mergeCell ref="BH45:BI45"/>
    <mergeCell ref="BJ45:BK45"/>
    <mergeCell ref="BL45:BM45"/>
    <mergeCell ref="BN45:BO45"/>
    <mergeCell ref="BP45:BQ45"/>
    <mergeCell ref="BR45:BS45"/>
    <mergeCell ref="BT45:BU45"/>
    <mergeCell ref="BV45:BW45"/>
    <mergeCell ref="BX45:BY45"/>
    <mergeCell ref="BZ45:CA45"/>
    <mergeCell ref="CB45:CC45"/>
    <mergeCell ref="CD45:CE45"/>
    <mergeCell ref="CF45:CG45"/>
    <mergeCell ref="CH45:CI45"/>
    <mergeCell ref="CJ45:CK45"/>
    <mergeCell ref="R45:S45"/>
    <mergeCell ref="T45:U45"/>
    <mergeCell ref="V45:W45"/>
    <mergeCell ref="X45:Y45"/>
    <mergeCell ref="BZ44:CA44"/>
    <mergeCell ref="Z45:AA45"/>
    <mergeCell ref="CL45:CM45"/>
    <mergeCell ref="CN45:CO45"/>
    <mergeCell ref="CP45:CQ45"/>
    <mergeCell ref="CR45:CS45"/>
    <mergeCell ref="CT45:CU45"/>
    <mergeCell ref="CV45:CW45"/>
    <mergeCell ref="CX45:CY45"/>
    <mergeCell ref="CZ45:DA45"/>
    <mergeCell ref="DB45:DC45"/>
    <mergeCell ref="DD45:DE45"/>
    <mergeCell ref="DF45:DG45"/>
    <mergeCell ref="DH45:DI45"/>
    <mergeCell ref="EK45:EN45"/>
    <mergeCell ref="F46:S46"/>
    <mergeCell ref="T46:AQ46"/>
    <mergeCell ref="AR46:BO46"/>
    <mergeCell ref="BP46:CM46"/>
    <mergeCell ref="CN46:DK46"/>
    <mergeCell ref="DJ45:DK45"/>
    <mergeCell ref="DL45:DM45"/>
    <mergeCell ref="DN45:DO45"/>
    <mergeCell ref="DP45:DQ45"/>
    <mergeCell ref="DL46:EC46"/>
    <mergeCell ref="AB45:AC45"/>
    <mergeCell ref="AD45:AE45"/>
    <mergeCell ref="AF45:AG45"/>
    <mergeCell ref="AH45:AI45"/>
    <mergeCell ref="AJ45:AK45"/>
    <mergeCell ref="AL45:AM45"/>
    <mergeCell ref="AN45:AO45"/>
    <mergeCell ref="F61:G61"/>
    <mergeCell ref="H61:I61"/>
    <mergeCell ref="J61:K61"/>
    <mergeCell ref="L61:M61"/>
    <mergeCell ref="N61:O61"/>
    <mergeCell ref="P61:Q61"/>
    <mergeCell ref="R61:S61"/>
    <mergeCell ref="T61:U61"/>
    <mergeCell ref="V61:W61"/>
    <mergeCell ref="X61:Y61"/>
    <mergeCell ref="Z61:AA61"/>
    <mergeCell ref="AB61:AC61"/>
    <mergeCell ref="AD61:AE61"/>
    <mergeCell ref="AF61:AG61"/>
    <mergeCell ref="AH61:AI61"/>
    <mergeCell ref="AJ61:AK61"/>
    <mergeCell ref="AL61:AM61"/>
    <mergeCell ref="AN61:AO61"/>
    <mergeCell ref="AP61:AQ61"/>
    <mergeCell ref="AR61:AS61"/>
    <mergeCell ref="AT61:AU61"/>
    <mergeCell ref="AV61:AW61"/>
    <mergeCell ref="AX61:AY61"/>
    <mergeCell ref="AZ61:BA61"/>
    <mergeCell ref="BB61:BC61"/>
    <mergeCell ref="BD61:BE61"/>
    <mergeCell ref="BF61:BG61"/>
    <mergeCell ref="BH61:BI61"/>
    <mergeCell ref="BJ61:BK61"/>
    <mergeCell ref="BL61:BM61"/>
    <mergeCell ref="BN61:BO61"/>
    <mergeCell ref="BP61:BQ61"/>
    <mergeCell ref="BR61:BS61"/>
    <mergeCell ref="BT61:BU61"/>
    <mergeCell ref="BV61:BW61"/>
    <mergeCell ref="BX61:BY61"/>
    <mergeCell ref="BZ61:CA61"/>
    <mergeCell ref="CB61:CC61"/>
    <mergeCell ref="CD61:CE61"/>
    <mergeCell ref="CF61:CG61"/>
    <mergeCell ref="CH61:CI61"/>
    <mergeCell ref="CJ61:CK61"/>
    <mergeCell ref="CL61:CM61"/>
    <mergeCell ref="CN61:CO61"/>
    <mergeCell ref="CP61:CQ61"/>
    <mergeCell ref="CR61:CS61"/>
    <mergeCell ref="CT61:CU61"/>
    <mergeCell ref="CV61:CW61"/>
    <mergeCell ref="CX61:CY61"/>
    <mergeCell ref="CZ61:DA61"/>
    <mergeCell ref="DB61:DC61"/>
    <mergeCell ref="DD61:DE61"/>
    <mergeCell ref="DF61:DG61"/>
    <mergeCell ref="DH61:DI61"/>
    <mergeCell ref="DJ61:DK61"/>
    <mergeCell ref="DL61:DM61"/>
    <mergeCell ref="DN61:DO61"/>
    <mergeCell ref="DP61:DQ61"/>
    <mergeCell ref="DR61:DS61"/>
    <mergeCell ref="DT61:DU61"/>
    <mergeCell ref="DV61:DW61"/>
    <mergeCell ref="DX61:DY61"/>
    <mergeCell ref="DZ61:EA61"/>
    <mergeCell ref="EB61:EC61"/>
    <mergeCell ref="F70:G70"/>
    <mergeCell ref="H70:I70"/>
    <mergeCell ref="J70:K70"/>
    <mergeCell ref="L70:M70"/>
    <mergeCell ref="N70:O70"/>
    <mergeCell ref="P70:Q70"/>
    <mergeCell ref="R70:S70"/>
    <mergeCell ref="T70:U70"/>
    <mergeCell ref="V70:W70"/>
    <mergeCell ref="X70:Y70"/>
    <mergeCell ref="Z70:AA70"/>
    <mergeCell ref="AB70:AC70"/>
    <mergeCell ref="AD70:AE70"/>
    <mergeCell ref="AF70:AG70"/>
    <mergeCell ref="AH70:AI70"/>
    <mergeCell ref="AJ70:AK70"/>
    <mergeCell ref="AL70:AM70"/>
    <mergeCell ref="AN70:AO70"/>
    <mergeCell ref="AP70:AQ70"/>
    <mergeCell ref="DF70:DG70"/>
    <mergeCell ref="AR70:AS70"/>
    <mergeCell ref="AT70:AU70"/>
    <mergeCell ref="AV70:AW70"/>
    <mergeCell ref="AX70:AY70"/>
    <mergeCell ref="AZ70:BA70"/>
    <mergeCell ref="BB70:BC70"/>
    <mergeCell ref="BD70:BE70"/>
    <mergeCell ref="BF70:BG70"/>
    <mergeCell ref="BH70:BI70"/>
    <mergeCell ref="BJ70:BK70"/>
    <mergeCell ref="BL70:BM70"/>
    <mergeCell ref="BN70:BO70"/>
    <mergeCell ref="BP70:BQ70"/>
    <mergeCell ref="BR70:BS70"/>
    <mergeCell ref="BT70:BU70"/>
    <mergeCell ref="BV70:BW70"/>
    <mergeCell ref="BX70:BY70"/>
    <mergeCell ref="AT77:AU77"/>
    <mergeCell ref="BZ70:CA70"/>
    <mergeCell ref="CB70:CC70"/>
    <mergeCell ref="CD70:CE70"/>
    <mergeCell ref="CF70:CG70"/>
    <mergeCell ref="CH70:CI70"/>
    <mergeCell ref="CJ70:CK70"/>
    <mergeCell ref="CL70:CM70"/>
    <mergeCell ref="CN70:CO70"/>
    <mergeCell ref="CP70:CQ70"/>
    <mergeCell ref="CR70:CS70"/>
    <mergeCell ref="CT70:CU70"/>
    <mergeCell ref="CV70:CW70"/>
    <mergeCell ref="CX70:CY70"/>
    <mergeCell ref="CZ70:DA70"/>
    <mergeCell ref="DB70:DC70"/>
    <mergeCell ref="DD70:DE70"/>
    <mergeCell ref="CB77:CC77"/>
    <mergeCell ref="CH77:CI77"/>
    <mergeCell ref="CJ77:CK77"/>
    <mergeCell ref="CL77:CM77"/>
    <mergeCell ref="CN77:CO77"/>
    <mergeCell ref="CP77:CQ77"/>
    <mergeCell ref="CR77:CS77"/>
    <mergeCell ref="CT77:CU77"/>
    <mergeCell ref="CV77:CW77"/>
    <mergeCell ref="CX77:CY77"/>
    <mergeCell ref="CZ77:DA77"/>
    <mergeCell ref="DB77:DC77"/>
    <mergeCell ref="DD77:DE77"/>
    <mergeCell ref="BP75:BQ75"/>
    <mergeCell ref="BR75:BS75"/>
    <mergeCell ref="DH70:DI70"/>
    <mergeCell ref="DJ70:DK70"/>
    <mergeCell ref="DL70:DM70"/>
    <mergeCell ref="DN70:DO70"/>
    <mergeCell ref="DP70:DQ70"/>
    <mergeCell ref="DR70:DS70"/>
    <mergeCell ref="DT70:DU70"/>
    <mergeCell ref="DV70:DW70"/>
    <mergeCell ref="DX70:DY70"/>
    <mergeCell ref="DZ70:EA70"/>
    <mergeCell ref="EB70:EC70"/>
    <mergeCell ref="F77:G77"/>
    <mergeCell ref="H77:I77"/>
    <mergeCell ref="J77:K77"/>
    <mergeCell ref="L77:M77"/>
    <mergeCell ref="N77:O77"/>
    <mergeCell ref="P77:Q77"/>
    <mergeCell ref="R77:S77"/>
    <mergeCell ref="T77:U77"/>
    <mergeCell ref="V77:W77"/>
    <mergeCell ref="X77:Y77"/>
    <mergeCell ref="Z77:AA77"/>
    <mergeCell ref="AB77:AC77"/>
    <mergeCell ref="AD77:AE77"/>
    <mergeCell ref="AF77:AG77"/>
    <mergeCell ref="AH77:AI77"/>
    <mergeCell ref="AJ77:AK77"/>
    <mergeCell ref="AL77:AM77"/>
    <mergeCell ref="AN77:AO77"/>
    <mergeCell ref="AP77:AQ77"/>
    <mergeCell ref="AR77:AS77"/>
    <mergeCell ref="CF77:CG77"/>
    <mergeCell ref="DF77:DG77"/>
    <mergeCell ref="DH77:DI77"/>
    <mergeCell ref="DJ77:DK77"/>
    <mergeCell ref="AV77:AW77"/>
    <mergeCell ref="AX77:AY77"/>
    <mergeCell ref="AZ77:BA77"/>
    <mergeCell ref="BB77:BC77"/>
    <mergeCell ref="BD77:BE77"/>
    <mergeCell ref="BF77:BG77"/>
    <mergeCell ref="BH77:BI77"/>
    <mergeCell ref="BJ77:BK77"/>
    <mergeCell ref="BL77:BM77"/>
    <mergeCell ref="BN77:BO77"/>
    <mergeCell ref="BP77:BQ77"/>
    <mergeCell ref="BR77:BS77"/>
    <mergeCell ref="BT77:BU77"/>
    <mergeCell ref="BV77:BW77"/>
    <mergeCell ref="BX77:BY77"/>
    <mergeCell ref="BZ77:CA77"/>
    <mergeCell ref="DL77:DM77"/>
    <mergeCell ref="DN77:DO77"/>
    <mergeCell ref="DP77:DQ77"/>
    <mergeCell ref="DR77:DS77"/>
    <mergeCell ref="DT77:DU77"/>
    <mergeCell ref="DV77:DW77"/>
    <mergeCell ref="DX77:DY77"/>
    <mergeCell ref="DZ77:EA77"/>
    <mergeCell ref="EB77:EC77"/>
    <mergeCell ref="F84:G84"/>
    <mergeCell ref="H84:I84"/>
    <mergeCell ref="J84:K84"/>
    <mergeCell ref="L84:M84"/>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AP84:AQ84"/>
    <mergeCell ref="AR84:AS84"/>
    <mergeCell ref="AT84:AU84"/>
    <mergeCell ref="AV84:AW84"/>
    <mergeCell ref="AX84:AY84"/>
    <mergeCell ref="DN84:DO84"/>
    <mergeCell ref="AZ84:BA84"/>
    <mergeCell ref="BB84:BC84"/>
    <mergeCell ref="BD84:BE84"/>
    <mergeCell ref="BF84:BG84"/>
    <mergeCell ref="BH84:BI84"/>
    <mergeCell ref="BJ84:BK84"/>
    <mergeCell ref="BL84:BM84"/>
    <mergeCell ref="BN84:BO84"/>
    <mergeCell ref="BP84:BQ84"/>
    <mergeCell ref="BR84:BS84"/>
    <mergeCell ref="BT84:BU84"/>
    <mergeCell ref="BV84:BW84"/>
    <mergeCell ref="BX84:BY84"/>
    <mergeCell ref="BZ84:CA84"/>
    <mergeCell ref="CB84:CC84"/>
    <mergeCell ref="CD84:CE84"/>
    <mergeCell ref="CF84:CG84"/>
    <mergeCell ref="BB91:BC91"/>
    <mergeCell ref="CH84:CI84"/>
    <mergeCell ref="CJ84:CK84"/>
    <mergeCell ref="CL84:CM84"/>
    <mergeCell ref="CN84:CO84"/>
    <mergeCell ref="CP84:CQ84"/>
    <mergeCell ref="CR84:CS84"/>
    <mergeCell ref="CT84:CU84"/>
    <mergeCell ref="CV84:CW84"/>
    <mergeCell ref="CX84:CY84"/>
    <mergeCell ref="CZ84:DA84"/>
    <mergeCell ref="DB84:DC84"/>
    <mergeCell ref="DD84:DE84"/>
    <mergeCell ref="DF84:DG84"/>
    <mergeCell ref="DH84:DI84"/>
    <mergeCell ref="DJ84:DK84"/>
    <mergeCell ref="DL84:DM84"/>
    <mergeCell ref="CJ91:CK91"/>
    <mergeCell ref="CP91:CQ91"/>
    <mergeCell ref="CR91:CS91"/>
    <mergeCell ref="CT91:CU91"/>
    <mergeCell ref="CV91:CW91"/>
    <mergeCell ref="CX91:CY91"/>
    <mergeCell ref="CZ91:DA91"/>
    <mergeCell ref="DB91:DC91"/>
    <mergeCell ref="DD91:DE91"/>
    <mergeCell ref="DF91:DG91"/>
    <mergeCell ref="DH91:DI91"/>
    <mergeCell ref="DJ91:DK91"/>
    <mergeCell ref="DL91:DM91"/>
    <mergeCell ref="BV89:BW89"/>
    <mergeCell ref="BX89:BY89"/>
    <mergeCell ref="DP84:DQ84"/>
    <mergeCell ref="DR84:DS84"/>
    <mergeCell ref="DT84:DU84"/>
    <mergeCell ref="DV84:DW84"/>
    <mergeCell ref="DX84:DY84"/>
    <mergeCell ref="DZ84:EA84"/>
    <mergeCell ref="EB84:EC84"/>
    <mergeCell ref="F91:G91"/>
    <mergeCell ref="H91:I91"/>
    <mergeCell ref="J91:K91"/>
    <mergeCell ref="L91:M91"/>
    <mergeCell ref="N91:O91"/>
    <mergeCell ref="P91:Q91"/>
    <mergeCell ref="R91:S91"/>
    <mergeCell ref="T91:U91"/>
    <mergeCell ref="V91:W91"/>
    <mergeCell ref="X91:Y91"/>
    <mergeCell ref="Z91:AA91"/>
    <mergeCell ref="AB91:AC91"/>
    <mergeCell ref="AD91:AE91"/>
    <mergeCell ref="AF91:AG91"/>
    <mergeCell ref="AH91:AI91"/>
    <mergeCell ref="AJ91:AK91"/>
    <mergeCell ref="AL91:AM91"/>
    <mergeCell ref="AN91:AO91"/>
    <mergeCell ref="AP91:AQ91"/>
    <mergeCell ref="AR91:AS91"/>
    <mergeCell ref="AT91:AU91"/>
    <mergeCell ref="AV91:AW91"/>
    <mergeCell ref="AX91:AY91"/>
    <mergeCell ref="AZ91:BA91"/>
    <mergeCell ref="CN91:CO91"/>
    <mergeCell ref="DN91:DO91"/>
    <mergeCell ref="DP91:DQ91"/>
    <mergeCell ref="DR91:DS91"/>
    <mergeCell ref="BD91:BE91"/>
    <mergeCell ref="BF91:BG91"/>
    <mergeCell ref="BH91:BI91"/>
    <mergeCell ref="BJ91:BK91"/>
    <mergeCell ref="BL91:BM91"/>
    <mergeCell ref="BN91:BO91"/>
    <mergeCell ref="BP91:BQ91"/>
    <mergeCell ref="BR91:BS91"/>
    <mergeCell ref="BT91:BU91"/>
    <mergeCell ref="BV91:BW91"/>
    <mergeCell ref="BX91:BY91"/>
    <mergeCell ref="BZ91:CA91"/>
    <mergeCell ref="CB91:CC91"/>
    <mergeCell ref="CD91:CE91"/>
    <mergeCell ref="CF91:CG91"/>
    <mergeCell ref="CH91:CI91"/>
    <mergeCell ref="DT91:DU91"/>
    <mergeCell ref="DV91:DW91"/>
    <mergeCell ref="DX91:DY91"/>
    <mergeCell ref="DZ91:EA91"/>
    <mergeCell ref="EB91:EC91"/>
    <mergeCell ref="F58:S58"/>
    <mergeCell ref="T58:AQ58"/>
    <mergeCell ref="AR58:BO58"/>
    <mergeCell ref="BP58:CM58"/>
    <mergeCell ref="CN58:DK58"/>
    <mergeCell ref="DL58:EC58"/>
    <mergeCell ref="F59:G59"/>
    <mergeCell ref="H59:I59"/>
    <mergeCell ref="J59:K59"/>
    <mergeCell ref="L59:M59"/>
    <mergeCell ref="N59:O59"/>
    <mergeCell ref="P59:Q59"/>
    <mergeCell ref="R59:S59"/>
    <mergeCell ref="T59:U59"/>
    <mergeCell ref="V59:W59"/>
    <mergeCell ref="X59:Y59"/>
    <mergeCell ref="Z59:AA59"/>
    <mergeCell ref="AB59:AC59"/>
    <mergeCell ref="AD59:AE59"/>
    <mergeCell ref="AF59:AG59"/>
    <mergeCell ref="AH59:AI59"/>
    <mergeCell ref="AJ59:AK59"/>
    <mergeCell ref="AL59:AM59"/>
    <mergeCell ref="AN59:AO59"/>
    <mergeCell ref="AP59:AQ59"/>
    <mergeCell ref="AR59:AS59"/>
    <mergeCell ref="CL91:CM91"/>
    <mergeCell ref="AT59:AU59"/>
    <mergeCell ref="AV59:AW59"/>
    <mergeCell ref="AX59:AY59"/>
    <mergeCell ref="AZ59:BA59"/>
    <mergeCell ref="BB59:BC59"/>
    <mergeCell ref="BD59:BE59"/>
    <mergeCell ref="BF59:BG59"/>
    <mergeCell ref="BH59:BI59"/>
    <mergeCell ref="BJ59:BK59"/>
    <mergeCell ref="BL59:BM59"/>
    <mergeCell ref="BN59:BO59"/>
    <mergeCell ref="BP59:BQ59"/>
    <mergeCell ref="BR59:BS59"/>
    <mergeCell ref="BT59:BU59"/>
    <mergeCell ref="BV59:BW59"/>
    <mergeCell ref="BX59:BY59"/>
    <mergeCell ref="BZ59:CA59"/>
    <mergeCell ref="DJ59:DK59"/>
    <mergeCell ref="DL59:DM59"/>
    <mergeCell ref="DN59:DO59"/>
    <mergeCell ref="DP59:DQ59"/>
    <mergeCell ref="DR59:DS59"/>
    <mergeCell ref="DT59:DU59"/>
    <mergeCell ref="DV59:DW59"/>
    <mergeCell ref="DX59:DY59"/>
    <mergeCell ref="DZ59:EA59"/>
    <mergeCell ref="EB59:EC59"/>
    <mergeCell ref="CB59:CC59"/>
    <mergeCell ref="CD59:CE59"/>
    <mergeCell ref="CF59:CG59"/>
    <mergeCell ref="CH59:CI59"/>
    <mergeCell ref="CJ59:CK59"/>
    <mergeCell ref="CL59:CM59"/>
    <mergeCell ref="CN59:CO59"/>
    <mergeCell ref="CP59:CQ59"/>
    <mergeCell ref="CR59:CS59"/>
    <mergeCell ref="CT59:CU59"/>
    <mergeCell ref="CV59:CW59"/>
    <mergeCell ref="CX59:CY59"/>
    <mergeCell ref="CZ59:DA59"/>
    <mergeCell ref="DB59:DC59"/>
    <mergeCell ref="DD59:DE59"/>
    <mergeCell ref="DF59:DG59"/>
    <mergeCell ref="DH59:DI59"/>
    <mergeCell ref="F48:G48"/>
    <mergeCell ref="H48:I48"/>
    <mergeCell ref="J48:K48"/>
    <mergeCell ref="L48:M48"/>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AP48:AQ48"/>
    <mergeCell ref="AR48:AS48"/>
    <mergeCell ref="AT48:AU48"/>
    <mergeCell ref="AV48:AW48"/>
    <mergeCell ref="AX48:AY48"/>
    <mergeCell ref="AZ48:BA48"/>
    <mergeCell ref="BB48:BC48"/>
    <mergeCell ref="BD48:BE48"/>
    <mergeCell ref="BF48:BG48"/>
    <mergeCell ref="BH48:BI48"/>
    <mergeCell ref="BJ48:BK48"/>
    <mergeCell ref="BL48:BM48"/>
    <mergeCell ref="BN48:BO48"/>
    <mergeCell ref="BP48:BQ48"/>
    <mergeCell ref="BR48:BS48"/>
    <mergeCell ref="BT48:BU48"/>
    <mergeCell ref="BV48:BW48"/>
    <mergeCell ref="BX48:BY48"/>
    <mergeCell ref="BZ48:CA48"/>
    <mergeCell ref="CB48:CC48"/>
    <mergeCell ref="CD48:CE48"/>
    <mergeCell ref="CF48:CG48"/>
    <mergeCell ref="CH48:CI48"/>
    <mergeCell ref="CJ48:CK48"/>
    <mergeCell ref="CL48:CM48"/>
    <mergeCell ref="CN48:CO48"/>
    <mergeCell ref="CP48:CQ48"/>
    <mergeCell ref="CR48:CS48"/>
    <mergeCell ref="CT48:CU48"/>
    <mergeCell ref="CV48:CW48"/>
    <mergeCell ref="CX48:CY48"/>
    <mergeCell ref="CZ48:DA48"/>
    <mergeCell ref="DB48:DC48"/>
    <mergeCell ref="DD48:DE48"/>
    <mergeCell ref="DF48:DG48"/>
    <mergeCell ref="DH48:DI48"/>
    <mergeCell ref="DJ48:DK48"/>
    <mergeCell ref="DL48:DM48"/>
    <mergeCell ref="DN48:DO48"/>
    <mergeCell ref="DP48:DQ48"/>
    <mergeCell ref="DR48:DS48"/>
    <mergeCell ref="DT48:DU48"/>
    <mergeCell ref="DV48:DW48"/>
    <mergeCell ref="DX48:DY48"/>
    <mergeCell ref="DZ48:EA48"/>
    <mergeCell ref="EB48:EC48"/>
    <mergeCell ref="F54:G54"/>
    <mergeCell ref="H54:I54"/>
    <mergeCell ref="J54:K54"/>
    <mergeCell ref="L54:M54"/>
    <mergeCell ref="N54:O54"/>
    <mergeCell ref="P54:Q54"/>
    <mergeCell ref="R54:S54"/>
    <mergeCell ref="T54:U54"/>
    <mergeCell ref="V54:W54"/>
    <mergeCell ref="X54:Y54"/>
    <mergeCell ref="Z54:AA54"/>
    <mergeCell ref="AB54:AC54"/>
    <mergeCell ref="AD54:AE54"/>
    <mergeCell ref="AF54:AG54"/>
    <mergeCell ref="AH54:AI54"/>
    <mergeCell ref="AJ54:AK54"/>
    <mergeCell ref="AL54:AM54"/>
    <mergeCell ref="AN54:AO54"/>
    <mergeCell ref="AP54:AQ54"/>
    <mergeCell ref="AR54:AS54"/>
    <mergeCell ref="AT54:AU54"/>
    <mergeCell ref="AV54:AW54"/>
    <mergeCell ref="AX54:AY54"/>
    <mergeCell ref="AZ54:BA54"/>
    <mergeCell ref="BB54:BC54"/>
    <mergeCell ref="BD54:BE54"/>
    <mergeCell ref="BF54:BG54"/>
    <mergeCell ref="BH54:BI54"/>
    <mergeCell ref="BJ54:BK54"/>
    <mergeCell ref="BL54:BM54"/>
    <mergeCell ref="BN54:BO54"/>
    <mergeCell ref="BP54:BQ54"/>
    <mergeCell ref="BR54:BS54"/>
    <mergeCell ref="BT54:BU54"/>
    <mergeCell ref="BV54:BW54"/>
    <mergeCell ref="BX54:BY54"/>
    <mergeCell ref="BZ54:CA54"/>
    <mergeCell ref="CB54:CC54"/>
    <mergeCell ref="CD54:CE54"/>
    <mergeCell ref="CF54:CG54"/>
    <mergeCell ref="CH54:CI54"/>
    <mergeCell ref="CJ54:CK54"/>
    <mergeCell ref="CL54:CM54"/>
    <mergeCell ref="CN54:CO54"/>
    <mergeCell ref="CP54:CQ54"/>
    <mergeCell ref="CR54:CS54"/>
    <mergeCell ref="CT54:CU54"/>
    <mergeCell ref="CV54:CW54"/>
    <mergeCell ref="CX54:CY54"/>
    <mergeCell ref="CZ54:DA54"/>
    <mergeCell ref="DB54:DC54"/>
    <mergeCell ref="DD54:DE54"/>
    <mergeCell ref="DF54:DG54"/>
    <mergeCell ref="DH54:DI54"/>
    <mergeCell ref="DJ54:DK54"/>
    <mergeCell ref="DL54:DM54"/>
    <mergeCell ref="DN54:DO54"/>
    <mergeCell ref="DP54:DQ54"/>
    <mergeCell ref="DR54:DS54"/>
    <mergeCell ref="DT54:DU54"/>
    <mergeCell ref="DV54:DW54"/>
    <mergeCell ref="DX54:DY54"/>
    <mergeCell ref="DZ54:EA54"/>
    <mergeCell ref="EB54:EC54"/>
    <mergeCell ref="F49:G49"/>
    <mergeCell ref="H49:I49"/>
    <mergeCell ref="J49:K49"/>
    <mergeCell ref="L49:M49"/>
    <mergeCell ref="N49:O49"/>
    <mergeCell ref="P49:Q49"/>
    <mergeCell ref="R49:S49"/>
    <mergeCell ref="T49:U49"/>
    <mergeCell ref="V49:W49"/>
    <mergeCell ref="X49:Y49"/>
    <mergeCell ref="Z49:AA49"/>
    <mergeCell ref="AB49:AC49"/>
    <mergeCell ref="AD49:AE49"/>
    <mergeCell ref="AF49:AG49"/>
    <mergeCell ref="AH49:AI49"/>
    <mergeCell ref="AJ49:AK49"/>
    <mergeCell ref="AL49:AM49"/>
    <mergeCell ref="AN49:AO49"/>
    <mergeCell ref="AP49:AQ49"/>
    <mergeCell ref="AR49:AS49"/>
    <mergeCell ref="AT49:AU49"/>
    <mergeCell ref="AV49:AW49"/>
    <mergeCell ref="AX49:AY49"/>
    <mergeCell ref="AZ49:BA49"/>
    <mergeCell ref="BB49:BC49"/>
    <mergeCell ref="BD49:BE49"/>
    <mergeCell ref="BF49:BG49"/>
    <mergeCell ref="BH49:BI49"/>
    <mergeCell ref="BJ49:BK49"/>
    <mergeCell ref="BL49:BM49"/>
    <mergeCell ref="BN49:BO49"/>
    <mergeCell ref="BP49:BQ49"/>
    <mergeCell ref="BR49:BS49"/>
    <mergeCell ref="BT49:BU49"/>
    <mergeCell ref="BV49:BW49"/>
    <mergeCell ref="BX49:BY49"/>
    <mergeCell ref="BZ49:CA49"/>
    <mergeCell ref="CB49:CC49"/>
    <mergeCell ref="CD49:CE49"/>
    <mergeCell ref="CF49:CG49"/>
    <mergeCell ref="CH49:CI49"/>
    <mergeCell ref="CJ49:CK49"/>
    <mergeCell ref="CL49:CM49"/>
    <mergeCell ref="CN49:CO49"/>
    <mergeCell ref="CP49:CQ49"/>
    <mergeCell ref="CR49:CS49"/>
    <mergeCell ref="CT49:CU49"/>
    <mergeCell ref="CV49:CW49"/>
    <mergeCell ref="CX49:CY49"/>
    <mergeCell ref="CZ49:DA49"/>
    <mergeCell ref="DB49:DC49"/>
    <mergeCell ref="DD49:DE49"/>
    <mergeCell ref="DF49:DG49"/>
    <mergeCell ref="DH49:DI49"/>
    <mergeCell ref="DJ49:DK49"/>
    <mergeCell ref="DL49:DM49"/>
    <mergeCell ref="DN49:DO49"/>
    <mergeCell ref="DP49:DQ49"/>
    <mergeCell ref="DR49:DS49"/>
    <mergeCell ref="DT49:DU49"/>
    <mergeCell ref="DV49:DW49"/>
    <mergeCell ref="DX49:DY49"/>
    <mergeCell ref="DZ49:EA49"/>
    <mergeCell ref="EB49:EC49"/>
    <mergeCell ref="F53:G53"/>
    <mergeCell ref="H53:I53"/>
    <mergeCell ref="J53:K53"/>
    <mergeCell ref="L53:M53"/>
    <mergeCell ref="N53:O53"/>
    <mergeCell ref="P53:Q53"/>
    <mergeCell ref="R53:S53"/>
    <mergeCell ref="T53:U53"/>
    <mergeCell ref="V53:W53"/>
    <mergeCell ref="X53:Y53"/>
    <mergeCell ref="Z53:AA53"/>
    <mergeCell ref="AB53:AC53"/>
    <mergeCell ref="AD53:AE53"/>
    <mergeCell ref="AF53:AG53"/>
    <mergeCell ref="AH53:AI53"/>
    <mergeCell ref="AJ53:AK53"/>
    <mergeCell ref="AL53:AM53"/>
    <mergeCell ref="AN53:AO53"/>
    <mergeCell ref="AP53:AQ53"/>
    <mergeCell ref="AR53:AS53"/>
    <mergeCell ref="AT53:AU53"/>
    <mergeCell ref="AV53:AW53"/>
    <mergeCell ref="AX53:AY53"/>
    <mergeCell ref="AZ53:BA53"/>
    <mergeCell ref="BB53:BC53"/>
    <mergeCell ref="BD53:BE53"/>
    <mergeCell ref="BF53:BG53"/>
    <mergeCell ref="BH53:BI53"/>
    <mergeCell ref="BJ53:BK53"/>
    <mergeCell ref="BL53:BM53"/>
    <mergeCell ref="BN53:BO53"/>
    <mergeCell ref="BP53:BQ53"/>
    <mergeCell ref="BR53:BS53"/>
    <mergeCell ref="BT53:BU53"/>
    <mergeCell ref="BV53:BW53"/>
    <mergeCell ref="BX53:BY53"/>
    <mergeCell ref="BZ53:CA53"/>
    <mergeCell ref="CB53:CC53"/>
    <mergeCell ref="CD53:CE53"/>
    <mergeCell ref="CF53:CG53"/>
    <mergeCell ref="CH53:CI53"/>
    <mergeCell ref="CJ53:CK53"/>
    <mergeCell ref="CL53:CM53"/>
    <mergeCell ref="CN53:CO53"/>
    <mergeCell ref="CP53:CQ53"/>
    <mergeCell ref="CR53:CS53"/>
    <mergeCell ref="CT53:CU53"/>
    <mergeCell ref="CV53:CW53"/>
    <mergeCell ref="CX53:CY53"/>
    <mergeCell ref="CZ53:DA53"/>
    <mergeCell ref="DB53:DC53"/>
    <mergeCell ref="DD53:DE53"/>
    <mergeCell ref="DF53:DG53"/>
    <mergeCell ref="DH53:DI53"/>
    <mergeCell ref="DJ53:DK53"/>
    <mergeCell ref="DL53:DM53"/>
    <mergeCell ref="DN53:DO53"/>
    <mergeCell ref="DP53:DQ53"/>
    <mergeCell ref="DR53:DS53"/>
    <mergeCell ref="DT53:DU53"/>
    <mergeCell ref="DV53:DW53"/>
    <mergeCell ref="DX53:DY53"/>
    <mergeCell ref="DZ53:EA53"/>
    <mergeCell ref="EB53:EC53"/>
    <mergeCell ref="F50:G50"/>
    <mergeCell ref="H50:I50"/>
    <mergeCell ref="J50:K50"/>
    <mergeCell ref="L50:M50"/>
    <mergeCell ref="N50:O50"/>
    <mergeCell ref="P50:Q50"/>
    <mergeCell ref="R50:S50"/>
    <mergeCell ref="T50:U50"/>
    <mergeCell ref="V50:W50"/>
    <mergeCell ref="X50:Y50"/>
    <mergeCell ref="Z50:AA50"/>
    <mergeCell ref="AB50:AC50"/>
    <mergeCell ref="AD50:AE50"/>
    <mergeCell ref="AF50:AG50"/>
    <mergeCell ref="AH50:AI50"/>
    <mergeCell ref="AJ50:AK50"/>
    <mergeCell ref="AL50:AM50"/>
    <mergeCell ref="AN50:AO50"/>
    <mergeCell ref="AP50:AQ50"/>
    <mergeCell ref="AR50:AS50"/>
    <mergeCell ref="AT50:AU50"/>
    <mergeCell ref="AV50:AW50"/>
    <mergeCell ref="AX50:AY50"/>
    <mergeCell ref="AZ50:BA50"/>
    <mergeCell ref="BB50:BC50"/>
    <mergeCell ref="BD50:BE50"/>
    <mergeCell ref="BF50:BG50"/>
    <mergeCell ref="BH50:BI50"/>
    <mergeCell ref="BJ50:BK50"/>
    <mergeCell ref="BL50:BM50"/>
    <mergeCell ref="BN50:BO50"/>
    <mergeCell ref="BP50:BQ50"/>
    <mergeCell ref="BR50:BS50"/>
    <mergeCell ref="BT50:BU50"/>
    <mergeCell ref="BV50:BW50"/>
    <mergeCell ref="BX50:BY50"/>
    <mergeCell ref="BZ50:CA50"/>
    <mergeCell ref="CB50:CC50"/>
    <mergeCell ref="CD50:CE50"/>
    <mergeCell ref="CF50:CG50"/>
    <mergeCell ref="CH50:CI50"/>
    <mergeCell ref="CJ50:CK50"/>
    <mergeCell ref="CL50:CM50"/>
    <mergeCell ref="CN50:CO50"/>
    <mergeCell ref="CP50:CQ50"/>
    <mergeCell ref="CR50:CS50"/>
    <mergeCell ref="CT50:CU50"/>
    <mergeCell ref="CV50:CW50"/>
    <mergeCell ref="CX50:CY50"/>
    <mergeCell ref="CZ50:DA50"/>
    <mergeCell ref="DB50:DC50"/>
    <mergeCell ref="DD50:DE50"/>
    <mergeCell ref="DF50:DG50"/>
    <mergeCell ref="DH50:DI50"/>
    <mergeCell ref="DJ50:DK50"/>
    <mergeCell ref="DL50:DM50"/>
    <mergeCell ref="DN50:DO50"/>
    <mergeCell ref="DP50:DQ50"/>
    <mergeCell ref="DR50:DS50"/>
    <mergeCell ref="DT50:DU50"/>
    <mergeCell ref="DV50:DW50"/>
    <mergeCell ref="DX50:DY50"/>
    <mergeCell ref="DZ50:EA50"/>
    <mergeCell ref="EB50:EC50"/>
    <mergeCell ref="F51:G51"/>
    <mergeCell ref="H51:I51"/>
    <mergeCell ref="J51:K51"/>
    <mergeCell ref="L51:M51"/>
    <mergeCell ref="N51:O51"/>
    <mergeCell ref="P51:Q51"/>
    <mergeCell ref="R51:S51"/>
    <mergeCell ref="T51:U51"/>
    <mergeCell ref="V51:W51"/>
    <mergeCell ref="X51:Y51"/>
    <mergeCell ref="Z51:AA51"/>
    <mergeCell ref="AB51:AC51"/>
    <mergeCell ref="AD51:AE51"/>
    <mergeCell ref="AF51:AG51"/>
    <mergeCell ref="AH51:AI51"/>
    <mergeCell ref="AJ51:AK51"/>
    <mergeCell ref="AL51:AM51"/>
    <mergeCell ref="AN51:AO51"/>
    <mergeCell ref="AP51:AQ51"/>
    <mergeCell ref="AR51:AS51"/>
    <mergeCell ref="AT51:AU51"/>
    <mergeCell ref="AV51:AW51"/>
    <mergeCell ref="AX51:AY51"/>
    <mergeCell ref="AZ51:BA51"/>
    <mergeCell ref="BB51:BC51"/>
    <mergeCell ref="BD51:BE51"/>
    <mergeCell ref="BF51:BG51"/>
    <mergeCell ref="BH51:BI51"/>
    <mergeCell ref="BJ51:BK51"/>
    <mergeCell ref="BL51:BM51"/>
    <mergeCell ref="BN51:BO51"/>
    <mergeCell ref="BP51:BQ51"/>
    <mergeCell ref="BR51:BS51"/>
    <mergeCell ref="BT51:BU51"/>
    <mergeCell ref="BV51:BW51"/>
    <mergeCell ref="BX51:BY51"/>
    <mergeCell ref="BZ51:CA51"/>
    <mergeCell ref="CB51:CC51"/>
    <mergeCell ref="CD51:CE51"/>
    <mergeCell ref="CF51:CG51"/>
    <mergeCell ref="CH51:CI51"/>
    <mergeCell ref="CJ51:CK51"/>
    <mergeCell ref="CL51:CM51"/>
    <mergeCell ref="CN51:CO51"/>
    <mergeCell ref="CP51:CQ51"/>
    <mergeCell ref="CR51:CS51"/>
    <mergeCell ref="CT51:CU51"/>
    <mergeCell ref="CV51:CW51"/>
    <mergeCell ref="CX51:CY51"/>
    <mergeCell ref="CZ51:DA51"/>
    <mergeCell ref="DB51:DC51"/>
    <mergeCell ref="DD51:DE51"/>
    <mergeCell ref="DF51:DG51"/>
    <mergeCell ref="DH51:DI51"/>
    <mergeCell ref="DJ51:DK51"/>
    <mergeCell ref="DL51:DM51"/>
    <mergeCell ref="DN51:DO51"/>
    <mergeCell ref="DP51:DQ51"/>
    <mergeCell ref="DR51:DS51"/>
    <mergeCell ref="DT51:DU51"/>
    <mergeCell ref="DV51:DW51"/>
    <mergeCell ref="DX51:DY51"/>
    <mergeCell ref="DZ51:EA51"/>
    <mergeCell ref="EB51:EC51"/>
    <mergeCell ref="F52:G52"/>
    <mergeCell ref="H52:I52"/>
    <mergeCell ref="J52:K52"/>
    <mergeCell ref="L52:M52"/>
    <mergeCell ref="N52:O52"/>
    <mergeCell ref="P52:Q52"/>
    <mergeCell ref="R52:S52"/>
    <mergeCell ref="T52:U52"/>
    <mergeCell ref="V52:W52"/>
    <mergeCell ref="X52:Y52"/>
    <mergeCell ref="Z52:AA52"/>
    <mergeCell ref="AB52:AC52"/>
    <mergeCell ref="AD52:AE52"/>
    <mergeCell ref="AF52:AG52"/>
    <mergeCell ref="AH52:AI52"/>
    <mergeCell ref="AJ52:AK52"/>
    <mergeCell ref="AL52:AM52"/>
    <mergeCell ref="AN52:AO52"/>
    <mergeCell ref="AP52:AQ52"/>
    <mergeCell ref="AR52:AS52"/>
    <mergeCell ref="AT52:AU52"/>
    <mergeCell ref="AV52:AW52"/>
    <mergeCell ref="AX52:AY52"/>
    <mergeCell ref="AZ52:BA52"/>
    <mergeCell ref="BB52:BC52"/>
    <mergeCell ref="BD52:BE52"/>
    <mergeCell ref="BF52:BG52"/>
    <mergeCell ref="BH52:BI52"/>
    <mergeCell ref="BJ52:BK52"/>
    <mergeCell ref="BL52:BM52"/>
    <mergeCell ref="BN52:BO52"/>
    <mergeCell ref="BP52:BQ52"/>
    <mergeCell ref="BR52:BS52"/>
    <mergeCell ref="BT52:BU52"/>
    <mergeCell ref="BV52:BW52"/>
    <mergeCell ref="BX52:BY52"/>
    <mergeCell ref="BZ52:CA52"/>
    <mergeCell ref="CB52:CC52"/>
    <mergeCell ref="CD52:CE52"/>
    <mergeCell ref="CF52:CG52"/>
    <mergeCell ref="CH52:CI52"/>
    <mergeCell ref="CJ52:CK52"/>
    <mergeCell ref="CL52:CM52"/>
    <mergeCell ref="CN52:CO52"/>
    <mergeCell ref="CP52:CQ52"/>
    <mergeCell ref="CR52:CS52"/>
    <mergeCell ref="CT52:CU52"/>
    <mergeCell ref="CV52:CW52"/>
    <mergeCell ref="CX52:CY52"/>
    <mergeCell ref="CZ52:DA52"/>
    <mergeCell ref="DB52:DC52"/>
    <mergeCell ref="DD52:DE52"/>
    <mergeCell ref="DF52:DG52"/>
    <mergeCell ref="DH52:DI52"/>
    <mergeCell ref="DJ52:DK52"/>
    <mergeCell ref="DL52:DM52"/>
    <mergeCell ref="DN52:DO52"/>
    <mergeCell ref="DP52:DQ52"/>
    <mergeCell ref="DR52:DS52"/>
    <mergeCell ref="DT52:DU52"/>
    <mergeCell ref="DV52:DW52"/>
    <mergeCell ref="DX52:DY52"/>
    <mergeCell ref="DZ52:EA52"/>
    <mergeCell ref="EB52:EC52"/>
    <mergeCell ref="F75:G75"/>
    <mergeCell ref="H75:I75"/>
    <mergeCell ref="J75:K75"/>
    <mergeCell ref="L75:M75"/>
    <mergeCell ref="N75:O75"/>
    <mergeCell ref="P75:Q75"/>
    <mergeCell ref="R75:S75"/>
    <mergeCell ref="T75:U75"/>
    <mergeCell ref="V75:W75"/>
    <mergeCell ref="X75:Y75"/>
    <mergeCell ref="Z75:AA75"/>
    <mergeCell ref="AB75:AC75"/>
    <mergeCell ref="AD75:AE75"/>
    <mergeCell ref="AF75:AG75"/>
    <mergeCell ref="AH75:AI75"/>
    <mergeCell ref="AJ75:AK75"/>
    <mergeCell ref="AL75:AM75"/>
    <mergeCell ref="AN75:AO75"/>
    <mergeCell ref="AP75:AQ75"/>
    <mergeCell ref="AR75:AS75"/>
    <mergeCell ref="AT75:AU75"/>
    <mergeCell ref="AV75:AW75"/>
    <mergeCell ref="AX75:AY75"/>
    <mergeCell ref="AZ75:BA75"/>
    <mergeCell ref="BB75:BC75"/>
    <mergeCell ref="BD75:BE75"/>
    <mergeCell ref="BF75:BG75"/>
    <mergeCell ref="BH75:BI75"/>
    <mergeCell ref="BJ75:BK75"/>
    <mergeCell ref="BL75:BM75"/>
    <mergeCell ref="BN75:BO75"/>
    <mergeCell ref="BT75:BU75"/>
    <mergeCell ref="BV75:BW75"/>
    <mergeCell ref="BX75:BY75"/>
    <mergeCell ref="BZ75:CA75"/>
    <mergeCell ref="CB75:CC75"/>
    <mergeCell ref="CD75:CE75"/>
    <mergeCell ref="CF75:CG75"/>
    <mergeCell ref="CH75:CI75"/>
    <mergeCell ref="CJ75:CK75"/>
    <mergeCell ref="CL75:CM75"/>
    <mergeCell ref="CN75:CO75"/>
    <mergeCell ref="CP75:CQ75"/>
    <mergeCell ref="CR75:CS75"/>
    <mergeCell ref="CT75:CU75"/>
    <mergeCell ref="CV75:CW75"/>
    <mergeCell ref="CX75:CY75"/>
    <mergeCell ref="CZ75:DA75"/>
    <mergeCell ref="DB75:DC75"/>
    <mergeCell ref="DD75:DE75"/>
    <mergeCell ref="DF75:DG75"/>
    <mergeCell ref="DH75:DI75"/>
    <mergeCell ref="DJ75:DK75"/>
    <mergeCell ref="DL75:DM75"/>
    <mergeCell ref="DN75:DO75"/>
    <mergeCell ref="DP75:DQ75"/>
    <mergeCell ref="DR75:DS75"/>
    <mergeCell ref="DT75:DU75"/>
    <mergeCell ref="DV75:DW75"/>
    <mergeCell ref="DX75:DY75"/>
    <mergeCell ref="DZ75:EA75"/>
    <mergeCell ref="EB75:EC75"/>
    <mergeCell ref="F76:G76"/>
    <mergeCell ref="H76:I76"/>
    <mergeCell ref="J76:K76"/>
    <mergeCell ref="L76:M76"/>
    <mergeCell ref="N76:O76"/>
    <mergeCell ref="P76:Q76"/>
    <mergeCell ref="R76:S76"/>
    <mergeCell ref="T76:U76"/>
    <mergeCell ref="V76:W76"/>
    <mergeCell ref="X76:Y76"/>
    <mergeCell ref="Z76:AA76"/>
    <mergeCell ref="AB76:AC76"/>
    <mergeCell ref="AD76:AE76"/>
    <mergeCell ref="AF76:AG76"/>
    <mergeCell ref="AH76:AI76"/>
    <mergeCell ref="AJ76:AK76"/>
    <mergeCell ref="AL76:AM76"/>
    <mergeCell ref="AN76:AO76"/>
    <mergeCell ref="AP76:AQ76"/>
    <mergeCell ref="AR76:AS76"/>
    <mergeCell ref="AT76:AU76"/>
    <mergeCell ref="AV76:AW76"/>
    <mergeCell ref="AX76:AY76"/>
    <mergeCell ref="AZ76:BA76"/>
    <mergeCell ref="BB76:BC76"/>
    <mergeCell ref="BD76:BE76"/>
    <mergeCell ref="BF76:BG76"/>
    <mergeCell ref="BH76:BI76"/>
    <mergeCell ref="BJ76:BK76"/>
    <mergeCell ref="BL76:BM76"/>
    <mergeCell ref="BN76:BO76"/>
    <mergeCell ref="BP76:BQ76"/>
    <mergeCell ref="BR76:BS76"/>
    <mergeCell ref="DH76:DI76"/>
    <mergeCell ref="DJ76:DK76"/>
    <mergeCell ref="DL76:DM76"/>
    <mergeCell ref="DN76:DO76"/>
    <mergeCell ref="DP76:DQ76"/>
    <mergeCell ref="DR76:DS76"/>
    <mergeCell ref="DT76:DU76"/>
    <mergeCell ref="DV76:DW76"/>
    <mergeCell ref="DX76:DY76"/>
    <mergeCell ref="DZ76:EA76"/>
    <mergeCell ref="EB76:EC76"/>
    <mergeCell ref="F82:G82"/>
    <mergeCell ref="H82:I82"/>
    <mergeCell ref="J82:K82"/>
    <mergeCell ref="L82:M82"/>
    <mergeCell ref="N82:O82"/>
    <mergeCell ref="P82:Q82"/>
    <mergeCell ref="R82:S82"/>
    <mergeCell ref="T82:U82"/>
    <mergeCell ref="V82:W82"/>
    <mergeCell ref="X82:Y82"/>
    <mergeCell ref="Z82:AA82"/>
    <mergeCell ref="AB82:AC82"/>
    <mergeCell ref="AD82:AE82"/>
    <mergeCell ref="AF82:AG82"/>
    <mergeCell ref="AH82:AI82"/>
    <mergeCell ref="AJ82:AK82"/>
    <mergeCell ref="AL82:AM82"/>
    <mergeCell ref="AN82:AO82"/>
    <mergeCell ref="BT76:BU76"/>
    <mergeCell ref="BV76:BW76"/>
    <mergeCell ref="BX76:BY76"/>
    <mergeCell ref="AV82:AW82"/>
    <mergeCell ref="AX82:AY82"/>
    <mergeCell ref="AZ82:BA82"/>
    <mergeCell ref="BB82:BC82"/>
    <mergeCell ref="BD82:BE82"/>
    <mergeCell ref="BF82:BG82"/>
    <mergeCell ref="BH82:BI82"/>
    <mergeCell ref="BJ82:BK82"/>
    <mergeCell ref="BL82:BM82"/>
    <mergeCell ref="BN82:BO82"/>
    <mergeCell ref="BP82:BQ82"/>
    <mergeCell ref="BR82:BS82"/>
    <mergeCell ref="BT82:BU82"/>
    <mergeCell ref="BV82:BW82"/>
    <mergeCell ref="DB76:DC76"/>
    <mergeCell ref="DD76:DE76"/>
    <mergeCell ref="DF76:DG76"/>
    <mergeCell ref="BZ76:CA76"/>
    <mergeCell ref="CB76:CC76"/>
    <mergeCell ref="CD76:CE76"/>
    <mergeCell ref="CF76:CG76"/>
    <mergeCell ref="CH76:CI76"/>
    <mergeCell ref="CJ76:CK76"/>
    <mergeCell ref="CL76:CM76"/>
    <mergeCell ref="CN76:CO76"/>
    <mergeCell ref="CP76:CQ76"/>
    <mergeCell ref="CR76:CS76"/>
    <mergeCell ref="CT76:CU76"/>
    <mergeCell ref="CV76:CW76"/>
    <mergeCell ref="CX76:CY76"/>
    <mergeCell ref="CZ76:DA76"/>
    <mergeCell ref="CD77:CE77"/>
    <mergeCell ref="BD78:BE78"/>
    <mergeCell ref="BF78:BG78"/>
    <mergeCell ref="DN82:DO82"/>
    <mergeCell ref="DP82:DQ82"/>
    <mergeCell ref="DR82:DS82"/>
    <mergeCell ref="DT82:DU82"/>
    <mergeCell ref="DV82:DW82"/>
    <mergeCell ref="DX82:DY82"/>
    <mergeCell ref="DZ82:EA82"/>
    <mergeCell ref="EB82:EC82"/>
    <mergeCell ref="F83:G83"/>
    <mergeCell ref="H83:I83"/>
    <mergeCell ref="J83:K83"/>
    <mergeCell ref="L83:M83"/>
    <mergeCell ref="N83:O83"/>
    <mergeCell ref="P83:Q83"/>
    <mergeCell ref="R83:S83"/>
    <mergeCell ref="T83:U83"/>
    <mergeCell ref="V83:W83"/>
    <mergeCell ref="X83:Y83"/>
    <mergeCell ref="Z83:AA83"/>
    <mergeCell ref="AB83:AC83"/>
    <mergeCell ref="AD83:AE83"/>
    <mergeCell ref="AF83:AG83"/>
    <mergeCell ref="AH83:AI83"/>
    <mergeCell ref="AJ83:AK83"/>
    <mergeCell ref="AL83:AM83"/>
    <mergeCell ref="AN83:AO83"/>
    <mergeCell ref="AP83:AQ83"/>
    <mergeCell ref="AR83:AS83"/>
    <mergeCell ref="BX82:BY82"/>
    <mergeCell ref="BZ82:CA82"/>
    <mergeCell ref="CB82:CC82"/>
    <mergeCell ref="CD82:CE82"/>
    <mergeCell ref="BB83:BC83"/>
    <mergeCell ref="BD83:BE83"/>
    <mergeCell ref="BF83:BG83"/>
    <mergeCell ref="BH83:BI83"/>
    <mergeCell ref="BJ83:BK83"/>
    <mergeCell ref="BL83:BM83"/>
    <mergeCell ref="BN83:BO83"/>
    <mergeCell ref="BP83:BQ83"/>
    <mergeCell ref="BR83:BS83"/>
    <mergeCell ref="BT83:BU83"/>
    <mergeCell ref="BV83:BW83"/>
    <mergeCell ref="BX83:BY83"/>
    <mergeCell ref="BZ83:CA83"/>
    <mergeCell ref="DF82:DG82"/>
    <mergeCell ref="DH82:DI82"/>
    <mergeCell ref="DJ82:DK82"/>
    <mergeCell ref="DL82:DM82"/>
    <mergeCell ref="CF82:CG82"/>
    <mergeCell ref="CH82:CI82"/>
    <mergeCell ref="CJ82:CK82"/>
    <mergeCell ref="CL82:CM82"/>
    <mergeCell ref="CN82:CO82"/>
    <mergeCell ref="CP82:CQ82"/>
    <mergeCell ref="CR82:CS82"/>
    <mergeCell ref="CT82:CU82"/>
    <mergeCell ref="CV82:CW82"/>
    <mergeCell ref="CX82:CY82"/>
    <mergeCell ref="CZ82:DA82"/>
    <mergeCell ref="DB82:DC82"/>
    <mergeCell ref="DD82:DE82"/>
    <mergeCell ref="CB83:CC83"/>
    <mergeCell ref="CD83:CE83"/>
    <mergeCell ref="CF83:CG83"/>
    <mergeCell ref="CH83:CI83"/>
    <mergeCell ref="CJ83:CK83"/>
    <mergeCell ref="CL83:CM83"/>
    <mergeCell ref="CN83:CO83"/>
    <mergeCell ref="CP83:CQ83"/>
    <mergeCell ref="CR83:CS83"/>
    <mergeCell ref="CT83:CU83"/>
    <mergeCell ref="CV83:CW83"/>
    <mergeCell ref="CX83:CY83"/>
    <mergeCell ref="CZ83:DA83"/>
    <mergeCell ref="DB83:DC83"/>
    <mergeCell ref="DD83:DE83"/>
    <mergeCell ref="DF83:DG83"/>
    <mergeCell ref="DH83:DI83"/>
    <mergeCell ref="DJ83:DK83"/>
    <mergeCell ref="DL83:DM83"/>
    <mergeCell ref="DN83:DO83"/>
    <mergeCell ref="DP83:DQ83"/>
    <mergeCell ref="DR83:DS83"/>
    <mergeCell ref="DT83:DU83"/>
    <mergeCell ref="DV83:DW83"/>
    <mergeCell ref="DX83:DY83"/>
    <mergeCell ref="DZ83:EA83"/>
    <mergeCell ref="EB83:EC83"/>
    <mergeCell ref="F66:G66"/>
    <mergeCell ref="H66:I66"/>
    <mergeCell ref="J66:K66"/>
    <mergeCell ref="L66:M66"/>
    <mergeCell ref="N66:O66"/>
    <mergeCell ref="P66:Q66"/>
    <mergeCell ref="R66:S66"/>
    <mergeCell ref="T66:U66"/>
    <mergeCell ref="V66:W66"/>
    <mergeCell ref="X66:Y66"/>
    <mergeCell ref="Z66:AA66"/>
    <mergeCell ref="AB66:AC66"/>
    <mergeCell ref="AD66:AE66"/>
    <mergeCell ref="AF66:AG66"/>
    <mergeCell ref="AH66:AI66"/>
    <mergeCell ref="AJ66:AK66"/>
    <mergeCell ref="AL66:AM66"/>
    <mergeCell ref="AN66:AO66"/>
    <mergeCell ref="AP66:AQ66"/>
    <mergeCell ref="AR66:AS66"/>
    <mergeCell ref="AT66:AU66"/>
    <mergeCell ref="AV66:AW66"/>
    <mergeCell ref="AX66:AY66"/>
    <mergeCell ref="AZ66:BA66"/>
    <mergeCell ref="BB66:BC66"/>
    <mergeCell ref="BD66:BE66"/>
    <mergeCell ref="BF66:BG66"/>
    <mergeCell ref="BH66:BI66"/>
    <mergeCell ref="BJ66:BK66"/>
    <mergeCell ref="BL66:BM66"/>
    <mergeCell ref="BN66:BO66"/>
    <mergeCell ref="BP66:BQ66"/>
    <mergeCell ref="BR66:BS66"/>
    <mergeCell ref="BT66:BU66"/>
    <mergeCell ref="BV66:BW66"/>
    <mergeCell ref="BX66:BY66"/>
    <mergeCell ref="BZ66:CA66"/>
    <mergeCell ref="CB66:CC66"/>
    <mergeCell ref="CD66:CE66"/>
    <mergeCell ref="CF66:CG66"/>
    <mergeCell ref="CH66:CI66"/>
    <mergeCell ref="CJ66:CK66"/>
    <mergeCell ref="CL66:CM66"/>
    <mergeCell ref="CN66:CO66"/>
    <mergeCell ref="CP66:CQ66"/>
    <mergeCell ref="CR66:CS66"/>
    <mergeCell ref="CT66:CU66"/>
    <mergeCell ref="CV66:CW66"/>
    <mergeCell ref="CX66:CY66"/>
    <mergeCell ref="CZ66:DA66"/>
    <mergeCell ref="DB66:DC66"/>
    <mergeCell ref="DD66:DE66"/>
    <mergeCell ref="DF66:DG66"/>
    <mergeCell ref="DH66:DI66"/>
    <mergeCell ref="DJ66:DK66"/>
    <mergeCell ref="DL66:DM66"/>
    <mergeCell ref="DN66:DO66"/>
    <mergeCell ref="DP66:DQ66"/>
    <mergeCell ref="DR66:DS66"/>
    <mergeCell ref="DT66:DU66"/>
    <mergeCell ref="DV66:DW66"/>
    <mergeCell ref="DX66:DY66"/>
    <mergeCell ref="DZ66:EA66"/>
    <mergeCell ref="EB66:EC66"/>
    <mergeCell ref="F67:G67"/>
    <mergeCell ref="H67:I67"/>
    <mergeCell ref="J67:K67"/>
    <mergeCell ref="L67:M67"/>
    <mergeCell ref="N67:O67"/>
    <mergeCell ref="P67:Q67"/>
    <mergeCell ref="R67:S67"/>
    <mergeCell ref="T67:U67"/>
    <mergeCell ref="V67:W67"/>
    <mergeCell ref="X67:Y67"/>
    <mergeCell ref="Z67:AA67"/>
    <mergeCell ref="AB67:AC67"/>
    <mergeCell ref="AD67:AE67"/>
    <mergeCell ref="AF67:AG67"/>
    <mergeCell ref="AH67:AI67"/>
    <mergeCell ref="AJ67:AK67"/>
    <mergeCell ref="AL67:AM67"/>
    <mergeCell ref="AN67:AO67"/>
    <mergeCell ref="AP67:AQ67"/>
    <mergeCell ref="AR67:AS67"/>
    <mergeCell ref="AT67:AU67"/>
    <mergeCell ref="AV67:AW67"/>
    <mergeCell ref="AX67:AY67"/>
    <mergeCell ref="AZ67:BA67"/>
    <mergeCell ref="BB67:BC67"/>
    <mergeCell ref="BD67:BE67"/>
    <mergeCell ref="BF67:BG67"/>
    <mergeCell ref="BH67:BI67"/>
    <mergeCell ref="BJ67:BK67"/>
    <mergeCell ref="BL67:BM67"/>
    <mergeCell ref="BN67:BO67"/>
    <mergeCell ref="BP67:BQ67"/>
    <mergeCell ref="BR67:BS67"/>
    <mergeCell ref="BT67:BU67"/>
    <mergeCell ref="BV67:BW67"/>
    <mergeCell ref="BX67:BY67"/>
    <mergeCell ref="BZ67:CA67"/>
    <mergeCell ref="CB67:CC67"/>
    <mergeCell ref="CD67:CE67"/>
    <mergeCell ref="CF67:CG67"/>
    <mergeCell ref="CH67:CI67"/>
    <mergeCell ref="CJ67:CK67"/>
    <mergeCell ref="CL67:CM67"/>
    <mergeCell ref="CN67:CO67"/>
    <mergeCell ref="CP67:CQ67"/>
    <mergeCell ref="CR67:CS67"/>
    <mergeCell ref="CT67:CU67"/>
    <mergeCell ref="CV67:CW67"/>
    <mergeCell ref="CX67:CY67"/>
    <mergeCell ref="CZ67:DA67"/>
    <mergeCell ref="DB67:DC67"/>
    <mergeCell ref="DD67:DE67"/>
    <mergeCell ref="DF67:DG67"/>
    <mergeCell ref="DH67:DI67"/>
    <mergeCell ref="DJ67:DK67"/>
    <mergeCell ref="DL67:DM67"/>
    <mergeCell ref="DN67:DO67"/>
    <mergeCell ref="DP67:DQ67"/>
    <mergeCell ref="DR67:DS67"/>
    <mergeCell ref="DT67:DU67"/>
    <mergeCell ref="DV67:DW67"/>
    <mergeCell ref="DX67:DY67"/>
    <mergeCell ref="DZ67:EA67"/>
    <mergeCell ref="EB67:EC67"/>
    <mergeCell ref="F68:G68"/>
    <mergeCell ref="H68:I68"/>
    <mergeCell ref="J68:K68"/>
    <mergeCell ref="L68:M68"/>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AP68:AQ68"/>
    <mergeCell ref="AR68:AS68"/>
    <mergeCell ref="AT68:AU68"/>
    <mergeCell ref="AV68:AW68"/>
    <mergeCell ref="AX68:AY68"/>
    <mergeCell ref="AZ68:BA68"/>
    <mergeCell ref="BB68:BC68"/>
    <mergeCell ref="BD68:BE68"/>
    <mergeCell ref="BF68:BG68"/>
    <mergeCell ref="BH68:BI68"/>
    <mergeCell ref="BJ68:BK68"/>
    <mergeCell ref="BL68:BM68"/>
    <mergeCell ref="BN68:BO68"/>
    <mergeCell ref="BP68:BQ68"/>
    <mergeCell ref="BR68:BS68"/>
    <mergeCell ref="BT68:BU68"/>
    <mergeCell ref="BV68:BW68"/>
    <mergeCell ref="BX68:BY68"/>
    <mergeCell ref="BZ68:CA68"/>
    <mergeCell ref="CB68:CC68"/>
    <mergeCell ref="CD68:CE68"/>
    <mergeCell ref="CF68:CG68"/>
    <mergeCell ref="CH68:CI68"/>
    <mergeCell ref="CJ68:CK68"/>
    <mergeCell ref="CL68:CM68"/>
    <mergeCell ref="CN68:CO68"/>
    <mergeCell ref="CP68:CQ68"/>
    <mergeCell ref="CR68:CS68"/>
    <mergeCell ref="CT68:CU68"/>
    <mergeCell ref="CV68:CW68"/>
    <mergeCell ref="CX68:CY68"/>
    <mergeCell ref="CZ68:DA68"/>
    <mergeCell ref="DB68:DC68"/>
    <mergeCell ref="DD68:DE68"/>
    <mergeCell ref="DF68:DG68"/>
    <mergeCell ref="DH68:DI68"/>
    <mergeCell ref="DJ68:DK68"/>
    <mergeCell ref="DL68:DM68"/>
    <mergeCell ref="DN68:DO68"/>
    <mergeCell ref="DP68:DQ68"/>
    <mergeCell ref="DR68:DS68"/>
    <mergeCell ref="DT68:DU68"/>
    <mergeCell ref="DV68:DW68"/>
    <mergeCell ref="DX68:DY68"/>
    <mergeCell ref="DZ68:EA68"/>
    <mergeCell ref="EB68:EC68"/>
    <mergeCell ref="F69:G69"/>
    <mergeCell ref="H69:I69"/>
    <mergeCell ref="J69:K69"/>
    <mergeCell ref="L69:M69"/>
    <mergeCell ref="N69:O69"/>
    <mergeCell ref="P69:Q69"/>
    <mergeCell ref="R69:S69"/>
    <mergeCell ref="T69:U69"/>
    <mergeCell ref="V69:W69"/>
    <mergeCell ref="X69:Y69"/>
    <mergeCell ref="Z69:AA69"/>
    <mergeCell ref="AB69:AC69"/>
    <mergeCell ref="AD69:AE69"/>
    <mergeCell ref="AF69:AG69"/>
    <mergeCell ref="AH69:AI69"/>
    <mergeCell ref="AJ69:AK69"/>
    <mergeCell ref="AL69:AM69"/>
    <mergeCell ref="AN69:AO69"/>
    <mergeCell ref="AP69:AQ69"/>
    <mergeCell ref="AR69:AS69"/>
    <mergeCell ref="AT69:AU69"/>
    <mergeCell ref="AV69:AW69"/>
    <mergeCell ref="AX69:AY69"/>
    <mergeCell ref="AZ69:BA69"/>
    <mergeCell ref="BB69:BC69"/>
    <mergeCell ref="BD69:BE69"/>
    <mergeCell ref="BF69:BG69"/>
    <mergeCell ref="BH69:BI69"/>
    <mergeCell ref="BJ69:BK69"/>
    <mergeCell ref="BL69:BM69"/>
    <mergeCell ref="BN69:BO69"/>
    <mergeCell ref="BP69:BQ69"/>
    <mergeCell ref="BR69:BS69"/>
    <mergeCell ref="BT69:BU69"/>
    <mergeCell ref="BV69:BW69"/>
    <mergeCell ref="BX69:BY69"/>
    <mergeCell ref="BZ69:CA69"/>
    <mergeCell ref="CB69:CC69"/>
    <mergeCell ref="CD69:CE69"/>
    <mergeCell ref="CF69:CG69"/>
    <mergeCell ref="CH69:CI69"/>
    <mergeCell ref="CJ69:CK69"/>
    <mergeCell ref="CL69:CM69"/>
    <mergeCell ref="CN69:CO69"/>
    <mergeCell ref="CP69:CQ69"/>
    <mergeCell ref="CR69:CS69"/>
    <mergeCell ref="CT69:CU69"/>
    <mergeCell ref="CV69:CW69"/>
    <mergeCell ref="CX69:CY69"/>
    <mergeCell ref="CZ69:DA69"/>
    <mergeCell ref="DB69:DC69"/>
    <mergeCell ref="DD69:DE69"/>
    <mergeCell ref="DF69:DG69"/>
    <mergeCell ref="DH69:DI69"/>
    <mergeCell ref="DJ69:DK69"/>
    <mergeCell ref="DL69:DM69"/>
    <mergeCell ref="DN69:DO69"/>
    <mergeCell ref="DP69:DQ69"/>
    <mergeCell ref="DR69:DS69"/>
    <mergeCell ref="DT69:DU69"/>
    <mergeCell ref="DV69:DW69"/>
    <mergeCell ref="DX69:DY69"/>
    <mergeCell ref="DZ69:EA69"/>
    <mergeCell ref="EB69:EC69"/>
    <mergeCell ref="F89:G89"/>
    <mergeCell ref="H89:I89"/>
    <mergeCell ref="J89:K89"/>
    <mergeCell ref="L89:M89"/>
    <mergeCell ref="N89:O89"/>
    <mergeCell ref="P89:Q89"/>
    <mergeCell ref="R89:S89"/>
    <mergeCell ref="T89:U89"/>
    <mergeCell ref="V89:W89"/>
    <mergeCell ref="X89:Y89"/>
    <mergeCell ref="Z89:AA89"/>
    <mergeCell ref="AB89:AC89"/>
    <mergeCell ref="AD89:AE89"/>
    <mergeCell ref="AF89:AG89"/>
    <mergeCell ref="AH89:AI89"/>
    <mergeCell ref="AJ89:AK89"/>
    <mergeCell ref="AL89:AM89"/>
    <mergeCell ref="AN89:AO89"/>
    <mergeCell ref="AP89:AQ89"/>
    <mergeCell ref="AR89:AS89"/>
    <mergeCell ref="AT89:AU89"/>
    <mergeCell ref="AV89:AW89"/>
    <mergeCell ref="AX89:AY89"/>
    <mergeCell ref="AZ89:BA89"/>
    <mergeCell ref="BB89:BC89"/>
    <mergeCell ref="BD89:BE89"/>
    <mergeCell ref="BF89:BG89"/>
    <mergeCell ref="BH89:BI89"/>
    <mergeCell ref="BJ89:BK89"/>
    <mergeCell ref="BL89:BM89"/>
    <mergeCell ref="BN89:BO89"/>
    <mergeCell ref="BP89:BQ89"/>
    <mergeCell ref="BR89:BS89"/>
    <mergeCell ref="BT89:BU89"/>
    <mergeCell ref="BZ89:CA89"/>
    <mergeCell ref="CB89:CC89"/>
    <mergeCell ref="CD89:CE89"/>
    <mergeCell ref="CF89:CG89"/>
    <mergeCell ref="CH89:CI89"/>
    <mergeCell ref="CJ89:CK89"/>
    <mergeCell ref="CL89:CM89"/>
    <mergeCell ref="CN89:CO89"/>
    <mergeCell ref="CP89:CQ89"/>
    <mergeCell ref="CR89:CS89"/>
    <mergeCell ref="CT89:CU89"/>
    <mergeCell ref="CV89:CW89"/>
    <mergeCell ref="CX89:CY89"/>
    <mergeCell ref="CZ89:DA89"/>
    <mergeCell ref="DB89:DC89"/>
    <mergeCell ref="DD89:DE89"/>
    <mergeCell ref="DF89:DG89"/>
    <mergeCell ref="DH89:DI89"/>
    <mergeCell ref="DJ89:DK89"/>
    <mergeCell ref="DL89:DM89"/>
    <mergeCell ref="DN89:DO89"/>
    <mergeCell ref="DP89:DQ89"/>
    <mergeCell ref="DR89:DS89"/>
    <mergeCell ref="DT89:DU89"/>
    <mergeCell ref="DV89:DW89"/>
    <mergeCell ref="DX89:DY89"/>
    <mergeCell ref="DZ89:EA89"/>
    <mergeCell ref="EB89:EC89"/>
    <mergeCell ref="F62:G62"/>
    <mergeCell ref="H62:I62"/>
    <mergeCell ref="J62:K62"/>
    <mergeCell ref="L62:M62"/>
    <mergeCell ref="N62:O62"/>
    <mergeCell ref="P62:Q62"/>
    <mergeCell ref="R62:S62"/>
    <mergeCell ref="T62:U62"/>
    <mergeCell ref="V62:W62"/>
    <mergeCell ref="X62:Y62"/>
    <mergeCell ref="Z62:AA62"/>
    <mergeCell ref="AB62:AC62"/>
    <mergeCell ref="AD62:AE62"/>
    <mergeCell ref="AF62:AG62"/>
    <mergeCell ref="AH62:AI62"/>
    <mergeCell ref="AJ62:AK62"/>
    <mergeCell ref="AL62:AM62"/>
    <mergeCell ref="AN62:AO62"/>
    <mergeCell ref="AP62:AQ62"/>
    <mergeCell ref="AR62:AS62"/>
    <mergeCell ref="AT62:AU62"/>
    <mergeCell ref="AV62:AW62"/>
    <mergeCell ref="AX62:AY62"/>
    <mergeCell ref="AZ62:BA62"/>
    <mergeCell ref="BB62:BC62"/>
    <mergeCell ref="BD62:BE62"/>
    <mergeCell ref="BF62:BG62"/>
    <mergeCell ref="BH62:BI62"/>
    <mergeCell ref="BJ62:BK62"/>
    <mergeCell ref="BL62:BM62"/>
    <mergeCell ref="BN62:BO62"/>
    <mergeCell ref="BP62:BQ62"/>
    <mergeCell ref="BR62:BS62"/>
    <mergeCell ref="BT62:BU62"/>
    <mergeCell ref="BV62:BW62"/>
    <mergeCell ref="BX62:BY62"/>
    <mergeCell ref="BZ62:CA62"/>
    <mergeCell ref="CB62:CC62"/>
    <mergeCell ref="CD62:CE62"/>
    <mergeCell ref="CF62:CG62"/>
    <mergeCell ref="CH62:CI62"/>
    <mergeCell ref="CJ62:CK62"/>
    <mergeCell ref="CL62:CM62"/>
    <mergeCell ref="CN62:CO62"/>
    <mergeCell ref="CP62:CQ62"/>
    <mergeCell ref="CR62:CS62"/>
    <mergeCell ref="CT62:CU62"/>
    <mergeCell ref="CV62:CW62"/>
    <mergeCell ref="CX62:CY62"/>
    <mergeCell ref="CZ62:DA62"/>
    <mergeCell ref="DB62:DC62"/>
    <mergeCell ref="DD62:DE62"/>
    <mergeCell ref="DF62:DG62"/>
    <mergeCell ref="DH62:DI62"/>
    <mergeCell ref="DJ62:DK62"/>
    <mergeCell ref="DL62:DM62"/>
    <mergeCell ref="DN62:DO62"/>
    <mergeCell ref="DP62:DQ62"/>
    <mergeCell ref="DR62:DS62"/>
    <mergeCell ref="DT62:DU62"/>
    <mergeCell ref="DV62:DW62"/>
    <mergeCell ref="DX62:DY62"/>
    <mergeCell ref="DZ62:EA62"/>
    <mergeCell ref="EB62:EC62"/>
    <mergeCell ref="F63:G63"/>
    <mergeCell ref="H63:I63"/>
    <mergeCell ref="J63:K63"/>
    <mergeCell ref="L63:M63"/>
    <mergeCell ref="N63:O63"/>
    <mergeCell ref="P63:Q63"/>
    <mergeCell ref="R63:S63"/>
    <mergeCell ref="T63:U63"/>
    <mergeCell ref="V63:W63"/>
    <mergeCell ref="X63:Y63"/>
    <mergeCell ref="Z63:AA63"/>
    <mergeCell ref="AB63:AC63"/>
    <mergeCell ref="AD63:AE63"/>
    <mergeCell ref="AF63:AG63"/>
    <mergeCell ref="AH63:AI63"/>
    <mergeCell ref="AJ63:AK63"/>
    <mergeCell ref="AL63:AM63"/>
    <mergeCell ref="AN63:AO63"/>
    <mergeCell ref="AP63:AQ63"/>
    <mergeCell ref="AR63:AS63"/>
    <mergeCell ref="AT63:AU63"/>
    <mergeCell ref="AV63:AW63"/>
    <mergeCell ref="AX63:AY63"/>
    <mergeCell ref="AZ63:BA63"/>
    <mergeCell ref="BB63:BC63"/>
    <mergeCell ref="BD63:BE63"/>
    <mergeCell ref="BF63:BG63"/>
    <mergeCell ref="BH63:BI63"/>
    <mergeCell ref="BJ63:BK63"/>
    <mergeCell ref="BL63:BM63"/>
    <mergeCell ref="BN63:BO63"/>
    <mergeCell ref="BP63:BQ63"/>
    <mergeCell ref="BR63:BS63"/>
    <mergeCell ref="BT63:BU63"/>
    <mergeCell ref="BV63:BW63"/>
    <mergeCell ref="BX63:BY63"/>
    <mergeCell ref="BZ63:CA63"/>
    <mergeCell ref="CB63:CC63"/>
    <mergeCell ref="CD63:CE63"/>
    <mergeCell ref="CF63:CG63"/>
    <mergeCell ref="CH63:CI63"/>
    <mergeCell ref="CJ63:CK63"/>
    <mergeCell ref="CL63:CM63"/>
    <mergeCell ref="CN63:CO63"/>
    <mergeCell ref="CP63:CQ63"/>
    <mergeCell ref="CR63:CS63"/>
    <mergeCell ref="CT63:CU63"/>
    <mergeCell ref="CV63:CW63"/>
    <mergeCell ref="CX63:CY63"/>
    <mergeCell ref="CZ63:DA63"/>
    <mergeCell ref="DB63:DC63"/>
    <mergeCell ref="DD63:DE63"/>
    <mergeCell ref="DF63:DG63"/>
    <mergeCell ref="DH63:DI63"/>
    <mergeCell ref="DJ63:DK63"/>
    <mergeCell ref="DL63:DM63"/>
    <mergeCell ref="DN63:DO63"/>
    <mergeCell ref="DP63:DQ63"/>
    <mergeCell ref="DR63:DS63"/>
    <mergeCell ref="DT63:DU63"/>
    <mergeCell ref="DV63:DW63"/>
    <mergeCell ref="DX63:DY63"/>
    <mergeCell ref="DZ63:EA63"/>
    <mergeCell ref="EB63:EC63"/>
    <mergeCell ref="F71:G71"/>
    <mergeCell ref="H71:I71"/>
    <mergeCell ref="J71:K71"/>
    <mergeCell ref="L71:M71"/>
    <mergeCell ref="N71:O71"/>
    <mergeCell ref="P71:Q71"/>
    <mergeCell ref="R71:S71"/>
    <mergeCell ref="T71:U71"/>
    <mergeCell ref="V71:W71"/>
    <mergeCell ref="X71:Y71"/>
    <mergeCell ref="Z71:AA71"/>
    <mergeCell ref="AB71:AC71"/>
    <mergeCell ref="AD71:AE71"/>
    <mergeCell ref="AF71:AG71"/>
    <mergeCell ref="AH71:AI71"/>
    <mergeCell ref="AJ71:AK71"/>
    <mergeCell ref="AL71:AM71"/>
    <mergeCell ref="AN71:AO71"/>
    <mergeCell ref="AP71:AQ71"/>
    <mergeCell ref="AR71:AS71"/>
    <mergeCell ref="AT71:AU71"/>
    <mergeCell ref="AV71:AW71"/>
    <mergeCell ref="AX71:AY71"/>
    <mergeCell ref="AZ71:BA71"/>
    <mergeCell ref="BB71:BC71"/>
    <mergeCell ref="BD71:BE71"/>
    <mergeCell ref="BF71:BG71"/>
    <mergeCell ref="BH71:BI71"/>
    <mergeCell ref="BJ71:BK71"/>
    <mergeCell ref="BL71:BM71"/>
    <mergeCell ref="BN71:BO71"/>
    <mergeCell ref="BP71:BQ71"/>
    <mergeCell ref="BR71:BS71"/>
    <mergeCell ref="BT71:BU71"/>
    <mergeCell ref="BV71:BW71"/>
    <mergeCell ref="BX71:BY71"/>
    <mergeCell ref="BZ71:CA71"/>
    <mergeCell ref="CB71:CC71"/>
    <mergeCell ref="CD71:CE71"/>
    <mergeCell ref="CF71:CG71"/>
    <mergeCell ref="CH71:CI71"/>
    <mergeCell ref="CJ71:CK71"/>
    <mergeCell ref="CL71:CM71"/>
    <mergeCell ref="CN71:CO71"/>
    <mergeCell ref="CP71:CQ71"/>
    <mergeCell ref="CR71:CS71"/>
    <mergeCell ref="CT71:CU71"/>
    <mergeCell ref="CV71:CW71"/>
    <mergeCell ref="CX71:CY71"/>
    <mergeCell ref="CZ71:DA71"/>
    <mergeCell ref="DB71:DC71"/>
    <mergeCell ref="DD71:DE71"/>
    <mergeCell ref="DF71:DG71"/>
    <mergeCell ref="DH71:DI71"/>
    <mergeCell ref="DJ71:DK71"/>
    <mergeCell ref="DL71:DM71"/>
    <mergeCell ref="DN71:DO71"/>
    <mergeCell ref="DP71:DQ71"/>
    <mergeCell ref="DR71:DS71"/>
    <mergeCell ref="DT71:DU71"/>
    <mergeCell ref="DV71:DW71"/>
    <mergeCell ref="DX71:DY71"/>
    <mergeCell ref="DZ71:EA71"/>
    <mergeCell ref="EB71:EC71"/>
    <mergeCell ref="F72:G72"/>
    <mergeCell ref="H72:I72"/>
    <mergeCell ref="J72:K72"/>
    <mergeCell ref="L72:M72"/>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AP72:AQ72"/>
    <mergeCell ref="AR72:AS72"/>
    <mergeCell ref="AT72:AU72"/>
    <mergeCell ref="AV72:AW72"/>
    <mergeCell ref="AX72:AY72"/>
    <mergeCell ref="AZ72:BA72"/>
    <mergeCell ref="BB72:BC72"/>
    <mergeCell ref="BD72:BE72"/>
    <mergeCell ref="BF72:BG72"/>
    <mergeCell ref="BH72:BI72"/>
    <mergeCell ref="BJ72:BK72"/>
    <mergeCell ref="BL72:BM72"/>
    <mergeCell ref="BN72:BO72"/>
    <mergeCell ref="BP72:BQ72"/>
    <mergeCell ref="BR72:BS72"/>
    <mergeCell ref="BT72:BU72"/>
    <mergeCell ref="BV72:BW72"/>
    <mergeCell ref="BX72:BY72"/>
    <mergeCell ref="BZ72:CA72"/>
    <mergeCell ref="CB72:CC72"/>
    <mergeCell ref="CD72:CE72"/>
    <mergeCell ref="CF72:CG72"/>
    <mergeCell ref="DP72:DQ72"/>
    <mergeCell ref="DR72:DS72"/>
    <mergeCell ref="DT72:DU72"/>
    <mergeCell ref="DV72:DW72"/>
    <mergeCell ref="DX72:DY72"/>
    <mergeCell ref="DZ72:EA72"/>
    <mergeCell ref="EB72:EC72"/>
    <mergeCell ref="CH72:CI72"/>
    <mergeCell ref="CJ72:CK72"/>
    <mergeCell ref="CL72:CM72"/>
    <mergeCell ref="CN72:CO72"/>
    <mergeCell ref="CP72:CQ72"/>
    <mergeCell ref="CR72:CS72"/>
    <mergeCell ref="CT72:CU72"/>
    <mergeCell ref="CV72:CW72"/>
    <mergeCell ref="CX72:CY72"/>
    <mergeCell ref="CZ72:DA72"/>
    <mergeCell ref="DB72:DC72"/>
    <mergeCell ref="DD72:DE72"/>
    <mergeCell ref="DF72:DG72"/>
    <mergeCell ref="DH72:DI72"/>
    <mergeCell ref="DJ72:DK72"/>
    <mergeCell ref="DL72:DM72"/>
    <mergeCell ref="DN72:DO72"/>
    <mergeCell ref="BH78:BI78"/>
    <mergeCell ref="BJ78:BK78"/>
    <mergeCell ref="BL78:BM78"/>
    <mergeCell ref="BN78:BO78"/>
    <mergeCell ref="BP78:BQ78"/>
    <mergeCell ref="BR78:BS78"/>
    <mergeCell ref="BT78:BU78"/>
    <mergeCell ref="BV78:BW78"/>
    <mergeCell ref="BX78:BY78"/>
    <mergeCell ref="BZ78:CA78"/>
    <mergeCell ref="CB78:CC78"/>
    <mergeCell ref="CD78:CE78"/>
    <mergeCell ref="CF78:CG78"/>
    <mergeCell ref="CH78:CI78"/>
    <mergeCell ref="CJ78:CK78"/>
    <mergeCell ref="CL78:CM78"/>
    <mergeCell ref="CN78:CO78"/>
    <mergeCell ref="CP78:CQ78"/>
    <mergeCell ref="CR78:CS78"/>
    <mergeCell ref="CT78:CU78"/>
    <mergeCell ref="CV78:CW78"/>
    <mergeCell ref="CX78:CY78"/>
    <mergeCell ref="CZ78:DA78"/>
    <mergeCell ref="DB78:DC78"/>
    <mergeCell ref="DD78:DE78"/>
    <mergeCell ref="DF78:DG78"/>
    <mergeCell ref="DH78:DI78"/>
    <mergeCell ref="DJ78:DK78"/>
    <mergeCell ref="DL78:DM78"/>
    <mergeCell ref="DN78:DO78"/>
    <mergeCell ref="DP78:DQ78"/>
    <mergeCell ref="DR78:DS78"/>
    <mergeCell ref="DT78:DU78"/>
    <mergeCell ref="DV78:DW78"/>
    <mergeCell ref="DX78:DY78"/>
    <mergeCell ref="DZ78:EA78"/>
    <mergeCell ref="EB78:EC78"/>
    <mergeCell ref="F79:G79"/>
    <mergeCell ref="H79:I79"/>
    <mergeCell ref="J79:K79"/>
    <mergeCell ref="L79:M79"/>
    <mergeCell ref="N79:O79"/>
    <mergeCell ref="P79:Q79"/>
    <mergeCell ref="R79:S79"/>
    <mergeCell ref="T79:U79"/>
    <mergeCell ref="V79:W79"/>
    <mergeCell ref="X79:Y79"/>
    <mergeCell ref="Z79:AA79"/>
    <mergeCell ref="AB79:AC79"/>
    <mergeCell ref="AD79:AE79"/>
    <mergeCell ref="AF79:AG79"/>
    <mergeCell ref="AH79:AI79"/>
    <mergeCell ref="AJ79:AK79"/>
    <mergeCell ref="AL79:AM79"/>
    <mergeCell ref="AN79:AO79"/>
    <mergeCell ref="AP79:AQ79"/>
    <mergeCell ref="AR79:AS79"/>
    <mergeCell ref="AT79:AU79"/>
    <mergeCell ref="AV79:AW79"/>
    <mergeCell ref="AX79:AY79"/>
    <mergeCell ref="AZ79:BA79"/>
    <mergeCell ref="BB79:BC79"/>
    <mergeCell ref="BD79:BE79"/>
    <mergeCell ref="BF79:BG79"/>
    <mergeCell ref="BH79:BI79"/>
    <mergeCell ref="BJ79:BK79"/>
    <mergeCell ref="BL79:BM79"/>
    <mergeCell ref="BN79:BO79"/>
    <mergeCell ref="BP79:BQ79"/>
    <mergeCell ref="BR79:BS79"/>
    <mergeCell ref="BT79:BU79"/>
    <mergeCell ref="BV79:BW79"/>
    <mergeCell ref="BX79:BY79"/>
    <mergeCell ref="BZ79:CA79"/>
    <mergeCell ref="CB79:CC79"/>
    <mergeCell ref="CD79:CE79"/>
    <mergeCell ref="CF79:CG79"/>
    <mergeCell ref="CH79:CI79"/>
    <mergeCell ref="CJ79:CK79"/>
    <mergeCell ref="CL79:CM79"/>
    <mergeCell ref="CN79:CO79"/>
    <mergeCell ref="DX79:DY79"/>
    <mergeCell ref="DZ79:EA79"/>
    <mergeCell ref="EB79:EC79"/>
    <mergeCell ref="CP79:CQ79"/>
    <mergeCell ref="CR79:CS79"/>
    <mergeCell ref="CT79:CU79"/>
    <mergeCell ref="CV79:CW79"/>
    <mergeCell ref="CX79:CY79"/>
    <mergeCell ref="CZ79:DA79"/>
    <mergeCell ref="DB79:DC79"/>
    <mergeCell ref="DD79:DE79"/>
    <mergeCell ref="DF79:DG79"/>
    <mergeCell ref="DH79:DI79"/>
    <mergeCell ref="DJ79:DK79"/>
    <mergeCell ref="DL79:DM79"/>
    <mergeCell ref="DN79:DO79"/>
    <mergeCell ref="DP79:DQ79"/>
    <mergeCell ref="DR79:DS79"/>
    <mergeCell ref="DT79:DU79"/>
    <mergeCell ref="DV79:DW79"/>
    <mergeCell ref="BL85:BM85"/>
    <mergeCell ref="BN85:BO85"/>
    <mergeCell ref="BP85:BQ85"/>
    <mergeCell ref="BR85:BS85"/>
    <mergeCell ref="BT85:BU85"/>
    <mergeCell ref="BV85:BW85"/>
    <mergeCell ref="BX85:BY85"/>
    <mergeCell ref="BZ85:CA85"/>
    <mergeCell ref="CB85:CC85"/>
    <mergeCell ref="CD85:CE85"/>
    <mergeCell ref="CF85:CG85"/>
    <mergeCell ref="CH85:CI85"/>
    <mergeCell ref="CJ85:CK85"/>
    <mergeCell ref="CL85:CM85"/>
    <mergeCell ref="CN85:CO85"/>
    <mergeCell ref="CP85:CQ85"/>
    <mergeCell ref="CR85:CS85"/>
    <mergeCell ref="CT85:CU85"/>
    <mergeCell ref="CV85:CW85"/>
    <mergeCell ref="CX85:CY85"/>
    <mergeCell ref="CZ85:DA85"/>
    <mergeCell ref="DB85:DC85"/>
    <mergeCell ref="DD85:DE85"/>
    <mergeCell ref="DF85:DG85"/>
    <mergeCell ref="DH85:DI85"/>
    <mergeCell ref="DJ85:DK85"/>
    <mergeCell ref="DL85:DM85"/>
    <mergeCell ref="DN85:DO85"/>
    <mergeCell ref="DP85:DQ85"/>
    <mergeCell ref="DR85:DS85"/>
    <mergeCell ref="DT85:DU85"/>
    <mergeCell ref="DV85:DW85"/>
    <mergeCell ref="DX85:DY85"/>
    <mergeCell ref="DZ85:EA85"/>
    <mergeCell ref="EB85:EC85"/>
    <mergeCell ref="F86:G86"/>
    <mergeCell ref="H86:I86"/>
    <mergeCell ref="J86:K86"/>
    <mergeCell ref="L86:M86"/>
    <mergeCell ref="N86:O86"/>
    <mergeCell ref="P86:Q86"/>
    <mergeCell ref="R86:S86"/>
    <mergeCell ref="T86:U86"/>
    <mergeCell ref="V86:W86"/>
    <mergeCell ref="X86:Y86"/>
    <mergeCell ref="Z86:AA86"/>
    <mergeCell ref="AB86:AC86"/>
    <mergeCell ref="AD86:AE86"/>
    <mergeCell ref="AF86:AG86"/>
    <mergeCell ref="AH86:AI86"/>
    <mergeCell ref="AJ86:AK86"/>
    <mergeCell ref="AL86:AM86"/>
    <mergeCell ref="AN86:AO86"/>
    <mergeCell ref="AP86:AQ86"/>
    <mergeCell ref="AR86:AS86"/>
    <mergeCell ref="AT86:AU86"/>
    <mergeCell ref="AV86:AW86"/>
    <mergeCell ref="AX86:AY86"/>
    <mergeCell ref="AZ86:BA86"/>
    <mergeCell ref="BB86:BC86"/>
    <mergeCell ref="BD86:BE86"/>
    <mergeCell ref="BF86:BG86"/>
    <mergeCell ref="BH86:BI86"/>
    <mergeCell ref="BJ86:BK86"/>
    <mergeCell ref="BL86:BM86"/>
    <mergeCell ref="BN86:BO86"/>
    <mergeCell ref="BP86:BQ86"/>
    <mergeCell ref="BR86:BS86"/>
    <mergeCell ref="BT86:BU86"/>
    <mergeCell ref="BV86:BW86"/>
    <mergeCell ref="BX86:BY86"/>
    <mergeCell ref="BZ86:CA86"/>
    <mergeCell ref="CB86:CC86"/>
    <mergeCell ref="CD86:CE86"/>
    <mergeCell ref="CF86:CG86"/>
    <mergeCell ref="CH86:CI86"/>
    <mergeCell ref="CJ86:CK86"/>
    <mergeCell ref="CL86:CM86"/>
    <mergeCell ref="CN86:CO86"/>
    <mergeCell ref="CP86:CQ86"/>
    <mergeCell ref="CR86:CS86"/>
    <mergeCell ref="CT86:CU86"/>
    <mergeCell ref="CV86:CW86"/>
    <mergeCell ref="CX86:CY86"/>
    <mergeCell ref="CZ86:DA86"/>
    <mergeCell ref="DB86:DC86"/>
    <mergeCell ref="DD86:DE86"/>
    <mergeCell ref="DF86:DG86"/>
    <mergeCell ref="DH86:DI86"/>
    <mergeCell ref="DJ86:DK86"/>
    <mergeCell ref="DL86:DM86"/>
    <mergeCell ref="DN86:DO86"/>
    <mergeCell ref="DP86:DQ86"/>
    <mergeCell ref="DR86:DS86"/>
    <mergeCell ref="DT86:DU86"/>
    <mergeCell ref="DV86:DW86"/>
    <mergeCell ref="DX86:DY86"/>
    <mergeCell ref="DZ86:EA86"/>
    <mergeCell ref="EB86:EC86"/>
    <mergeCell ref="BB78:BC78"/>
    <mergeCell ref="BX80:BY80"/>
    <mergeCell ref="BZ80:CA80"/>
    <mergeCell ref="CB80:CC80"/>
    <mergeCell ref="CD80:CE80"/>
    <mergeCell ref="CF80:CG80"/>
    <mergeCell ref="CH80:CI80"/>
    <mergeCell ref="CJ80:CK80"/>
    <mergeCell ref="CL80:CM80"/>
    <mergeCell ref="CN80:CO80"/>
    <mergeCell ref="CP80:CQ80"/>
    <mergeCell ref="CR80:CS80"/>
    <mergeCell ref="CT80:CU80"/>
    <mergeCell ref="CV80:CW80"/>
    <mergeCell ref="CX80:CY80"/>
    <mergeCell ref="CZ80:DA80"/>
    <mergeCell ref="AB85:AC85"/>
    <mergeCell ref="Z85:AA85"/>
    <mergeCell ref="X85:Y85"/>
    <mergeCell ref="V85:W85"/>
    <mergeCell ref="T85:U85"/>
    <mergeCell ref="R85:S85"/>
    <mergeCell ref="P85:Q85"/>
    <mergeCell ref="N85:O85"/>
    <mergeCell ref="AZ78:BA78"/>
    <mergeCell ref="AX78:AY78"/>
    <mergeCell ref="AV78:AW78"/>
    <mergeCell ref="AT78:AU78"/>
    <mergeCell ref="AR78:AS78"/>
    <mergeCell ref="AP78:AQ78"/>
    <mergeCell ref="AN78:AO78"/>
    <mergeCell ref="AL78:AM78"/>
    <mergeCell ref="AJ78:AK78"/>
    <mergeCell ref="AH78:AI78"/>
    <mergeCell ref="AF78:AG78"/>
    <mergeCell ref="AD78:AE78"/>
    <mergeCell ref="AB78:AC78"/>
    <mergeCell ref="Z78:AA78"/>
    <mergeCell ref="X78:Y78"/>
    <mergeCell ref="V78:W78"/>
    <mergeCell ref="T78:U78"/>
    <mergeCell ref="AT83:AU83"/>
    <mergeCell ref="AV83:AW83"/>
    <mergeCell ref="AX83:AY83"/>
    <mergeCell ref="AZ83:BA83"/>
    <mergeCell ref="AP82:AQ82"/>
    <mergeCell ref="AR82:AS82"/>
    <mergeCell ref="AT82:AU82"/>
    <mergeCell ref="BJ85:BK85"/>
    <mergeCell ref="BH85:BI85"/>
    <mergeCell ref="BF85:BG85"/>
    <mergeCell ref="BD85:BE85"/>
    <mergeCell ref="BB85:BC85"/>
    <mergeCell ref="AZ85:BA85"/>
    <mergeCell ref="AX85:AY85"/>
    <mergeCell ref="AV85:AW85"/>
    <mergeCell ref="AT85:AU85"/>
    <mergeCell ref="AR85:AS85"/>
    <mergeCell ref="AP85:AQ85"/>
    <mergeCell ref="AN85:AO85"/>
    <mergeCell ref="AL85:AM85"/>
    <mergeCell ref="AJ85:AK85"/>
    <mergeCell ref="AH85:AI85"/>
    <mergeCell ref="AF85:AG85"/>
    <mergeCell ref="AD85:AE85"/>
    <mergeCell ref="L85:M85"/>
    <mergeCell ref="J85:K85"/>
    <mergeCell ref="H85:I85"/>
    <mergeCell ref="F85:G85"/>
    <mergeCell ref="D66:D69"/>
    <mergeCell ref="D75:D76"/>
    <mergeCell ref="D82:D83"/>
    <mergeCell ref="F64:G64"/>
    <mergeCell ref="H64:I64"/>
    <mergeCell ref="J64:K64"/>
    <mergeCell ref="L64:M64"/>
    <mergeCell ref="N64:O64"/>
    <mergeCell ref="P64:Q64"/>
    <mergeCell ref="R64:S64"/>
    <mergeCell ref="T64:U64"/>
    <mergeCell ref="V64:W64"/>
    <mergeCell ref="X64:Y64"/>
    <mergeCell ref="R78:S78"/>
    <mergeCell ref="P78:Q78"/>
    <mergeCell ref="N78:O78"/>
    <mergeCell ref="L78:M78"/>
    <mergeCell ref="J78:K78"/>
    <mergeCell ref="H78:I78"/>
    <mergeCell ref="F78:G78"/>
    <mergeCell ref="Z64:AA64"/>
    <mergeCell ref="AB64:AC64"/>
    <mergeCell ref="AD64:AE64"/>
    <mergeCell ref="AF64:AG64"/>
    <mergeCell ref="AH64:AI64"/>
    <mergeCell ref="AJ64:AK64"/>
    <mergeCell ref="AL64:AM64"/>
    <mergeCell ref="AN64:AO64"/>
    <mergeCell ref="AP64:AQ64"/>
    <mergeCell ref="AR64:AS64"/>
    <mergeCell ref="AT64:AU64"/>
    <mergeCell ref="AV64:AW64"/>
    <mergeCell ref="AX64:AY64"/>
    <mergeCell ref="AZ64:BA64"/>
    <mergeCell ref="BB64:BC64"/>
    <mergeCell ref="BD64:BE64"/>
    <mergeCell ref="BF64:BG64"/>
    <mergeCell ref="BH64:BI64"/>
    <mergeCell ref="BJ64:BK64"/>
    <mergeCell ref="BL64:BM64"/>
    <mergeCell ref="BN64:BO64"/>
    <mergeCell ref="BP64:BQ64"/>
    <mergeCell ref="BR64:BS64"/>
    <mergeCell ref="BT64:BU64"/>
    <mergeCell ref="BV64:BW64"/>
    <mergeCell ref="BX64:BY64"/>
    <mergeCell ref="BZ64:CA64"/>
    <mergeCell ref="CB64:CC64"/>
    <mergeCell ref="CD64:CE64"/>
    <mergeCell ref="CF64:CG64"/>
    <mergeCell ref="CH64:CI64"/>
    <mergeCell ref="CJ64:CK64"/>
    <mergeCell ref="CL64:CM64"/>
    <mergeCell ref="CN64:CO64"/>
    <mergeCell ref="CP64:CQ64"/>
    <mergeCell ref="CR64:CS64"/>
    <mergeCell ref="CT64:CU64"/>
    <mergeCell ref="CV64:CW64"/>
    <mergeCell ref="CX64:CY64"/>
    <mergeCell ref="CZ64:DA64"/>
    <mergeCell ref="DB64:DC64"/>
    <mergeCell ref="DD64:DE64"/>
    <mergeCell ref="DF64:DG64"/>
    <mergeCell ref="DH64:DI64"/>
    <mergeCell ref="DJ64:DK64"/>
    <mergeCell ref="DL64:DM64"/>
    <mergeCell ref="DN64:DO64"/>
    <mergeCell ref="DP64:DQ64"/>
    <mergeCell ref="DR64:DS64"/>
    <mergeCell ref="DT64:DU64"/>
    <mergeCell ref="DV64:DW64"/>
    <mergeCell ref="DX64:DY64"/>
    <mergeCell ref="DZ64:EA64"/>
    <mergeCell ref="EB64:EC64"/>
    <mergeCell ref="F65:G65"/>
    <mergeCell ref="H65:I65"/>
    <mergeCell ref="J65:K65"/>
    <mergeCell ref="L65:M65"/>
    <mergeCell ref="N65:O65"/>
    <mergeCell ref="P65:Q65"/>
    <mergeCell ref="R65:S65"/>
    <mergeCell ref="T65:U65"/>
    <mergeCell ref="V65:W65"/>
    <mergeCell ref="X65:Y65"/>
    <mergeCell ref="Z65:AA65"/>
    <mergeCell ref="AB65:AC65"/>
    <mergeCell ref="AD65:AE65"/>
    <mergeCell ref="AF65:AG65"/>
    <mergeCell ref="AH65:AI65"/>
    <mergeCell ref="AJ65:AK65"/>
    <mergeCell ref="AL65:AM65"/>
    <mergeCell ref="AN65:AO65"/>
    <mergeCell ref="AP65:AQ65"/>
    <mergeCell ref="AR65:AS65"/>
    <mergeCell ref="AT65:AU65"/>
    <mergeCell ref="AV65:AW65"/>
    <mergeCell ref="AX65:AY65"/>
    <mergeCell ref="AZ65:BA65"/>
    <mergeCell ref="BB65:BC65"/>
    <mergeCell ref="BD65:BE65"/>
    <mergeCell ref="BF65:BG65"/>
    <mergeCell ref="BH65:BI65"/>
    <mergeCell ref="BJ65:BK65"/>
    <mergeCell ref="BL65:BM65"/>
    <mergeCell ref="BN65:BO65"/>
    <mergeCell ref="BP65:BQ65"/>
    <mergeCell ref="BR65:BS65"/>
    <mergeCell ref="BT65:BU65"/>
    <mergeCell ref="BV65:BW65"/>
    <mergeCell ref="BX65:BY65"/>
    <mergeCell ref="BZ65:CA65"/>
    <mergeCell ref="CB65:CC65"/>
    <mergeCell ref="CD65:CE65"/>
    <mergeCell ref="CF65:CG65"/>
    <mergeCell ref="CH65:CI65"/>
    <mergeCell ref="CJ65:CK65"/>
    <mergeCell ref="CL65:CM65"/>
    <mergeCell ref="CN65:CO65"/>
    <mergeCell ref="CP65:CQ65"/>
    <mergeCell ref="CR65:CS65"/>
    <mergeCell ref="CT65:CU65"/>
    <mergeCell ref="CV65:CW65"/>
    <mergeCell ref="CX65:CY65"/>
    <mergeCell ref="CZ65:DA65"/>
    <mergeCell ref="DB65:DC65"/>
    <mergeCell ref="DD65:DE65"/>
    <mergeCell ref="DF65:DG65"/>
    <mergeCell ref="DH65:DI65"/>
    <mergeCell ref="DJ65:DK65"/>
    <mergeCell ref="DL65:DM65"/>
    <mergeCell ref="DN65:DO65"/>
    <mergeCell ref="DP65:DQ65"/>
    <mergeCell ref="DR65:DS65"/>
    <mergeCell ref="DT65:DU65"/>
    <mergeCell ref="DV65:DW65"/>
    <mergeCell ref="DX65:DY65"/>
    <mergeCell ref="DZ65:EA65"/>
    <mergeCell ref="EB65:EC65"/>
    <mergeCell ref="F73:G73"/>
    <mergeCell ref="H73:I73"/>
    <mergeCell ref="J73:K73"/>
    <mergeCell ref="L73:M73"/>
    <mergeCell ref="N73:O73"/>
    <mergeCell ref="P73:Q73"/>
    <mergeCell ref="R73:S73"/>
    <mergeCell ref="T73:U73"/>
    <mergeCell ref="V73:W73"/>
    <mergeCell ref="X73:Y73"/>
    <mergeCell ref="Z73:AA73"/>
    <mergeCell ref="AB73:AC73"/>
    <mergeCell ref="AD73:AE73"/>
    <mergeCell ref="AF73:AG73"/>
    <mergeCell ref="AH73:AI73"/>
    <mergeCell ref="AJ73:AK73"/>
    <mergeCell ref="AL73:AM73"/>
    <mergeCell ref="AN73:AO73"/>
    <mergeCell ref="AP73:AQ73"/>
    <mergeCell ref="AR73:AS73"/>
    <mergeCell ref="AT73:AU73"/>
    <mergeCell ref="AV73:AW73"/>
    <mergeCell ref="AX73:AY73"/>
    <mergeCell ref="AZ73:BA73"/>
    <mergeCell ref="BB73:BC73"/>
    <mergeCell ref="BD73:BE73"/>
    <mergeCell ref="BF73:BG73"/>
    <mergeCell ref="BH73:BI73"/>
    <mergeCell ref="BJ73:BK73"/>
    <mergeCell ref="BL73:BM73"/>
    <mergeCell ref="BN73:BO73"/>
    <mergeCell ref="BP73:BQ73"/>
    <mergeCell ref="BR73:BS73"/>
    <mergeCell ref="BT73:BU73"/>
    <mergeCell ref="BV73:BW73"/>
    <mergeCell ref="BX73:BY73"/>
    <mergeCell ref="BZ73:CA73"/>
    <mergeCell ref="CB73:CC73"/>
    <mergeCell ref="CD73:CE73"/>
    <mergeCell ref="CF73:CG73"/>
    <mergeCell ref="CH73:CI73"/>
    <mergeCell ref="CJ73:CK73"/>
    <mergeCell ref="CL73:CM73"/>
    <mergeCell ref="CN73:CO73"/>
    <mergeCell ref="CP73:CQ73"/>
    <mergeCell ref="CR73:CS73"/>
    <mergeCell ref="CT73:CU73"/>
    <mergeCell ref="CV73:CW73"/>
    <mergeCell ref="CX73:CY73"/>
    <mergeCell ref="CZ73:DA73"/>
    <mergeCell ref="DB73:DC73"/>
    <mergeCell ref="DD73:DE73"/>
    <mergeCell ref="DF73:DG73"/>
    <mergeCell ref="DH73:DI73"/>
    <mergeCell ref="DJ73:DK73"/>
    <mergeCell ref="DL73:DM73"/>
    <mergeCell ref="DN73:DO73"/>
    <mergeCell ref="DP73:DQ73"/>
    <mergeCell ref="DR73:DS73"/>
    <mergeCell ref="DT73:DU73"/>
    <mergeCell ref="DV73:DW73"/>
    <mergeCell ref="DX73:DY73"/>
    <mergeCell ref="DZ73:EA73"/>
    <mergeCell ref="EB73:EC73"/>
    <mergeCell ref="F74:G74"/>
    <mergeCell ref="H74:I74"/>
    <mergeCell ref="J74:K74"/>
    <mergeCell ref="L74:M74"/>
    <mergeCell ref="N74:O74"/>
    <mergeCell ref="P74:Q74"/>
    <mergeCell ref="R74:S74"/>
    <mergeCell ref="T74:U74"/>
    <mergeCell ref="V74:W74"/>
    <mergeCell ref="X74:Y74"/>
    <mergeCell ref="Z74:AA74"/>
    <mergeCell ref="AB74:AC74"/>
    <mergeCell ref="AD74:AE74"/>
    <mergeCell ref="AF74:AG74"/>
    <mergeCell ref="AH74:AI74"/>
    <mergeCell ref="AJ74:AK74"/>
    <mergeCell ref="AL74:AM74"/>
    <mergeCell ref="AN74:AO74"/>
    <mergeCell ref="AP74:AQ74"/>
    <mergeCell ref="AR74:AS74"/>
    <mergeCell ref="AT74:AU74"/>
    <mergeCell ref="AV74:AW74"/>
    <mergeCell ref="AX74:AY74"/>
    <mergeCell ref="AZ74:BA74"/>
    <mergeCell ref="BB74:BC74"/>
    <mergeCell ref="BD74:BE74"/>
    <mergeCell ref="BF74:BG74"/>
    <mergeCell ref="BH74:BI74"/>
    <mergeCell ref="BJ74:BK74"/>
    <mergeCell ref="BL74:BM74"/>
    <mergeCell ref="BN74:BO74"/>
    <mergeCell ref="BP74:BQ74"/>
    <mergeCell ref="BR74:BS74"/>
    <mergeCell ref="BT74:BU74"/>
    <mergeCell ref="BV74:BW74"/>
    <mergeCell ref="BX74:BY74"/>
    <mergeCell ref="BZ74:CA74"/>
    <mergeCell ref="CB74:CC74"/>
    <mergeCell ref="CD74:CE74"/>
    <mergeCell ref="CF74:CG74"/>
    <mergeCell ref="CH74:CI74"/>
    <mergeCell ref="CJ74:CK74"/>
    <mergeCell ref="CL74:CM74"/>
    <mergeCell ref="CN74:CO74"/>
    <mergeCell ref="CP74:CQ74"/>
    <mergeCell ref="CR74:CS74"/>
    <mergeCell ref="CT74:CU74"/>
    <mergeCell ref="CV74:CW74"/>
    <mergeCell ref="CX74:CY74"/>
    <mergeCell ref="CZ74:DA74"/>
    <mergeCell ref="DB74:DC74"/>
    <mergeCell ref="DD74:DE74"/>
    <mergeCell ref="DF74:DG74"/>
    <mergeCell ref="DH74:DI74"/>
    <mergeCell ref="DJ74:DK74"/>
    <mergeCell ref="DL74:DM74"/>
    <mergeCell ref="DN74:DO74"/>
    <mergeCell ref="DP74:DQ74"/>
    <mergeCell ref="DR74:DS74"/>
    <mergeCell ref="DT74:DU74"/>
    <mergeCell ref="DV74:DW74"/>
    <mergeCell ref="DX74:DY74"/>
    <mergeCell ref="DZ74:EA74"/>
    <mergeCell ref="EB74:EC74"/>
    <mergeCell ref="F80:G80"/>
    <mergeCell ref="H80:I80"/>
    <mergeCell ref="J80:K80"/>
    <mergeCell ref="L80:M80"/>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AP80:AQ80"/>
    <mergeCell ref="AR80:AS80"/>
    <mergeCell ref="AT80:AU80"/>
    <mergeCell ref="AV80:AW80"/>
    <mergeCell ref="AX80:AY80"/>
    <mergeCell ref="AZ80:BA80"/>
    <mergeCell ref="BB80:BC80"/>
    <mergeCell ref="BD80:BE80"/>
    <mergeCell ref="BF80:BG80"/>
    <mergeCell ref="BH80:BI80"/>
    <mergeCell ref="BJ80:BK80"/>
    <mergeCell ref="BL80:BM80"/>
    <mergeCell ref="BN80:BO80"/>
    <mergeCell ref="BP80:BQ80"/>
    <mergeCell ref="BR80:BS80"/>
    <mergeCell ref="BT80:BU80"/>
    <mergeCell ref="BV80:BW80"/>
    <mergeCell ref="DB80:DC80"/>
    <mergeCell ref="DD80:DE80"/>
    <mergeCell ref="DF80:DG80"/>
    <mergeCell ref="DH80:DI80"/>
    <mergeCell ref="DJ80:DK80"/>
    <mergeCell ref="DL80:DM80"/>
    <mergeCell ref="DN80:DO80"/>
    <mergeCell ref="DP80:DQ80"/>
    <mergeCell ref="DR80:DS80"/>
    <mergeCell ref="DT80:DU80"/>
    <mergeCell ref="DV80:DW80"/>
    <mergeCell ref="DX80:DY80"/>
    <mergeCell ref="DZ80:EA80"/>
    <mergeCell ref="EB80:EC80"/>
    <mergeCell ref="F81:G81"/>
    <mergeCell ref="H81:I81"/>
    <mergeCell ref="J81:K81"/>
    <mergeCell ref="L81:M81"/>
    <mergeCell ref="N81:O81"/>
    <mergeCell ref="P81:Q81"/>
    <mergeCell ref="R81:S81"/>
    <mergeCell ref="T81:U81"/>
    <mergeCell ref="V81:W81"/>
    <mergeCell ref="X81:Y81"/>
    <mergeCell ref="Z81:AA81"/>
    <mergeCell ref="AB81:AC81"/>
    <mergeCell ref="AD81:AE81"/>
    <mergeCell ref="AF81:AG81"/>
    <mergeCell ref="AH81:AI81"/>
    <mergeCell ref="AJ81:AK81"/>
    <mergeCell ref="AL81:AM81"/>
    <mergeCell ref="AN81:AO81"/>
    <mergeCell ref="AP81:AQ81"/>
    <mergeCell ref="AR81:AS81"/>
    <mergeCell ref="AT81:AU81"/>
    <mergeCell ref="AV81:AW81"/>
    <mergeCell ref="AX81:AY81"/>
    <mergeCell ref="AZ81:BA81"/>
    <mergeCell ref="BB81:BC81"/>
    <mergeCell ref="BD81:BE81"/>
    <mergeCell ref="BF81:BG81"/>
    <mergeCell ref="BH81:BI81"/>
    <mergeCell ref="BJ81:BK81"/>
    <mergeCell ref="BL81:BM81"/>
    <mergeCell ref="BN81:BO81"/>
    <mergeCell ref="BP81:BQ81"/>
    <mergeCell ref="BR81:BS81"/>
    <mergeCell ref="BT81:BU81"/>
    <mergeCell ref="BV81:BW81"/>
    <mergeCell ref="BX81:BY81"/>
    <mergeCell ref="BZ81:CA81"/>
    <mergeCell ref="CB81:CC81"/>
    <mergeCell ref="CD81:CE81"/>
    <mergeCell ref="CF81:CG81"/>
    <mergeCell ref="CH81:CI81"/>
    <mergeCell ref="CJ81:CK81"/>
    <mergeCell ref="CL81:CM81"/>
    <mergeCell ref="CN81:CO81"/>
    <mergeCell ref="CP81:CQ81"/>
    <mergeCell ref="CR81:CS81"/>
    <mergeCell ref="CT81:CU81"/>
    <mergeCell ref="CV81:CW81"/>
    <mergeCell ref="CX81:CY81"/>
    <mergeCell ref="CZ81:DA81"/>
    <mergeCell ref="DB81:DC81"/>
    <mergeCell ref="DD81:DE81"/>
    <mergeCell ref="DF81:DG81"/>
    <mergeCell ref="DH81:DI81"/>
    <mergeCell ref="DJ81:DK81"/>
    <mergeCell ref="DL81:DM81"/>
    <mergeCell ref="DN81:DO81"/>
    <mergeCell ref="DP81:DQ81"/>
    <mergeCell ref="DR81:DS81"/>
    <mergeCell ref="DT81:DU81"/>
    <mergeCell ref="DV81:DW81"/>
    <mergeCell ref="DX81:DY81"/>
    <mergeCell ref="DZ81:EA81"/>
    <mergeCell ref="EB81:EC81"/>
    <mergeCell ref="F87:G87"/>
    <mergeCell ref="H87:I87"/>
    <mergeCell ref="J87:K87"/>
    <mergeCell ref="L87:M87"/>
    <mergeCell ref="N87:O87"/>
    <mergeCell ref="P87:Q87"/>
    <mergeCell ref="R87:S87"/>
    <mergeCell ref="T87:U87"/>
    <mergeCell ref="V87:W87"/>
    <mergeCell ref="X87:Y87"/>
    <mergeCell ref="Z87:AA87"/>
    <mergeCell ref="AB87:AC87"/>
    <mergeCell ref="AD87:AE87"/>
    <mergeCell ref="AF87:AG87"/>
    <mergeCell ref="AH87:AI87"/>
    <mergeCell ref="AJ87:AK87"/>
    <mergeCell ref="AL87:AM87"/>
    <mergeCell ref="AN87:AO87"/>
    <mergeCell ref="AP87:AQ87"/>
    <mergeCell ref="AR87:AS87"/>
    <mergeCell ref="AT87:AU87"/>
    <mergeCell ref="AV87:AW87"/>
    <mergeCell ref="AX87:AY87"/>
    <mergeCell ref="AZ87:BA87"/>
    <mergeCell ref="BB87:BC87"/>
    <mergeCell ref="BD87:BE87"/>
    <mergeCell ref="BF87:BG87"/>
    <mergeCell ref="BH87:BI87"/>
    <mergeCell ref="BJ87:BK87"/>
    <mergeCell ref="BL87:BM87"/>
    <mergeCell ref="BN87:BO87"/>
    <mergeCell ref="BP87:BQ87"/>
    <mergeCell ref="BR87:BS87"/>
    <mergeCell ref="BT87:BU87"/>
    <mergeCell ref="BV87:BW87"/>
    <mergeCell ref="BX87:BY87"/>
    <mergeCell ref="BZ87:CA87"/>
    <mergeCell ref="CB87:CC87"/>
    <mergeCell ref="CD87:CE87"/>
    <mergeCell ref="CF87:CG87"/>
    <mergeCell ref="CH87:CI87"/>
    <mergeCell ref="CJ87:CK87"/>
    <mergeCell ref="CL87:CM87"/>
    <mergeCell ref="CN87:CO87"/>
    <mergeCell ref="CP87:CQ87"/>
    <mergeCell ref="CR87:CS87"/>
    <mergeCell ref="CT87:CU87"/>
    <mergeCell ref="CV87:CW87"/>
    <mergeCell ref="CX87:CY87"/>
    <mergeCell ref="CZ87:DA87"/>
    <mergeCell ref="DB87:DC87"/>
    <mergeCell ref="DD87:DE87"/>
    <mergeCell ref="DF87:DG87"/>
    <mergeCell ref="DH87:DI87"/>
    <mergeCell ref="DJ87:DK87"/>
    <mergeCell ref="DL87:DM87"/>
    <mergeCell ref="DN87:DO87"/>
    <mergeCell ref="DP87:DQ87"/>
    <mergeCell ref="DR87:DS87"/>
    <mergeCell ref="DT87:DU87"/>
    <mergeCell ref="DV87:DW87"/>
    <mergeCell ref="DX87:DY87"/>
    <mergeCell ref="DZ87:EA87"/>
    <mergeCell ref="EB87:EC87"/>
    <mergeCell ref="F88:G88"/>
    <mergeCell ref="H88:I88"/>
    <mergeCell ref="J88:K88"/>
    <mergeCell ref="L88:M88"/>
    <mergeCell ref="N88:O88"/>
    <mergeCell ref="P88:Q88"/>
    <mergeCell ref="R88:S88"/>
    <mergeCell ref="T88:U88"/>
    <mergeCell ref="V88:W88"/>
    <mergeCell ref="X88:Y88"/>
    <mergeCell ref="Z88:AA88"/>
    <mergeCell ref="AB88:AC88"/>
    <mergeCell ref="AD88:AE88"/>
    <mergeCell ref="AF88:AG88"/>
    <mergeCell ref="AH88:AI88"/>
    <mergeCell ref="AJ88:AK88"/>
    <mergeCell ref="AL88:AM88"/>
    <mergeCell ref="AN88:AO88"/>
    <mergeCell ref="AP88:AQ88"/>
    <mergeCell ref="AR88:AS88"/>
    <mergeCell ref="AT88:AU88"/>
    <mergeCell ref="AV88:AW88"/>
    <mergeCell ref="AX88:AY88"/>
    <mergeCell ref="AZ88:BA88"/>
    <mergeCell ref="BB88:BC88"/>
    <mergeCell ref="BD88:BE88"/>
    <mergeCell ref="BF88:BG88"/>
    <mergeCell ref="BH88:BI88"/>
    <mergeCell ref="BJ88:BK88"/>
    <mergeCell ref="BL88:BM88"/>
    <mergeCell ref="BN88:BO88"/>
    <mergeCell ref="BP88:BQ88"/>
    <mergeCell ref="BR88:BS88"/>
    <mergeCell ref="BT88:BU88"/>
    <mergeCell ref="BV88:BW88"/>
    <mergeCell ref="BX88:BY88"/>
    <mergeCell ref="BZ88:CA88"/>
    <mergeCell ref="CB88:CC88"/>
    <mergeCell ref="CD88:CE88"/>
    <mergeCell ref="DN88:DO88"/>
    <mergeCell ref="DP88:DQ88"/>
    <mergeCell ref="DR88:DS88"/>
    <mergeCell ref="DT88:DU88"/>
    <mergeCell ref="DV88:DW88"/>
    <mergeCell ref="DX88:DY88"/>
    <mergeCell ref="DZ88:EA88"/>
    <mergeCell ref="EB88:EC88"/>
    <mergeCell ref="CF88:CG88"/>
    <mergeCell ref="CH88:CI88"/>
    <mergeCell ref="CJ88:CK88"/>
    <mergeCell ref="CL88:CM88"/>
    <mergeCell ref="CN88:CO88"/>
    <mergeCell ref="CP88:CQ88"/>
    <mergeCell ref="CR88:CS88"/>
    <mergeCell ref="CT88:CU88"/>
    <mergeCell ref="CV88:CW88"/>
    <mergeCell ref="CX88:CY88"/>
    <mergeCell ref="CZ88:DA88"/>
    <mergeCell ref="DB88:DC88"/>
    <mergeCell ref="DD88:DE88"/>
    <mergeCell ref="DF88:DG88"/>
    <mergeCell ref="DH88:DI88"/>
    <mergeCell ref="DJ88:DK88"/>
    <mergeCell ref="DL88:DM88"/>
  </mergeCells>
  <printOptions horizontalCentered="1"/>
  <pageMargins left="0.31496062992125984" right="0.19685039370078741" top="0.59055118110236227" bottom="0.55118110236220474" header="0.27559055118110237" footer="0.35433070866141736"/>
  <pageSetup paperSize="8" fitToHeight="0" orientation="landscape" r:id="rId1"/>
  <headerFooter>
    <oddHeader>&amp;LEP SIEP</oddHeader>
    <oddFooter>&amp;L&amp;8INGE EPSI / JS + AeBo&amp;R&amp;7&amp;Z&amp;F</oddFooter>
  </headerFooter>
  <rowBreaks count="1" manualBreakCount="1">
    <brk id="57" max="132" man="1"/>
  </rowBreaks>
  <colBreaks count="1" manualBreakCount="1">
    <brk id="134" max="48" man="1"/>
  </colBreaks>
  <ignoredErrors>
    <ignoredError sqref="L53:O53 Q53 S53:BU53 H53"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JC479"/>
  <sheetViews>
    <sheetView showGridLines="0" showZeros="0" tabSelected="1" topLeftCell="B372" zoomScaleNormal="100" zoomScaleSheetLayoutView="50" zoomScalePageLayoutView="50" workbookViewId="0">
      <selection activeCell="CJ348" sqref="CJ348"/>
    </sheetView>
  </sheetViews>
  <sheetFormatPr baseColWidth="10" defaultColWidth="11.42578125" defaultRowHeight="12" outlineLevelCol="1" x14ac:dyDescent="0.2"/>
  <cols>
    <col min="1" max="1" width="14.7109375" style="1" customWidth="1"/>
    <col min="2" max="2" width="19.28515625" style="1" customWidth="1"/>
    <col min="3" max="3" width="5.42578125" style="1" customWidth="1"/>
    <col min="4" max="4" width="5.42578125" style="1" bestFit="1" customWidth="1"/>
    <col min="5" max="5" width="4.5703125" style="495" hidden="1" customWidth="1"/>
    <col min="6" max="8" width="4.5703125" style="1" hidden="1" customWidth="1" outlineLevel="1"/>
    <col min="9" max="9" width="6.28515625" style="1" hidden="1" customWidth="1" outlineLevel="1"/>
    <col min="10" max="10" width="8.7109375" style="1" hidden="1" customWidth="1" outlineLevel="1"/>
    <col min="11" max="11" width="5.42578125" style="1" hidden="1" customWidth="1" outlineLevel="1"/>
    <col min="12" max="12" width="6.28515625" style="1" hidden="1" customWidth="1" outlineLevel="1"/>
    <col min="13" max="13" width="5.42578125" style="1" hidden="1" customWidth="1" outlineLevel="1"/>
    <col min="14" max="14" width="8.28515625" style="1" hidden="1" customWidth="1" outlineLevel="1"/>
    <col min="15" max="15" width="5.42578125" style="1" hidden="1" customWidth="1" outlineLevel="1"/>
    <col min="16" max="16" width="7.42578125" style="1" hidden="1" customWidth="1" outlineLevel="1"/>
    <col min="17" max="17" width="5.42578125" style="1" hidden="1" customWidth="1" outlineLevel="1"/>
    <col min="18" max="18" width="7.42578125" style="1" hidden="1" customWidth="1" outlineLevel="1"/>
    <col min="19" max="19" width="5.42578125" style="1" hidden="1" customWidth="1" outlineLevel="1"/>
    <col min="20" max="20" width="7.42578125" style="1" hidden="1" customWidth="1" outlineLevel="1"/>
    <col min="21" max="21" width="5.42578125" style="1" hidden="1" customWidth="1" outlineLevel="1"/>
    <col min="22" max="22" width="7.42578125" style="1" hidden="1" customWidth="1" outlineLevel="1"/>
    <col min="23" max="23" width="5.42578125" style="1" hidden="1" customWidth="1" outlineLevel="1"/>
    <col min="24" max="24" width="7.42578125" style="1" hidden="1" customWidth="1" outlineLevel="1"/>
    <col min="25" max="25" width="5.42578125" style="1" hidden="1" customWidth="1" outlineLevel="1"/>
    <col min="26" max="26" width="8.42578125" style="1" hidden="1" customWidth="1" outlineLevel="1"/>
    <col min="27" max="27" width="5.42578125" style="1" hidden="1" customWidth="1" outlineLevel="1"/>
    <col min="28" max="28" width="14.85546875" style="1" hidden="1" customWidth="1" outlineLevel="1"/>
    <col min="29" max="29" width="5.42578125" style="495" hidden="1" customWidth="1" outlineLevel="1"/>
    <col min="30" max="30" width="9.28515625" style="1" hidden="1" customWidth="1" outlineLevel="1"/>
    <col min="31" max="31" width="5.42578125" style="1" hidden="1" customWidth="1" outlineLevel="1"/>
    <col min="32" max="32" width="9.28515625" style="1" hidden="1" customWidth="1" outlineLevel="1"/>
    <col min="33" max="33" width="6.42578125" style="1" hidden="1" customWidth="1" outlineLevel="1"/>
    <col min="34" max="34" width="9.28515625" style="1" hidden="1" customWidth="1" outlineLevel="1"/>
    <col min="35" max="35" width="6.42578125" style="1" hidden="1" customWidth="1" outlineLevel="1"/>
    <col min="36" max="36" width="9.28515625" style="1" hidden="1" customWidth="1" outlineLevel="1"/>
    <col min="37" max="37" width="6.85546875" style="1" hidden="1" customWidth="1" outlineLevel="1"/>
    <col min="38" max="38" width="9.28515625" style="1" hidden="1" customWidth="1" outlineLevel="1"/>
    <col min="39" max="39" width="6.42578125" style="1" hidden="1" customWidth="1" outlineLevel="1"/>
    <col min="40" max="40" width="9.28515625" style="1" hidden="1" customWidth="1" outlineLevel="1"/>
    <col min="41" max="41" width="6.85546875" style="1" hidden="1" customWidth="1" outlineLevel="1"/>
    <col min="42" max="42" width="9.28515625" style="1" hidden="1" customWidth="1" outlineLevel="1"/>
    <col min="43" max="43" width="6.85546875" style="1" hidden="1" customWidth="1" outlineLevel="1"/>
    <col min="44" max="44" width="9.28515625" style="1" hidden="1" customWidth="1" outlineLevel="1"/>
    <col min="45" max="45" width="6.85546875" style="1" hidden="1" customWidth="1" outlineLevel="1"/>
    <col min="46" max="46" width="9.28515625" style="1" hidden="1" customWidth="1" outlineLevel="1"/>
    <col min="47" max="47" width="5.42578125" style="1" hidden="1" customWidth="1" outlineLevel="1"/>
    <col min="48" max="48" width="9.28515625" style="1" hidden="1" customWidth="1" outlineLevel="1"/>
    <col min="49" max="49" width="5.42578125" style="1" hidden="1" customWidth="1" outlineLevel="1"/>
    <col min="50" max="50" width="9.28515625" style="1" hidden="1" customWidth="1" outlineLevel="1"/>
    <col min="51" max="51" width="5.85546875" style="1" customWidth="1" outlineLevel="1"/>
    <col min="52" max="52" width="8.28515625" style="1" customWidth="1" outlineLevel="1"/>
    <col min="53" max="53" width="8.85546875" style="495" hidden="1" customWidth="1" outlineLevel="1"/>
    <col min="54" max="54" width="6.85546875" style="1" hidden="1" customWidth="1" outlineLevel="1"/>
    <col min="55" max="55" width="8.85546875" style="1" hidden="1" customWidth="1" outlineLevel="1"/>
    <col min="56" max="56" width="6.85546875" style="1" hidden="1" customWidth="1" outlineLevel="1"/>
    <col min="57" max="57" width="8.85546875" style="1" hidden="1" customWidth="1" outlineLevel="1"/>
    <col min="58" max="58" width="6.85546875" style="1" hidden="1" customWidth="1" outlineLevel="1"/>
    <col min="59" max="59" width="8.85546875" style="1" hidden="1" customWidth="1" outlineLevel="1"/>
    <col min="60" max="60" width="6.85546875" style="1" hidden="1" customWidth="1" outlineLevel="1"/>
    <col min="61" max="61" width="8.85546875" style="1" hidden="1" customWidth="1" outlineLevel="1"/>
    <col min="62" max="62" width="6.85546875" style="1" hidden="1" customWidth="1" outlineLevel="1"/>
    <col min="63" max="63" width="8.85546875" style="1" hidden="1" customWidth="1" outlineLevel="1"/>
    <col min="64" max="64" width="6.85546875" style="1" hidden="1" customWidth="1" outlineLevel="1"/>
    <col min="65" max="65" width="8.85546875" style="1" hidden="1" customWidth="1" outlineLevel="1"/>
    <col min="66" max="66" width="6.85546875" style="1" hidden="1" customWidth="1" outlineLevel="1"/>
    <col min="67" max="67" width="8.85546875" style="1" hidden="1" customWidth="1" outlineLevel="1"/>
    <col min="68" max="68" width="6.85546875" style="1" hidden="1" customWidth="1" outlineLevel="1"/>
    <col min="69" max="69" width="8.85546875" style="1" hidden="1" customWidth="1" outlineLevel="1"/>
    <col min="70" max="70" width="6.85546875" style="1" hidden="1" customWidth="1" outlineLevel="1"/>
    <col min="71" max="71" width="8.85546875" style="1" hidden="1" customWidth="1" outlineLevel="1"/>
    <col min="72" max="72" width="6.85546875" style="1" hidden="1" customWidth="1" outlineLevel="1"/>
    <col min="73" max="73" width="8.85546875" style="1" hidden="1" customWidth="1" outlineLevel="1"/>
    <col min="74" max="74" width="6.85546875" style="1" hidden="1" customWidth="1" outlineLevel="1"/>
    <col min="75" max="75" width="8.85546875" style="1" hidden="1" customWidth="1" outlineLevel="1"/>
    <col min="76" max="76" width="6.85546875" style="513" hidden="1" customWidth="1" outlineLevel="1"/>
    <col min="77" max="77" width="8.85546875" style="1" hidden="1" customWidth="1"/>
    <col min="78" max="78" width="6.85546875" style="1" hidden="1" customWidth="1"/>
    <col min="79" max="79" width="8.85546875" style="1" hidden="1" customWidth="1"/>
    <col min="80" max="80" width="6.85546875" style="1" hidden="1" customWidth="1"/>
    <col min="81" max="81" width="8.85546875" style="1" hidden="1" customWidth="1"/>
    <col min="82" max="82" width="6.85546875" style="1" hidden="1" customWidth="1"/>
    <col min="83" max="83" width="8.85546875" style="1" customWidth="1"/>
    <col min="84" max="84" width="6.85546875" style="1" customWidth="1"/>
    <col min="85" max="85" width="4.42578125" style="1" customWidth="1"/>
    <col min="86" max="86" width="10.7109375" style="10" customWidth="1"/>
    <col min="87" max="87" width="12.28515625" style="10" customWidth="1"/>
    <col min="88" max="89" width="23" style="1" customWidth="1"/>
    <col min="90" max="129" width="11.42578125" style="1" hidden="1" customWidth="1"/>
    <col min="130" max="130" width="11.42578125" style="495" hidden="1" customWidth="1"/>
    <col min="131" max="173" width="11.42578125" style="1" hidden="1" customWidth="1"/>
    <col min="174" max="181" width="11.42578125" style="1" customWidth="1"/>
    <col min="182" max="16384" width="11.42578125" style="1"/>
  </cols>
  <sheetData>
    <row r="3" spans="1:263" ht="12.75" customHeight="1" x14ac:dyDescent="0.2">
      <c r="A3" s="38"/>
      <c r="B3" s="38"/>
      <c r="C3" s="39"/>
      <c r="D3" s="39"/>
      <c r="E3" s="738">
        <v>2021</v>
      </c>
      <c r="F3" s="739"/>
      <c r="G3" s="739"/>
      <c r="H3" s="739"/>
      <c r="I3" s="739"/>
      <c r="J3" s="739"/>
      <c r="K3" s="739"/>
      <c r="L3" s="739"/>
      <c r="M3" s="739"/>
      <c r="N3" s="739"/>
      <c r="O3" s="739"/>
      <c r="P3" s="739"/>
      <c r="Q3" s="739"/>
      <c r="R3" s="739"/>
      <c r="S3" s="739"/>
      <c r="T3" s="739"/>
      <c r="U3" s="739"/>
      <c r="V3" s="739"/>
      <c r="W3" s="739"/>
      <c r="X3" s="739"/>
      <c r="Y3" s="739"/>
      <c r="Z3" s="739"/>
      <c r="AA3" s="739"/>
      <c r="AB3" s="740"/>
      <c r="AC3" s="738">
        <v>2022</v>
      </c>
      <c r="AD3" s="739"/>
      <c r="AE3" s="739"/>
      <c r="AF3" s="739"/>
      <c r="AG3" s="739"/>
      <c r="AH3" s="739"/>
      <c r="AI3" s="739"/>
      <c r="AJ3" s="739"/>
      <c r="AK3" s="739"/>
      <c r="AL3" s="739"/>
      <c r="AM3" s="739"/>
      <c r="AN3" s="739"/>
      <c r="AO3" s="739"/>
      <c r="AP3" s="739"/>
      <c r="AQ3" s="739"/>
      <c r="AR3" s="739"/>
      <c r="AS3" s="739"/>
      <c r="AT3" s="739"/>
      <c r="AU3" s="739"/>
      <c r="AV3" s="739"/>
      <c r="AW3" s="739"/>
      <c r="AX3" s="739"/>
      <c r="AY3" s="739"/>
      <c r="AZ3" s="740"/>
      <c r="BA3" s="738">
        <v>2023</v>
      </c>
      <c r="BB3" s="739"/>
      <c r="BC3" s="739"/>
      <c r="BD3" s="739"/>
      <c r="BE3" s="739"/>
      <c r="BF3" s="739"/>
      <c r="BG3" s="739"/>
      <c r="BH3" s="739"/>
      <c r="BI3" s="739"/>
      <c r="BJ3" s="739"/>
      <c r="BK3" s="739"/>
      <c r="BL3" s="739"/>
      <c r="BM3" s="739"/>
      <c r="BN3" s="739"/>
      <c r="BO3" s="739"/>
      <c r="BP3" s="739"/>
      <c r="BQ3" s="739"/>
      <c r="BR3" s="739"/>
      <c r="BS3" s="739"/>
      <c r="BT3" s="739"/>
      <c r="BU3" s="739"/>
      <c r="BV3" s="739"/>
      <c r="BW3" s="739"/>
      <c r="BX3" s="740"/>
      <c r="BY3" s="50"/>
      <c r="BZ3" s="50"/>
      <c r="CA3" s="50"/>
      <c r="CB3" s="50"/>
      <c r="CC3" s="50"/>
      <c r="CD3" s="50"/>
      <c r="CE3" s="50"/>
      <c r="CF3" s="50"/>
      <c r="CG3" s="50"/>
      <c r="CH3" s="12"/>
      <c r="CI3" s="12"/>
    </row>
    <row r="4" spans="1:263" s="3" customFormat="1" ht="15.75" x14ac:dyDescent="0.25">
      <c r="A4" s="57"/>
      <c r="B4" s="57" t="str">
        <f>Stundenverteilung!J5</f>
        <v>JS CBL</v>
      </c>
      <c r="C4" s="747" t="str">
        <f>Stundenverteilung!J7</f>
        <v>PL</v>
      </c>
      <c r="D4" s="748"/>
      <c r="E4" s="741"/>
      <c r="F4" s="742"/>
      <c r="G4" s="742"/>
      <c r="H4" s="742"/>
      <c r="I4" s="742"/>
      <c r="J4" s="742"/>
      <c r="K4" s="742"/>
      <c r="L4" s="742"/>
      <c r="M4" s="742"/>
      <c r="N4" s="742"/>
      <c r="O4" s="742"/>
      <c r="P4" s="742"/>
      <c r="Q4" s="742"/>
      <c r="R4" s="742"/>
      <c r="S4" s="742"/>
      <c r="T4" s="742"/>
      <c r="U4" s="742"/>
      <c r="V4" s="742"/>
      <c r="W4" s="742"/>
      <c r="X4" s="742"/>
      <c r="Y4" s="742"/>
      <c r="Z4" s="742"/>
      <c r="AA4" s="742"/>
      <c r="AB4" s="743"/>
      <c r="AC4" s="741"/>
      <c r="AD4" s="742"/>
      <c r="AE4" s="742"/>
      <c r="AF4" s="742"/>
      <c r="AG4" s="742"/>
      <c r="AH4" s="742"/>
      <c r="AI4" s="742"/>
      <c r="AJ4" s="742"/>
      <c r="AK4" s="742"/>
      <c r="AL4" s="742"/>
      <c r="AM4" s="742"/>
      <c r="AN4" s="742"/>
      <c r="AO4" s="742"/>
      <c r="AP4" s="742"/>
      <c r="AQ4" s="742"/>
      <c r="AR4" s="742"/>
      <c r="AS4" s="742"/>
      <c r="AT4" s="742"/>
      <c r="AU4" s="742"/>
      <c r="AV4" s="742"/>
      <c r="AW4" s="742"/>
      <c r="AX4" s="742"/>
      <c r="AY4" s="742"/>
      <c r="AZ4" s="743"/>
      <c r="BA4" s="741"/>
      <c r="BB4" s="742"/>
      <c r="BC4" s="742"/>
      <c r="BD4" s="742"/>
      <c r="BE4" s="742"/>
      <c r="BF4" s="742"/>
      <c r="BG4" s="742"/>
      <c r="BH4" s="742"/>
      <c r="BI4" s="742"/>
      <c r="BJ4" s="742"/>
      <c r="BK4" s="742"/>
      <c r="BL4" s="742"/>
      <c r="BM4" s="742"/>
      <c r="BN4" s="742"/>
      <c r="BO4" s="742"/>
      <c r="BP4" s="742"/>
      <c r="BQ4" s="742"/>
      <c r="BR4" s="742"/>
      <c r="BS4" s="742"/>
      <c r="BT4" s="742"/>
      <c r="BU4" s="742"/>
      <c r="BV4" s="742"/>
      <c r="BW4" s="742"/>
      <c r="BX4" s="743"/>
      <c r="BY4" s="50"/>
      <c r="BZ4" s="50"/>
      <c r="CA4" s="50"/>
      <c r="CB4" s="50"/>
      <c r="CC4" s="50"/>
      <c r="CD4" s="50"/>
      <c r="CE4" s="50"/>
      <c r="CF4" s="50"/>
      <c r="CG4" s="50"/>
      <c r="CH4" s="11"/>
      <c r="CI4" s="1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495"/>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1:263" s="3" customFormat="1" ht="48" x14ac:dyDescent="0.2">
      <c r="A5" s="40" t="s">
        <v>0</v>
      </c>
      <c r="B5" s="40" t="s">
        <v>80</v>
      </c>
      <c r="C5" s="41" t="s">
        <v>1</v>
      </c>
      <c r="D5" s="41" t="s">
        <v>6</v>
      </c>
      <c r="E5" s="485" t="s">
        <v>13</v>
      </c>
      <c r="F5" s="46" t="s">
        <v>14</v>
      </c>
      <c r="G5" s="46" t="s">
        <v>15</v>
      </c>
      <c r="H5" s="46" t="s">
        <v>16</v>
      </c>
      <c r="I5" s="46" t="s">
        <v>17</v>
      </c>
      <c r="J5" s="46" t="s">
        <v>18</v>
      </c>
      <c r="K5" s="46" t="s">
        <v>19</v>
      </c>
      <c r="L5" s="46" t="s">
        <v>20</v>
      </c>
      <c r="M5" s="46" t="s">
        <v>21</v>
      </c>
      <c r="N5" s="46" t="s">
        <v>22</v>
      </c>
      <c r="O5" s="46" t="s">
        <v>23</v>
      </c>
      <c r="P5" s="46" t="s">
        <v>24</v>
      </c>
      <c r="Q5" s="46" t="s">
        <v>25</v>
      </c>
      <c r="R5" s="46" t="s">
        <v>26</v>
      </c>
      <c r="S5" s="46" t="s">
        <v>27</v>
      </c>
      <c r="T5" s="46" t="s">
        <v>28</v>
      </c>
      <c r="U5" s="46" t="s">
        <v>29</v>
      </c>
      <c r="V5" s="46" t="s">
        <v>30</v>
      </c>
      <c r="W5" s="46" t="s">
        <v>31</v>
      </c>
      <c r="X5" s="46" t="s">
        <v>32</v>
      </c>
      <c r="Y5" s="46" t="s">
        <v>33</v>
      </c>
      <c r="Z5" s="46" t="s">
        <v>36</v>
      </c>
      <c r="AA5" s="46" t="s">
        <v>34</v>
      </c>
      <c r="AB5" s="480" t="s">
        <v>35</v>
      </c>
      <c r="AC5" s="485" t="s">
        <v>13</v>
      </c>
      <c r="AD5" s="46" t="s">
        <v>14</v>
      </c>
      <c r="AE5" s="46" t="s">
        <v>15</v>
      </c>
      <c r="AF5" s="46" t="s">
        <v>16</v>
      </c>
      <c r="AG5" s="46" t="s">
        <v>17</v>
      </c>
      <c r="AH5" s="46" t="s">
        <v>18</v>
      </c>
      <c r="AI5" s="46" t="s">
        <v>19</v>
      </c>
      <c r="AJ5" s="46" t="s">
        <v>20</v>
      </c>
      <c r="AK5" s="46" t="s">
        <v>21</v>
      </c>
      <c r="AL5" s="46" t="s">
        <v>22</v>
      </c>
      <c r="AM5" s="46" t="s">
        <v>23</v>
      </c>
      <c r="AN5" s="46" t="s">
        <v>24</v>
      </c>
      <c r="AO5" s="46" t="s">
        <v>25</v>
      </c>
      <c r="AP5" s="46" t="s">
        <v>26</v>
      </c>
      <c r="AQ5" s="46" t="s">
        <v>27</v>
      </c>
      <c r="AR5" s="46" t="s">
        <v>28</v>
      </c>
      <c r="AS5" s="46" t="s">
        <v>29</v>
      </c>
      <c r="AT5" s="46" t="s">
        <v>30</v>
      </c>
      <c r="AU5" s="46" t="s">
        <v>31</v>
      </c>
      <c r="AV5" s="46" t="s">
        <v>32</v>
      </c>
      <c r="AW5" s="46" t="s">
        <v>33</v>
      </c>
      <c r="AX5" s="46" t="s">
        <v>36</v>
      </c>
      <c r="AY5" s="46" t="s">
        <v>34</v>
      </c>
      <c r="AZ5" s="480" t="s">
        <v>35</v>
      </c>
      <c r="BA5" s="485" t="s">
        <v>13</v>
      </c>
      <c r="BB5" s="46" t="s">
        <v>14</v>
      </c>
      <c r="BC5" s="46" t="s">
        <v>15</v>
      </c>
      <c r="BD5" s="46" t="s">
        <v>16</v>
      </c>
      <c r="BE5" s="46" t="s">
        <v>17</v>
      </c>
      <c r="BF5" s="46" t="s">
        <v>18</v>
      </c>
      <c r="BG5" s="46" t="s">
        <v>19</v>
      </c>
      <c r="BH5" s="46" t="s">
        <v>20</v>
      </c>
      <c r="BI5" s="46" t="s">
        <v>21</v>
      </c>
      <c r="BJ5" s="46" t="s">
        <v>22</v>
      </c>
      <c r="BK5" s="46" t="s">
        <v>23</v>
      </c>
      <c r="BL5" s="46" t="s">
        <v>24</v>
      </c>
      <c r="BM5" s="46" t="s">
        <v>25</v>
      </c>
      <c r="BN5" s="46" t="s">
        <v>26</v>
      </c>
      <c r="BO5" s="46" t="s">
        <v>27</v>
      </c>
      <c r="BP5" s="46" t="s">
        <v>28</v>
      </c>
      <c r="BQ5" s="46" t="s">
        <v>29</v>
      </c>
      <c r="BR5" s="46" t="s">
        <v>30</v>
      </c>
      <c r="BS5" s="46" t="s">
        <v>31</v>
      </c>
      <c r="BT5" s="46" t="s">
        <v>32</v>
      </c>
      <c r="BU5" s="46" t="s">
        <v>33</v>
      </c>
      <c r="BV5" s="46" t="s">
        <v>36</v>
      </c>
      <c r="BW5" s="46" t="s">
        <v>34</v>
      </c>
      <c r="BX5" s="504" t="s">
        <v>35</v>
      </c>
      <c r="BY5" s="498" t="s">
        <v>13</v>
      </c>
      <c r="BZ5" s="46" t="s">
        <v>14</v>
      </c>
      <c r="CA5" s="46" t="s">
        <v>15</v>
      </c>
      <c r="CB5" s="46" t="s">
        <v>16</v>
      </c>
      <c r="CC5" s="46" t="s">
        <v>17</v>
      </c>
      <c r="CD5" s="46" t="s">
        <v>18</v>
      </c>
      <c r="CE5" s="46" t="s">
        <v>19</v>
      </c>
      <c r="CF5" s="46" t="s">
        <v>20</v>
      </c>
      <c r="CG5" s="46"/>
      <c r="CH5" s="48" t="s">
        <v>4</v>
      </c>
      <c r="CI5" s="48" t="s">
        <v>5</v>
      </c>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495"/>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1:263" s="3" customFormat="1" x14ac:dyDescent="0.2">
      <c r="A6" s="45" t="s">
        <v>93</v>
      </c>
      <c r="B6" s="45" t="s">
        <v>94</v>
      </c>
      <c r="C6" s="45" t="s">
        <v>2</v>
      </c>
      <c r="D6" s="45">
        <v>140</v>
      </c>
      <c r="E6" s="486"/>
      <c r="F6" s="52">
        <f>SUM(E6*$D6)</f>
        <v>0</v>
      </c>
      <c r="G6" s="47"/>
      <c r="H6" s="52">
        <f>SUM(G6*$D6)</f>
        <v>0</v>
      </c>
      <c r="I6" s="184">
        <v>3.5</v>
      </c>
      <c r="J6" s="52">
        <f>SUM(I6*$D6)</f>
        <v>490</v>
      </c>
      <c r="K6" s="47"/>
      <c r="L6" s="52">
        <f>SUM(K6*$D6)</f>
        <v>0</v>
      </c>
      <c r="M6" s="47"/>
      <c r="N6" s="52">
        <f>SUM(M6*$D6)</f>
        <v>0</v>
      </c>
      <c r="O6" s="47"/>
      <c r="P6" s="52">
        <f>SUM(O6*$D6)</f>
        <v>0</v>
      </c>
      <c r="Q6" s="47"/>
      <c r="R6" s="52">
        <f>SUM(Q6*$D6)</f>
        <v>0</v>
      </c>
      <c r="S6" s="47"/>
      <c r="T6" s="52">
        <f>SUM(S6*$D6)</f>
        <v>0</v>
      </c>
      <c r="U6" s="47"/>
      <c r="V6" s="52">
        <f>SUM(U6*$D6)</f>
        <v>0</v>
      </c>
      <c r="W6" s="47"/>
      <c r="X6" s="52">
        <f>SUM(W6*$D6)</f>
        <v>0</v>
      </c>
      <c r="Y6" s="47"/>
      <c r="Z6" s="52">
        <f>SUM(Y6*$D6)</f>
        <v>0</v>
      </c>
      <c r="AA6" s="47"/>
      <c r="AB6" s="481">
        <f>SUM(AA6*$D6)</f>
        <v>0</v>
      </c>
      <c r="AC6" s="486"/>
      <c r="AD6" s="52">
        <f>SUM(AC6*$D6)</f>
        <v>0</v>
      </c>
      <c r="AE6" s="47"/>
      <c r="AF6" s="52">
        <f>SUM(AE6*$D6)</f>
        <v>0</v>
      </c>
      <c r="AG6" s="47"/>
      <c r="AH6" s="52">
        <f>SUM(AG6*$D6)</f>
        <v>0</v>
      </c>
      <c r="AI6" s="47"/>
      <c r="AJ6" s="52">
        <f>SUM(AI6*$D6)</f>
        <v>0</v>
      </c>
      <c r="AK6" s="47"/>
      <c r="AL6" s="52">
        <f>SUM(AK6*$D6)</f>
        <v>0</v>
      </c>
      <c r="AM6" s="47"/>
      <c r="AN6" s="52">
        <f>SUM(AM6*$D6)</f>
        <v>0</v>
      </c>
      <c r="AO6" s="47"/>
      <c r="AP6" s="52">
        <f>SUM(AO6*$D6)</f>
        <v>0</v>
      </c>
      <c r="AQ6" s="47"/>
      <c r="AR6" s="52">
        <f>SUM(AQ6*$D6)</f>
        <v>0</v>
      </c>
      <c r="AS6" s="47"/>
      <c r="AT6" s="52">
        <f>SUM(AS6*$D6)</f>
        <v>0</v>
      </c>
      <c r="AU6" s="47"/>
      <c r="AV6" s="52">
        <f>SUM(AU6*$D6)</f>
        <v>0</v>
      </c>
      <c r="AW6" s="47"/>
      <c r="AX6" s="52">
        <f>SUM(AW6*$D6)</f>
        <v>0</v>
      </c>
      <c r="AY6" s="47"/>
      <c r="AZ6" s="481">
        <f>SUM(AY6*$D6)</f>
        <v>0</v>
      </c>
      <c r="BA6" s="486"/>
      <c r="BB6" s="52">
        <f>SUM(BA6*$D6)</f>
        <v>0</v>
      </c>
      <c r="BC6" s="47"/>
      <c r="BD6" s="52">
        <f>SUM(BC6*$D6)</f>
        <v>0</v>
      </c>
      <c r="BE6" s="47"/>
      <c r="BF6" s="52">
        <f>SUM(BE6*$D6)</f>
        <v>0</v>
      </c>
      <c r="BG6" s="47"/>
      <c r="BH6" s="52">
        <f>SUM(BG6*$D6)</f>
        <v>0</v>
      </c>
      <c r="BI6" s="47"/>
      <c r="BJ6" s="52">
        <f>SUM(BI6*$D6)</f>
        <v>0</v>
      </c>
      <c r="BK6" s="47"/>
      <c r="BL6" s="52">
        <f>SUM(BK6*$D6)</f>
        <v>0</v>
      </c>
      <c r="BM6" s="47"/>
      <c r="BN6" s="52">
        <f>SUM(BM6*$D6)</f>
        <v>0</v>
      </c>
      <c r="BO6" s="47"/>
      <c r="BP6" s="52">
        <f>SUM(BO6*$D6)</f>
        <v>0</v>
      </c>
      <c r="BQ6" s="47"/>
      <c r="BR6" s="52">
        <f>SUM(BQ6*$D6)</f>
        <v>0</v>
      </c>
      <c r="BS6" s="47"/>
      <c r="BT6" s="52">
        <f>SUM(BS6*$D6)</f>
        <v>0</v>
      </c>
      <c r="BU6" s="47"/>
      <c r="BV6" s="52">
        <f>SUM(BU6*$D6)</f>
        <v>0</v>
      </c>
      <c r="BW6" s="47"/>
      <c r="BX6" s="505">
        <f>SUM(BW6*$D6)</f>
        <v>0</v>
      </c>
      <c r="BY6" s="499"/>
      <c r="BZ6" s="52">
        <f>SUM(BY6*$D6)</f>
        <v>0</v>
      </c>
      <c r="CA6" s="47"/>
      <c r="CB6" s="52">
        <f>SUM(CA6*$D6)</f>
        <v>0</v>
      </c>
      <c r="CC6" s="47"/>
      <c r="CD6" s="52">
        <f>SUM(CC6*$D6)</f>
        <v>0</v>
      </c>
      <c r="CE6" s="47"/>
      <c r="CF6" s="52">
        <f>SUM(CE6*$D6)</f>
        <v>0</v>
      </c>
      <c r="CG6" s="42"/>
      <c r="CH6" s="49">
        <f>SUM(E6+G6+I6+K6+M6+O6+Q6+S6+U6+W6+Y6+AA6+AC6+AE6+AG6+AI6+AK6+AM6+AO6+AQ6+AS6+AU6+AW6+AY6+BA6+BC6+BE6+BG6+BI6+BK6+BM6+BO6+BQ6+BS6+BU6+BW6+BY6+CA6+CC6)+CE6</f>
        <v>3.5</v>
      </c>
      <c r="CI6" s="49">
        <f t="shared" ref="CI6:CI38" si="0">ROUND(CH6*D6*2,1)/2</f>
        <v>490</v>
      </c>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495"/>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1:263" s="3" customFormat="1" x14ac:dyDescent="0.2">
      <c r="A7" s="45" t="s">
        <v>83</v>
      </c>
      <c r="B7" s="45" t="s">
        <v>84</v>
      </c>
      <c r="C7" s="45" t="s">
        <v>2</v>
      </c>
      <c r="D7" s="45">
        <v>140</v>
      </c>
      <c r="E7" s="486"/>
      <c r="F7" s="52">
        <f>SUM(E7*$D7)</f>
        <v>0</v>
      </c>
      <c r="G7" s="47"/>
      <c r="H7" s="52">
        <f>SUM(G7*$D7)</f>
        <v>0</v>
      </c>
      <c r="I7" s="184">
        <v>6</v>
      </c>
      <c r="J7" s="52">
        <f>SUM(I7*$D7)</f>
        <v>840</v>
      </c>
      <c r="K7" s="47"/>
      <c r="L7" s="52">
        <f>SUM(K7*$D7)</f>
        <v>0</v>
      </c>
      <c r="M7" s="47"/>
      <c r="N7" s="52">
        <f>SUM(M7*$D7)</f>
        <v>0</v>
      </c>
      <c r="O7" s="47"/>
      <c r="P7" s="52">
        <f>SUM(O7*$D7)</f>
        <v>0</v>
      </c>
      <c r="Q7" s="47"/>
      <c r="R7" s="52">
        <f>SUM(Q7*$D7)</f>
        <v>0</v>
      </c>
      <c r="S7" s="47"/>
      <c r="T7" s="52">
        <f>SUM(S7*$D7)</f>
        <v>0</v>
      </c>
      <c r="U7" s="47"/>
      <c r="V7" s="52">
        <f>SUM(U7*$D7)</f>
        <v>0</v>
      </c>
      <c r="W7" s="47"/>
      <c r="X7" s="52">
        <f>SUM(W7*$D7)</f>
        <v>0</v>
      </c>
      <c r="Y7" s="47"/>
      <c r="Z7" s="52">
        <f>SUM(Y7*$D7)</f>
        <v>0</v>
      </c>
      <c r="AA7" s="47"/>
      <c r="AB7" s="481">
        <f>SUM(AA7*$D7)</f>
        <v>0</v>
      </c>
      <c r="AC7" s="486"/>
      <c r="AD7" s="52">
        <f>SUM(AC7*$D7)</f>
        <v>0</v>
      </c>
      <c r="AE7" s="47"/>
      <c r="AF7" s="52">
        <f>SUM(AE7*$D7)</f>
        <v>0</v>
      </c>
      <c r="AG7" s="47"/>
      <c r="AH7" s="52">
        <f>SUM(AG7*$D7)</f>
        <v>0</v>
      </c>
      <c r="AI7" s="47"/>
      <c r="AJ7" s="52">
        <f>SUM(AI7*$D7)</f>
        <v>0</v>
      </c>
      <c r="AK7" s="47"/>
      <c r="AL7" s="52">
        <f>SUM(AK7*$D7)</f>
        <v>0</v>
      </c>
      <c r="AM7" s="47"/>
      <c r="AN7" s="52">
        <f>SUM(AM7*$D7)</f>
        <v>0</v>
      </c>
      <c r="AO7" s="47"/>
      <c r="AP7" s="52">
        <f>SUM(AO7*$D7)</f>
        <v>0</v>
      </c>
      <c r="AQ7" s="47"/>
      <c r="AR7" s="52">
        <f>SUM(AQ7*$D7)</f>
        <v>0</v>
      </c>
      <c r="AS7" s="47"/>
      <c r="AT7" s="52">
        <f>SUM(AS7*$D7)</f>
        <v>0</v>
      </c>
      <c r="AU7" s="47"/>
      <c r="AV7" s="52">
        <f>SUM(AU7*$D7)</f>
        <v>0</v>
      </c>
      <c r="AW7" s="47"/>
      <c r="AX7" s="52">
        <f>SUM(AW7*$D7)</f>
        <v>0</v>
      </c>
      <c r="AY7" s="47"/>
      <c r="AZ7" s="481">
        <f>SUM(AY7*$D7)</f>
        <v>0</v>
      </c>
      <c r="BA7" s="486"/>
      <c r="BB7" s="52">
        <f>SUM(BA7*$D7)</f>
        <v>0</v>
      </c>
      <c r="BC7" s="47"/>
      <c r="BD7" s="52">
        <f>SUM(BC7*$D7)</f>
        <v>0</v>
      </c>
      <c r="BE7" s="47"/>
      <c r="BF7" s="52">
        <f>SUM(BE7*$D7)</f>
        <v>0</v>
      </c>
      <c r="BG7" s="47"/>
      <c r="BH7" s="52">
        <f>SUM(BG7*$D7)</f>
        <v>0</v>
      </c>
      <c r="BI7" s="47"/>
      <c r="BJ7" s="52">
        <f>SUM(BI7*$D7)</f>
        <v>0</v>
      </c>
      <c r="BK7" s="47"/>
      <c r="BL7" s="52">
        <f>SUM(BK7*$D7)</f>
        <v>0</v>
      </c>
      <c r="BM7" s="47"/>
      <c r="BN7" s="52">
        <f>SUM(BM7*$D7)</f>
        <v>0</v>
      </c>
      <c r="BO7" s="47"/>
      <c r="BP7" s="52">
        <f>SUM(BO7*$D7)</f>
        <v>0</v>
      </c>
      <c r="BQ7" s="47"/>
      <c r="BR7" s="52">
        <f>SUM(BQ7*$D7)</f>
        <v>0</v>
      </c>
      <c r="BS7" s="47"/>
      <c r="BT7" s="52">
        <f>SUM(BS7*$D7)</f>
        <v>0</v>
      </c>
      <c r="BU7" s="47"/>
      <c r="BV7" s="52">
        <f>SUM(BU7*$D7)</f>
        <v>0</v>
      </c>
      <c r="BW7" s="47"/>
      <c r="BX7" s="505">
        <f>SUM(BW7*$D7)</f>
        <v>0</v>
      </c>
      <c r="BY7" s="499"/>
      <c r="BZ7" s="52">
        <f>SUM(BY7*$D7)</f>
        <v>0</v>
      </c>
      <c r="CA7" s="47"/>
      <c r="CB7" s="52">
        <f>SUM(CA7*$D7)</f>
        <v>0</v>
      </c>
      <c r="CC7" s="47"/>
      <c r="CD7" s="52">
        <f>SUM(CC7*$D7)</f>
        <v>0</v>
      </c>
      <c r="CE7" s="47"/>
      <c r="CF7" s="52">
        <f>SUM(CE7*$D7)</f>
        <v>0</v>
      </c>
      <c r="CG7" s="42"/>
      <c r="CH7" s="49">
        <f t="shared" ref="CH7:CH38" si="1">SUM(E7+G7+I7+K7+M7+O7+Q7+S7+U7+W7+Y7+AA7+AC7+AE7+AG7+AI7+AK7+AM7+AO7+AQ7+AS7+AU7+AW7+AY7+BA7+BC7+BE7+BG7+BI7+BK7+BM7+BO7+BQ7+BS7+BU7+BW7+BY7+CA7+CC7)+CE7</f>
        <v>6</v>
      </c>
      <c r="CI7" s="49">
        <f t="shared" si="0"/>
        <v>840</v>
      </c>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495"/>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1:263" s="3" customFormat="1" x14ac:dyDescent="0.2">
      <c r="A8" s="45"/>
      <c r="B8" s="45"/>
      <c r="C8" s="45" t="s">
        <v>2</v>
      </c>
      <c r="D8" s="45">
        <v>140</v>
      </c>
      <c r="E8" s="486"/>
      <c r="F8" s="52">
        <f t="shared" ref="F8" si="2">SUM(E8*$D8)</f>
        <v>0</v>
      </c>
      <c r="G8" s="47"/>
      <c r="H8" s="52">
        <f t="shared" ref="H8" si="3">SUM(G8*$D8)</f>
        <v>0</v>
      </c>
      <c r="I8" s="47"/>
      <c r="J8" s="52">
        <f t="shared" ref="J8" si="4">SUM(I8*$D8)</f>
        <v>0</v>
      </c>
      <c r="K8" s="47"/>
      <c r="L8" s="52">
        <f t="shared" ref="L8" si="5">SUM(K8*$D8)</f>
        <v>0</v>
      </c>
      <c r="M8" s="47"/>
      <c r="N8" s="52">
        <f t="shared" ref="N8" si="6">SUM(M8*$D8)</f>
        <v>0</v>
      </c>
      <c r="O8" s="47"/>
      <c r="P8" s="52">
        <f t="shared" ref="P8" si="7">SUM(O8*$D8)</f>
        <v>0</v>
      </c>
      <c r="Q8" s="47"/>
      <c r="R8" s="52">
        <f t="shared" ref="R8" si="8">SUM(Q8*$D8)</f>
        <v>0</v>
      </c>
      <c r="S8" s="47"/>
      <c r="T8" s="52">
        <f t="shared" ref="T8" si="9">SUM(S8*$D8)</f>
        <v>0</v>
      </c>
      <c r="U8" s="47"/>
      <c r="V8" s="52">
        <f t="shared" ref="V8" si="10">SUM(U8*$D8)</f>
        <v>0</v>
      </c>
      <c r="W8" s="47"/>
      <c r="X8" s="52">
        <f t="shared" ref="X8" si="11">SUM(W8*$D8)</f>
        <v>0</v>
      </c>
      <c r="Y8" s="47"/>
      <c r="Z8" s="52">
        <f t="shared" ref="Z8" si="12">SUM(Y8*$D8)</f>
        <v>0</v>
      </c>
      <c r="AA8" s="47"/>
      <c r="AB8" s="481">
        <f t="shared" ref="AB8" si="13">SUM(AA8*$D8)</f>
        <v>0</v>
      </c>
      <c r="AC8" s="486"/>
      <c r="AD8" s="52">
        <f t="shared" ref="AD8:AD15" si="14">SUM(AC8*$D8)</f>
        <v>0</v>
      </c>
      <c r="AE8" s="47"/>
      <c r="AF8" s="52">
        <f t="shared" ref="AF8:AF15" si="15">SUM(AE8*$D8)</f>
        <v>0</v>
      </c>
      <c r="AG8" s="47"/>
      <c r="AH8" s="52">
        <f t="shared" ref="AH8:AH15" si="16">SUM(AG8*$D8)</f>
        <v>0</v>
      </c>
      <c r="AI8" s="47"/>
      <c r="AJ8" s="52">
        <f t="shared" ref="AJ8:AJ15" si="17">SUM(AI8*$D8)</f>
        <v>0</v>
      </c>
      <c r="AK8" s="47"/>
      <c r="AL8" s="52">
        <f t="shared" ref="AL8:AL15" si="18">SUM(AK8*$D8)</f>
        <v>0</v>
      </c>
      <c r="AM8" s="47"/>
      <c r="AN8" s="52">
        <f t="shared" ref="AN8:AN15" si="19">SUM(AM8*$D8)</f>
        <v>0</v>
      </c>
      <c r="AO8" s="47"/>
      <c r="AP8" s="52">
        <f t="shared" ref="AP8:AP15" si="20">SUM(AO8*$D8)</f>
        <v>0</v>
      </c>
      <c r="AQ8" s="47"/>
      <c r="AR8" s="52">
        <f t="shared" ref="AR8:AR15" si="21">SUM(AQ8*$D8)</f>
        <v>0</v>
      </c>
      <c r="AS8" s="47"/>
      <c r="AT8" s="52">
        <f t="shared" ref="AT8:AT15" si="22">SUM(AS8*$D8)</f>
        <v>0</v>
      </c>
      <c r="AU8" s="47"/>
      <c r="AV8" s="52">
        <f t="shared" ref="AV8:AV15" si="23">SUM(AU8*$D8)</f>
        <v>0</v>
      </c>
      <c r="AW8" s="47"/>
      <c r="AX8" s="52">
        <f t="shared" ref="AX8:AX15" si="24">SUM(AW8*$D8)</f>
        <v>0</v>
      </c>
      <c r="AY8" s="47"/>
      <c r="AZ8" s="481">
        <f t="shared" ref="AZ8:AZ15" si="25">SUM(AY8*$D8)</f>
        <v>0</v>
      </c>
      <c r="BA8" s="486"/>
      <c r="BB8" s="52">
        <f t="shared" ref="BB8:BB38" si="26">SUM(BA8*$D8)</f>
        <v>0</v>
      </c>
      <c r="BC8" s="47"/>
      <c r="BD8" s="52">
        <f t="shared" ref="BD8:BD38" si="27">SUM(BC8*$D8)</f>
        <v>0</v>
      </c>
      <c r="BE8" s="47"/>
      <c r="BF8" s="52">
        <f t="shared" ref="BF8:BF38" si="28">SUM(BE8*$D8)</f>
        <v>0</v>
      </c>
      <c r="BG8" s="47"/>
      <c r="BH8" s="52">
        <f t="shared" ref="BH8:BH38" si="29">SUM(BG8*$D8)</f>
        <v>0</v>
      </c>
      <c r="BI8" s="47"/>
      <c r="BJ8" s="52">
        <f t="shared" ref="BJ8:BJ38" si="30">SUM(BI8*$D8)</f>
        <v>0</v>
      </c>
      <c r="BK8" s="47"/>
      <c r="BL8" s="52">
        <f t="shared" ref="BL8:BL38" si="31">SUM(BK8*$D8)</f>
        <v>0</v>
      </c>
      <c r="BM8" s="47"/>
      <c r="BN8" s="52">
        <f t="shared" ref="BN8:BN38" si="32">SUM(BM8*$D8)</f>
        <v>0</v>
      </c>
      <c r="BO8" s="47"/>
      <c r="BP8" s="52">
        <f t="shared" ref="BP8:BP38" si="33">SUM(BO8*$D8)</f>
        <v>0</v>
      </c>
      <c r="BQ8" s="47"/>
      <c r="BR8" s="52">
        <f t="shared" ref="BR8:BR38" si="34">SUM(BQ8*$D8)</f>
        <v>0</v>
      </c>
      <c r="BS8" s="47"/>
      <c r="BT8" s="52">
        <f t="shared" ref="BT8:BT38" si="35">SUM(BS8*$D8)</f>
        <v>0</v>
      </c>
      <c r="BU8" s="47"/>
      <c r="BV8" s="52">
        <f t="shared" ref="BV8:BV38" si="36">SUM(BU8*$D8)</f>
        <v>0</v>
      </c>
      <c r="BW8" s="47"/>
      <c r="BX8" s="505">
        <f t="shared" ref="BX8:BX38" si="37">SUM(BW8*$D8)</f>
        <v>0</v>
      </c>
      <c r="BY8" s="499"/>
      <c r="BZ8" s="52">
        <f t="shared" ref="BZ8:BZ38" si="38">SUM(BY8*$D8)</f>
        <v>0</v>
      </c>
      <c r="CA8" s="47"/>
      <c r="CB8" s="52">
        <f t="shared" ref="CB8:CB38" si="39">SUM(CA8*$D8)</f>
        <v>0</v>
      </c>
      <c r="CC8" s="47"/>
      <c r="CD8" s="52">
        <f t="shared" ref="CD8:CD38" si="40">SUM(CC8*$D8)</f>
        <v>0</v>
      </c>
      <c r="CE8" s="47"/>
      <c r="CF8" s="52">
        <f t="shared" ref="CF8:CF38" si="41">SUM(CE8*$D8)</f>
        <v>0</v>
      </c>
      <c r="CG8" s="42"/>
      <c r="CH8" s="49">
        <f t="shared" si="1"/>
        <v>0</v>
      </c>
      <c r="CI8" s="49">
        <f t="shared" si="0"/>
        <v>0</v>
      </c>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495"/>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1:263" s="3" customFormat="1" x14ac:dyDescent="0.2">
      <c r="A9" s="45"/>
      <c r="B9" s="45"/>
      <c r="C9" s="45" t="s">
        <v>2</v>
      </c>
      <c r="D9" s="45">
        <v>140</v>
      </c>
      <c r="E9" s="486"/>
      <c r="F9" s="52">
        <f t="shared" ref="F9" si="42">SUM(E9*$D9)</f>
        <v>0</v>
      </c>
      <c r="G9" s="47"/>
      <c r="H9" s="52">
        <f t="shared" ref="H9" si="43">SUM(G9*$D9)</f>
        <v>0</v>
      </c>
      <c r="I9" s="47"/>
      <c r="J9" s="52">
        <f t="shared" ref="J9" si="44">SUM(I9*$D9)</f>
        <v>0</v>
      </c>
      <c r="K9" s="47"/>
      <c r="L9" s="52">
        <f t="shared" ref="L9" si="45">SUM(K9*$D9)</f>
        <v>0</v>
      </c>
      <c r="M9" s="47"/>
      <c r="N9" s="52">
        <f t="shared" ref="N9" si="46">SUM(M9*$D9)</f>
        <v>0</v>
      </c>
      <c r="O9" s="47"/>
      <c r="P9" s="52">
        <f t="shared" ref="P9" si="47">SUM(O9*$D9)</f>
        <v>0</v>
      </c>
      <c r="Q9" s="47"/>
      <c r="R9" s="52">
        <f t="shared" ref="R9" si="48">SUM(Q9*$D9)</f>
        <v>0</v>
      </c>
      <c r="S9" s="47"/>
      <c r="T9" s="52">
        <f t="shared" ref="T9" si="49">SUM(S9*$D9)</f>
        <v>0</v>
      </c>
      <c r="U9" s="47"/>
      <c r="V9" s="52">
        <f t="shared" ref="V9" si="50">SUM(U9*$D9)</f>
        <v>0</v>
      </c>
      <c r="W9" s="47"/>
      <c r="X9" s="52">
        <f t="shared" ref="X9" si="51">SUM(W9*$D9)</f>
        <v>0</v>
      </c>
      <c r="Y9" s="47"/>
      <c r="Z9" s="52">
        <f t="shared" ref="Z9" si="52">SUM(Y9*$D9)</f>
        <v>0</v>
      </c>
      <c r="AA9" s="47"/>
      <c r="AB9" s="481">
        <f t="shared" ref="AB9" si="53">SUM(AA9*$D9)</f>
        <v>0</v>
      </c>
      <c r="AC9" s="486"/>
      <c r="AD9" s="52">
        <f t="shared" si="14"/>
        <v>0</v>
      </c>
      <c r="AE9" s="47"/>
      <c r="AF9" s="52">
        <f t="shared" si="15"/>
        <v>0</v>
      </c>
      <c r="AG9" s="47"/>
      <c r="AH9" s="52">
        <f t="shared" si="16"/>
        <v>0</v>
      </c>
      <c r="AI9" s="47"/>
      <c r="AJ9" s="52">
        <f t="shared" si="17"/>
        <v>0</v>
      </c>
      <c r="AK9" s="47"/>
      <c r="AL9" s="52">
        <f t="shared" si="18"/>
        <v>0</v>
      </c>
      <c r="AM9" s="47"/>
      <c r="AN9" s="52">
        <f t="shared" si="19"/>
        <v>0</v>
      </c>
      <c r="AO9" s="47"/>
      <c r="AP9" s="52">
        <f t="shared" si="20"/>
        <v>0</v>
      </c>
      <c r="AQ9" s="47"/>
      <c r="AR9" s="52">
        <f t="shared" si="21"/>
        <v>0</v>
      </c>
      <c r="AS9" s="47"/>
      <c r="AT9" s="52">
        <f t="shared" si="22"/>
        <v>0</v>
      </c>
      <c r="AU9" s="47"/>
      <c r="AV9" s="52">
        <f t="shared" si="23"/>
        <v>0</v>
      </c>
      <c r="AW9" s="47"/>
      <c r="AX9" s="52">
        <f t="shared" si="24"/>
        <v>0</v>
      </c>
      <c r="AY9" s="47"/>
      <c r="AZ9" s="481">
        <f t="shared" si="25"/>
        <v>0</v>
      </c>
      <c r="BA9" s="486"/>
      <c r="BB9" s="52">
        <f t="shared" si="26"/>
        <v>0</v>
      </c>
      <c r="BC9" s="47"/>
      <c r="BD9" s="52">
        <f t="shared" si="27"/>
        <v>0</v>
      </c>
      <c r="BE9" s="47"/>
      <c r="BF9" s="52">
        <f t="shared" si="28"/>
        <v>0</v>
      </c>
      <c r="BG9" s="47"/>
      <c r="BH9" s="52">
        <f t="shared" si="29"/>
        <v>0</v>
      </c>
      <c r="BI9" s="47"/>
      <c r="BJ9" s="52">
        <f t="shared" si="30"/>
        <v>0</v>
      </c>
      <c r="BK9" s="47"/>
      <c r="BL9" s="52">
        <f t="shared" si="31"/>
        <v>0</v>
      </c>
      <c r="BM9" s="47"/>
      <c r="BN9" s="52">
        <f t="shared" si="32"/>
        <v>0</v>
      </c>
      <c r="BO9" s="47"/>
      <c r="BP9" s="52">
        <f t="shared" si="33"/>
        <v>0</v>
      </c>
      <c r="BQ9" s="47"/>
      <c r="BR9" s="52">
        <f t="shared" si="34"/>
        <v>0</v>
      </c>
      <c r="BS9" s="47"/>
      <c r="BT9" s="52">
        <f t="shared" si="35"/>
        <v>0</v>
      </c>
      <c r="BU9" s="47"/>
      <c r="BV9" s="52">
        <f t="shared" si="36"/>
        <v>0</v>
      </c>
      <c r="BW9" s="47"/>
      <c r="BX9" s="505">
        <f t="shared" si="37"/>
        <v>0</v>
      </c>
      <c r="BY9" s="499"/>
      <c r="BZ9" s="52">
        <f t="shared" si="38"/>
        <v>0</v>
      </c>
      <c r="CA9" s="47"/>
      <c r="CB9" s="52">
        <f t="shared" si="39"/>
        <v>0</v>
      </c>
      <c r="CC9" s="47"/>
      <c r="CD9" s="52">
        <f t="shared" si="40"/>
        <v>0</v>
      </c>
      <c r="CE9" s="47"/>
      <c r="CF9" s="52">
        <f t="shared" si="41"/>
        <v>0</v>
      </c>
      <c r="CG9" s="42"/>
      <c r="CH9" s="49">
        <f t="shared" si="1"/>
        <v>0</v>
      </c>
      <c r="CI9" s="49">
        <f t="shared" si="0"/>
        <v>0</v>
      </c>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495"/>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1:263" s="3" customFormat="1" x14ac:dyDescent="0.2">
      <c r="A10" s="45" t="s">
        <v>117</v>
      </c>
      <c r="B10" s="45" t="s">
        <v>350</v>
      </c>
      <c r="C10" s="45" t="s">
        <v>2</v>
      </c>
      <c r="D10" s="45">
        <v>140</v>
      </c>
      <c r="E10" s="486"/>
      <c r="F10" s="52">
        <f t="shared" ref="F10" si="54">SUM(E10*$D10)</f>
        <v>0</v>
      </c>
      <c r="G10" s="47"/>
      <c r="H10" s="52">
        <f t="shared" ref="H10" si="55">SUM(G10*$D10)</f>
        <v>0</v>
      </c>
      <c r="I10" s="47"/>
      <c r="J10" s="52">
        <f t="shared" ref="J10" si="56">SUM(I10*$D10)</f>
        <v>0</v>
      </c>
      <c r="K10" s="47"/>
      <c r="L10" s="52">
        <f t="shared" ref="L10" si="57">SUM(K10*$D10)</f>
        <v>0</v>
      </c>
      <c r="M10" s="47"/>
      <c r="N10" s="52">
        <f t="shared" ref="N10" si="58">SUM(M10*$D10)</f>
        <v>0</v>
      </c>
      <c r="O10" s="47"/>
      <c r="P10" s="52">
        <f t="shared" ref="P10" si="59">SUM(O10*$D10)</f>
        <v>0</v>
      </c>
      <c r="Q10" s="47"/>
      <c r="R10" s="52">
        <f t="shared" ref="R10" si="60">SUM(Q10*$D10)</f>
        <v>0</v>
      </c>
      <c r="S10" s="47"/>
      <c r="T10" s="52">
        <f t="shared" ref="T10" si="61">SUM(S10*$D10)</f>
        <v>0</v>
      </c>
      <c r="U10" s="47"/>
      <c r="V10" s="52">
        <f t="shared" ref="V10" si="62">SUM(U10*$D10)</f>
        <v>0</v>
      </c>
      <c r="W10" s="47"/>
      <c r="X10" s="52">
        <f t="shared" ref="X10" si="63">SUM(W10*$D10)</f>
        <v>0</v>
      </c>
      <c r="Y10" s="47"/>
      <c r="Z10" s="52">
        <f t="shared" ref="Z10" si="64">SUM(Y10*$D10)</f>
        <v>0</v>
      </c>
      <c r="AA10" s="47"/>
      <c r="AB10" s="481">
        <f t="shared" ref="AB10" si="65">SUM(AA10*$D10)</f>
        <v>0</v>
      </c>
      <c r="AC10" s="486">
        <v>29.25</v>
      </c>
      <c r="AD10" s="52">
        <f t="shared" si="14"/>
        <v>4095</v>
      </c>
      <c r="AE10" s="47">
        <v>31.5</v>
      </c>
      <c r="AF10" s="52">
        <f t="shared" si="15"/>
        <v>4410</v>
      </c>
      <c r="AG10" s="47">
        <f>0.5+20</f>
        <v>20.5</v>
      </c>
      <c r="AH10" s="52">
        <f t="shared" si="16"/>
        <v>2870</v>
      </c>
      <c r="AI10" s="47">
        <v>7</v>
      </c>
      <c r="AJ10" s="52">
        <f t="shared" si="17"/>
        <v>980</v>
      </c>
      <c r="AK10" s="47">
        <f>2+11.25</f>
        <v>13.25</v>
      </c>
      <c r="AL10" s="52">
        <f t="shared" si="18"/>
        <v>1855</v>
      </c>
      <c r="AM10" s="47">
        <v>15.25</v>
      </c>
      <c r="AN10" s="52">
        <f t="shared" si="19"/>
        <v>2135</v>
      </c>
      <c r="AO10" s="47">
        <v>1.5</v>
      </c>
      <c r="AP10" s="52">
        <f t="shared" si="20"/>
        <v>210</v>
      </c>
      <c r="AQ10" s="47">
        <v>4.75</v>
      </c>
      <c r="AR10" s="52">
        <f t="shared" si="21"/>
        <v>665</v>
      </c>
      <c r="AS10" s="47">
        <v>39</v>
      </c>
      <c r="AT10" s="52">
        <f t="shared" si="22"/>
        <v>5460</v>
      </c>
      <c r="AU10" s="47">
        <v>11.5</v>
      </c>
      <c r="AV10" s="52">
        <f t="shared" si="23"/>
        <v>1610</v>
      </c>
      <c r="AW10" s="47">
        <v>21.5</v>
      </c>
      <c r="AX10" s="52">
        <f t="shared" si="24"/>
        <v>3010</v>
      </c>
      <c r="AY10" s="47">
        <v>8.25</v>
      </c>
      <c r="AZ10" s="481">
        <f t="shared" si="25"/>
        <v>1155</v>
      </c>
      <c r="BA10" s="486"/>
      <c r="BB10" s="52">
        <f t="shared" si="26"/>
        <v>0</v>
      </c>
      <c r="BC10" s="47"/>
      <c r="BD10" s="52">
        <f t="shared" si="27"/>
        <v>0</v>
      </c>
      <c r="BE10" s="47"/>
      <c r="BF10" s="52">
        <f t="shared" si="28"/>
        <v>0</v>
      </c>
      <c r="BG10" s="47"/>
      <c r="BH10" s="52">
        <f t="shared" si="29"/>
        <v>0</v>
      </c>
      <c r="BI10" s="47"/>
      <c r="BJ10" s="52">
        <f t="shared" si="30"/>
        <v>0</v>
      </c>
      <c r="BK10" s="47"/>
      <c r="BL10" s="52">
        <f t="shared" si="31"/>
        <v>0</v>
      </c>
      <c r="BM10" s="47"/>
      <c r="BN10" s="52">
        <f t="shared" si="32"/>
        <v>0</v>
      </c>
      <c r="BO10" s="47"/>
      <c r="BP10" s="52">
        <f t="shared" si="33"/>
        <v>0</v>
      </c>
      <c r="BQ10" s="47"/>
      <c r="BR10" s="52">
        <f t="shared" si="34"/>
        <v>0</v>
      </c>
      <c r="BS10" s="47"/>
      <c r="BT10" s="52">
        <f t="shared" si="35"/>
        <v>0</v>
      </c>
      <c r="BU10" s="47"/>
      <c r="BV10" s="52">
        <f t="shared" si="36"/>
        <v>0</v>
      </c>
      <c r="BW10" s="47"/>
      <c r="BX10" s="505">
        <f t="shared" si="37"/>
        <v>0</v>
      </c>
      <c r="BY10" s="499"/>
      <c r="BZ10" s="52">
        <f t="shared" si="38"/>
        <v>0</v>
      </c>
      <c r="CA10" s="47"/>
      <c r="CB10" s="52">
        <f t="shared" si="39"/>
        <v>0</v>
      </c>
      <c r="CC10" s="47"/>
      <c r="CD10" s="52">
        <f t="shared" si="40"/>
        <v>0</v>
      </c>
      <c r="CE10" s="47"/>
      <c r="CF10" s="52">
        <f t="shared" si="41"/>
        <v>0</v>
      </c>
      <c r="CG10" s="42"/>
      <c r="CH10" s="49">
        <f t="shared" si="1"/>
        <v>203.25</v>
      </c>
      <c r="CI10" s="49">
        <f t="shared" si="0"/>
        <v>28455</v>
      </c>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495"/>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1:263" s="3" customFormat="1" x14ac:dyDescent="0.2">
      <c r="A11" s="45" t="s">
        <v>234</v>
      </c>
      <c r="B11" s="45" t="s">
        <v>235</v>
      </c>
      <c r="C11" s="45" t="s">
        <v>7</v>
      </c>
      <c r="D11" s="45">
        <v>118</v>
      </c>
      <c r="E11" s="486"/>
      <c r="F11" s="52">
        <f t="shared" ref="F11" si="66">SUM(E11*$D11)</f>
        <v>0</v>
      </c>
      <c r="G11" s="47"/>
      <c r="H11" s="52">
        <f t="shared" ref="H11" si="67">SUM(G11*$D11)</f>
        <v>0</v>
      </c>
      <c r="I11" s="184">
        <v>16.5</v>
      </c>
      <c r="J11" s="52">
        <f t="shared" ref="J11" si="68">SUM(I11*$D11)</f>
        <v>1947</v>
      </c>
      <c r="K11" s="47"/>
      <c r="L11" s="52">
        <f t="shared" ref="L11" si="69">SUM(K11*$D11)</f>
        <v>0</v>
      </c>
      <c r="M11" s="47"/>
      <c r="N11" s="52">
        <f t="shared" ref="N11" si="70">SUM(M11*$D11)</f>
        <v>0</v>
      </c>
      <c r="O11" s="47"/>
      <c r="P11" s="52">
        <f t="shared" ref="P11" si="71">SUM(O11*$D11)</f>
        <v>0</v>
      </c>
      <c r="Q11" s="47">
        <v>5</v>
      </c>
      <c r="R11" s="52">
        <f t="shared" ref="R11" si="72">SUM(Q11*$D11)</f>
        <v>590</v>
      </c>
      <c r="S11" s="47">
        <v>4</v>
      </c>
      <c r="T11" s="52">
        <f t="shared" ref="T11" si="73">SUM(S11*$D11)</f>
        <v>472</v>
      </c>
      <c r="U11" s="47"/>
      <c r="V11" s="52">
        <f t="shared" ref="V11" si="74">SUM(U11*$D11)</f>
        <v>0</v>
      </c>
      <c r="W11" s="47"/>
      <c r="X11" s="52">
        <f t="shared" ref="X11" si="75">SUM(W11*$D11)</f>
        <v>0</v>
      </c>
      <c r="Y11" s="47"/>
      <c r="Z11" s="52">
        <f t="shared" ref="Z11" si="76">SUM(Y11*$D11)</f>
        <v>0</v>
      </c>
      <c r="AA11" s="47"/>
      <c r="AB11" s="481">
        <f t="shared" ref="AB11" si="77">SUM(AA11*$D11)</f>
        <v>0</v>
      </c>
      <c r="AC11" s="486"/>
      <c r="AD11" s="52">
        <f t="shared" si="14"/>
        <v>0</v>
      </c>
      <c r="AE11" s="47"/>
      <c r="AF11" s="52">
        <f t="shared" si="15"/>
        <v>0</v>
      </c>
      <c r="AG11" s="47"/>
      <c r="AH11" s="52">
        <f t="shared" si="16"/>
        <v>0</v>
      </c>
      <c r="AI11" s="47"/>
      <c r="AJ11" s="52">
        <f t="shared" si="17"/>
        <v>0</v>
      </c>
      <c r="AK11" s="47">
        <v>1.5</v>
      </c>
      <c r="AL11" s="52">
        <f t="shared" si="18"/>
        <v>177</v>
      </c>
      <c r="AM11" s="47"/>
      <c r="AN11" s="52">
        <f t="shared" si="19"/>
        <v>0</v>
      </c>
      <c r="AO11" s="47"/>
      <c r="AP11" s="52">
        <f t="shared" si="20"/>
        <v>0</v>
      </c>
      <c r="AQ11" s="47">
        <v>9.5</v>
      </c>
      <c r="AR11" s="52">
        <f t="shared" si="21"/>
        <v>1121</v>
      </c>
      <c r="AS11" s="47">
        <v>9</v>
      </c>
      <c r="AT11" s="52">
        <f t="shared" si="22"/>
        <v>1062</v>
      </c>
      <c r="AU11" s="47">
        <v>3</v>
      </c>
      <c r="AV11" s="52">
        <f t="shared" si="23"/>
        <v>354</v>
      </c>
      <c r="AW11" s="47">
        <v>28</v>
      </c>
      <c r="AX11" s="52">
        <f t="shared" si="24"/>
        <v>3304</v>
      </c>
      <c r="AY11" s="47">
        <v>24.5</v>
      </c>
      <c r="AZ11" s="481">
        <f t="shared" si="25"/>
        <v>2891</v>
      </c>
      <c r="BA11" s="486"/>
      <c r="BB11" s="52">
        <f t="shared" si="26"/>
        <v>0</v>
      </c>
      <c r="BC11" s="47"/>
      <c r="BD11" s="52">
        <f t="shared" si="27"/>
        <v>0</v>
      </c>
      <c r="BE11" s="47"/>
      <c r="BF11" s="52">
        <f t="shared" si="28"/>
        <v>0</v>
      </c>
      <c r="BG11" s="47"/>
      <c r="BH11" s="52">
        <f t="shared" si="29"/>
        <v>0</v>
      </c>
      <c r="BI11" s="47"/>
      <c r="BJ11" s="52">
        <f t="shared" si="30"/>
        <v>0</v>
      </c>
      <c r="BK11" s="47"/>
      <c r="BL11" s="52">
        <f t="shared" si="31"/>
        <v>0</v>
      </c>
      <c r="BM11" s="47"/>
      <c r="BN11" s="52">
        <f t="shared" si="32"/>
        <v>0</v>
      </c>
      <c r="BO11" s="47"/>
      <c r="BP11" s="52">
        <f t="shared" si="33"/>
        <v>0</v>
      </c>
      <c r="BQ11" s="47"/>
      <c r="BR11" s="52">
        <f t="shared" si="34"/>
        <v>0</v>
      </c>
      <c r="BS11" s="47"/>
      <c r="BT11" s="52">
        <f t="shared" si="35"/>
        <v>0</v>
      </c>
      <c r="BU11" s="47"/>
      <c r="BV11" s="52">
        <f t="shared" si="36"/>
        <v>0</v>
      </c>
      <c r="BW11" s="47"/>
      <c r="BX11" s="505">
        <f t="shared" si="37"/>
        <v>0</v>
      </c>
      <c r="BY11" s="499"/>
      <c r="BZ11" s="52">
        <f t="shared" si="38"/>
        <v>0</v>
      </c>
      <c r="CA11" s="47"/>
      <c r="CB11" s="52">
        <f t="shared" si="39"/>
        <v>0</v>
      </c>
      <c r="CC11" s="47"/>
      <c r="CD11" s="52">
        <f t="shared" si="40"/>
        <v>0</v>
      </c>
      <c r="CE11" s="47"/>
      <c r="CF11" s="52">
        <f t="shared" si="41"/>
        <v>0</v>
      </c>
      <c r="CG11" s="42"/>
      <c r="CH11" s="49">
        <f t="shared" si="1"/>
        <v>101</v>
      </c>
      <c r="CI11" s="49">
        <f t="shared" si="0"/>
        <v>11918</v>
      </c>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495"/>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1:263" s="3" customFormat="1" x14ac:dyDescent="0.2">
      <c r="A12" s="45" t="s">
        <v>156</v>
      </c>
      <c r="B12" s="45" t="s">
        <v>157</v>
      </c>
      <c r="C12" s="45" t="s">
        <v>7</v>
      </c>
      <c r="D12" s="45">
        <v>118</v>
      </c>
      <c r="E12" s="486"/>
      <c r="F12" s="52">
        <f t="shared" ref="F12" si="78">SUM(E12*$D12)</f>
        <v>0</v>
      </c>
      <c r="G12" s="47"/>
      <c r="H12" s="52">
        <f t="shared" ref="H12" si="79">SUM(G12*$D12)</f>
        <v>0</v>
      </c>
      <c r="I12" s="184">
        <v>8</v>
      </c>
      <c r="J12" s="52">
        <f t="shared" ref="J12" si="80">SUM(I12*$D12)</f>
        <v>944</v>
      </c>
      <c r="K12" s="47">
        <v>13.5</v>
      </c>
      <c r="L12" s="52">
        <f t="shared" ref="L12" si="81">SUM(K12*$D12)</f>
        <v>1593</v>
      </c>
      <c r="M12" s="47"/>
      <c r="N12" s="52">
        <f t="shared" ref="N12" si="82">SUM(M12*$D12)</f>
        <v>0</v>
      </c>
      <c r="O12" s="47"/>
      <c r="P12" s="52">
        <f t="shared" ref="P12" si="83">SUM(O12*$D12)</f>
        <v>0</v>
      </c>
      <c r="Q12" s="47"/>
      <c r="R12" s="52">
        <f t="shared" ref="R12" si="84">SUM(Q12*$D12)</f>
        <v>0</v>
      </c>
      <c r="S12" s="47"/>
      <c r="T12" s="52">
        <f t="shared" ref="T12" si="85">SUM(S12*$D12)</f>
        <v>0</v>
      </c>
      <c r="U12" s="47"/>
      <c r="V12" s="52">
        <f t="shared" ref="V12" si="86">SUM(U12*$D12)</f>
        <v>0</v>
      </c>
      <c r="W12" s="47"/>
      <c r="X12" s="52">
        <f t="shared" ref="X12" si="87">SUM(W12*$D12)</f>
        <v>0</v>
      </c>
      <c r="Y12" s="47"/>
      <c r="Z12" s="52">
        <f t="shared" ref="Z12" si="88">SUM(Y12*$D12)</f>
        <v>0</v>
      </c>
      <c r="AA12" s="47"/>
      <c r="AB12" s="481">
        <f t="shared" ref="AB12" si="89">SUM(AA12*$D12)</f>
        <v>0</v>
      </c>
      <c r="AC12" s="486"/>
      <c r="AD12" s="52">
        <f t="shared" si="14"/>
        <v>0</v>
      </c>
      <c r="AE12" s="47"/>
      <c r="AF12" s="52">
        <f t="shared" si="15"/>
        <v>0</v>
      </c>
      <c r="AG12" s="47"/>
      <c r="AH12" s="52">
        <f t="shared" si="16"/>
        <v>0</v>
      </c>
      <c r="AI12" s="47"/>
      <c r="AJ12" s="52">
        <f t="shared" si="17"/>
        <v>0</v>
      </c>
      <c r="AK12" s="47"/>
      <c r="AL12" s="52">
        <f t="shared" si="18"/>
        <v>0</v>
      </c>
      <c r="AM12" s="47"/>
      <c r="AN12" s="52">
        <f t="shared" si="19"/>
        <v>0</v>
      </c>
      <c r="AO12" s="47"/>
      <c r="AP12" s="52">
        <f t="shared" si="20"/>
        <v>0</v>
      </c>
      <c r="AQ12" s="47"/>
      <c r="AR12" s="52">
        <f t="shared" si="21"/>
        <v>0</v>
      </c>
      <c r="AS12" s="47"/>
      <c r="AT12" s="52">
        <f t="shared" si="22"/>
        <v>0</v>
      </c>
      <c r="AU12" s="47"/>
      <c r="AV12" s="52">
        <f t="shared" si="23"/>
        <v>0</v>
      </c>
      <c r="AW12" s="47"/>
      <c r="AX12" s="52">
        <f t="shared" si="24"/>
        <v>0</v>
      </c>
      <c r="AY12" s="47"/>
      <c r="AZ12" s="481">
        <f t="shared" si="25"/>
        <v>0</v>
      </c>
      <c r="BA12" s="486"/>
      <c r="BB12" s="52">
        <f t="shared" si="26"/>
        <v>0</v>
      </c>
      <c r="BC12" s="47"/>
      <c r="BD12" s="52">
        <f t="shared" si="27"/>
        <v>0</v>
      </c>
      <c r="BE12" s="47"/>
      <c r="BF12" s="52">
        <f t="shared" si="28"/>
        <v>0</v>
      </c>
      <c r="BG12" s="47"/>
      <c r="BH12" s="52">
        <f t="shared" si="29"/>
        <v>0</v>
      </c>
      <c r="BI12" s="47"/>
      <c r="BJ12" s="52">
        <f t="shared" si="30"/>
        <v>0</v>
      </c>
      <c r="BK12" s="47"/>
      <c r="BL12" s="52">
        <f t="shared" si="31"/>
        <v>0</v>
      </c>
      <c r="BM12" s="47"/>
      <c r="BN12" s="52">
        <f t="shared" si="32"/>
        <v>0</v>
      </c>
      <c r="BO12" s="47"/>
      <c r="BP12" s="52">
        <f t="shared" si="33"/>
        <v>0</v>
      </c>
      <c r="BQ12" s="47"/>
      <c r="BR12" s="52">
        <f t="shared" si="34"/>
        <v>0</v>
      </c>
      <c r="BS12" s="47"/>
      <c r="BT12" s="52">
        <f t="shared" si="35"/>
        <v>0</v>
      </c>
      <c r="BU12" s="47"/>
      <c r="BV12" s="52">
        <f t="shared" si="36"/>
        <v>0</v>
      </c>
      <c r="BW12" s="47"/>
      <c r="BX12" s="505">
        <f t="shared" si="37"/>
        <v>0</v>
      </c>
      <c r="BY12" s="499"/>
      <c r="BZ12" s="52">
        <f t="shared" si="38"/>
        <v>0</v>
      </c>
      <c r="CA12" s="47"/>
      <c r="CB12" s="52">
        <f t="shared" si="39"/>
        <v>0</v>
      </c>
      <c r="CC12" s="47"/>
      <c r="CD12" s="52">
        <f t="shared" si="40"/>
        <v>0</v>
      </c>
      <c r="CE12" s="47"/>
      <c r="CF12" s="52">
        <f t="shared" si="41"/>
        <v>0</v>
      </c>
      <c r="CG12" s="42"/>
      <c r="CH12" s="49">
        <f t="shared" si="1"/>
        <v>21.5</v>
      </c>
      <c r="CI12" s="49">
        <f t="shared" si="0"/>
        <v>2537</v>
      </c>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495"/>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1:263" s="3" customFormat="1" x14ac:dyDescent="0.2">
      <c r="A13" s="45"/>
      <c r="B13" s="45"/>
      <c r="C13" s="45" t="s">
        <v>7</v>
      </c>
      <c r="D13" s="45">
        <v>118</v>
      </c>
      <c r="E13" s="486"/>
      <c r="F13" s="52">
        <f t="shared" ref="F13" si="90">SUM(E13*$D13)</f>
        <v>0</v>
      </c>
      <c r="G13" s="47"/>
      <c r="H13" s="52">
        <f t="shared" ref="H13" si="91">SUM(G13*$D13)</f>
        <v>0</v>
      </c>
      <c r="I13" s="47"/>
      <c r="J13" s="52">
        <f t="shared" ref="J13" si="92">SUM(I13*$D13)</f>
        <v>0</v>
      </c>
      <c r="K13" s="47"/>
      <c r="L13" s="52">
        <f t="shared" ref="L13" si="93">SUM(K13*$D13)</f>
        <v>0</v>
      </c>
      <c r="M13" s="47"/>
      <c r="N13" s="52">
        <f t="shared" ref="N13" si="94">SUM(M13*$D13)</f>
        <v>0</v>
      </c>
      <c r="O13" s="47"/>
      <c r="P13" s="52">
        <f t="shared" ref="P13" si="95">SUM(O13*$D13)</f>
        <v>0</v>
      </c>
      <c r="Q13" s="47"/>
      <c r="R13" s="52">
        <f t="shared" ref="R13" si="96">SUM(Q13*$D13)</f>
        <v>0</v>
      </c>
      <c r="S13" s="47"/>
      <c r="T13" s="52">
        <f t="shared" ref="T13" si="97">SUM(S13*$D13)</f>
        <v>0</v>
      </c>
      <c r="U13" s="47"/>
      <c r="V13" s="52">
        <f t="shared" ref="V13" si="98">SUM(U13*$D13)</f>
        <v>0</v>
      </c>
      <c r="W13" s="47"/>
      <c r="X13" s="52">
        <f t="shared" ref="X13" si="99">SUM(W13*$D13)</f>
        <v>0</v>
      </c>
      <c r="Y13" s="47"/>
      <c r="Z13" s="52">
        <f t="shared" ref="Z13" si="100">SUM(Y13*$D13)</f>
        <v>0</v>
      </c>
      <c r="AA13" s="47"/>
      <c r="AB13" s="481">
        <f t="shared" ref="AB13" si="101">SUM(AA13*$D13)</f>
        <v>0</v>
      </c>
      <c r="AC13" s="486"/>
      <c r="AD13" s="52">
        <f t="shared" si="14"/>
        <v>0</v>
      </c>
      <c r="AE13" s="47"/>
      <c r="AF13" s="52">
        <f t="shared" si="15"/>
        <v>0</v>
      </c>
      <c r="AG13" s="47"/>
      <c r="AH13" s="52">
        <f t="shared" si="16"/>
        <v>0</v>
      </c>
      <c r="AI13" s="47"/>
      <c r="AJ13" s="52">
        <f t="shared" si="17"/>
        <v>0</v>
      </c>
      <c r="AK13" s="47"/>
      <c r="AL13" s="52">
        <f t="shared" si="18"/>
        <v>0</v>
      </c>
      <c r="AM13" s="47"/>
      <c r="AN13" s="52">
        <f t="shared" si="19"/>
        <v>0</v>
      </c>
      <c r="AO13" s="47"/>
      <c r="AP13" s="52">
        <f t="shared" si="20"/>
        <v>0</v>
      </c>
      <c r="AQ13" s="47"/>
      <c r="AR13" s="52">
        <f t="shared" si="21"/>
        <v>0</v>
      </c>
      <c r="AS13" s="47"/>
      <c r="AT13" s="52">
        <f t="shared" si="22"/>
        <v>0</v>
      </c>
      <c r="AU13" s="47"/>
      <c r="AV13" s="52">
        <f t="shared" si="23"/>
        <v>0</v>
      </c>
      <c r="AW13" s="47"/>
      <c r="AX13" s="52">
        <f t="shared" si="24"/>
        <v>0</v>
      </c>
      <c r="AY13" s="47"/>
      <c r="AZ13" s="481">
        <f t="shared" si="25"/>
        <v>0</v>
      </c>
      <c r="BA13" s="486"/>
      <c r="BB13" s="52">
        <f t="shared" si="26"/>
        <v>0</v>
      </c>
      <c r="BC13" s="47"/>
      <c r="BD13" s="52">
        <f t="shared" si="27"/>
        <v>0</v>
      </c>
      <c r="BE13" s="47"/>
      <c r="BF13" s="52">
        <f t="shared" si="28"/>
        <v>0</v>
      </c>
      <c r="BG13" s="47"/>
      <c r="BH13" s="52">
        <f t="shared" si="29"/>
        <v>0</v>
      </c>
      <c r="BI13" s="47"/>
      <c r="BJ13" s="52">
        <f t="shared" si="30"/>
        <v>0</v>
      </c>
      <c r="BK13" s="47"/>
      <c r="BL13" s="52">
        <f t="shared" si="31"/>
        <v>0</v>
      </c>
      <c r="BM13" s="47"/>
      <c r="BN13" s="52">
        <f t="shared" si="32"/>
        <v>0</v>
      </c>
      <c r="BO13" s="47"/>
      <c r="BP13" s="52">
        <f t="shared" si="33"/>
        <v>0</v>
      </c>
      <c r="BQ13" s="47"/>
      <c r="BR13" s="52">
        <f t="shared" si="34"/>
        <v>0</v>
      </c>
      <c r="BS13" s="47"/>
      <c r="BT13" s="52">
        <f t="shared" si="35"/>
        <v>0</v>
      </c>
      <c r="BU13" s="47"/>
      <c r="BV13" s="52">
        <f t="shared" si="36"/>
        <v>0</v>
      </c>
      <c r="BW13" s="47"/>
      <c r="BX13" s="505">
        <f t="shared" si="37"/>
        <v>0</v>
      </c>
      <c r="BY13" s="499"/>
      <c r="BZ13" s="52">
        <f t="shared" si="38"/>
        <v>0</v>
      </c>
      <c r="CA13" s="47"/>
      <c r="CB13" s="52">
        <f t="shared" si="39"/>
        <v>0</v>
      </c>
      <c r="CC13" s="47"/>
      <c r="CD13" s="52">
        <f t="shared" si="40"/>
        <v>0</v>
      </c>
      <c r="CE13" s="47"/>
      <c r="CF13" s="52">
        <f t="shared" si="41"/>
        <v>0</v>
      </c>
      <c r="CG13" s="42"/>
      <c r="CH13" s="49">
        <f t="shared" si="1"/>
        <v>0</v>
      </c>
      <c r="CI13" s="49">
        <f t="shared" si="0"/>
        <v>0</v>
      </c>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495"/>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1:263" s="3" customFormat="1" x14ac:dyDescent="0.2">
      <c r="A14" s="45"/>
      <c r="B14" s="45"/>
      <c r="C14" s="45" t="s">
        <v>7</v>
      </c>
      <c r="D14" s="45">
        <v>118</v>
      </c>
      <c r="E14" s="486"/>
      <c r="F14" s="52">
        <f t="shared" ref="F14" si="102">SUM(E14*$D14)</f>
        <v>0</v>
      </c>
      <c r="G14" s="47"/>
      <c r="H14" s="52">
        <f t="shared" ref="H14" si="103">SUM(G14*$D14)</f>
        <v>0</v>
      </c>
      <c r="I14" s="47"/>
      <c r="J14" s="52">
        <f t="shared" ref="J14" si="104">SUM(I14*$D14)</f>
        <v>0</v>
      </c>
      <c r="K14" s="47"/>
      <c r="L14" s="52">
        <f t="shared" ref="L14" si="105">SUM(K14*$D14)</f>
        <v>0</v>
      </c>
      <c r="M14" s="47"/>
      <c r="N14" s="52">
        <f t="shared" ref="N14" si="106">SUM(M14*$D14)</f>
        <v>0</v>
      </c>
      <c r="O14" s="47"/>
      <c r="P14" s="52">
        <f t="shared" ref="P14" si="107">SUM(O14*$D14)</f>
        <v>0</v>
      </c>
      <c r="Q14" s="47"/>
      <c r="R14" s="52">
        <f t="shared" ref="R14" si="108">SUM(Q14*$D14)</f>
        <v>0</v>
      </c>
      <c r="S14" s="47"/>
      <c r="T14" s="52">
        <f t="shared" ref="T14" si="109">SUM(S14*$D14)</f>
        <v>0</v>
      </c>
      <c r="U14" s="47"/>
      <c r="V14" s="52">
        <f t="shared" ref="V14" si="110">SUM(U14*$D14)</f>
        <v>0</v>
      </c>
      <c r="W14" s="47"/>
      <c r="X14" s="52">
        <f t="shared" ref="X14" si="111">SUM(W14*$D14)</f>
        <v>0</v>
      </c>
      <c r="Y14" s="47"/>
      <c r="Z14" s="52">
        <f t="shared" ref="Z14" si="112">SUM(Y14*$D14)</f>
        <v>0</v>
      </c>
      <c r="AA14" s="47"/>
      <c r="AB14" s="481">
        <f t="shared" ref="AB14" si="113">SUM(AA14*$D14)</f>
        <v>0</v>
      </c>
      <c r="AC14" s="486"/>
      <c r="AD14" s="52">
        <f t="shared" si="14"/>
        <v>0</v>
      </c>
      <c r="AE14" s="47"/>
      <c r="AF14" s="52">
        <f t="shared" si="15"/>
        <v>0</v>
      </c>
      <c r="AG14" s="47"/>
      <c r="AH14" s="52">
        <f t="shared" si="16"/>
        <v>0</v>
      </c>
      <c r="AI14" s="47"/>
      <c r="AJ14" s="52">
        <f t="shared" si="17"/>
        <v>0</v>
      </c>
      <c r="AK14" s="47"/>
      <c r="AL14" s="52">
        <f t="shared" si="18"/>
        <v>0</v>
      </c>
      <c r="AM14" s="47"/>
      <c r="AN14" s="52">
        <f t="shared" si="19"/>
        <v>0</v>
      </c>
      <c r="AO14" s="47"/>
      <c r="AP14" s="52">
        <f t="shared" si="20"/>
        <v>0</v>
      </c>
      <c r="AQ14" s="47"/>
      <c r="AR14" s="52">
        <f t="shared" si="21"/>
        <v>0</v>
      </c>
      <c r="AS14" s="47"/>
      <c r="AT14" s="52">
        <f t="shared" si="22"/>
        <v>0</v>
      </c>
      <c r="AU14" s="47"/>
      <c r="AV14" s="52">
        <f t="shared" si="23"/>
        <v>0</v>
      </c>
      <c r="AW14" s="47"/>
      <c r="AX14" s="52">
        <f t="shared" si="24"/>
        <v>0</v>
      </c>
      <c r="AY14" s="47"/>
      <c r="AZ14" s="481">
        <f t="shared" si="25"/>
        <v>0</v>
      </c>
      <c r="BA14" s="486"/>
      <c r="BB14" s="52">
        <f t="shared" si="26"/>
        <v>0</v>
      </c>
      <c r="BC14" s="47"/>
      <c r="BD14" s="52">
        <f t="shared" si="27"/>
        <v>0</v>
      </c>
      <c r="BE14" s="47"/>
      <c r="BF14" s="52">
        <f t="shared" si="28"/>
        <v>0</v>
      </c>
      <c r="BG14" s="47"/>
      <c r="BH14" s="52">
        <f t="shared" si="29"/>
        <v>0</v>
      </c>
      <c r="BI14" s="47"/>
      <c r="BJ14" s="52">
        <f t="shared" si="30"/>
        <v>0</v>
      </c>
      <c r="BK14" s="47"/>
      <c r="BL14" s="52">
        <f t="shared" si="31"/>
        <v>0</v>
      </c>
      <c r="BM14" s="47"/>
      <c r="BN14" s="52">
        <f t="shared" si="32"/>
        <v>0</v>
      </c>
      <c r="BO14" s="47"/>
      <c r="BP14" s="52">
        <f t="shared" si="33"/>
        <v>0</v>
      </c>
      <c r="BQ14" s="47"/>
      <c r="BR14" s="52">
        <f t="shared" si="34"/>
        <v>0</v>
      </c>
      <c r="BS14" s="47"/>
      <c r="BT14" s="52">
        <f t="shared" si="35"/>
        <v>0</v>
      </c>
      <c r="BU14" s="47"/>
      <c r="BV14" s="52">
        <f t="shared" si="36"/>
        <v>0</v>
      </c>
      <c r="BW14" s="47"/>
      <c r="BX14" s="505">
        <f t="shared" si="37"/>
        <v>0</v>
      </c>
      <c r="BY14" s="499"/>
      <c r="BZ14" s="52">
        <f t="shared" si="38"/>
        <v>0</v>
      </c>
      <c r="CA14" s="47"/>
      <c r="CB14" s="52">
        <f t="shared" si="39"/>
        <v>0</v>
      </c>
      <c r="CC14" s="47"/>
      <c r="CD14" s="52">
        <f t="shared" si="40"/>
        <v>0</v>
      </c>
      <c r="CE14" s="47"/>
      <c r="CF14" s="52">
        <f t="shared" si="41"/>
        <v>0</v>
      </c>
      <c r="CG14" s="42"/>
      <c r="CH14" s="49">
        <f t="shared" si="1"/>
        <v>0</v>
      </c>
      <c r="CI14" s="49">
        <f t="shared" si="0"/>
        <v>0</v>
      </c>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495"/>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1:263" s="3" customFormat="1" x14ac:dyDescent="0.2">
      <c r="A15" s="45"/>
      <c r="B15" s="45"/>
      <c r="C15" s="45" t="s">
        <v>3</v>
      </c>
      <c r="D15" s="45">
        <v>100</v>
      </c>
      <c r="E15" s="486"/>
      <c r="F15" s="52">
        <f t="shared" ref="F15" si="114">SUM(E15*$D15)</f>
        <v>0</v>
      </c>
      <c r="G15" s="47"/>
      <c r="H15" s="52">
        <f t="shared" ref="H15" si="115">SUM(G15*$D15)</f>
        <v>0</v>
      </c>
      <c r="I15" s="47"/>
      <c r="J15" s="52">
        <f t="shared" ref="J15" si="116">SUM(I15*$D15)</f>
        <v>0</v>
      </c>
      <c r="K15" s="47"/>
      <c r="L15" s="52">
        <f t="shared" ref="L15" si="117">SUM(K15*$D15)</f>
        <v>0</v>
      </c>
      <c r="M15" s="47"/>
      <c r="N15" s="52">
        <f t="shared" ref="N15" si="118">SUM(M15*$D15)</f>
        <v>0</v>
      </c>
      <c r="O15" s="47"/>
      <c r="P15" s="52">
        <f t="shared" ref="P15" si="119">SUM(O15*$D15)</f>
        <v>0</v>
      </c>
      <c r="Q15" s="47"/>
      <c r="R15" s="52">
        <f t="shared" ref="R15" si="120">SUM(Q15*$D15)</f>
        <v>0</v>
      </c>
      <c r="S15" s="47"/>
      <c r="T15" s="52">
        <f t="shared" ref="T15" si="121">SUM(S15*$D15)</f>
        <v>0</v>
      </c>
      <c r="U15" s="47"/>
      <c r="V15" s="52">
        <f t="shared" ref="V15" si="122">SUM(U15*$D15)</f>
        <v>0</v>
      </c>
      <c r="W15" s="47"/>
      <c r="X15" s="52">
        <f t="shared" ref="X15" si="123">SUM(W15*$D15)</f>
        <v>0</v>
      </c>
      <c r="Y15" s="47"/>
      <c r="Z15" s="52">
        <f t="shared" ref="Z15" si="124">SUM(Y15*$D15)</f>
        <v>0</v>
      </c>
      <c r="AA15" s="47"/>
      <c r="AB15" s="481">
        <f t="shared" ref="AB15" si="125">SUM(AA15*$D15)</f>
        <v>0</v>
      </c>
      <c r="AC15" s="486"/>
      <c r="AD15" s="52">
        <f t="shared" si="14"/>
        <v>0</v>
      </c>
      <c r="AE15" s="47"/>
      <c r="AF15" s="52">
        <f t="shared" si="15"/>
        <v>0</v>
      </c>
      <c r="AG15" s="47"/>
      <c r="AH15" s="52">
        <f t="shared" si="16"/>
        <v>0</v>
      </c>
      <c r="AI15" s="47"/>
      <c r="AJ15" s="52">
        <f t="shared" si="17"/>
        <v>0</v>
      </c>
      <c r="AK15" s="47"/>
      <c r="AL15" s="52">
        <f t="shared" si="18"/>
        <v>0</v>
      </c>
      <c r="AM15" s="47"/>
      <c r="AN15" s="52">
        <f t="shared" si="19"/>
        <v>0</v>
      </c>
      <c r="AO15" s="47"/>
      <c r="AP15" s="52">
        <f t="shared" si="20"/>
        <v>0</v>
      </c>
      <c r="AQ15" s="47"/>
      <c r="AR15" s="52">
        <f t="shared" si="21"/>
        <v>0</v>
      </c>
      <c r="AS15" s="47"/>
      <c r="AT15" s="52">
        <f t="shared" si="22"/>
        <v>0</v>
      </c>
      <c r="AU15" s="47"/>
      <c r="AV15" s="52">
        <f t="shared" si="23"/>
        <v>0</v>
      </c>
      <c r="AW15" s="47"/>
      <c r="AX15" s="52">
        <f t="shared" si="24"/>
        <v>0</v>
      </c>
      <c r="AY15" s="47"/>
      <c r="AZ15" s="481">
        <f t="shared" si="25"/>
        <v>0</v>
      </c>
      <c r="BA15" s="486"/>
      <c r="BB15" s="52">
        <f t="shared" si="26"/>
        <v>0</v>
      </c>
      <c r="BC15" s="47"/>
      <c r="BD15" s="52">
        <f t="shared" si="27"/>
        <v>0</v>
      </c>
      <c r="BE15" s="47"/>
      <c r="BF15" s="52">
        <f t="shared" si="28"/>
        <v>0</v>
      </c>
      <c r="BG15" s="47"/>
      <c r="BH15" s="52">
        <f t="shared" si="29"/>
        <v>0</v>
      </c>
      <c r="BI15" s="47"/>
      <c r="BJ15" s="52">
        <f t="shared" si="30"/>
        <v>0</v>
      </c>
      <c r="BK15" s="47"/>
      <c r="BL15" s="52">
        <f t="shared" si="31"/>
        <v>0</v>
      </c>
      <c r="BM15" s="47"/>
      <c r="BN15" s="52">
        <f t="shared" si="32"/>
        <v>0</v>
      </c>
      <c r="BO15" s="47"/>
      <c r="BP15" s="52">
        <f t="shared" si="33"/>
        <v>0</v>
      </c>
      <c r="BQ15" s="47"/>
      <c r="BR15" s="52">
        <f t="shared" si="34"/>
        <v>0</v>
      </c>
      <c r="BS15" s="47"/>
      <c r="BT15" s="52">
        <f t="shared" si="35"/>
        <v>0</v>
      </c>
      <c r="BU15" s="47"/>
      <c r="BV15" s="52">
        <f t="shared" si="36"/>
        <v>0</v>
      </c>
      <c r="BW15" s="47"/>
      <c r="BX15" s="505">
        <f t="shared" si="37"/>
        <v>0</v>
      </c>
      <c r="BY15" s="499"/>
      <c r="BZ15" s="52">
        <f t="shared" si="38"/>
        <v>0</v>
      </c>
      <c r="CA15" s="47"/>
      <c r="CB15" s="52">
        <f t="shared" si="39"/>
        <v>0</v>
      </c>
      <c r="CC15" s="47"/>
      <c r="CD15" s="52">
        <f t="shared" si="40"/>
        <v>0</v>
      </c>
      <c r="CE15" s="47"/>
      <c r="CF15" s="52">
        <f t="shared" si="41"/>
        <v>0</v>
      </c>
      <c r="CG15" s="42"/>
      <c r="CH15" s="49">
        <f t="shared" si="1"/>
        <v>0</v>
      </c>
      <c r="CI15" s="49">
        <f t="shared" si="0"/>
        <v>0</v>
      </c>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495"/>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6" spans="1:263" s="3" customFormat="1" x14ac:dyDescent="0.2">
      <c r="A16" s="45" t="s">
        <v>85</v>
      </c>
      <c r="B16" s="45" t="s">
        <v>86</v>
      </c>
      <c r="C16" s="45" t="s">
        <v>3</v>
      </c>
      <c r="D16" s="45">
        <v>100</v>
      </c>
      <c r="E16" s="486"/>
      <c r="F16" s="52">
        <f t="shared" ref="F16:F25" si="126">SUM(E16*$D16)</f>
        <v>0</v>
      </c>
      <c r="G16" s="47"/>
      <c r="H16" s="52">
        <f t="shared" ref="H16:H25" si="127">SUM(G16*$D16)</f>
        <v>0</v>
      </c>
      <c r="I16" s="47">
        <v>2.5</v>
      </c>
      <c r="J16" s="52">
        <f t="shared" ref="J16:J25" si="128">SUM(I16*$D16)</f>
        <v>250</v>
      </c>
      <c r="K16" s="47">
        <v>0.5</v>
      </c>
      <c r="L16" s="52">
        <f t="shared" ref="L16:L25" si="129">SUM(K16*$D16)</f>
        <v>50</v>
      </c>
      <c r="M16" s="47"/>
      <c r="N16" s="52">
        <f t="shared" ref="N16:N25" si="130">SUM(M16*$D16)</f>
        <v>0</v>
      </c>
      <c r="O16" s="47"/>
      <c r="P16" s="52">
        <f t="shared" ref="P16:P25" si="131">SUM(O16*$D16)</f>
        <v>0</v>
      </c>
      <c r="Q16" s="47"/>
      <c r="R16" s="52">
        <f t="shared" ref="R16:R25" si="132">SUM(Q16*$D16)</f>
        <v>0</v>
      </c>
      <c r="S16" s="47">
        <v>3</v>
      </c>
      <c r="T16" s="52">
        <f t="shared" ref="T16:T25" si="133">SUM(S16*$D16)</f>
        <v>300</v>
      </c>
      <c r="U16" s="47">
        <v>2.25</v>
      </c>
      <c r="V16" s="52">
        <f t="shared" ref="V16:V25" si="134">SUM(U16*$D16)</f>
        <v>225</v>
      </c>
      <c r="W16" s="47"/>
      <c r="X16" s="52">
        <f t="shared" ref="X16:X25" si="135">SUM(W16*$D16)</f>
        <v>0</v>
      </c>
      <c r="Y16" s="47"/>
      <c r="Z16" s="52">
        <f t="shared" ref="Z16:Z25" si="136">SUM(Y16*$D16)</f>
        <v>0</v>
      </c>
      <c r="AA16" s="47"/>
      <c r="AB16" s="481">
        <f t="shared" ref="AB16:AB25" si="137">SUM(AA16*$D16)</f>
        <v>0</v>
      </c>
      <c r="AC16" s="486"/>
      <c r="AD16" s="52">
        <f t="shared" ref="AD16:AD25" si="138">SUM(AC16*$D16)</f>
        <v>0</v>
      </c>
      <c r="AE16" s="47"/>
      <c r="AF16" s="52">
        <f t="shared" ref="AF16:AF25" si="139">SUM(AE16*$D16)</f>
        <v>0</v>
      </c>
      <c r="AG16" s="47"/>
      <c r="AH16" s="52">
        <f t="shared" ref="AH16:AH25" si="140">SUM(AG16*$D16)</f>
        <v>0</v>
      </c>
      <c r="AI16" s="47"/>
      <c r="AJ16" s="52">
        <f t="shared" ref="AJ16:AJ25" si="141">SUM(AI16*$D16)</f>
        <v>0</v>
      </c>
      <c r="AK16" s="47">
        <v>0.5</v>
      </c>
      <c r="AL16" s="52">
        <f t="shared" ref="AL16:AL25" si="142">SUM(AK16*$D16)</f>
        <v>50</v>
      </c>
      <c r="AM16" s="47"/>
      <c r="AN16" s="52">
        <f t="shared" ref="AN16:AN25" si="143">SUM(AM16*$D16)</f>
        <v>0</v>
      </c>
      <c r="AO16" s="47"/>
      <c r="AP16" s="52">
        <f t="shared" ref="AP16:AP25" si="144">SUM(AO16*$D16)</f>
        <v>0</v>
      </c>
      <c r="AQ16" s="47"/>
      <c r="AR16" s="52">
        <f t="shared" ref="AR16:AR25" si="145">SUM(AQ16*$D16)</f>
        <v>0</v>
      </c>
      <c r="AS16" s="47"/>
      <c r="AT16" s="52">
        <f t="shared" ref="AT16:AT25" si="146">SUM(AS16*$D16)</f>
        <v>0</v>
      </c>
      <c r="AU16" s="47"/>
      <c r="AV16" s="52">
        <f t="shared" ref="AV16:AV25" si="147">SUM(AU16*$D16)</f>
        <v>0</v>
      </c>
      <c r="AW16" s="47"/>
      <c r="AX16" s="52">
        <f t="shared" ref="AX16:AX25" si="148">SUM(AW16*$D16)</f>
        <v>0</v>
      </c>
      <c r="AY16" s="47"/>
      <c r="AZ16" s="481">
        <f t="shared" ref="AZ16:AZ25" si="149">SUM(AY16*$D16)</f>
        <v>0</v>
      </c>
      <c r="BA16" s="486"/>
      <c r="BB16" s="52">
        <f t="shared" ref="BB16:BB25" si="150">SUM(BA16*$D16)</f>
        <v>0</v>
      </c>
      <c r="BC16" s="47"/>
      <c r="BD16" s="52">
        <f t="shared" si="27"/>
        <v>0</v>
      </c>
      <c r="BE16" s="47"/>
      <c r="BF16" s="52">
        <f t="shared" si="28"/>
        <v>0</v>
      </c>
      <c r="BG16" s="47"/>
      <c r="BH16" s="52">
        <f t="shared" si="29"/>
        <v>0</v>
      </c>
      <c r="BI16" s="47"/>
      <c r="BJ16" s="52">
        <f t="shared" si="30"/>
        <v>0</v>
      </c>
      <c r="BK16" s="47"/>
      <c r="BL16" s="52">
        <f t="shared" si="31"/>
        <v>0</v>
      </c>
      <c r="BM16" s="47"/>
      <c r="BN16" s="52">
        <f t="shared" si="32"/>
        <v>0</v>
      </c>
      <c r="BO16" s="47"/>
      <c r="BP16" s="52">
        <f t="shared" si="33"/>
        <v>0</v>
      </c>
      <c r="BQ16" s="47"/>
      <c r="BR16" s="52">
        <f t="shared" si="34"/>
        <v>0</v>
      </c>
      <c r="BS16" s="47"/>
      <c r="BT16" s="52">
        <f t="shared" si="35"/>
        <v>0</v>
      </c>
      <c r="BU16" s="47"/>
      <c r="BV16" s="52">
        <f t="shared" si="36"/>
        <v>0</v>
      </c>
      <c r="BW16" s="47"/>
      <c r="BX16" s="505">
        <f t="shared" si="37"/>
        <v>0</v>
      </c>
      <c r="BY16" s="499"/>
      <c r="BZ16" s="52">
        <f t="shared" si="38"/>
        <v>0</v>
      </c>
      <c r="CA16" s="47"/>
      <c r="CB16" s="52">
        <f t="shared" si="39"/>
        <v>0</v>
      </c>
      <c r="CC16" s="47"/>
      <c r="CD16" s="52">
        <f t="shared" si="40"/>
        <v>0</v>
      </c>
      <c r="CE16" s="47"/>
      <c r="CF16" s="52">
        <f t="shared" si="41"/>
        <v>0</v>
      </c>
      <c r="CG16" s="42"/>
      <c r="CH16" s="49">
        <f t="shared" si="1"/>
        <v>8.75</v>
      </c>
      <c r="CI16" s="49">
        <f t="shared" si="0"/>
        <v>875</v>
      </c>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495"/>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row>
    <row r="17" spans="1:263" s="3" customFormat="1" x14ac:dyDescent="0.2">
      <c r="A17" s="45" t="s">
        <v>357</v>
      </c>
      <c r="B17" s="45" t="s">
        <v>358</v>
      </c>
      <c r="C17" s="45" t="s">
        <v>3</v>
      </c>
      <c r="D17" s="45">
        <v>100</v>
      </c>
      <c r="E17" s="486"/>
      <c r="F17" s="52">
        <f t="shared" si="126"/>
        <v>0</v>
      </c>
      <c r="G17" s="47"/>
      <c r="H17" s="52">
        <f t="shared" si="127"/>
        <v>0</v>
      </c>
      <c r="I17" s="47"/>
      <c r="J17" s="52">
        <f t="shared" si="128"/>
        <v>0</v>
      </c>
      <c r="K17" s="47"/>
      <c r="L17" s="52">
        <f t="shared" si="129"/>
        <v>0</v>
      </c>
      <c r="M17" s="47"/>
      <c r="N17" s="52">
        <f t="shared" si="130"/>
        <v>0</v>
      </c>
      <c r="O17" s="47"/>
      <c r="P17" s="52">
        <f t="shared" si="131"/>
        <v>0</v>
      </c>
      <c r="Q17" s="47"/>
      <c r="R17" s="52">
        <f t="shared" si="132"/>
        <v>0</v>
      </c>
      <c r="S17" s="47"/>
      <c r="T17" s="52">
        <f t="shared" si="133"/>
        <v>0</v>
      </c>
      <c r="U17" s="47"/>
      <c r="V17" s="52">
        <f t="shared" si="134"/>
        <v>0</v>
      </c>
      <c r="W17" s="47"/>
      <c r="X17" s="52">
        <f t="shared" si="135"/>
        <v>0</v>
      </c>
      <c r="Y17" s="47">
        <f>9.5+10.5</f>
        <v>20</v>
      </c>
      <c r="Z17" s="52">
        <f t="shared" si="136"/>
        <v>2000</v>
      </c>
      <c r="AA17" s="47">
        <f>1.25+4</f>
        <v>5.25</v>
      </c>
      <c r="AB17" s="481">
        <f t="shared" si="137"/>
        <v>525</v>
      </c>
      <c r="AC17" s="486">
        <v>3.25</v>
      </c>
      <c r="AD17" s="52">
        <f t="shared" si="138"/>
        <v>325</v>
      </c>
      <c r="AE17" s="47">
        <v>3.25</v>
      </c>
      <c r="AF17" s="52">
        <f t="shared" si="139"/>
        <v>325</v>
      </c>
      <c r="AG17" s="47">
        <v>1</v>
      </c>
      <c r="AH17" s="52">
        <f t="shared" si="140"/>
        <v>100</v>
      </c>
      <c r="AI17" s="47">
        <v>11</v>
      </c>
      <c r="AJ17" s="52">
        <f t="shared" si="141"/>
        <v>1100</v>
      </c>
      <c r="AK17" s="47">
        <f>3.25+2.75</f>
        <v>6</v>
      </c>
      <c r="AL17" s="52">
        <f t="shared" si="142"/>
        <v>600</v>
      </c>
      <c r="AM17" s="47"/>
      <c r="AN17" s="52">
        <f t="shared" si="143"/>
        <v>0</v>
      </c>
      <c r="AO17" s="47"/>
      <c r="AP17" s="52">
        <f t="shared" si="144"/>
        <v>0</v>
      </c>
      <c r="AQ17" s="47"/>
      <c r="AR17" s="52">
        <f t="shared" si="145"/>
        <v>0</v>
      </c>
      <c r="AS17" s="47"/>
      <c r="AT17" s="52">
        <f t="shared" si="146"/>
        <v>0</v>
      </c>
      <c r="AU17" s="47"/>
      <c r="AV17" s="52">
        <f t="shared" si="147"/>
        <v>0</v>
      </c>
      <c r="AW17" s="47"/>
      <c r="AX17" s="52">
        <f t="shared" si="148"/>
        <v>0</v>
      </c>
      <c r="AY17" s="47"/>
      <c r="AZ17" s="481">
        <f t="shared" si="149"/>
        <v>0</v>
      </c>
      <c r="BA17" s="486"/>
      <c r="BB17" s="52">
        <f t="shared" si="150"/>
        <v>0</v>
      </c>
      <c r="BC17" s="47"/>
      <c r="BD17" s="52">
        <f t="shared" si="27"/>
        <v>0</v>
      </c>
      <c r="BE17" s="47"/>
      <c r="BF17" s="52">
        <f t="shared" si="28"/>
        <v>0</v>
      </c>
      <c r="BG17" s="47"/>
      <c r="BH17" s="52">
        <f t="shared" si="29"/>
        <v>0</v>
      </c>
      <c r="BI17" s="47"/>
      <c r="BJ17" s="52">
        <f t="shared" si="30"/>
        <v>0</v>
      </c>
      <c r="BK17" s="47"/>
      <c r="BL17" s="52">
        <f t="shared" si="31"/>
        <v>0</v>
      </c>
      <c r="BM17" s="47"/>
      <c r="BN17" s="52">
        <f t="shared" si="32"/>
        <v>0</v>
      </c>
      <c r="BO17" s="47"/>
      <c r="BP17" s="52">
        <f t="shared" si="33"/>
        <v>0</v>
      </c>
      <c r="BQ17" s="47"/>
      <c r="BR17" s="52">
        <f t="shared" si="34"/>
        <v>0</v>
      </c>
      <c r="BS17" s="47"/>
      <c r="BT17" s="52">
        <f t="shared" si="35"/>
        <v>0</v>
      </c>
      <c r="BU17" s="47"/>
      <c r="BV17" s="52">
        <f t="shared" si="36"/>
        <v>0</v>
      </c>
      <c r="BW17" s="47"/>
      <c r="BX17" s="505">
        <f t="shared" si="37"/>
        <v>0</v>
      </c>
      <c r="BY17" s="499"/>
      <c r="BZ17" s="52">
        <f t="shared" si="38"/>
        <v>0</v>
      </c>
      <c r="CA17" s="47"/>
      <c r="CB17" s="52">
        <f t="shared" si="39"/>
        <v>0</v>
      </c>
      <c r="CC17" s="47"/>
      <c r="CD17" s="52">
        <f t="shared" si="40"/>
        <v>0</v>
      </c>
      <c r="CE17" s="47"/>
      <c r="CF17" s="52">
        <f t="shared" si="41"/>
        <v>0</v>
      </c>
      <c r="CG17" s="42"/>
      <c r="CH17" s="49">
        <f t="shared" si="1"/>
        <v>49.75</v>
      </c>
      <c r="CI17" s="49">
        <f t="shared" si="0"/>
        <v>4975</v>
      </c>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495"/>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1:263" s="472" customFormat="1" x14ac:dyDescent="0.2">
      <c r="A18" s="467" t="s">
        <v>117</v>
      </c>
      <c r="B18" s="467" t="s">
        <v>350</v>
      </c>
      <c r="C18" s="467" t="s">
        <v>3</v>
      </c>
      <c r="D18" s="467">
        <v>100</v>
      </c>
      <c r="E18" s="487"/>
      <c r="F18" s="469">
        <f t="shared" si="126"/>
        <v>0</v>
      </c>
      <c r="G18" s="470"/>
      <c r="H18" s="469">
        <f t="shared" si="127"/>
        <v>0</v>
      </c>
      <c r="I18" s="470">
        <f>26.25+15</f>
        <v>41.25</v>
      </c>
      <c r="J18" s="469">
        <f t="shared" si="128"/>
        <v>4125</v>
      </c>
      <c r="K18" s="470">
        <v>10.5</v>
      </c>
      <c r="L18" s="469">
        <f t="shared" si="129"/>
        <v>1050</v>
      </c>
      <c r="M18" s="470"/>
      <c r="N18" s="469">
        <f t="shared" si="130"/>
        <v>0</v>
      </c>
      <c r="O18" s="470">
        <v>16</v>
      </c>
      <c r="P18" s="469">
        <f t="shared" si="131"/>
        <v>1600</v>
      </c>
      <c r="Q18" s="470">
        <v>58</v>
      </c>
      <c r="R18" s="469">
        <f t="shared" si="132"/>
        <v>5800</v>
      </c>
      <c r="S18" s="470">
        <v>23.5</v>
      </c>
      <c r="T18" s="469">
        <f t="shared" si="133"/>
        <v>2350</v>
      </c>
      <c r="U18" s="470">
        <v>26</v>
      </c>
      <c r="V18" s="469">
        <f t="shared" si="134"/>
        <v>2600</v>
      </c>
      <c r="W18" s="470">
        <v>42.75</v>
      </c>
      <c r="X18" s="469">
        <f t="shared" si="135"/>
        <v>4275</v>
      </c>
      <c r="Y18" s="470">
        <f>33+4</f>
        <v>37</v>
      </c>
      <c r="Z18" s="469">
        <f t="shared" si="136"/>
        <v>3700</v>
      </c>
      <c r="AA18" s="470">
        <f>2+15.25</f>
        <v>17.25</v>
      </c>
      <c r="AB18" s="482">
        <f t="shared" si="137"/>
        <v>1725</v>
      </c>
      <c r="AC18" s="487"/>
      <c r="AD18" s="469">
        <f t="shared" si="138"/>
        <v>0</v>
      </c>
      <c r="AE18" s="470"/>
      <c r="AF18" s="469">
        <f t="shared" si="139"/>
        <v>0</v>
      </c>
      <c r="AG18" s="470"/>
      <c r="AH18" s="469">
        <f t="shared" si="140"/>
        <v>0</v>
      </c>
      <c r="AI18" s="470"/>
      <c r="AJ18" s="469">
        <f t="shared" si="141"/>
        <v>0</v>
      </c>
      <c r="AK18" s="470"/>
      <c r="AL18" s="469">
        <f t="shared" si="142"/>
        <v>0</v>
      </c>
      <c r="AM18" s="470"/>
      <c r="AN18" s="469">
        <f t="shared" si="143"/>
        <v>0</v>
      </c>
      <c r="AO18" s="470"/>
      <c r="AP18" s="469">
        <f t="shared" si="144"/>
        <v>0</v>
      </c>
      <c r="AQ18" s="470"/>
      <c r="AR18" s="469">
        <f t="shared" si="145"/>
        <v>0</v>
      </c>
      <c r="AS18" s="470"/>
      <c r="AT18" s="469">
        <f t="shared" si="146"/>
        <v>0</v>
      </c>
      <c r="AU18" s="470"/>
      <c r="AV18" s="469">
        <f t="shared" si="147"/>
        <v>0</v>
      </c>
      <c r="AW18" s="470"/>
      <c r="AX18" s="469">
        <f t="shared" si="148"/>
        <v>0</v>
      </c>
      <c r="AY18" s="470"/>
      <c r="AZ18" s="482">
        <f t="shared" si="149"/>
        <v>0</v>
      </c>
      <c r="BA18" s="487"/>
      <c r="BB18" s="469">
        <f t="shared" si="150"/>
        <v>0</v>
      </c>
      <c r="BC18" s="470"/>
      <c r="BD18" s="469">
        <f t="shared" si="27"/>
        <v>0</v>
      </c>
      <c r="BE18" s="470"/>
      <c r="BF18" s="469">
        <f t="shared" si="28"/>
        <v>0</v>
      </c>
      <c r="BG18" s="470"/>
      <c r="BH18" s="469">
        <f t="shared" si="29"/>
        <v>0</v>
      </c>
      <c r="BI18" s="470"/>
      <c r="BJ18" s="469">
        <f t="shared" si="30"/>
        <v>0</v>
      </c>
      <c r="BK18" s="470"/>
      <c r="BL18" s="469">
        <f t="shared" si="31"/>
        <v>0</v>
      </c>
      <c r="BM18" s="470"/>
      <c r="BN18" s="469">
        <f t="shared" si="32"/>
        <v>0</v>
      </c>
      <c r="BO18" s="470"/>
      <c r="BP18" s="469">
        <f t="shared" si="33"/>
        <v>0</v>
      </c>
      <c r="BQ18" s="470"/>
      <c r="BR18" s="469">
        <f t="shared" si="34"/>
        <v>0</v>
      </c>
      <c r="BS18" s="470"/>
      <c r="BT18" s="469">
        <f t="shared" si="35"/>
        <v>0</v>
      </c>
      <c r="BU18" s="470"/>
      <c r="BV18" s="469">
        <f t="shared" si="36"/>
        <v>0</v>
      </c>
      <c r="BW18" s="470"/>
      <c r="BX18" s="506">
        <f t="shared" si="37"/>
        <v>0</v>
      </c>
      <c r="BY18" s="500"/>
      <c r="BZ18" s="469">
        <f t="shared" si="38"/>
        <v>0</v>
      </c>
      <c r="CA18" s="470"/>
      <c r="CB18" s="469">
        <f t="shared" si="39"/>
        <v>0</v>
      </c>
      <c r="CC18" s="470"/>
      <c r="CD18" s="469">
        <f t="shared" si="40"/>
        <v>0</v>
      </c>
      <c r="CE18" s="470"/>
      <c r="CF18" s="469">
        <f t="shared" si="41"/>
        <v>0</v>
      </c>
      <c r="CG18" s="468"/>
      <c r="CH18" s="49">
        <f t="shared" si="1"/>
        <v>272.25</v>
      </c>
      <c r="CI18" s="471">
        <f t="shared" si="0"/>
        <v>27225</v>
      </c>
      <c r="DZ18" s="520"/>
    </row>
    <row r="19" spans="1:263" s="3" customFormat="1" x14ac:dyDescent="0.2">
      <c r="A19" s="45" t="s">
        <v>401</v>
      </c>
      <c r="B19" s="45" t="s">
        <v>402</v>
      </c>
      <c r="C19" s="45" t="s">
        <v>3</v>
      </c>
      <c r="D19" s="45">
        <v>100</v>
      </c>
      <c r="E19" s="486"/>
      <c r="F19" s="52">
        <f t="shared" si="126"/>
        <v>0</v>
      </c>
      <c r="G19" s="47"/>
      <c r="H19" s="52">
        <f t="shared" si="127"/>
        <v>0</v>
      </c>
      <c r="I19" s="47"/>
      <c r="J19" s="52">
        <f t="shared" si="128"/>
        <v>0</v>
      </c>
      <c r="K19" s="47"/>
      <c r="L19" s="52">
        <f t="shared" si="129"/>
        <v>0</v>
      </c>
      <c r="M19" s="47"/>
      <c r="N19" s="52">
        <f t="shared" si="130"/>
        <v>0</v>
      </c>
      <c r="O19" s="47"/>
      <c r="P19" s="52">
        <f t="shared" si="131"/>
        <v>0</v>
      </c>
      <c r="Q19" s="47"/>
      <c r="R19" s="52">
        <f t="shared" si="132"/>
        <v>0</v>
      </c>
      <c r="S19" s="47"/>
      <c r="T19" s="52">
        <f t="shared" si="133"/>
        <v>0</v>
      </c>
      <c r="U19" s="47"/>
      <c r="V19" s="52">
        <f t="shared" si="134"/>
        <v>0</v>
      </c>
      <c r="W19" s="47"/>
      <c r="X19" s="52">
        <f t="shared" si="135"/>
        <v>0</v>
      </c>
      <c r="Y19" s="47"/>
      <c r="Z19" s="52">
        <f t="shared" si="136"/>
        <v>0</v>
      </c>
      <c r="AA19" s="47"/>
      <c r="AB19" s="481">
        <f t="shared" si="137"/>
        <v>0</v>
      </c>
      <c r="AC19" s="486"/>
      <c r="AD19" s="52">
        <f t="shared" si="138"/>
        <v>0</v>
      </c>
      <c r="AE19" s="47"/>
      <c r="AF19" s="52">
        <f t="shared" si="139"/>
        <v>0</v>
      </c>
      <c r="AG19" s="47"/>
      <c r="AH19" s="52">
        <f t="shared" si="140"/>
        <v>0</v>
      </c>
      <c r="AI19" s="47"/>
      <c r="AJ19" s="52">
        <f t="shared" si="141"/>
        <v>0</v>
      </c>
      <c r="AK19" s="47"/>
      <c r="AL19" s="52">
        <f t="shared" si="142"/>
        <v>0</v>
      </c>
      <c r="AM19" s="47"/>
      <c r="AN19" s="52">
        <f t="shared" si="143"/>
        <v>0</v>
      </c>
      <c r="AO19" s="47"/>
      <c r="AP19" s="52">
        <f t="shared" si="144"/>
        <v>0</v>
      </c>
      <c r="AQ19" s="47"/>
      <c r="AR19" s="52">
        <f t="shared" si="145"/>
        <v>0</v>
      </c>
      <c r="AS19" s="47"/>
      <c r="AT19" s="52">
        <f t="shared" si="146"/>
        <v>0</v>
      </c>
      <c r="AU19" s="47">
        <v>5</v>
      </c>
      <c r="AV19" s="52">
        <f t="shared" si="147"/>
        <v>500</v>
      </c>
      <c r="AW19" s="47">
        <v>11.5</v>
      </c>
      <c r="AX19" s="52">
        <f t="shared" si="148"/>
        <v>1150</v>
      </c>
      <c r="AY19" s="47"/>
      <c r="AZ19" s="481">
        <f t="shared" si="149"/>
        <v>0</v>
      </c>
      <c r="BA19" s="486"/>
      <c r="BB19" s="52">
        <f t="shared" si="150"/>
        <v>0</v>
      </c>
      <c r="BC19" s="47"/>
      <c r="BD19" s="52">
        <f t="shared" si="27"/>
        <v>0</v>
      </c>
      <c r="BE19" s="47"/>
      <c r="BF19" s="52">
        <f t="shared" si="28"/>
        <v>0</v>
      </c>
      <c r="BG19" s="47"/>
      <c r="BH19" s="52">
        <f t="shared" si="29"/>
        <v>0</v>
      </c>
      <c r="BI19" s="47"/>
      <c r="BJ19" s="52">
        <f t="shared" si="30"/>
        <v>0</v>
      </c>
      <c r="BK19" s="47"/>
      <c r="BL19" s="52">
        <f t="shared" si="31"/>
        <v>0</v>
      </c>
      <c r="BM19" s="47"/>
      <c r="BN19" s="52">
        <f t="shared" si="32"/>
        <v>0</v>
      </c>
      <c r="BO19" s="47"/>
      <c r="BP19" s="52">
        <f t="shared" si="33"/>
        <v>0</v>
      </c>
      <c r="BQ19" s="47"/>
      <c r="BR19" s="52">
        <f t="shared" si="34"/>
        <v>0</v>
      </c>
      <c r="BS19" s="47"/>
      <c r="BT19" s="52">
        <f t="shared" si="35"/>
        <v>0</v>
      </c>
      <c r="BU19" s="47"/>
      <c r="BV19" s="52">
        <f t="shared" si="36"/>
        <v>0</v>
      </c>
      <c r="BW19" s="47"/>
      <c r="BX19" s="505">
        <f t="shared" si="37"/>
        <v>0</v>
      </c>
      <c r="BY19" s="499"/>
      <c r="BZ19" s="52">
        <f t="shared" si="38"/>
        <v>0</v>
      </c>
      <c r="CA19" s="47"/>
      <c r="CB19" s="52">
        <f t="shared" si="39"/>
        <v>0</v>
      </c>
      <c r="CC19" s="47"/>
      <c r="CD19" s="52">
        <f t="shared" si="40"/>
        <v>0</v>
      </c>
      <c r="CE19" s="47"/>
      <c r="CF19" s="52">
        <f t="shared" si="41"/>
        <v>0</v>
      </c>
      <c r="CG19" s="42"/>
      <c r="CH19" s="49">
        <f t="shared" si="1"/>
        <v>16.5</v>
      </c>
      <c r="CI19" s="49">
        <f t="shared" si="0"/>
        <v>1650</v>
      </c>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495"/>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1:263" s="3" customFormat="1" x14ac:dyDescent="0.2">
      <c r="A20" s="45" t="s">
        <v>239</v>
      </c>
      <c r="B20" s="45" t="s">
        <v>240</v>
      </c>
      <c r="C20" s="45" t="s">
        <v>3</v>
      </c>
      <c r="D20" s="45">
        <v>100</v>
      </c>
      <c r="E20" s="486"/>
      <c r="F20" s="52">
        <f t="shared" si="126"/>
        <v>0</v>
      </c>
      <c r="G20" s="47"/>
      <c r="H20" s="52">
        <f t="shared" si="127"/>
        <v>0</v>
      </c>
      <c r="I20" s="47">
        <v>3.75</v>
      </c>
      <c r="J20" s="52">
        <f t="shared" si="128"/>
        <v>375</v>
      </c>
      <c r="K20" s="47"/>
      <c r="L20" s="52">
        <f t="shared" si="129"/>
        <v>0</v>
      </c>
      <c r="M20" s="47"/>
      <c r="N20" s="52">
        <f t="shared" si="130"/>
        <v>0</v>
      </c>
      <c r="O20" s="47"/>
      <c r="P20" s="52">
        <f t="shared" si="131"/>
        <v>0</v>
      </c>
      <c r="Q20" s="47"/>
      <c r="R20" s="52">
        <f t="shared" si="132"/>
        <v>0</v>
      </c>
      <c r="S20" s="47"/>
      <c r="T20" s="52">
        <f t="shared" si="133"/>
        <v>0</v>
      </c>
      <c r="U20" s="47"/>
      <c r="V20" s="52">
        <f t="shared" si="134"/>
        <v>0</v>
      </c>
      <c r="W20" s="47"/>
      <c r="X20" s="52">
        <f t="shared" si="135"/>
        <v>0</v>
      </c>
      <c r="Y20" s="47"/>
      <c r="Z20" s="52">
        <f t="shared" si="136"/>
        <v>0</v>
      </c>
      <c r="AA20" s="47"/>
      <c r="AB20" s="481">
        <f t="shared" si="137"/>
        <v>0</v>
      </c>
      <c r="AC20" s="486"/>
      <c r="AD20" s="52">
        <f t="shared" si="138"/>
        <v>0</v>
      </c>
      <c r="AE20" s="47"/>
      <c r="AF20" s="52">
        <f t="shared" si="139"/>
        <v>0</v>
      </c>
      <c r="AG20" s="47"/>
      <c r="AH20" s="52">
        <f t="shared" si="140"/>
        <v>0</v>
      </c>
      <c r="AI20" s="47"/>
      <c r="AJ20" s="52">
        <f t="shared" si="141"/>
        <v>0</v>
      </c>
      <c r="AK20" s="47"/>
      <c r="AL20" s="52">
        <f t="shared" si="142"/>
        <v>0</v>
      </c>
      <c r="AM20" s="47"/>
      <c r="AN20" s="52">
        <f t="shared" si="143"/>
        <v>0</v>
      </c>
      <c r="AO20" s="47"/>
      <c r="AP20" s="52">
        <f t="shared" si="144"/>
        <v>0</v>
      </c>
      <c r="AQ20" s="47"/>
      <c r="AR20" s="52">
        <f t="shared" si="145"/>
        <v>0</v>
      </c>
      <c r="AS20" s="47"/>
      <c r="AT20" s="52">
        <f t="shared" si="146"/>
        <v>0</v>
      </c>
      <c r="AU20" s="47"/>
      <c r="AV20" s="52">
        <f t="shared" si="147"/>
        <v>0</v>
      </c>
      <c r="AW20" s="47"/>
      <c r="AX20" s="52">
        <f t="shared" si="148"/>
        <v>0</v>
      </c>
      <c r="AY20" s="47"/>
      <c r="AZ20" s="481">
        <f t="shared" si="149"/>
        <v>0</v>
      </c>
      <c r="BA20" s="486"/>
      <c r="BB20" s="52">
        <f t="shared" si="150"/>
        <v>0</v>
      </c>
      <c r="BC20" s="47"/>
      <c r="BD20" s="52">
        <f t="shared" si="27"/>
        <v>0</v>
      </c>
      <c r="BE20" s="47"/>
      <c r="BF20" s="52">
        <f t="shared" si="28"/>
        <v>0</v>
      </c>
      <c r="BG20" s="47"/>
      <c r="BH20" s="52">
        <f t="shared" si="29"/>
        <v>0</v>
      </c>
      <c r="BI20" s="47"/>
      <c r="BJ20" s="52">
        <f t="shared" si="30"/>
        <v>0</v>
      </c>
      <c r="BK20" s="47"/>
      <c r="BL20" s="52">
        <f t="shared" si="31"/>
        <v>0</v>
      </c>
      <c r="BM20" s="47"/>
      <c r="BN20" s="52">
        <f t="shared" si="32"/>
        <v>0</v>
      </c>
      <c r="BO20" s="47"/>
      <c r="BP20" s="52">
        <f t="shared" si="33"/>
        <v>0</v>
      </c>
      <c r="BQ20" s="47"/>
      <c r="BR20" s="52">
        <f t="shared" si="34"/>
        <v>0</v>
      </c>
      <c r="BS20" s="47"/>
      <c r="BT20" s="52">
        <f t="shared" si="35"/>
        <v>0</v>
      </c>
      <c r="BU20" s="47"/>
      <c r="BV20" s="52">
        <f t="shared" si="36"/>
        <v>0</v>
      </c>
      <c r="BW20" s="47"/>
      <c r="BX20" s="505">
        <f t="shared" si="37"/>
        <v>0</v>
      </c>
      <c r="BY20" s="499"/>
      <c r="BZ20" s="52">
        <f t="shared" si="38"/>
        <v>0</v>
      </c>
      <c r="CA20" s="47"/>
      <c r="CB20" s="52">
        <f t="shared" si="39"/>
        <v>0</v>
      </c>
      <c r="CC20" s="47"/>
      <c r="CD20" s="52">
        <f t="shared" si="40"/>
        <v>0</v>
      </c>
      <c r="CE20" s="47"/>
      <c r="CF20" s="52">
        <f t="shared" si="41"/>
        <v>0</v>
      </c>
      <c r="CG20" s="42"/>
      <c r="CH20" s="49">
        <f t="shared" si="1"/>
        <v>3.75</v>
      </c>
      <c r="CI20" s="49">
        <f t="shared" si="0"/>
        <v>375</v>
      </c>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495"/>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1:263" s="436" customFormat="1" x14ac:dyDescent="0.2">
      <c r="A21" s="45" t="s">
        <v>247</v>
      </c>
      <c r="B21" s="45" t="s">
        <v>216</v>
      </c>
      <c r="C21" s="45" t="s">
        <v>3</v>
      </c>
      <c r="D21" s="45">
        <v>100</v>
      </c>
      <c r="E21" s="486"/>
      <c r="F21" s="52">
        <f t="shared" si="126"/>
        <v>0</v>
      </c>
      <c r="G21" s="47"/>
      <c r="H21" s="52">
        <f t="shared" si="127"/>
        <v>0</v>
      </c>
      <c r="I21" s="47"/>
      <c r="J21" s="52">
        <f t="shared" si="128"/>
        <v>0</v>
      </c>
      <c r="K21" s="47"/>
      <c r="L21" s="52">
        <f t="shared" si="129"/>
        <v>0</v>
      </c>
      <c r="M21" s="47"/>
      <c r="N21" s="52">
        <f t="shared" si="130"/>
        <v>0</v>
      </c>
      <c r="O21" s="47"/>
      <c r="P21" s="52">
        <f t="shared" si="131"/>
        <v>0</v>
      </c>
      <c r="Q21" s="47"/>
      <c r="R21" s="52">
        <f t="shared" si="132"/>
        <v>0</v>
      </c>
      <c r="S21" s="47"/>
      <c r="T21" s="52">
        <f t="shared" si="133"/>
        <v>0</v>
      </c>
      <c r="U21" s="47"/>
      <c r="V21" s="52">
        <f t="shared" si="134"/>
        <v>0</v>
      </c>
      <c r="W21" s="47"/>
      <c r="X21" s="52">
        <f t="shared" si="135"/>
        <v>0</v>
      </c>
      <c r="Y21" s="47"/>
      <c r="Z21" s="52">
        <f t="shared" si="136"/>
        <v>0</v>
      </c>
      <c r="AA21" s="47"/>
      <c r="AB21" s="481">
        <f t="shared" si="137"/>
        <v>0</v>
      </c>
      <c r="AC21" s="486"/>
      <c r="AD21" s="52">
        <f t="shared" si="138"/>
        <v>0</v>
      </c>
      <c r="AE21" s="47"/>
      <c r="AF21" s="52">
        <f t="shared" si="139"/>
        <v>0</v>
      </c>
      <c r="AG21" s="47">
        <v>2</v>
      </c>
      <c r="AH21" s="52">
        <f t="shared" si="140"/>
        <v>200</v>
      </c>
      <c r="AI21" s="47"/>
      <c r="AJ21" s="52">
        <f t="shared" si="141"/>
        <v>0</v>
      </c>
      <c r="AK21" s="47"/>
      <c r="AL21" s="52">
        <f t="shared" si="142"/>
        <v>0</v>
      </c>
      <c r="AM21" s="47"/>
      <c r="AN21" s="52">
        <f t="shared" si="143"/>
        <v>0</v>
      </c>
      <c r="AO21" s="47"/>
      <c r="AP21" s="52">
        <f t="shared" si="144"/>
        <v>0</v>
      </c>
      <c r="AQ21" s="47"/>
      <c r="AR21" s="52">
        <f t="shared" si="145"/>
        <v>0</v>
      </c>
      <c r="AS21" s="47"/>
      <c r="AT21" s="52">
        <f t="shared" si="146"/>
        <v>0</v>
      </c>
      <c r="AU21" s="47"/>
      <c r="AV21" s="52">
        <f t="shared" si="147"/>
        <v>0</v>
      </c>
      <c r="AW21" s="47"/>
      <c r="AX21" s="52">
        <f t="shared" si="148"/>
        <v>0</v>
      </c>
      <c r="AY21" s="47"/>
      <c r="AZ21" s="481">
        <f t="shared" si="149"/>
        <v>0</v>
      </c>
      <c r="BA21" s="486"/>
      <c r="BB21" s="52">
        <f t="shared" si="150"/>
        <v>0</v>
      </c>
      <c r="BC21" s="47"/>
      <c r="BD21" s="52">
        <f t="shared" si="27"/>
        <v>0</v>
      </c>
      <c r="BE21" s="47"/>
      <c r="BF21" s="52">
        <f t="shared" si="28"/>
        <v>0</v>
      </c>
      <c r="BG21" s="47"/>
      <c r="BH21" s="52">
        <f t="shared" si="29"/>
        <v>0</v>
      </c>
      <c r="BI21" s="47"/>
      <c r="BJ21" s="52">
        <f t="shared" si="30"/>
        <v>0</v>
      </c>
      <c r="BK21" s="47"/>
      <c r="BL21" s="52">
        <f t="shared" si="31"/>
        <v>0</v>
      </c>
      <c r="BM21" s="47"/>
      <c r="BN21" s="52">
        <f t="shared" si="32"/>
        <v>0</v>
      </c>
      <c r="BO21" s="47"/>
      <c r="BP21" s="52">
        <f t="shared" si="33"/>
        <v>0</v>
      </c>
      <c r="BQ21" s="47"/>
      <c r="BR21" s="52">
        <f t="shared" si="34"/>
        <v>0</v>
      </c>
      <c r="BS21" s="47"/>
      <c r="BT21" s="52">
        <f t="shared" si="35"/>
        <v>0</v>
      </c>
      <c r="BU21" s="47"/>
      <c r="BV21" s="52">
        <f t="shared" si="36"/>
        <v>0</v>
      </c>
      <c r="BW21" s="47"/>
      <c r="BX21" s="505">
        <f t="shared" si="37"/>
        <v>0</v>
      </c>
      <c r="BY21" s="499"/>
      <c r="BZ21" s="52">
        <f t="shared" si="38"/>
        <v>0</v>
      </c>
      <c r="CA21" s="47"/>
      <c r="CB21" s="52">
        <f t="shared" si="39"/>
        <v>0</v>
      </c>
      <c r="CC21" s="47"/>
      <c r="CD21" s="52">
        <f t="shared" si="40"/>
        <v>0</v>
      </c>
      <c r="CE21" s="47"/>
      <c r="CF21" s="52">
        <f t="shared" si="41"/>
        <v>0</v>
      </c>
      <c r="CG21" s="42"/>
      <c r="CH21" s="49">
        <f t="shared" si="1"/>
        <v>2</v>
      </c>
      <c r="CI21" s="49">
        <f t="shared" si="0"/>
        <v>200</v>
      </c>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495"/>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1:263" s="476" customFormat="1" x14ac:dyDescent="0.2">
      <c r="A22" s="467" t="s">
        <v>237</v>
      </c>
      <c r="B22" s="467" t="s">
        <v>238</v>
      </c>
      <c r="C22" s="467" t="s">
        <v>3</v>
      </c>
      <c r="D22" s="467">
        <v>100</v>
      </c>
      <c r="E22" s="487"/>
      <c r="F22" s="469">
        <f t="shared" si="126"/>
        <v>0</v>
      </c>
      <c r="G22" s="470"/>
      <c r="H22" s="469">
        <f t="shared" si="127"/>
        <v>0</v>
      </c>
      <c r="I22" s="470">
        <f>12.75+15.25</f>
        <v>28</v>
      </c>
      <c r="J22" s="469">
        <f t="shared" si="128"/>
        <v>2800</v>
      </c>
      <c r="K22" s="470"/>
      <c r="L22" s="469">
        <f t="shared" si="129"/>
        <v>0</v>
      </c>
      <c r="M22" s="470"/>
      <c r="N22" s="469">
        <f t="shared" si="130"/>
        <v>0</v>
      </c>
      <c r="O22" s="470"/>
      <c r="P22" s="469">
        <f t="shared" si="131"/>
        <v>0</v>
      </c>
      <c r="Q22" s="470"/>
      <c r="R22" s="469">
        <f t="shared" si="132"/>
        <v>0</v>
      </c>
      <c r="S22" s="470"/>
      <c r="T22" s="469">
        <f t="shared" si="133"/>
        <v>0</v>
      </c>
      <c r="U22" s="470"/>
      <c r="V22" s="469">
        <f t="shared" si="134"/>
        <v>0</v>
      </c>
      <c r="W22" s="470"/>
      <c r="X22" s="469">
        <f t="shared" si="135"/>
        <v>0</v>
      </c>
      <c r="Y22" s="470"/>
      <c r="Z22" s="469">
        <f t="shared" si="136"/>
        <v>0</v>
      </c>
      <c r="AA22" s="470"/>
      <c r="AB22" s="482">
        <f t="shared" si="137"/>
        <v>0</v>
      </c>
      <c r="AC22" s="487"/>
      <c r="AD22" s="469">
        <f t="shared" si="138"/>
        <v>0</v>
      </c>
      <c r="AE22" s="470"/>
      <c r="AF22" s="469">
        <f t="shared" si="139"/>
        <v>0</v>
      </c>
      <c r="AG22" s="470"/>
      <c r="AH22" s="469">
        <f t="shared" si="140"/>
        <v>0</v>
      </c>
      <c r="AI22" s="470"/>
      <c r="AJ22" s="469">
        <f t="shared" si="141"/>
        <v>0</v>
      </c>
      <c r="AK22" s="470"/>
      <c r="AL22" s="469">
        <f t="shared" si="142"/>
        <v>0</v>
      </c>
      <c r="AM22" s="470"/>
      <c r="AN22" s="469">
        <f t="shared" si="143"/>
        <v>0</v>
      </c>
      <c r="AO22" s="470"/>
      <c r="AP22" s="469">
        <f t="shared" si="144"/>
        <v>0</v>
      </c>
      <c r="AQ22" s="470"/>
      <c r="AR22" s="469">
        <f t="shared" si="145"/>
        <v>0</v>
      </c>
      <c r="AS22" s="470"/>
      <c r="AT22" s="469">
        <f t="shared" si="146"/>
        <v>0</v>
      </c>
      <c r="AU22" s="470"/>
      <c r="AV22" s="469">
        <f t="shared" si="147"/>
        <v>0</v>
      </c>
      <c r="AW22" s="470"/>
      <c r="AX22" s="469">
        <f t="shared" si="148"/>
        <v>0</v>
      </c>
      <c r="AY22" s="470"/>
      <c r="AZ22" s="482">
        <f t="shared" si="149"/>
        <v>0</v>
      </c>
      <c r="BA22" s="487"/>
      <c r="BB22" s="469">
        <f t="shared" si="150"/>
        <v>0</v>
      </c>
      <c r="BC22" s="470"/>
      <c r="BD22" s="469">
        <f t="shared" si="27"/>
        <v>0</v>
      </c>
      <c r="BE22" s="470"/>
      <c r="BF22" s="469">
        <f t="shared" si="28"/>
        <v>0</v>
      </c>
      <c r="BG22" s="470"/>
      <c r="BH22" s="469">
        <f t="shared" si="29"/>
        <v>0</v>
      </c>
      <c r="BI22" s="470"/>
      <c r="BJ22" s="469">
        <f t="shared" si="30"/>
        <v>0</v>
      </c>
      <c r="BK22" s="470"/>
      <c r="BL22" s="469">
        <f t="shared" si="31"/>
        <v>0</v>
      </c>
      <c r="BM22" s="470"/>
      <c r="BN22" s="469">
        <f t="shared" si="32"/>
        <v>0</v>
      </c>
      <c r="BO22" s="470"/>
      <c r="BP22" s="469">
        <f t="shared" si="33"/>
        <v>0</v>
      </c>
      <c r="BQ22" s="470"/>
      <c r="BR22" s="469">
        <f t="shared" si="34"/>
        <v>0</v>
      </c>
      <c r="BS22" s="470"/>
      <c r="BT22" s="469">
        <f t="shared" si="35"/>
        <v>0</v>
      </c>
      <c r="BU22" s="470"/>
      <c r="BV22" s="469">
        <f t="shared" si="36"/>
        <v>0</v>
      </c>
      <c r="BW22" s="470"/>
      <c r="BX22" s="506">
        <f t="shared" si="37"/>
        <v>0</v>
      </c>
      <c r="BY22" s="500"/>
      <c r="BZ22" s="469">
        <f t="shared" si="38"/>
        <v>0</v>
      </c>
      <c r="CA22" s="470"/>
      <c r="CB22" s="469">
        <f t="shared" si="39"/>
        <v>0</v>
      </c>
      <c r="CC22" s="470"/>
      <c r="CD22" s="469">
        <f t="shared" si="40"/>
        <v>0</v>
      </c>
      <c r="CE22" s="470"/>
      <c r="CF22" s="469">
        <f t="shared" si="41"/>
        <v>0</v>
      </c>
      <c r="CG22" s="468"/>
      <c r="CH22" s="49">
        <f t="shared" si="1"/>
        <v>28</v>
      </c>
      <c r="CI22" s="471">
        <f t="shared" si="0"/>
        <v>2800</v>
      </c>
      <c r="CJ22" s="472"/>
      <c r="CK22" s="472"/>
      <c r="CL22" s="472"/>
      <c r="CM22" s="472"/>
      <c r="CN22" s="472"/>
      <c r="CO22" s="472"/>
      <c r="CP22" s="472"/>
      <c r="CQ22" s="472"/>
      <c r="CR22" s="472"/>
      <c r="CS22" s="472"/>
      <c r="CT22" s="472"/>
      <c r="CU22" s="472"/>
      <c r="CV22" s="472"/>
      <c r="CW22" s="472"/>
      <c r="CX22" s="472"/>
      <c r="CY22" s="472"/>
      <c r="CZ22" s="472"/>
      <c r="DA22" s="472"/>
      <c r="DB22" s="472"/>
      <c r="DC22" s="472"/>
      <c r="DD22" s="472"/>
      <c r="DE22" s="472"/>
      <c r="DF22" s="472"/>
      <c r="DG22" s="472"/>
      <c r="DH22" s="472"/>
      <c r="DI22" s="472"/>
      <c r="DJ22" s="472"/>
      <c r="DK22" s="472"/>
      <c r="DL22" s="472"/>
      <c r="DM22" s="472"/>
      <c r="DN22" s="472"/>
      <c r="DO22" s="472"/>
      <c r="DP22" s="472"/>
      <c r="DQ22" s="472"/>
      <c r="DR22" s="472"/>
      <c r="DS22" s="472"/>
      <c r="DT22" s="472"/>
      <c r="DU22" s="472"/>
      <c r="DV22" s="472"/>
      <c r="DW22" s="472"/>
      <c r="DX22" s="472"/>
      <c r="DY22" s="472"/>
      <c r="DZ22" s="520"/>
      <c r="EA22" s="472"/>
      <c r="EB22" s="472"/>
      <c r="EC22" s="472"/>
      <c r="ED22" s="472"/>
      <c r="EE22" s="472"/>
      <c r="EF22" s="472"/>
      <c r="EG22" s="472"/>
      <c r="EH22" s="472"/>
      <c r="EI22" s="472"/>
      <c r="EJ22" s="472"/>
      <c r="EK22" s="472"/>
      <c r="EL22" s="472"/>
      <c r="EM22" s="472"/>
      <c r="EN22" s="472"/>
      <c r="EO22" s="472"/>
      <c r="EP22" s="472"/>
      <c r="EQ22" s="472"/>
      <c r="ER22" s="472"/>
      <c r="ES22" s="472"/>
      <c r="ET22" s="472"/>
      <c r="EU22" s="472"/>
      <c r="EV22" s="472"/>
      <c r="EW22" s="472"/>
      <c r="EX22" s="472"/>
      <c r="EY22" s="472"/>
      <c r="EZ22" s="472"/>
      <c r="FA22" s="472"/>
      <c r="FB22" s="472"/>
      <c r="FC22" s="472"/>
      <c r="FD22" s="472"/>
      <c r="FE22" s="472"/>
      <c r="FF22" s="472"/>
      <c r="FG22" s="472"/>
      <c r="FH22" s="472"/>
      <c r="FI22" s="472"/>
      <c r="FJ22" s="472"/>
      <c r="FK22" s="472"/>
      <c r="FL22" s="472"/>
      <c r="FM22" s="472"/>
      <c r="FN22" s="472"/>
      <c r="FO22" s="472"/>
      <c r="FP22" s="472"/>
      <c r="FQ22" s="472"/>
      <c r="FR22" s="472"/>
      <c r="FS22" s="472"/>
      <c r="FT22" s="472"/>
      <c r="FU22" s="472"/>
      <c r="FV22" s="472"/>
      <c r="FW22" s="472"/>
      <c r="FX22" s="472"/>
      <c r="FY22" s="472"/>
      <c r="FZ22" s="472"/>
      <c r="GA22" s="472"/>
      <c r="GB22" s="472"/>
      <c r="GC22" s="472"/>
      <c r="GD22" s="472"/>
      <c r="GE22" s="472"/>
      <c r="GF22" s="472"/>
      <c r="GG22" s="472"/>
      <c r="GH22" s="472"/>
      <c r="GI22" s="472"/>
      <c r="GJ22" s="472"/>
      <c r="GK22" s="472"/>
      <c r="GL22" s="472"/>
      <c r="GM22" s="472"/>
      <c r="GN22" s="472"/>
      <c r="GO22" s="472"/>
      <c r="GP22" s="472"/>
      <c r="GQ22" s="472"/>
      <c r="GR22" s="472"/>
      <c r="GS22" s="472"/>
      <c r="GT22" s="472"/>
      <c r="GU22" s="472"/>
      <c r="GV22" s="472"/>
      <c r="GW22" s="472"/>
      <c r="GX22" s="472"/>
      <c r="GY22" s="472"/>
      <c r="GZ22" s="472"/>
      <c r="HA22" s="472"/>
      <c r="HB22" s="472"/>
      <c r="HC22" s="472"/>
      <c r="HD22" s="472"/>
      <c r="HE22" s="472"/>
      <c r="HF22" s="472"/>
      <c r="HG22" s="472"/>
      <c r="HH22" s="472"/>
      <c r="HI22" s="472"/>
      <c r="HJ22" s="472"/>
      <c r="HK22" s="472"/>
      <c r="HL22" s="472"/>
      <c r="HM22" s="472"/>
      <c r="HN22" s="472"/>
      <c r="HO22" s="472"/>
      <c r="HP22" s="472"/>
      <c r="HQ22" s="472"/>
      <c r="HR22" s="472"/>
      <c r="HS22" s="472"/>
      <c r="HT22" s="472"/>
      <c r="HU22" s="472"/>
      <c r="HV22" s="472"/>
      <c r="HW22" s="472"/>
      <c r="HX22" s="472"/>
      <c r="HY22" s="472"/>
      <c r="HZ22" s="472"/>
      <c r="IA22" s="472"/>
      <c r="IB22" s="472"/>
      <c r="IC22" s="472"/>
      <c r="ID22" s="472"/>
      <c r="IE22" s="472"/>
      <c r="IF22" s="472"/>
      <c r="IG22" s="472"/>
      <c r="IH22" s="472"/>
      <c r="II22" s="472"/>
      <c r="IJ22" s="472"/>
      <c r="IK22" s="472"/>
      <c r="IL22" s="472"/>
      <c r="IM22" s="472"/>
      <c r="IN22" s="472"/>
      <c r="IO22" s="472"/>
      <c r="IP22" s="472"/>
      <c r="IQ22" s="472"/>
      <c r="IR22" s="472"/>
      <c r="IS22" s="472"/>
      <c r="IT22" s="472"/>
      <c r="IU22" s="472"/>
      <c r="IV22" s="472"/>
      <c r="IW22" s="472"/>
      <c r="IX22" s="472"/>
      <c r="IY22" s="472"/>
      <c r="IZ22" s="472"/>
      <c r="JA22" s="472"/>
      <c r="JB22" s="472"/>
      <c r="JC22" s="472"/>
    </row>
    <row r="23" spans="1:263" s="477" customFormat="1" x14ac:dyDescent="0.2">
      <c r="A23" s="440" t="s">
        <v>236</v>
      </c>
      <c r="B23" s="440" t="s">
        <v>81</v>
      </c>
      <c r="C23" s="440" t="s">
        <v>3</v>
      </c>
      <c r="D23" s="440">
        <v>100</v>
      </c>
      <c r="E23" s="488"/>
      <c r="F23" s="442">
        <f t="shared" si="126"/>
        <v>0</v>
      </c>
      <c r="G23" s="443"/>
      <c r="H23" s="442">
        <f t="shared" si="127"/>
        <v>0</v>
      </c>
      <c r="I23" s="443"/>
      <c r="J23" s="442">
        <f t="shared" si="128"/>
        <v>0</v>
      </c>
      <c r="K23" s="443"/>
      <c r="L23" s="442">
        <f t="shared" si="129"/>
        <v>0</v>
      </c>
      <c r="M23" s="443"/>
      <c r="N23" s="442">
        <f t="shared" si="130"/>
        <v>0</v>
      </c>
      <c r="O23" s="443"/>
      <c r="P23" s="442">
        <f t="shared" si="131"/>
        <v>0</v>
      </c>
      <c r="Q23" s="443"/>
      <c r="R23" s="442">
        <f t="shared" si="132"/>
        <v>0</v>
      </c>
      <c r="S23" s="443"/>
      <c r="T23" s="442">
        <f t="shared" si="133"/>
        <v>0</v>
      </c>
      <c r="U23" s="443"/>
      <c r="V23" s="442">
        <f t="shared" si="134"/>
        <v>0</v>
      </c>
      <c r="W23" s="443"/>
      <c r="X23" s="442">
        <f t="shared" si="135"/>
        <v>0</v>
      </c>
      <c r="Y23" s="443"/>
      <c r="Z23" s="442">
        <f t="shared" si="136"/>
        <v>0</v>
      </c>
      <c r="AA23" s="443"/>
      <c r="AB23" s="483">
        <f t="shared" si="137"/>
        <v>0</v>
      </c>
      <c r="AC23" s="488"/>
      <c r="AD23" s="442">
        <f t="shared" si="138"/>
        <v>0</v>
      </c>
      <c r="AE23" s="443"/>
      <c r="AF23" s="442">
        <f t="shared" si="139"/>
        <v>0</v>
      </c>
      <c r="AG23" s="443"/>
      <c r="AH23" s="442">
        <f t="shared" si="140"/>
        <v>0</v>
      </c>
      <c r="AI23" s="443"/>
      <c r="AJ23" s="442">
        <f t="shared" si="141"/>
        <v>0</v>
      </c>
      <c r="AK23" s="443"/>
      <c r="AL23" s="442">
        <f t="shared" si="142"/>
        <v>0</v>
      </c>
      <c r="AM23" s="443"/>
      <c r="AN23" s="442">
        <f t="shared" si="143"/>
        <v>0</v>
      </c>
      <c r="AO23" s="443"/>
      <c r="AP23" s="442">
        <f t="shared" si="144"/>
        <v>0</v>
      </c>
      <c r="AQ23" s="443"/>
      <c r="AR23" s="442">
        <f t="shared" si="145"/>
        <v>0</v>
      </c>
      <c r="AS23" s="443"/>
      <c r="AT23" s="442">
        <f t="shared" si="146"/>
        <v>0</v>
      </c>
      <c r="AU23" s="443"/>
      <c r="AV23" s="442">
        <f t="shared" si="147"/>
        <v>0</v>
      </c>
      <c r="AW23" s="443"/>
      <c r="AX23" s="442">
        <f t="shared" si="148"/>
        <v>0</v>
      </c>
      <c r="AY23" s="443"/>
      <c r="AZ23" s="483">
        <f t="shared" si="149"/>
        <v>0</v>
      </c>
      <c r="BA23" s="488"/>
      <c r="BB23" s="442">
        <f t="shared" si="150"/>
        <v>0</v>
      </c>
      <c r="BC23" s="443"/>
      <c r="BD23" s="442">
        <f t="shared" si="27"/>
        <v>0</v>
      </c>
      <c r="BE23" s="443"/>
      <c r="BF23" s="442">
        <f t="shared" si="28"/>
        <v>0</v>
      </c>
      <c r="BG23" s="443"/>
      <c r="BH23" s="442">
        <f t="shared" si="29"/>
        <v>0</v>
      </c>
      <c r="BI23" s="443"/>
      <c r="BJ23" s="442">
        <f t="shared" si="30"/>
        <v>0</v>
      </c>
      <c r="BK23" s="443"/>
      <c r="BL23" s="442">
        <f t="shared" si="31"/>
        <v>0</v>
      </c>
      <c r="BM23" s="443"/>
      <c r="BN23" s="442">
        <f t="shared" si="32"/>
        <v>0</v>
      </c>
      <c r="BO23" s="443"/>
      <c r="BP23" s="442">
        <f t="shared" si="33"/>
        <v>0</v>
      </c>
      <c r="BQ23" s="443"/>
      <c r="BR23" s="442">
        <f t="shared" si="34"/>
        <v>0</v>
      </c>
      <c r="BS23" s="443"/>
      <c r="BT23" s="442">
        <f t="shared" si="35"/>
        <v>0</v>
      </c>
      <c r="BU23" s="443"/>
      <c r="BV23" s="442">
        <f t="shared" si="36"/>
        <v>0</v>
      </c>
      <c r="BW23" s="443"/>
      <c r="BX23" s="507">
        <f t="shared" si="37"/>
        <v>0</v>
      </c>
      <c r="BY23" s="501"/>
      <c r="BZ23" s="442">
        <f t="shared" si="38"/>
        <v>0</v>
      </c>
      <c r="CA23" s="443"/>
      <c r="CB23" s="442">
        <f t="shared" si="39"/>
        <v>0</v>
      </c>
      <c r="CC23" s="443"/>
      <c r="CD23" s="442">
        <f t="shared" si="40"/>
        <v>0</v>
      </c>
      <c r="CE23" s="443"/>
      <c r="CF23" s="442">
        <f t="shared" si="41"/>
        <v>0</v>
      </c>
      <c r="CG23" s="441"/>
      <c r="CH23" s="49">
        <f t="shared" si="1"/>
        <v>0</v>
      </c>
      <c r="CI23" s="444">
        <f t="shared" si="0"/>
        <v>0</v>
      </c>
      <c r="DZ23" s="521"/>
    </row>
    <row r="24" spans="1:263" s="3" customFormat="1" x14ac:dyDescent="0.2">
      <c r="A24" s="45" t="s">
        <v>199</v>
      </c>
      <c r="B24" s="45" t="s">
        <v>200</v>
      </c>
      <c r="C24" s="45" t="s">
        <v>3</v>
      </c>
      <c r="D24" s="45">
        <v>100</v>
      </c>
      <c r="E24" s="486"/>
      <c r="F24" s="52">
        <f t="shared" si="126"/>
        <v>0</v>
      </c>
      <c r="G24" s="47"/>
      <c r="H24" s="52">
        <f t="shared" si="127"/>
        <v>0</v>
      </c>
      <c r="I24" s="47"/>
      <c r="J24" s="52">
        <f t="shared" si="128"/>
        <v>0</v>
      </c>
      <c r="K24" s="47"/>
      <c r="L24" s="52">
        <f t="shared" si="129"/>
        <v>0</v>
      </c>
      <c r="M24" s="47"/>
      <c r="N24" s="52">
        <f t="shared" si="130"/>
        <v>0</v>
      </c>
      <c r="O24" s="47"/>
      <c r="P24" s="52">
        <f t="shared" si="131"/>
        <v>0</v>
      </c>
      <c r="Q24" s="47"/>
      <c r="R24" s="52">
        <f t="shared" si="132"/>
        <v>0</v>
      </c>
      <c r="S24" s="47"/>
      <c r="T24" s="52">
        <f t="shared" si="133"/>
        <v>0</v>
      </c>
      <c r="U24" s="47"/>
      <c r="V24" s="52">
        <f t="shared" si="134"/>
        <v>0</v>
      </c>
      <c r="W24" s="47"/>
      <c r="X24" s="52">
        <f t="shared" si="135"/>
        <v>0</v>
      </c>
      <c r="Y24" s="47"/>
      <c r="Z24" s="52">
        <f t="shared" si="136"/>
        <v>0</v>
      </c>
      <c r="AA24" s="47"/>
      <c r="AB24" s="481">
        <f t="shared" si="137"/>
        <v>0</v>
      </c>
      <c r="AC24" s="486"/>
      <c r="AD24" s="52">
        <f t="shared" si="138"/>
        <v>0</v>
      </c>
      <c r="AE24" s="47"/>
      <c r="AF24" s="52">
        <f t="shared" si="139"/>
        <v>0</v>
      </c>
      <c r="AG24" s="47"/>
      <c r="AH24" s="52">
        <f t="shared" si="140"/>
        <v>0</v>
      </c>
      <c r="AI24" s="47"/>
      <c r="AJ24" s="52">
        <f t="shared" si="141"/>
        <v>0</v>
      </c>
      <c r="AK24" s="47">
        <v>9</v>
      </c>
      <c r="AL24" s="52">
        <f t="shared" si="142"/>
        <v>900</v>
      </c>
      <c r="AM24" s="47"/>
      <c r="AN24" s="52">
        <f t="shared" si="143"/>
        <v>0</v>
      </c>
      <c r="AO24" s="47"/>
      <c r="AP24" s="52">
        <f t="shared" si="144"/>
        <v>0</v>
      </c>
      <c r="AQ24" s="47"/>
      <c r="AR24" s="52">
        <f t="shared" si="145"/>
        <v>0</v>
      </c>
      <c r="AS24" s="47"/>
      <c r="AT24" s="52">
        <f t="shared" si="146"/>
        <v>0</v>
      </c>
      <c r="AU24" s="47"/>
      <c r="AV24" s="52">
        <f t="shared" si="147"/>
        <v>0</v>
      </c>
      <c r="AW24" s="47"/>
      <c r="AX24" s="52">
        <f t="shared" si="148"/>
        <v>0</v>
      </c>
      <c r="AY24" s="47"/>
      <c r="AZ24" s="481">
        <f t="shared" si="149"/>
        <v>0</v>
      </c>
      <c r="BA24" s="486"/>
      <c r="BB24" s="52">
        <f t="shared" si="150"/>
        <v>0</v>
      </c>
      <c r="BC24" s="47"/>
      <c r="BD24" s="52">
        <f t="shared" si="27"/>
        <v>0</v>
      </c>
      <c r="BE24" s="47"/>
      <c r="BF24" s="52">
        <f t="shared" si="28"/>
        <v>0</v>
      </c>
      <c r="BG24" s="47"/>
      <c r="BH24" s="52">
        <f t="shared" si="29"/>
        <v>0</v>
      </c>
      <c r="BI24" s="47"/>
      <c r="BJ24" s="52">
        <f t="shared" si="30"/>
        <v>0</v>
      </c>
      <c r="BK24" s="47"/>
      <c r="BL24" s="52">
        <f t="shared" si="31"/>
        <v>0</v>
      </c>
      <c r="BM24" s="47"/>
      <c r="BN24" s="52">
        <f t="shared" si="32"/>
        <v>0</v>
      </c>
      <c r="BO24" s="47"/>
      <c r="BP24" s="52">
        <f t="shared" si="33"/>
        <v>0</v>
      </c>
      <c r="BQ24" s="47"/>
      <c r="BR24" s="52">
        <f t="shared" si="34"/>
        <v>0</v>
      </c>
      <c r="BS24" s="47"/>
      <c r="BT24" s="52">
        <f t="shared" si="35"/>
        <v>0</v>
      </c>
      <c r="BU24" s="47"/>
      <c r="BV24" s="52">
        <f t="shared" si="36"/>
        <v>0</v>
      </c>
      <c r="BW24" s="47"/>
      <c r="BX24" s="505">
        <f t="shared" si="37"/>
        <v>0</v>
      </c>
      <c r="BY24" s="499"/>
      <c r="BZ24" s="52">
        <f t="shared" si="38"/>
        <v>0</v>
      </c>
      <c r="CA24" s="47"/>
      <c r="CB24" s="52">
        <f t="shared" si="39"/>
        <v>0</v>
      </c>
      <c r="CC24" s="47"/>
      <c r="CD24" s="52">
        <f t="shared" si="40"/>
        <v>0</v>
      </c>
      <c r="CE24" s="47"/>
      <c r="CF24" s="52">
        <f t="shared" si="41"/>
        <v>0</v>
      </c>
      <c r="CG24" s="42"/>
      <c r="CH24" s="49">
        <f t="shared" si="1"/>
        <v>9</v>
      </c>
      <c r="CI24" s="49">
        <f t="shared" si="0"/>
        <v>900</v>
      </c>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495"/>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1:263" s="3" customFormat="1" x14ac:dyDescent="0.2">
      <c r="A25" s="45" t="s">
        <v>219</v>
      </c>
      <c r="B25" s="45" t="s">
        <v>220</v>
      </c>
      <c r="C25" s="45" t="s">
        <v>3</v>
      </c>
      <c r="D25" s="45">
        <v>100</v>
      </c>
      <c r="E25" s="486"/>
      <c r="F25" s="52">
        <f t="shared" si="126"/>
        <v>0</v>
      </c>
      <c r="G25" s="47"/>
      <c r="H25" s="52">
        <f t="shared" si="127"/>
        <v>0</v>
      </c>
      <c r="I25" s="47"/>
      <c r="J25" s="52">
        <f t="shared" si="128"/>
        <v>0</v>
      </c>
      <c r="K25" s="47"/>
      <c r="L25" s="52">
        <f t="shared" si="129"/>
        <v>0</v>
      </c>
      <c r="M25" s="47"/>
      <c r="N25" s="52">
        <f t="shared" si="130"/>
        <v>0</v>
      </c>
      <c r="O25" s="47"/>
      <c r="P25" s="52">
        <f t="shared" si="131"/>
        <v>0</v>
      </c>
      <c r="Q25" s="47"/>
      <c r="R25" s="52">
        <f t="shared" si="132"/>
        <v>0</v>
      </c>
      <c r="S25" s="47"/>
      <c r="T25" s="52">
        <f t="shared" si="133"/>
        <v>0</v>
      </c>
      <c r="U25" s="47"/>
      <c r="V25" s="52">
        <f t="shared" si="134"/>
        <v>0</v>
      </c>
      <c r="W25" s="47"/>
      <c r="X25" s="52">
        <f t="shared" si="135"/>
        <v>0</v>
      </c>
      <c r="Y25" s="47"/>
      <c r="Z25" s="52">
        <f t="shared" si="136"/>
        <v>0</v>
      </c>
      <c r="AA25" s="47"/>
      <c r="AB25" s="481">
        <f t="shared" si="137"/>
        <v>0</v>
      </c>
      <c r="AC25" s="486"/>
      <c r="AD25" s="52">
        <f t="shared" si="138"/>
        <v>0</v>
      </c>
      <c r="AE25" s="47"/>
      <c r="AF25" s="52">
        <f t="shared" si="139"/>
        <v>0</v>
      </c>
      <c r="AG25" s="47"/>
      <c r="AH25" s="52">
        <f t="shared" si="140"/>
        <v>0</v>
      </c>
      <c r="AI25" s="47"/>
      <c r="AJ25" s="52">
        <f t="shared" si="141"/>
        <v>0</v>
      </c>
      <c r="AK25" s="47"/>
      <c r="AL25" s="52">
        <f t="shared" si="142"/>
        <v>0</v>
      </c>
      <c r="AM25" s="47"/>
      <c r="AN25" s="52">
        <f t="shared" si="143"/>
        <v>0</v>
      </c>
      <c r="AO25" s="47"/>
      <c r="AP25" s="52">
        <f t="shared" si="144"/>
        <v>0</v>
      </c>
      <c r="AQ25" s="47"/>
      <c r="AR25" s="52">
        <f t="shared" si="145"/>
        <v>0</v>
      </c>
      <c r="AS25" s="47"/>
      <c r="AT25" s="52">
        <f t="shared" si="146"/>
        <v>0</v>
      </c>
      <c r="AU25" s="47"/>
      <c r="AV25" s="52">
        <f t="shared" si="147"/>
        <v>0</v>
      </c>
      <c r="AW25" s="47"/>
      <c r="AX25" s="52">
        <f t="shared" si="148"/>
        <v>0</v>
      </c>
      <c r="AY25" s="47"/>
      <c r="AZ25" s="481">
        <f t="shared" si="149"/>
        <v>0</v>
      </c>
      <c r="BA25" s="486"/>
      <c r="BB25" s="52">
        <f t="shared" si="150"/>
        <v>0</v>
      </c>
      <c r="BC25" s="47"/>
      <c r="BD25" s="52">
        <f t="shared" si="27"/>
        <v>0</v>
      </c>
      <c r="BE25" s="47"/>
      <c r="BF25" s="52">
        <f t="shared" si="28"/>
        <v>0</v>
      </c>
      <c r="BG25" s="47"/>
      <c r="BH25" s="52">
        <f t="shared" si="29"/>
        <v>0</v>
      </c>
      <c r="BI25" s="47"/>
      <c r="BJ25" s="52">
        <f t="shared" si="30"/>
        <v>0</v>
      </c>
      <c r="BK25" s="47"/>
      <c r="BL25" s="52">
        <f t="shared" si="31"/>
        <v>0</v>
      </c>
      <c r="BM25" s="47"/>
      <c r="BN25" s="52">
        <f t="shared" si="32"/>
        <v>0</v>
      </c>
      <c r="BO25" s="47"/>
      <c r="BP25" s="52">
        <f t="shared" si="33"/>
        <v>0</v>
      </c>
      <c r="BQ25" s="47"/>
      <c r="BR25" s="52">
        <f t="shared" si="34"/>
        <v>0</v>
      </c>
      <c r="BS25" s="47"/>
      <c r="BT25" s="52">
        <f t="shared" si="35"/>
        <v>0</v>
      </c>
      <c r="BU25" s="47"/>
      <c r="BV25" s="52">
        <f t="shared" si="36"/>
        <v>0</v>
      </c>
      <c r="BW25" s="47"/>
      <c r="BX25" s="505">
        <f t="shared" si="37"/>
        <v>0</v>
      </c>
      <c r="BY25" s="499"/>
      <c r="BZ25" s="52">
        <f t="shared" si="38"/>
        <v>0</v>
      </c>
      <c r="CA25" s="47"/>
      <c r="CB25" s="52">
        <f t="shared" si="39"/>
        <v>0</v>
      </c>
      <c r="CC25" s="47"/>
      <c r="CD25" s="52">
        <f t="shared" si="40"/>
        <v>0</v>
      </c>
      <c r="CE25" s="47"/>
      <c r="CF25" s="52">
        <f t="shared" si="41"/>
        <v>0</v>
      </c>
      <c r="CG25" s="42"/>
      <c r="CH25" s="49">
        <f t="shared" si="1"/>
        <v>0</v>
      </c>
      <c r="CI25" s="49">
        <f t="shared" si="0"/>
        <v>0</v>
      </c>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495"/>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1:263" s="3" customFormat="1" x14ac:dyDescent="0.2">
      <c r="A26" s="45"/>
      <c r="B26" s="45"/>
      <c r="C26" s="45" t="s">
        <v>3</v>
      </c>
      <c r="D26" s="45">
        <v>100</v>
      </c>
      <c r="E26" s="486"/>
      <c r="F26" s="52">
        <f t="shared" ref="F26" si="151">SUM(E26*$D26)</f>
        <v>0</v>
      </c>
      <c r="G26" s="47"/>
      <c r="H26" s="52">
        <f t="shared" ref="H26" si="152">SUM(G26*$D26)</f>
        <v>0</v>
      </c>
      <c r="I26" s="47"/>
      <c r="J26" s="52">
        <f t="shared" ref="J26" si="153">SUM(I26*$D26)</f>
        <v>0</v>
      </c>
      <c r="K26" s="47"/>
      <c r="L26" s="52">
        <f t="shared" ref="L26" si="154">SUM(K26*$D26)</f>
        <v>0</v>
      </c>
      <c r="M26" s="47"/>
      <c r="N26" s="52">
        <f t="shared" ref="N26" si="155">SUM(M26*$D26)</f>
        <v>0</v>
      </c>
      <c r="O26" s="47"/>
      <c r="P26" s="52">
        <f t="shared" ref="P26" si="156">SUM(O26*$D26)</f>
        <v>0</v>
      </c>
      <c r="Q26" s="47"/>
      <c r="R26" s="52">
        <f t="shared" ref="R26" si="157">SUM(Q26*$D26)</f>
        <v>0</v>
      </c>
      <c r="S26" s="47"/>
      <c r="T26" s="52">
        <f t="shared" ref="T26" si="158">SUM(S26*$D26)</f>
        <v>0</v>
      </c>
      <c r="U26" s="47"/>
      <c r="V26" s="52">
        <f t="shared" ref="V26" si="159">SUM(U26*$D26)</f>
        <v>0</v>
      </c>
      <c r="W26" s="47"/>
      <c r="X26" s="52">
        <f t="shared" ref="X26" si="160">SUM(W26*$D26)</f>
        <v>0</v>
      </c>
      <c r="Y26" s="47"/>
      <c r="Z26" s="52">
        <f t="shared" ref="Z26" si="161">SUM(Y26*$D26)</f>
        <v>0</v>
      </c>
      <c r="AA26" s="47"/>
      <c r="AB26" s="481">
        <f t="shared" ref="AB26" si="162">SUM(AA26*$D26)</f>
        <v>0</v>
      </c>
      <c r="AC26" s="486"/>
      <c r="AD26" s="52">
        <f t="shared" ref="AD26:AD35" si="163">SUM(AC26*$D26)</f>
        <v>0</v>
      </c>
      <c r="AE26" s="47"/>
      <c r="AF26" s="52">
        <f t="shared" ref="AF26:AF35" si="164">SUM(AE26*$D26)</f>
        <v>0</v>
      </c>
      <c r="AG26" s="47"/>
      <c r="AH26" s="52">
        <f t="shared" ref="AH26:AH35" si="165">SUM(AG26*$D26)</f>
        <v>0</v>
      </c>
      <c r="AI26" s="47"/>
      <c r="AJ26" s="52">
        <f t="shared" ref="AJ26:AJ35" si="166">SUM(AI26*$D26)</f>
        <v>0</v>
      </c>
      <c r="AK26" s="47"/>
      <c r="AL26" s="52">
        <f t="shared" ref="AL26:AL35" si="167">SUM(AK26*$D26)</f>
        <v>0</v>
      </c>
      <c r="AM26" s="47"/>
      <c r="AN26" s="52">
        <f t="shared" ref="AN26:AN35" si="168">SUM(AM26*$D26)</f>
        <v>0</v>
      </c>
      <c r="AO26" s="47"/>
      <c r="AP26" s="52">
        <f t="shared" ref="AP26:AP35" si="169">SUM(AO26*$D26)</f>
        <v>0</v>
      </c>
      <c r="AQ26" s="47"/>
      <c r="AR26" s="52">
        <f t="shared" ref="AR26:AR35" si="170">SUM(AQ26*$D26)</f>
        <v>0</v>
      </c>
      <c r="AS26" s="47"/>
      <c r="AT26" s="52">
        <f t="shared" ref="AT26:AT35" si="171">SUM(AS26*$D26)</f>
        <v>0</v>
      </c>
      <c r="AU26" s="47"/>
      <c r="AV26" s="52">
        <f t="shared" ref="AV26:AV35" si="172">SUM(AU26*$D26)</f>
        <v>0</v>
      </c>
      <c r="AW26" s="47"/>
      <c r="AX26" s="52">
        <f t="shared" ref="AX26:AX35" si="173">SUM(AW26*$D26)</f>
        <v>0</v>
      </c>
      <c r="AY26" s="47"/>
      <c r="AZ26" s="481">
        <f t="shared" ref="AZ26:AZ35" si="174">SUM(AY26*$D26)</f>
        <v>0</v>
      </c>
      <c r="BA26" s="486"/>
      <c r="BB26" s="52">
        <f t="shared" si="26"/>
        <v>0</v>
      </c>
      <c r="BC26" s="47"/>
      <c r="BD26" s="52">
        <f t="shared" si="27"/>
        <v>0</v>
      </c>
      <c r="BE26" s="47"/>
      <c r="BF26" s="52">
        <f t="shared" si="28"/>
        <v>0</v>
      </c>
      <c r="BG26" s="47"/>
      <c r="BH26" s="52">
        <f t="shared" si="29"/>
        <v>0</v>
      </c>
      <c r="BI26" s="47"/>
      <c r="BJ26" s="52">
        <f t="shared" si="30"/>
        <v>0</v>
      </c>
      <c r="BK26" s="47"/>
      <c r="BL26" s="52">
        <f t="shared" si="31"/>
        <v>0</v>
      </c>
      <c r="BM26" s="47"/>
      <c r="BN26" s="52">
        <f t="shared" si="32"/>
        <v>0</v>
      </c>
      <c r="BO26" s="47"/>
      <c r="BP26" s="52">
        <f t="shared" si="33"/>
        <v>0</v>
      </c>
      <c r="BQ26" s="47"/>
      <c r="BR26" s="52">
        <f t="shared" si="34"/>
        <v>0</v>
      </c>
      <c r="BS26" s="47"/>
      <c r="BT26" s="52">
        <f t="shared" si="35"/>
        <v>0</v>
      </c>
      <c r="BU26" s="47"/>
      <c r="BV26" s="52">
        <f t="shared" si="36"/>
        <v>0</v>
      </c>
      <c r="BW26" s="47"/>
      <c r="BX26" s="505">
        <f t="shared" si="37"/>
        <v>0</v>
      </c>
      <c r="BY26" s="499"/>
      <c r="BZ26" s="52">
        <f t="shared" si="38"/>
        <v>0</v>
      </c>
      <c r="CA26" s="47"/>
      <c r="CB26" s="52">
        <f t="shared" si="39"/>
        <v>0</v>
      </c>
      <c r="CC26" s="47"/>
      <c r="CD26" s="52">
        <f t="shared" si="40"/>
        <v>0</v>
      </c>
      <c r="CE26" s="47"/>
      <c r="CF26" s="52">
        <f t="shared" si="41"/>
        <v>0</v>
      </c>
      <c r="CG26" s="42"/>
      <c r="CH26" s="49">
        <f t="shared" si="1"/>
        <v>0</v>
      </c>
      <c r="CI26" s="49">
        <f t="shared" si="0"/>
        <v>0</v>
      </c>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495"/>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1:263" s="472" customFormat="1" x14ac:dyDescent="0.2">
      <c r="A27" s="467" t="s">
        <v>122</v>
      </c>
      <c r="B27" s="467" t="s">
        <v>123</v>
      </c>
      <c r="C27" s="467" t="s">
        <v>8</v>
      </c>
      <c r="D27" s="467">
        <v>75</v>
      </c>
      <c r="E27" s="487"/>
      <c r="F27" s="469">
        <f t="shared" ref="F27" si="175">SUM(E27*$D27)</f>
        <v>0</v>
      </c>
      <c r="G27" s="470"/>
      <c r="H27" s="469">
        <f t="shared" ref="H27" si="176">SUM(G27*$D27)</f>
        <v>0</v>
      </c>
      <c r="I27" s="470"/>
      <c r="J27" s="469">
        <f t="shared" ref="J27" si="177">SUM(I27*$D27)</f>
        <v>0</v>
      </c>
      <c r="K27" s="470"/>
      <c r="L27" s="469">
        <f t="shared" ref="L27" si="178">SUM(K27*$D27)</f>
        <v>0</v>
      </c>
      <c r="M27" s="470"/>
      <c r="N27" s="469">
        <f t="shared" ref="N27" si="179">SUM(M27*$D27)</f>
        <v>0</v>
      </c>
      <c r="O27" s="470"/>
      <c r="P27" s="469">
        <f t="shared" ref="P27" si="180">SUM(O27*$D27)</f>
        <v>0</v>
      </c>
      <c r="Q27" s="470"/>
      <c r="R27" s="469">
        <f t="shared" ref="R27" si="181">SUM(Q27*$D27)</f>
        <v>0</v>
      </c>
      <c r="S27" s="470"/>
      <c r="T27" s="469">
        <f t="shared" ref="T27" si="182">SUM(S27*$D27)</f>
        <v>0</v>
      </c>
      <c r="U27" s="470"/>
      <c r="V27" s="469">
        <f t="shared" ref="V27" si="183">SUM(U27*$D27)</f>
        <v>0</v>
      </c>
      <c r="W27" s="470"/>
      <c r="X27" s="469">
        <f t="shared" ref="X27" si="184">SUM(W27*$D27)</f>
        <v>0</v>
      </c>
      <c r="Y27" s="470"/>
      <c r="Z27" s="469">
        <f t="shared" ref="Z27" si="185">SUM(Y27*$D27)</f>
        <v>0</v>
      </c>
      <c r="AA27" s="470"/>
      <c r="AB27" s="482">
        <f t="shared" ref="AB27" si="186">SUM(AA27*$D27)</f>
        <v>0</v>
      </c>
      <c r="AC27" s="487"/>
      <c r="AD27" s="469">
        <f t="shared" si="163"/>
        <v>0</v>
      </c>
      <c r="AE27" s="470"/>
      <c r="AF27" s="469">
        <f t="shared" si="164"/>
        <v>0</v>
      </c>
      <c r="AG27" s="470">
        <v>0.25</v>
      </c>
      <c r="AH27" s="469">
        <f t="shared" si="165"/>
        <v>18.75</v>
      </c>
      <c r="AI27" s="470"/>
      <c r="AJ27" s="469">
        <f t="shared" si="166"/>
        <v>0</v>
      </c>
      <c r="AK27" s="470"/>
      <c r="AL27" s="469">
        <f t="shared" si="167"/>
        <v>0</v>
      </c>
      <c r="AM27" s="470"/>
      <c r="AN27" s="469">
        <f t="shared" si="168"/>
        <v>0</v>
      </c>
      <c r="AO27" s="470"/>
      <c r="AP27" s="469">
        <f t="shared" si="169"/>
        <v>0</v>
      </c>
      <c r="AQ27" s="470"/>
      <c r="AR27" s="469">
        <f t="shared" si="170"/>
        <v>0</v>
      </c>
      <c r="AS27" s="470"/>
      <c r="AT27" s="469">
        <f t="shared" si="171"/>
        <v>0</v>
      </c>
      <c r="AU27" s="470"/>
      <c r="AV27" s="469">
        <f t="shared" si="172"/>
        <v>0</v>
      </c>
      <c r="AW27" s="470"/>
      <c r="AX27" s="469">
        <f t="shared" si="173"/>
        <v>0</v>
      </c>
      <c r="AY27" s="470"/>
      <c r="AZ27" s="482">
        <f t="shared" si="174"/>
        <v>0</v>
      </c>
      <c r="BA27" s="487"/>
      <c r="BB27" s="469">
        <f t="shared" si="26"/>
        <v>0</v>
      </c>
      <c r="BC27" s="470"/>
      <c r="BD27" s="469">
        <f t="shared" si="27"/>
        <v>0</v>
      </c>
      <c r="BE27" s="470"/>
      <c r="BF27" s="469">
        <f t="shared" si="28"/>
        <v>0</v>
      </c>
      <c r="BG27" s="470"/>
      <c r="BH27" s="469">
        <f t="shared" si="29"/>
        <v>0</v>
      </c>
      <c r="BI27" s="470"/>
      <c r="BJ27" s="469">
        <f t="shared" si="30"/>
        <v>0</v>
      </c>
      <c r="BK27" s="470"/>
      <c r="BL27" s="469">
        <f t="shared" si="31"/>
        <v>0</v>
      </c>
      <c r="BM27" s="470"/>
      <c r="BN27" s="469">
        <f t="shared" si="32"/>
        <v>0</v>
      </c>
      <c r="BO27" s="470"/>
      <c r="BP27" s="469">
        <f t="shared" si="33"/>
        <v>0</v>
      </c>
      <c r="BQ27" s="470"/>
      <c r="BR27" s="469">
        <f t="shared" si="34"/>
        <v>0</v>
      </c>
      <c r="BS27" s="470"/>
      <c r="BT27" s="469">
        <f t="shared" si="35"/>
        <v>0</v>
      </c>
      <c r="BU27" s="470"/>
      <c r="BV27" s="469">
        <f t="shared" si="36"/>
        <v>0</v>
      </c>
      <c r="BW27" s="470"/>
      <c r="BX27" s="506">
        <f t="shared" si="37"/>
        <v>0</v>
      </c>
      <c r="BY27" s="500"/>
      <c r="BZ27" s="469">
        <f t="shared" si="38"/>
        <v>0</v>
      </c>
      <c r="CA27" s="470"/>
      <c r="CB27" s="469">
        <f t="shared" si="39"/>
        <v>0</v>
      </c>
      <c r="CC27" s="470"/>
      <c r="CD27" s="469">
        <f t="shared" si="40"/>
        <v>0</v>
      </c>
      <c r="CE27" s="470"/>
      <c r="CF27" s="469">
        <f t="shared" si="41"/>
        <v>0</v>
      </c>
      <c r="CG27" s="468"/>
      <c r="CH27" s="49">
        <f t="shared" si="1"/>
        <v>0.25</v>
      </c>
      <c r="CI27" s="471">
        <f t="shared" si="0"/>
        <v>18.75</v>
      </c>
      <c r="DZ27" s="520"/>
    </row>
    <row r="28" spans="1:263" s="477" customFormat="1" x14ac:dyDescent="0.2">
      <c r="A28" s="440" t="s">
        <v>199</v>
      </c>
      <c r="B28" s="440" t="s">
        <v>200</v>
      </c>
      <c r="C28" s="440" t="s">
        <v>8</v>
      </c>
      <c r="D28" s="440">
        <v>75</v>
      </c>
      <c r="E28" s="488"/>
      <c r="F28" s="442">
        <f t="shared" ref="F28" si="187">SUM(E28*$D28)</f>
        <v>0</v>
      </c>
      <c r="G28" s="443"/>
      <c r="H28" s="442">
        <f t="shared" ref="H28" si="188">SUM(G28*$D28)</f>
        <v>0</v>
      </c>
      <c r="I28" s="443"/>
      <c r="J28" s="442">
        <f t="shared" ref="J28" si="189">SUM(I28*$D28)</f>
        <v>0</v>
      </c>
      <c r="K28" s="443"/>
      <c r="L28" s="442">
        <f t="shared" ref="L28" si="190">SUM(K28*$D28)</f>
        <v>0</v>
      </c>
      <c r="M28" s="443"/>
      <c r="N28" s="442">
        <f t="shared" ref="N28" si="191">SUM(M28*$D28)</f>
        <v>0</v>
      </c>
      <c r="O28" s="443"/>
      <c r="P28" s="442">
        <f t="shared" ref="P28" si="192">SUM(O28*$D28)</f>
        <v>0</v>
      </c>
      <c r="Q28" s="443"/>
      <c r="R28" s="442">
        <f t="shared" ref="R28" si="193">SUM(Q28*$D28)</f>
        <v>0</v>
      </c>
      <c r="S28" s="443"/>
      <c r="T28" s="442">
        <f t="shared" ref="T28" si="194">SUM(S28*$D28)</f>
        <v>0</v>
      </c>
      <c r="U28" s="443"/>
      <c r="V28" s="442">
        <f t="shared" ref="V28" si="195">SUM(U28*$D28)</f>
        <v>0</v>
      </c>
      <c r="W28" s="443"/>
      <c r="X28" s="442">
        <f t="shared" ref="X28" si="196">SUM(W28*$D28)</f>
        <v>0</v>
      </c>
      <c r="Y28" s="443"/>
      <c r="Z28" s="442">
        <f t="shared" ref="Z28" si="197">SUM(Y28*$D28)</f>
        <v>0</v>
      </c>
      <c r="AA28" s="443"/>
      <c r="AB28" s="483">
        <f t="shared" ref="AB28" si="198">SUM(AA28*$D28)</f>
        <v>0</v>
      </c>
      <c r="AC28" s="488"/>
      <c r="AD28" s="442">
        <f t="shared" si="163"/>
        <v>0</v>
      </c>
      <c r="AE28" s="443"/>
      <c r="AF28" s="442">
        <f t="shared" si="164"/>
        <v>0</v>
      </c>
      <c r="AG28" s="443"/>
      <c r="AH28" s="442">
        <f t="shared" si="165"/>
        <v>0</v>
      </c>
      <c r="AI28" s="443"/>
      <c r="AJ28" s="442">
        <f t="shared" si="166"/>
        <v>0</v>
      </c>
      <c r="AK28" s="443"/>
      <c r="AL28" s="442">
        <f t="shared" si="167"/>
        <v>0</v>
      </c>
      <c r="AM28" s="443"/>
      <c r="AN28" s="442">
        <f t="shared" si="168"/>
        <v>0</v>
      </c>
      <c r="AO28" s="443"/>
      <c r="AP28" s="442">
        <f t="shared" si="169"/>
        <v>0</v>
      </c>
      <c r="AQ28" s="443"/>
      <c r="AR28" s="442">
        <f t="shared" si="170"/>
        <v>0</v>
      </c>
      <c r="AS28" s="443"/>
      <c r="AT28" s="442">
        <f t="shared" si="171"/>
        <v>0</v>
      </c>
      <c r="AU28" s="443"/>
      <c r="AV28" s="442">
        <f t="shared" si="172"/>
        <v>0</v>
      </c>
      <c r="AW28" s="443"/>
      <c r="AX28" s="442">
        <f t="shared" si="173"/>
        <v>0</v>
      </c>
      <c r="AY28" s="443"/>
      <c r="AZ28" s="483">
        <f t="shared" si="174"/>
        <v>0</v>
      </c>
      <c r="BA28" s="488"/>
      <c r="BB28" s="442">
        <f t="shared" si="26"/>
        <v>0</v>
      </c>
      <c r="BC28" s="443"/>
      <c r="BD28" s="442">
        <f t="shared" si="27"/>
        <v>0</v>
      </c>
      <c r="BE28" s="443"/>
      <c r="BF28" s="442">
        <f t="shared" si="28"/>
        <v>0</v>
      </c>
      <c r="BG28" s="443"/>
      <c r="BH28" s="442">
        <f t="shared" si="29"/>
        <v>0</v>
      </c>
      <c r="BI28" s="443"/>
      <c r="BJ28" s="442">
        <f t="shared" si="30"/>
        <v>0</v>
      </c>
      <c r="BK28" s="443"/>
      <c r="BL28" s="442">
        <f t="shared" si="31"/>
        <v>0</v>
      </c>
      <c r="BM28" s="443"/>
      <c r="BN28" s="442">
        <f t="shared" si="32"/>
        <v>0</v>
      </c>
      <c r="BO28" s="443"/>
      <c r="BP28" s="442">
        <f t="shared" si="33"/>
        <v>0</v>
      </c>
      <c r="BQ28" s="443"/>
      <c r="BR28" s="442">
        <f t="shared" si="34"/>
        <v>0</v>
      </c>
      <c r="BS28" s="443"/>
      <c r="BT28" s="442">
        <f t="shared" si="35"/>
        <v>0</v>
      </c>
      <c r="BU28" s="443"/>
      <c r="BV28" s="442">
        <f t="shared" si="36"/>
        <v>0</v>
      </c>
      <c r="BW28" s="443"/>
      <c r="BX28" s="507">
        <f t="shared" si="37"/>
        <v>0</v>
      </c>
      <c r="BY28" s="501"/>
      <c r="BZ28" s="442">
        <f t="shared" si="38"/>
        <v>0</v>
      </c>
      <c r="CA28" s="443"/>
      <c r="CB28" s="442">
        <f t="shared" si="39"/>
        <v>0</v>
      </c>
      <c r="CC28" s="443"/>
      <c r="CD28" s="442">
        <f t="shared" si="40"/>
        <v>0</v>
      </c>
      <c r="CE28" s="443"/>
      <c r="CF28" s="442">
        <f t="shared" si="41"/>
        <v>0</v>
      </c>
      <c r="CG28" s="441"/>
      <c r="CH28" s="49">
        <f t="shared" si="1"/>
        <v>0</v>
      </c>
      <c r="CI28" s="444">
        <f t="shared" si="0"/>
        <v>0</v>
      </c>
      <c r="DZ28" s="521"/>
    </row>
    <row r="29" spans="1:263" s="3" customFormat="1" x14ac:dyDescent="0.2">
      <c r="A29" s="45"/>
      <c r="B29" s="45"/>
      <c r="C29" s="45" t="s">
        <v>8</v>
      </c>
      <c r="D29" s="45">
        <v>75</v>
      </c>
      <c r="E29" s="486"/>
      <c r="F29" s="52">
        <f t="shared" ref="F29" si="199">SUM(E29*$D29)</f>
        <v>0</v>
      </c>
      <c r="G29" s="47"/>
      <c r="H29" s="52">
        <f t="shared" ref="H29" si="200">SUM(G29*$D29)</f>
        <v>0</v>
      </c>
      <c r="I29" s="47"/>
      <c r="J29" s="52">
        <f t="shared" ref="J29" si="201">SUM(I29*$D29)</f>
        <v>0</v>
      </c>
      <c r="K29" s="47"/>
      <c r="L29" s="52">
        <f t="shared" ref="L29" si="202">SUM(K29*$D29)</f>
        <v>0</v>
      </c>
      <c r="M29" s="47"/>
      <c r="N29" s="52">
        <f t="shared" ref="N29" si="203">SUM(M29*$D29)</f>
        <v>0</v>
      </c>
      <c r="O29" s="47"/>
      <c r="P29" s="52">
        <f t="shared" ref="P29" si="204">SUM(O29*$D29)</f>
        <v>0</v>
      </c>
      <c r="Q29" s="47"/>
      <c r="R29" s="52">
        <f t="shared" ref="R29" si="205">SUM(Q29*$D29)</f>
        <v>0</v>
      </c>
      <c r="S29" s="47"/>
      <c r="T29" s="52">
        <f t="shared" ref="T29" si="206">SUM(S29*$D29)</f>
        <v>0</v>
      </c>
      <c r="U29" s="47"/>
      <c r="V29" s="52">
        <f t="shared" ref="V29" si="207">SUM(U29*$D29)</f>
        <v>0</v>
      </c>
      <c r="W29" s="47"/>
      <c r="X29" s="52">
        <f t="shared" ref="X29" si="208">SUM(W29*$D29)</f>
        <v>0</v>
      </c>
      <c r="Y29" s="47"/>
      <c r="Z29" s="52">
        <f t="shared" ref="Z29" si="209">SUM(Y29*$D29)</f>
        <v>0</v>
      </c>
      <c r="AA29" s="47"/>
      <c r="AB29" s="481">
        <f t="shared" ref="AB29" si="210">SUM(AA29*$D29)</f>
        <v>0</v>
      </c>
      <c r="AC29" s="486"/>
      <c r="AD29" s="52">
        <f t="shared" si="163"/>
        <v>0</v>
      </c>
      <c r="AE29" s="47"/>
      <c r="AF29" s="52">
        <f t="shared" si="164"/>
        <v>0</v>
      </c>
      <c r="AG29" s="47"/>
      <c r="AH29" s="52">
        <f t="shared" si="165"/>
        <v>0</v>
      </c>
      <c r="AI29" s="47"/>
      <c r="AJ29" s="52">
        <f t="shared" si="166"/>
        <v>0</v>
      </c>
      <c r="AK29" s="47"/>
      <c r="AL29" s="52">
        <f t="shared" si="167"/>
        <v>0</v>
      </c>
      <c r="AM29" s="47"/>
      <c r="AN29" s="52">
        <f t="shared" si="168"/>
        <v>0</v>
      </c>
      <c r="AO29" s="47"/>
      <c r="AP29" s="52">
        <f t="shared" si="169"/>
        <v>0</v>
      </c>
      <c r="AQ29" s="47"/>
      <c r="AR29" s="52">
        <f t="shared" si="170"/>
        <v>0</v>
      </c>
      <c r="AS29" s="47"/>
      <c r="AT29" s="52">
        <f t="shared" si="171"/>
        <v>0</v>
      </c>
      <c r="AU29" s="47"/>
      <c r="AV29" s="52">
        <f t="shared" si="172"/>
        <v>0</v>
      </c>
      <c r="AW29" s="47"/>
      <c r="AX29" s="52">
        <f t="shared" si="173"/>
        <v>0</v>
      </c>
      <c r="AY29" s="47"/>
      <c r="AZ29" s="481">
        <f t="shared" si="174"/>
        <v>0</v>
      </c>
      <c r="BA29" s="486"/>
      <c r="BB29" s="52">
        <f t="shared" si="26"/>
        <v>0</v>
      </c>
      <c r="BC29" s="47"/>
      <c r="BD29" s="52">
        <f t="shared" si="27"/>
        <v>0</v>
      </c>
      <c r="BE29" s="47"/>
      <c r="BF29" s="52">
        <f t="shared" si="28"/>
        <v>0</v>
      </c>
      <c r="BG29" s="47"/>
      <c r="BH29" s="52">
        <f t="shared" si="29"/>
        <v>0</v>
      </c>
      <c r="BI29" s="47"/>
      <c r="BJ29" s="52">
        <f t="shared" si="30"/>
        <v>0</v>
      </c>
      <c r="BK29" s="47"/>
      <c r="BL29" s="52">
        <f t="shared" si="31"/>
        <v>0</v>
      </c>
      <c r="BM29" s="47"/>
      <c r="BN29" s="52">
        <f t="shared" si="32"/>
        <v>0</v>
      </c>
      <c r="BO29" s="47"/>
      <c r="BP29" s="52">
        <f t="shared" si="33"/>
        <v>0</v>
      </c>
      <c r="BQ29" s="47"/>
      <c r="BR29" s="52">
        <f t="shared" si="34"/>
        <v>0</v>
      </c>
      <c r="BS29" s="47"/>
      <c r="BT29" s="52">
        <f t="shared" si="35"/>
        <v>0</v>
      </c>
      <c r="BU29" s="47"/>
      <c r="BV29" s="52">
        <f t="shared" si="36"/>
        <v>0</v>
      </c>
      <c r="BW29" s="47"/>
      <c r="BX29" s="505">
        <f t="shared" si="37"/>
        <v>0</v>
      </c>
      <c r="BY29" s="499"/>
      <c r="BZ29" s="52">
        <f t="shared" si="38"/>
        <v>0</v>
      </c>
      <c r="CA29" s="47"/>
      <c r="CB29" s="52">
        <f t="shared" si="39"/>
        <v>0</v>
      </c>
      <c r="CC29" s="47"/>
      <c r="CD29" s="52">
        <f t="shared" si="40"/>
        <v>0</v>
      </c>
      <c r="CE29" s="47"/>
      <c r="CF29" s="52">
        <f t="shared" si="41"/>
        <v>0</v>
      </c>
      <c r="CG29" s="42"/>
      <c r="CH29" s="49">
        <f t="shared" si="1"/>
        <v>0</v>
      </c>
      <c r="CI29" s="49">
        <f t="shared" si="0"/>
        <v>0</v>
      </c>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495"/>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1:263" s="3" customFormat="1" x14ac:dyDescent="0.2">
      <c r="A30" s="45"/>
      <c r="B30" s="45"/>
      <c r="C30" s="45" t="s">
        <v>8</v>
      </c>
      <c r="D30" s="45">
        <v>75</v>
      </c>
      <c r="E30" s="486"/>
      <c r="F30" s="52">
        <f t="shared" ref="F30" si="211">SUM(E30*$D30)</f>
        <v>0</v>
      </c>
      <c r="G30" s="47"/>
      <c r="H30" s="52">
        <f t="shared" ref="H30" si="212">SUM(G30*$D30)</f>
        <v>0</v>
      </c>
      <c r="I30" s="47"/>
      <c r="J30" s="52">
        <f t="shared" ref="J30" si="213">SUM(I30*$D30)</f>
        <v>0</v>
      </c>
      <c r="K30" s="47"/>
      <c r="L30" s="52">
        <f t="shared" ref="L30" si="214">SUM(K30*$D30)</f>
        <v>0</v>
      </c>
      <c r="M30" s="47"/>
      <c r="N30" s="52">
        <f t="shared" ref="N30" si="215">SUM(M30*$D30)</f>
        <v>0</v>
      </c>
      <c r="O30" s="47"/>
      <c r="P30" s="52">
        <f t="shared" ref="P30" si="216">SUM(O30*$D30)</f>
        <v>0</v>
      </c>
      <c r="Q30" s="47"/>
      <c r="R30" s="52">
        <f t="shared" ref="R30" si="217">SUM(Q30*$D30)</f>
        <v>0</v>
      </c>
      <c r="S30" s="47"/>
      <c r="T30" s="52">
        <f t="shared" ref="T30" si="218">SUM(S30*$D30)</f>
        <v>0</v>
      </c>
      <c r="U30" s="47"/>
      <c r="V30" s="52">
        <f t="shared" ref="V30" si="219">SUM(U30*$D30)</f>
        <v>0</v>
      </c>
      <c r="W30" s="47"/>
      <c r="X30" s="52">
        <f t="shared" ref="X30" si="220">SUM(W30*$D30)</f>
        <v>0</v>
      </c>
      <c r="Y30" s="47"/>
      <c r="Z30" s="52">
        <f t="shared" ref="Z30" si="221">SUM(Y30*$D30)</f>
        <v>0</v>
      </c>
      <c r="AA30" s="47"/>
      <c r="AB30" s="481">
        <f t="shared" ref="AB30" si="222">SUM(AA30*$D30)</f>
        <v>0</v>
      </c>
      <c r="AC30" s="486"/>
      <c r="AD30" s="52">
        <f t="shared" si="163"/>
        <v>0</v>
      </c>
      <c r="AE30" s="47"/>
      <c r="AF30" s="52">
        <f t="shared" si="164"/>
        <v>0</v>
      </c>
      <c r="AG30" s="47"/>
      <c r="AH30" s="52">
        <f t="shared" si="165"/>
        <v>0</v>
      </c>
      <c r="AI30" s="47"/>
      <c r="AJ30" s="52">
        <f t="shared" si="166"/>
        <v>0</v>
      </c>
      <c r="AK30" s="47"/>
      <c r="AL30" s="52">
        <f t="shared" si="167"/>
        <v>0</v>
      </c>
      <c r="AM30" s="47"/>
      <c r="AN30" s="52">
        <f t="shared" si="168"/>
        <v>0</v>
      </c>
      <c r="AO30" s="47"/>
      <c r="AP30" s="52">
        <f t="shared" si="169"/>
        <v>0</v>
      </c>
      <c r="AQ30" s="47"/>
      <c r="AR30" s="52">
        <f t="shared" si="170"/>
        <v>0</v>
      </c>
      <c r="AS30" s="47"/>
      <c r="AT30" s="52">
        <f t="shared" si="171"/>
        <v>0</v>
      </c>
      <c r="AU30" s="47"/>
      <c r="AV30" s="52">
        <f t="shared" si="172"/>
        <v>0</v>
      </c>
      <c r="AW30" s="47"/>
      <c r="AX30" s="52">
        <f t="shared" si="173"/>
        <v>0</v>
      </c>
      <c r="AY30" s="47"/>
      <c r="AZ30" s="481">
        <f t="shared" si="174"/>
        <v>0</v>
      </c>
      <c r="BA30" s="486"/>
      <c r="BB30" s="52">
        <f t="shared" si="26"/>
        <v>0</v>
      </c>
      <c r="BC30" s="47"/>
      <c r="BD30" s="52">
        <f t="shared" si="27"/>
        <v>0</v>
      </c>
      <c r="BE30" s="47"/>
      <c r="BF30" s="52">
        <f t="shared" si="28"/>
        <v>0</v>
      </c>
      <c r="BG30" s="47"/>
      <c r="BH30" s="52">
        <f t="shared" si="29"/>
        <v>0</v>
      </c>
      <c r="BI30" s="47"/>
      <c r="BJ30" s="52">
        <f t="shared" si="30"/>
        <v>0</v>
      </c>
      <c r="BK30" s="47"/>
      <c r="BL30" s="52">
        <f t="shared" si="31"/>
        <v>0</v>
      </c>
      <c r="BM30" s="47"/>
      <c r="BN30" s="52">
        <f t="shared" si="32"/>
        <v>0</v>
      </c>
      <c r="BO30" s="47"/>
      <c r="BP30" s="52">
        <f t="shared" si="33"/>
        <v>0</v>
      </c>
      <c r="BQ30" s="47"/>
      <c r="BR30" s="52">
        <f t="shared" si="34"/>
        <v>0</v>
      </c>
      <c r="BS30" s="47"/>
      <c r="BT30" s="52">
        <f t="shared" si="35"/>
        <v>0</v>
      </c>
      <c r="BU30" s="47"/>
      <c r="BV30" s="52">
        <f t="shared" si="36"/>
        <v>0</v>
      </c>
      <c r="BW30" s="47"/>
      <c r="BX30" s="505">
        <f t="shared" si="37"/>
        <v>0</v>
      </c>
      <c r="BY30" s="499"/>
      <c r="BZ30" s="52">
        <f t="shared" si="38"/>
        <v>0</v>
      </c>
      <c r="CA30" s="47"/>
      <c r="CB30" s="52">
        <f t="shared" si="39"/>
        <v>0</v>
      </c>
      <c r="CC30" s="47"/>
      <c r="CD30" s="52">
        <f t="shared" si="40"/>
        <v>0</v>
      </c>
      <c r="CE30" s="47"/>
      <c r="CF30" s="52">
        <f t="shared" si="41"/>
        <v>0</v>
      </c>
      <c r="CG30" s="42"/>
      <c r="CH30" s="49">
        <f t="shared" si="1"/>
        <v>0</v>
      </c>
      <c r="CI30" s="49">
        <f t="shared" si="0"/>
        <v>0</v>
      </c>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495"/>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1:263" s="3" customFormat="1" x14ac:dyDescent="0.2">
      <c r="A31" s="45"/>
      <c r="B31" s="45"/>
      <c r="C31" s="45" t="s">
        <v>8</v>
      </c>
      <c r="D31" s="45">
        <v>75</v>
      </c>
      <c r="E31" s="486"/>
      <c r="F31" s="52">
        <f t="shared" ref="F31" si="223">SUM(E31*$D31)</f>
        <v>0</v>
      </c>
      <c r="G31" s="47"/>
      <c r="H31" s="52">
        <f t="shared" ref="H31" si="224">SUM(G31*$D31)</f>
        <v>0</v>
      </c>
      <c r="I31" s="47"/>
      <c r="J31" s="52">
        <f t="shared" ref="J31" si="225">SUM(I31*$D31)</f>
        <v>0</v>
      </c>
      <c r="K31" s="47"/>
      <c r="L31" s="52">
        <f t="shared" ref="L31" si="226">SUM(K31*$D31)</f>
        <v>0</v>
      </c>
      <c r="M31" s="47"/>
      <c r="N31" s="52">
        <f t="shared" ref="N31" si="227">SUM(M31*$D31)</f>
        <v>0</v>
      </c>
      <c r="O31" s="47"/>
      <c r="P31" s="52">
        <f t="shared" ref="P31" si="228">SUM(O31*$D31)</f>
        <v>0</v>
      </c>
      <c r="Q31" s="47"/>
      <c r="R31" s="52">
        <f t="shared" ref="R31" si="229">SUM(Q31*$D31)</f>
        <v>0</v>
      </c>
      <c r="S31" s="47"/>
      <c r="T31" s="52">
        <f t="shared" ref="T31" si="230">SUM(S31*$D31)</f>
        <v>0</v>
      </c>
      <c r="U31" s="47"/>
      <c r="V31" s="52">
        <f t="shared" ref="V31" si="231">SUM(U31*$D31)</f>
        <v>0</v>
      </c>
      <c r="W31" s="47"/>
      <c r="X31" s="52">
        <f t="shared" ref="X31" si="232">SUM(W31*$D31)</f>
        <v>0</v>
      </c>
      <c r="Y31" s="47"/>
      <c r="Z31" s="52">
        <f t="shared" ref="Z31" si="233">SUM(Y31*$D31)</f>
        <v>0</v>
      </c>
      <c r="AA31" s="47"/>
      <c r="AB31" s="481">
        <f t="shared" ref="AB31" si="234">SUM(AA31*$D31)</f>
        <v>0</v>
      </c>
      <c r="AC31" s="486"/>
      <c r="AD31" s="52">
        <f t="shared" si="163"/>
        <v>0</v>
      </c>
      <c r="AE31" s="47"/>
      <c r="AF31" s="52">
        <f t="shared" si="164"/>
        <v>0</v>
      </c>
      <c r="AG31" s="47"/>
      <c r="AH31" s="52">
        <f t="shared" si="165"/>
        <v>0</v>
      </c>
      <c r="AI31" s="47"/>
      <c r="AJ31" s="52">
        <f t="shared" si="166"/>
        <v>0</v>
      </c>
      <c r="AK31" s="47"/>
      <c r="AL31" s="52">
        <f t="shared" si="167"/>
        <v>0</v>
      </c>
      <c r="AM31" s="47"/>
      <c r="AN31" s="52">
        <f t="shared" si="168"/>
        <v>0</v>
      </c>
      <c r="AO31" s="47"/>
      <c r="AP31" s="52">
        <f t="shared" si="169"/>
        <v>0</v>
      </c>
      <c r="AQ31" s="47"/>
      <c r="AR31" s="52">
        <f t="shared" si="170"/>
        <v>0</v>
      </c>
      <c r="AS31" s="47"/>
      <c r="AT31" s="52">
        <f t="shared" si="171"/>
        <v>0</v>
      </c>
      <c r="AU31" s="47"/>
      <c r="AV31" s="52">
        <f t="shared" si="172"/>
        <v>0</v>
      </c>
      <c r="AW31" s="47"/>
      <c r="AX31" s="52">
        <f t="shared" si="173"/>
        <v>0</v>
      </c>
      <c r="AY31" s="47"/>
      <c r="AZ31" s="481">
        <f t="shared" si="174"/>
        <v>0</v>
      </c>
      <c r="BA31" s="486"/>
      <c r="BB31" s="52">
        <f t="shared" si="26"/>
        <v>0</v>
      </c>
      <c r="BC31" s="47"/>
      <c r="BD31" s="52">
        <f t="shared" si="27"/>
        <v>0</v>
      </c>
      <c r="BE31" s="47"/>
      <c r="BF31" s="52">
        <f t="shared" si="28"/>
        <v>0</v>
      </c>
      <c r="BG31" s="47"/>
      <c r="BH31" s="52">
        <f t="shared" si="29"/>
        <v>0</v>
      </c>
      <c r="BI31" s="47"/>
      <c r="BJ31" s="52">
        <f t="shared" si="30"/>
        <v>0</v>
      </c>
      <c r="BK31" s="47"/>
      <c r="BL31" s="52">
        <f t="shared" si="31"/>
        <v>0</v>
      </c>
      <c r="BM31" s="47"/>
      <c r="BN31" s="52">
        <f t="shared" si="32"/>
        <v>0</v>
      </c>
      <c r="BO31" s="47"/>
      <c r="BP31" s="52">
        <f t="shared" si="33"/>
        <v>0</v>
      </c>
      <c r="BQ31" s="47"/>
      <c r="BR31" s="52">
        <f t="shared" si="34"/>
        <v>0</v>
      </c>
      <c r="BS31" s="47"/>
      <c r="BT31" s="52">
        <f t="shared" si="35"/>
        <v>0</v>
      </c>
      <c r="BU31" s="47"/>
      <c r="BV31" s="52">
        <f t="shared" si="36"/>
        <v>0</v>
      </c>
      <c r="BW31" s="47"/>
      <c r="BX31" s="505">
        <f t="shared" si="37"/>
        <v>0</v>
      </c>
      <c r="BY31" s="499"/>
      <c r="BZ31" s="52">
        <f t="shared" si="38"/>
        <v>0</v>
      </c>
      <c r="CA31" s="47"/>
      <c r="CB31" s="52">
        <f t="shared" si="39"/>
        <v>0</v>
      </c>
      <c r="CC31" s="47"/>
      <c r="CD31" s="52">
        <f t="shared" si="40"/>
        <v>0</v>
      </c>
      <c r="CE31" s="47"/>
      <c r="CF31" s="52">
        <f t="shared" si="41"/>
        <v>0</v>
      </c>
      <c r="CG31" s="42"/>
      <c r="CH31" s="49">
        <f t="shared" si="1"/>
        <v>0</v>
      </c>
      <c r="CI31" s="49">
        <f t="shared" si="0"/>
        <v>0</v>
      </c>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495"/>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1:263" s="472" customFormat="1" x14ac:dyDescent="0.2">
      <c r="A32" s="467" t="s">
        <v>175</v>
      </c>
      <c r="B32" s="467" t="s">
        <v>176</v>
      </c>
      <c r="C32" s="467" t="s">
        <v>9</v>
      </c>
      <c r="D32" s="467">
        <v>60</v>
      </c>
      <c r="E32" s="487"/>
      <c r="F32" s="469">
        <f t="shared" ref="F32" si="235">SUM(E32*$D32)</f>
        <v>0</v>
      </c>
      <c r="G32" s="470"/>
      <c r="H32" s="469">
        <f t="shared" ref="H32" si="236">SUM(G32*$D32)</f>
        <v>0</v>
      </c>
      <c r="I32" s="470"/>
      <c r="J32" s="469">
        <f t="shared" ref="J32" si="237">SUM(I32*$D32)</f>
        <v>0</v>
      </c>
      <c r="K32" s="470"/>
      <c r="L32" s="469">
        <f t="shared" ref="L32" si="238">SUM(K32*$D32)</f>
        <v>0</v>
      </c>
      <c r="M32" s="470"/>
      <c r="N32" s="469">
        <f t="shared" ref="N32" si="239">SUM(M32*$D32)</f>
        <v>0</v>
      </c>
      <c r="O32" s="470"/>
      <c r="P32" s="469">
        <f t="shared" ref="P32" si="240">SUM(O32*$D32)</f>
        <v>0</v>
      </c>
      <c r="Q32" s="470"/>
      <c r="R32" s="469">
        <f t="shared" ref="R32" si="241">SUM(Q32*$D32)</f>
        <v>0</v>
      </c>
      <c r="S32" s="470"/>
      <c r="T32" s="469">
        <f t="shared" ref="T32" si="242">SUM(S32*$D32)</f>
        <v>0</v>
      </c>
      <c r="U32" s="470"/>
      <c r="V32" s="469">
        <f t="shared" ref="V32" si="243">SUM(U32*$D32)</f>
        <v>0</v>
      </c>
      <c r="W32" s="470"/>
      <c r="X32" s="469">
        <f t="shared" ref="X32" si="244">SUM(W32*$D32)</f>
        <v>0</v>
      </c>
      <c r="Y32" s="470">
        <v>7</v>
      </c>
      <c r="Z32" s="469">
        <f t="shared" ref="Z32" si="245">SUM(Y32*$D32)</f>
        <v>420</v>
      </c>
      <c r="AA32" s="470">
        <v>3.5</v>
      </c>
      <c r="AB32" s="482">
        <f t="shared" ref="AB32" si="246">SUM(AA32*$D32)</f>
        <v>210</v>
      </c>
      <c r="AC32" s="487"/>
      <c r="AD32" s="469">
        <f t="shared" si="163"/>
        <v>0</v>
      </c>
      <c r="AE32" s="470"/>
      <c r="AF32" s="469">
        <f t="shared" si="164"/>
        <v>0</v>
      </c>
      <c r="AG32" s="470"/>
      <c r="AH32" s="469">
        <f t="shared" si="165"/>
        <v>0</v>
      </c>
      <c r="AI32" s="470"/>
      <c r="AJ32" s="469">
        <f t="shared" si="166"/>
        <v>0</v>
      </c>
      <c r="AK32" s="470"/>
      <c r="AL32" s="469">
        <f t="shared" si="167"/>
        <v>0</v>
      </c>
      <c r="AM32" s="470"/>
      <c r="AN32" s="469">
        <f t="shared" si="168"/>
        <v>0</v>
      </c>
      <c r="AO32" s="470"/>
      <c r="AP32" s="469">
        <f t="shared" si="169"/>
        <v>0</v>
      </c>
      <c r="AQ32" s="470"/>
      <c r="AR32" s="469">
        <f t="shared" si="170"/>
        <v>0</v>
      </c>
      <c r="AS32" s="470"/>
      <c r="AT32" s="469">
        <f t="shared" si="171"/>
        <v>0</v>
      </c>
      <c r="AU32" s="470"/>
      <c r="AV32" s="469">
        <f t="shared" si="172"/>
        <v>0</v>
      </c>
      <c r="AW32" s="470"/>
      <c r="AX32" s="469">
        <f t="shared" si="173"/>
        <v>0</v>
      </c>
      <c r="AY32" s="470"/>
      <c r="AZ32" s="482">
        <f t="shared" si="174"/>
        <v>0</v>
      </c>
      <c r="BA32" s="487"/>
      <c r="BB32" s="469">
        <f t="shared" si="26"/>
        <v>0</v>
      </c>
      <c r="BC32" s="470"/>
      <c r="BD32" s="469">
        <f t="shared" si="27"/>
        <v>0</v>
      </c>
      <c r="BE32" s="470"/>
      <c r="BF32" s="469">
        <f t="shared" si="28"/>
        <v>0</v>
      </c>
      <c r="BG32" s="470"/>
      <c r="BH32" s="469">
        <f t="shared" si="29"/>
        <v>0</v>
      </c>
      <c r="BI32" s="470"/>
      <c r="BJ32" s="469">
        <f t="shared" si="30"/>
        <v>0</v>
      </c>
      <c r="BK32" s="470"/>
      <c r="BL32" s="469">
        <f t="shared" si="31"/>
        <v>0</v>
      </c>
      <c r="BM32" s="470"/>
      <c r="BN32" s="469">
        <f t="shared" si="32"/>
        <v>0</v>
      </c>
      <c r="BO32" s="470"/>
      <c r="BP32" s="469">
        <f t="shared" si="33"/>
        <v>0</v>
      </c>
      <c r="BQ32" s="470"/>
      <c r="BR32" s="469">
        <f t="shared" si="34"/>
        <v>0</v>
      </c>
      <c r="BS32" s="470"/>
      <c r="BT32" s="469">
        <f t="shared" si="35"/>
        <v>0</v>
      </c>
      <c r="BU32" s="470"/>
      <c r="BV32" s="469">
        <f t="shared" si="36"/>
        <v>0</v>
      </c>
      <c r="BW32" s="470"/>
      <c r="BX32" s="506">
        <f t="shared" si="37"/>
        <v>0</v>
      </c>
      <c r="BY32" s="500"/>
      <c r="BZ32" s="469">
        <f t="shared" si="38"/>
        <v>0</v>
      </c>
      <c r="CA32" s="470"/>
      <c r="CB32" s="469">
        <f t="shared" si="39"/>
        <v>0</v>
      </c>
      <c r="CC32" s="470"/>
      <c r="CD32" s="469">
        <f t="shared" si="40"/>
        <v>0</v>
      </c>
      <c r="CE32" s="470"/>
      <c r="CF32" s="469">
        <f t="shared" si="41"/>
        <v>0</v>
      </c>
      <c r="CG32" s="468"/>
      <c r="CH32" s="49">
        <f t="shared" si="1"/>
        <v>10.5</v>
      </c>
      <c r="CI32" s="471">
        <f t="shared" si="0"/>
        <v>630</v>
      </c>
      <c r="DZ32" s="520"/>
    </row>
    <row r="33" spans="1:263" s="3" customFormat="1" x14ac:dyDescent="0.2">
      <c r="A33" s="45"/>
      <c r="B33" s="45"/>
      <c r="C33" s="45" t="s">
        <v>9</v>
      </c>
      <c r="D33" s="45">
        <v>60</v>
      </c>
      <c r="E33" s="486"/>
      <c r="F33" s="52">
        <f t="shared" ref="F33" si="247">SUM(E33*$D33)</f>
        <v>0</v>
      </c>
      <c r="G33" s="47"/>
      <c r="H33" s="52">
        <f t="shared" ref="H33" si="248">SUM(G33*$D33)</f>
        <v>0</v>
      </c>
      <c r="I33" s="47"/>
      <c r="J33" s="52">
        <f t="shared" ref="J33" si="249">SUM(I33*$D33)</f>
        <v>0</v>
      </c>
      <c r="K33" s="47"/>
      <c r="L33" s="52">
        <f t="shared" ref="L33" si="250">SUM(K33*$D33)</f>
        <v>0</v>
      </c>
      <c r="M33" s="47"/>
      <c r="N33" s="52">
        <f t="shared" ref="N33" si="251">SUM(M33*$D33)</f>
        <v>0</v>
      </c>
      <c r="O33" s="47"/>
      <c r="P33" s="52">
        <f t="shared" ref="P33" si="252">SUM(O33*$D33)</f>
        <v>0</v>
      </c>
      <c r="Q33" s="47"/>
      <c r="R33" s="52">
        <f t="shared" ref="R33" si="253">SUM(Q33*$D33)</f>
        <v>0</v>
      </c>
      <c r="S33" s="47"/>
      <c r="T33" s="52">
        <f t="shared" ref="T33" si="254">SUM(S33*$D33)</f>
        <v>0</v>
      </c>
      <c r="U33" s="47"/>
      <c r="V33" s="52">
        <f t="shared" ref="V33" si="255">SUM(U33*$D33)</f>
        <v>0</v>
      </c>
      <c r="W33" s="47"/>
      <c r="X33" s="52">
        <f t="shared" ref="X33" si="256">SUM(W33*$D33)</f>
        <v>0</v>
      </c>
      <c r="Y33" s="47"/>
      <c r="Z33" s="52">
        <f t="shared" ref="Z33" si="257">SUM(Y33*$D33)</f>
        <v>0</v>
      </c>
      <c r="AA33" s="47"/>
      <c r="AB33" s="481">
        <f t="shared" ref="AB33" si="258">SUM(AA33*$D33)</f>
        <v>0</v>
      </c>
      <c r="AC33" s="486"/>
      <c r="AD33" s="52">
        <f t="shared" si="163"/>
        <v>0</v>
      </c>
      <c r="AE33" s="47"/>
      <c r="AF33" s="52">
        <f t="shared" si="164"/>
        <v>0</v>
      </c>
      <c r="AG33" s="47"/>
      <c r="AH33" s="52">
        <f t="shared" si="165"/>
        <v>0</v>
      </c>
      <c r="AI33" s="47"/>
      <c r="AJ33" s="52">
        <f t="shared" si="166"/>
        <v>0</v>
      </c>
      <c r="AK33" s="47"/>
      <c r="AL33" s="52">
        <f t="shared" si="167"/>
        <v>0</v>
      </c>
      <c r="AM33" s="47"/>
      <c r="AN33" s="52">
        <f t="shared" si="168"/>
        <v>0</v>
      </c>
      <c r="AO33" s="47"/>
      <c r="AP33" s="52">
        <f t="shared" si="169"/>
        <v>0</v>
      </c>
      <c r="AQ33" s="47"/>
      <c r="AR33" s="52">
        <f t="shared" si="170"/>
        <v>0</v>
      </c>
      <c r="AS33" s="47"/>
      <c r="AT33" s="52">
        <f t="shared" si="171"/>
        <v>0</v>
      </c>
      <c r="AU33" s="47"/>
      <c r="AV33" s="52">
        <f t="shared" si="172"/>
        <v>0</v>
      </c>
      <c r="AW33" s="47"/>
      <c r="AX33" s="52">
        <f t="shared" si="173"/>
        <v>0</v>
      </c>
      <c r="AY33" s="47"/>
      <c r="AZ33" s="481">
        <f t="shared" si="174"/>
        <v>0</v>
      </c>
      <c r="BA33" s="486"/>
      <c r="BB33" s="52">
        <f t="shared" si="26"/>
        <v>0</v>
      </c>
      <c r="BC33" s="47"/>
      <c r="BD33" s="52">
        <f t="shared" si="27"/>
        <v>0</v>
      </c>
      <c r="BE33" s="47"/>
      <c r="BF33" s="52">
        <f t="shared" si="28"/>
        <v>0</v>
      </c>
      <c r="BG33" s="47"/>
      <c r="BH33" s="52">
        <f t="shared" si="29"/>
        <v>0</v>
      </c>
      <c r="BI33" s="47"/>
      <c r="BJ33" s="52">
        <f t="shared" si="30"/>
        <v>0</v>
      </c>
      <c r="BK33" s="47"/>
      <c r="BL33" s="52">
        <f t="shared" si="31"/>
        <v>0</v>
      </c>
      <c r="BM33" s="47"/>
      <c r="BN33" s="52">
        <f t="shared" si="32"/>
        <v>0</v>
      </c>
      <c r="BO33" s="47"/>
      <c r="BP33" s="52">
        <f t="shared" si="33"/>
        <v>0</v>
      </c>
      <c r="BQ33" s="47"/>
      <c r="BR33" s="52">
        <f t="shared" si="34"/>
        <v>0</v>
      </c>
      <c r="BS33" s="47"/>
      <c r="BT33" s="52">
        <f t="shared" si="35"/>
        <v>0</v>
      </c>
      <c r="BU33" s="47"/>
      <c r="BV33" s="52">
        <f t="shared" si="36"/>
        <v>0</v>
      </c>
      <c r="BW33" s="47"/>
      <c r="BX33" s="505">
        <f t="shared" si="37"/>
        <v>0</v>
      </c>
      <c r="BY33" s="499"/>
      <c r="BZ33" s="52">
        <f t="shared" si="38"/>
        <v>0</v>
      </c>
      <c r="CA33" s="47"/>
      <c r="CB33" s="52">
        <f t="shared" si="39"/>
        <v>0</v>
      </c>
      <c r="CC33" s="47"/>
      <c r="CD33" s="52">
        <f t="shared" si="40"/>
        <v>0</v>
      </c>
      <c r="CE33" s="47"/>
      <c r="CF33" s="52">
        <f t="shared" si="41"/>
        <v>0</v>
      </c>
      <c r="CG33" s="42"/>
      <c r="CH33" s="49">
        <f t="shared" si="1"/>
        <v>0</v>
      </c>
      <c r="CI33" s="49">
        <f t="shared" si="0"/>
        <v>0</v>
      </c>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495"/>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1:263" s="3" customFormat="1" x14ac:dyDescent="0.2">
      <c r="A34" s="45"/>
      <c r="B34" s="45"/>
      <c r="C34" s="45" t="s">
        <v>9</v>
      </c>
      <c r="D34" s="45">
        <v>60</v>
      </c>
      <c r="E34" s="486"/>
      <c r="F34" s="52">
        <f t="shared" ref="F34" si="259">SUM(E34*$D34)</f>
        <v>0</v>
      </c>
      <c r="G34" s="47"/>
      <c r="H34" s="52">
        <f t="shared" ref="H34" si="260">SUM(G34*$D34)</f>
        <v>0</v>
      </c>
      <c r="I34" s="47"/>
      <c r="J34" s="52">
        <f t="shared" ref="J34" si="261">SUM(I34*$D34)</f>
        <v>0</v>
      </c>
      <c r="K34" s="47"/>
      <c r="L34" s="52">
        <f t="shared" ref="L34" si="262">SUM(K34*$D34)</f>
        <v>0</v>
      </c>
      <c r="M34" s="47"/>
      <c r="N34" s="52">
        <f t="shared" ref="N34" si="263">SUM(M34*$D34)</f>
        <v>0</v>
      </c>
      <c r="O34" s="47"/>
      <c r="P34" s="52">
        <f t="shared" ref="P34" si="264">SUM(O34*$D34)</f>
        <v>0</v>
      </c>
      <c r="Q34" s="47"/>
      <c r="R34" s="52">
        <f t="shared" ref="R34" si="265">SUM(Q34*$D34)</f>
        <v>0</v>
      </c>
      <c r="S34" s="47"/>
      <c r="T34" s="52">
        <f t="shared" ref="T34" si="266">SUM(S34*$D34)</f>
        <v>0</v>
      </c>
      <c r="U34" s="47"/>
      <c r="V34" s="52">
        <f t="shared" ref="V34" si="267">SUM(U34*$D34)</f>
        <v>0</v>
      </c>
      <c r="W34" s="47"/>
      <c r="X34" s="52">
        <f t="shared" ref="X34" si="268">SUM(W34*$D34)</f>
        <v>0</v>
      </c>
      <c r="Y34" s="47"/>
      <c r="Z34" s="52">
        <f t="shared" ref="Z34" si="269">SUM(Y34*$D34)</f>
        <v>0</v>
      </c>
      <c r="AA34" s="47"/>
      <c r="AB34" s="481">
        <f t="shared" ref="AB34" si="270">SUM(AA34*$D34)</f>
        <v>0</v>
      </c>
      <c r="AC34" s="486"/>
      <c r="AD34" s="52">
        <f t="shared" si="163"/>
        <v>0</v>
      </c>
      <c r="AE34" s="47"/>
      <c r="AF34" s="52">
        <f t="shared" si="164"/>
        <v>0</v>
      </c>
      <c r="AG34" s="47"/>
      <c r="AH34" s="52">
        <f t="shared" si="165"/>
        <v>0</v>
      </c>
      <c r="AI34" s="47"/>
      <c r="AJ34" s="52">
        <f t="shared" si="166"/>
        <v>0</v>
      </c>
      <c r="AK34" s="47"/>
      <c r="AL34" s="52">
        <f t="shared" si="167"/>
        <v>0</v>
      </c>
      <c r="AM34" s="47"/>
      <c r="AN34" s="52">
        <f t="shared" si="168"/>
        <v>0</v>
      </c>
      <c r="AO34" s="47"/>
      <c r="AP34" s="52">
        <f t="shared" si="169"/>
        <v>0</v>
      </c>
      <c r="AQ34" s="47"/>
      <c r="AR34" s="52">
        <f t="shared" si="170"/>
        <v>0</v>
      </c>
      <c r="AS34" s="47"/>
      <c r="AT34" s="52">
        <f t="shared" si="171"/>
        <v>0</v>
      </c>
      <c r="AU34" s="47"/>
      <c r="AV34" s="52">
        <f t="shared" si="172"/>
        <v>0</v>
      </c>
      <c r="AW34" s="47"/>
      <c r="AX34" s="52">
        <f t="shared" si="173"/>
        <v>0</v>
      </c>
      <c r="AY34" s="47"/>
      <c r="AZ34" s="481">
        <f t="shared" si="174"/>
        <v>0</v>
      </c>
      <c r="BA34" s="486"/>
      <c r="BB34" s="52">
        <f t="shared" si="26"/>
        <v>0</v>
      </c>
      <c r="BC34" s="47"/>
      <c r="BD34" s="52">
        <f t="shared" si="27"/>
        <v>0</v>
      </c>
      <c r="BE34" s="47"/>
      <c r="BF34" s="52">
        <f t="shared" si="28"/>
        <v>0</v>
      </c>
      <c r="BG34" s="47"/>
      <c r="BH34" s="52">
        <f t="shared" si="29"/>
        <v>0</v>
      </c>
      <c r="BI34" s="47"/>
      <c r="BJ34" s="52">
        <f t="shared" si="30"/>
        <v>0</v>
      </c>
      <c r="BK34" s="47"/>
      <c r="BL34" s="52">
        <f t="shared" si="31"/>
        <v>0</v>
      </c>
      <c r="BM34" s="47"/>
      <c r="BN34" s="52">
        <f t="shared" si="32"/>
        <v>0</v>
      </c>
      <c r="BO34" s="47"/>
      <c r="BP34" s="52">
        <f t="shared" si="33"/>
        <v>0</v>
      </c>
      <c r="BQ34" s="47"/>
      <c r="BR34" s="52">
        <f t="shared" si="34"/>
        <v>0</v>
      </c>
      <c r="BS34" s="47"/>
      <c r="BT34" s="52">
        <f t="shared" si="35"/>
        <v>0</v>
      </c>
      <c r="BU34" s="47"/>
      <c r="BV34" s="52">
        <f t="shared" si="36"/>
        <v>0</v>
      </c>
      <c r="BW34" s="47"/>
      <c r="BX34" s="505">
        <f t="shared" si="37"/>
        <v>0</v>
      </c>
      <c r="BY34" s="499"/>
      <c r="BZ34" s="52">
        <f t="shared" si="38"/>
        <v>0</v>
      </c>
      <c r="CA34" s="47"/>
      <c r="CB34" s="52">
        <f t="shared" si="39"/>
        <v>0</v>
      </c>
      <c r="CC34" s="47"/>
      <c r="CD34" s="52">
        <f t="shared" si="40"/>
        <v>0</v>
      </c>
      <c r="CE34" s="47"/>
      <c r="CF34" s="52">
        <f t="shared" si="41"/>
        <v>0</v>
      </c>
      <c r="CG34" s="42"/>
      <c r="CH34" s="49">
        <f t="shared" si="1"/>
        <v>0</v>
      </c>
      <c r="CI34" s="49">
        <f t="shared" si="0"/>
        <v>0</v>
      </c>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495"/>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1:263" s="436" customFormat="1" x14ac:dyDescent="0.2">
      <c r="A35" s="440" t="s">
        <v>175</v>
      </c>
      <c r="B35" s="440" t="s">
        <v>176</v>
      </c>
      <c r="C35" s="440" t="s">
        <v>10</v>
      </c>
      <c r="D35" s="440">
        <v>35</v>
      </c>
      <c r="E35" s="488"/>
      <c r="F35" s="442">
        <f t="shared" ref="F35" si="271">SUM(E35*$D35)</f>
        <v>0</v>
      </c>
      <c r="G35" s="443"/>
      <c r="H35" s="442">
        <f t="shared" ref="H35" si="272">SUM(G35*$D35)</f>
        <v>0</v>
      </c>
      <c r="I35" s="443"/>
      <c r="J35" s="442">
        <f t="shared" ref="J35" si="273">SUM(I35*$D35)</f>
        <v>0</v>
      </c>
      <c r="K35" s="443"/>
      <c r="L35" s="442">
        <f t="shared" ref="L35" si="274">SUM(K35*$D35)</f>
        <v>0</v>
      </c>
      <c r="M35" s="443"/>
      <c r="N35" s="442">
        <f t="shared" ref="N35" si="275">SUM(M35*$D35)</f>
        <v>0</v>
      </c>
      <c r="O35" s="443"/>
      <c r="P35" s="442">
        <f t="shared" ref="P35" si="276">SUM(O35*$D35)</f>
        <v>0</v>
      </c>
      <c r="Q35" s="443"/>
      <c r="R35" s="442">
        <f t="shared" ref="R35" si="277">SUM(Q35*$D35)</f>
        <v>0</v>
      </c>
      <c r="S35" s="443"/>
      <c r="T35" s="442">
        <f t="shared" ref="T35" si="278">SUM(S35*$D35)</f>
        <v>0</v>
      </c>
      <c r="U35" s="443"/>
      <c r="V35" s="442">
        <f t="shared" ref="V35" si="279">SUM(U35*$D35)</f>
        <v>0</v>
      </c>
      <c r="W35" s="443"/>
      <c r="X35" s="442">
        <f t="shared" ref="X35" si="280">SUM(W35*$D35)</f>
        <v>0</v>
      </c>
      <c r="Y35" s="443"/>
      <c r="Z35" s="442">
        <f t="shared" ref="Z35" si="281">SUM(Y35*$D35)</f>
        <v>0</v>
      </c>
      <c r="AA35" s="443"/>
      <c r="AB35" s="483">
        <f t="shared" ref="AB35" si="282">SUM(AA35*$D35)</f>
        <v>0</v>
      </c>
      <c r="AC35" s="488"/>
      <c r="AD35" s="442">
        <f t="shared" si="163"/>
        <v>0</v>
      </c>
      <c r="AE35" s="443"/>
      <c r="AF35" s="442">
        <f t="shared" si="164"/>
        <v>0</v>
      </c>
      <c r="AG35" s="443"/>
      <c r="AH35" s="442">
        <f t="shared" si="165"/>
        <v>0</v>
      </c>
      <c r="AI35" s="443"/>
      <c r="AJ35" s="442">
        <f t="shared" si="166"/>
        <v>0</v>
      </c>
      <c r="AK35" s="443"/>
      <c r="AL35" s="442">
        <f t="shared" si="167"/>
        <v>0</v>
      </c>
      <c r="AM35" s="443"/>
      <c r="AN35" s="442">
        <f t="shared" si="168"/>
        <v>0</v>
      </c>
      <c r="AO35" s="443"/>
      <c r="AP35" s="442">
        <f t="shared" si="169"/>
        <v>0</v>
      </c>
      <c r="AQ35" s="443"/>
      <c r="AR35" s="442">
        <f t="shared" si="170"/>
        <v>0</v>
      </c>
      <c r="AS35" s="443"/>
      <c r="AT35" s="442">
        <f t="shared" si="171"/>
        <v>0</v>
      </c>
      <c r="AU35" s="443"/>
      <c r="AV35" s="442">
        <f t="shared" si="172"/>
        <v>0</v>
      </c>
      <c r="AW35" s="443"/>
      <c r="AX35" s="442">
        <f t="shared" si="173"/>
        <v>0</v>
      </c>
      <c r="AY35" s="443"/>
      <c r="AZ35" s="483">
        <f t="shared" si="174"/>
        <v>0</v>
      </c>
      <c r="BA35" s="488"/>
      <c r="BB35" s="442">
        <f t="shared" si="26"/>
        <v>0</v>
      </c>
      <c r="BC35" s="443"/>
      <c r="BD35" s="442">
        <f t="shared" si="27"/>
        <v>0</v>
      </c>
      <c r="BE35" s="443"/>
      <c r="BF35" s="442">
        <f t="shared" si="28"/>
        <v>0</v>
      </c>
      <c r="BG35" s="443"/>
      <c r="BH35" s="442">
        <f t="shared" si="29"/>
        <v>0</v>
      </c>
      <c r="BI35" s="443"/>
      <c r="BJ35" s="442">
        <f t="shared" si="30"/>
        <v>0</v>
      </c>
      <c r="BK35" s="443"/>
      <c r="BL35" s="442">
        <f t="shared" si="31"/>
        <v>0</v>
      </c>
      <c r="BM35" s="443"/>
      <c r="BN35" s="442">
        <f t="shared" si="32"/>
        <v>0</v>
      </c>
      <c r="BO35" s="443"/>
      <c r="BP35" s="442">
        <f t="shared" si="33"/>
        <v>0</v>
      </c>
      <c r="BQ35" s="443"/>
      <c r="BR35" s="442">
        <f t="shared" si="34"/>
        <v>0</v>
      </c>
      <c r="BS35" s="443"/>
      <c r="BT35" s="442">
        <f t="shared" si="35"/>
        <v>0</v>
      </c>
      <c r="BU35" s="443"/>
      <c r="BV35" s="442">
        <f t="shared" si="36"/>
        <v>0</v>
      </c>
      <c r="BW35" s="443"/>
      <c r="BX35" s="507">
        <f t="shared" si="37"/>
        <v>0</v>
      </c>
      <c r="BY35" s="501"/>
      <c r="BZ35" s="442">
        <f t="shared" si="38"/>
        <v>0</v>
      </c>
      <c r="CA35" s="443"/>
      <c r="CB35" s="442">
        <f t="shared" si="39"/>
        <v>0</v>
      </c>
      <c r="CC35" s="443"/>
      <c r="CD35" s="442">
        <f t="shared" si="40"/>
        <v>0</v>
      </c>
      <c r="CE35" s="443"/>
      <c r="CF35" s="442">
        <f t="shared" si="41"/>
        <v>0</v>
      </c>
      <c r="CG35" s="441"/>
      <c r="CH35" s="49">
        <f t="shared" si="1"/>
        <v>0</v>
      </c>
      <c r="CI35" s="444">
        <f t="shared" si="0"/>
        <v>0</v>
      </c>
      <c r="CJ35" s="435"/>
      <c r="CK35" s="435"/>
      <c r="CL35" s="435"/>
      <c r="CM35" s="435"/>
      <c r="CN35" s="435"/>
      <c r="CO35" s="435"/>
      <c r="CP35" s="435"/>
      <c r="CQ35" s="435"/>
      <c r="CR35" s="435"/>
      <c r="CS35" s="435"/>
      <c r="CT35" s="435"/>
      <c r="CU35" s="435"/>
      <c r="CV35" s="435"/>
      <c r="CW35" s="435"/>
      <c r="CX35" s="435"/>
      <c r="CY35" s="435"/>
      <c r="CZ35" s="435"/>
      <c r="DA35" s="435"/>
      <c r="DB35" s="435"/>
      <c r="DC35" s="435"/>
      <c r="DD35" s="435"/>
      <c r="DE35" s="435"/>
      <c r="DF35" s="435"/>
      <c r="DG35" s="435"/>
      <c r="DH35" s="435"/>
      <c r="DI35" s="435"/>
      <c r="DJ35" s="435"/>
      <c r="DK35" s="435"/>
      <c r="DL35" s="435"/>
      <c r="DM35" s="435"/>
      <c r="DN35" s="435"/>
      <c r="DO35" s="435"/>
      <c r="DP35" s="435"/>
      <c r="DQ35" s="435"/>
      <c r="DR35" s="435"/>
      <c r="DS35" s="435"/>
      <c r="DT35" s="435"/>
      <c r="DU35" s="435"/>
      <c r="DV35" s="435"/>
      <c r="DW35" s="435"/>
      <c r="DX35" s="435"/>
      <c r="DY35" s="435"/>
      <c r="DZ35" s="522"/>
      <c r="EA35" s="435"/>
      <c r="EB35" s="435"/>
      <c r="EC35" s="435"/>
      <c r="ED35" s="435"/>
      <c r="EE35" s="435"/>
      <c r="EF35" s="435"/>
      <c r="EG35" s="435"/>
      <c r="EH35" s="435"/>
      <c r="EI35" s="435"/>
      <c r="EJ35" s="435"/>
      <c r="EK35" s="435"/>
      <c r="EL35" s="435"/>
      <c r="EM35" s="435"/>
      <c r="EN35" s="435"/>
      <c r="EO35" s="435"/>
      <c r="EP35" s="435"/>
      <c r="EQ35" s="435"/>
      <c r="ER35" s="435"/>
      <c r="ES35" s="435"/>
      <c r="ET35" s="435"/>
      <c r="EU35" s="435"/>
      <c r="EV35" s="435"/>
      <c r="EW35" s="435"/>
      <c r="EX35" s="435"/>
      <c r="EY35" s="435"/>
      <c r="EZ35" s="435"/>
      <c r="FA35" s="435"/>
      <c r="FB35" s="435"/>
      <c r="FC35" s="435"/>
      <c r="FD35" s="435"/>
      <c r="FE35" s="435"/>
      <c r="FF35" s="435"/>
      <c r="FG35" s="435"/>
      <c r="FH35" s="435"/>
      <c r="FI35" s="435"/>
      <c r="FJ35" s="435"/>
      <c r="FK35" s="435"/>
      <c r="FL35" s="435"/>
      <c r="FM35" s="435"/>
      <c r="FN35" s="435"/>
      <c r="FO35" s="435"/>
      <c r="FP35" s="435"/>
      <c r="FQ35" s="435"/>
      <c r="FR35" s="435"/>
      <c r="FS35" s="435"/>
      <c r="FT35" s="435"/>
      <c r="FU35" s="435"/>
      <c r="FV35" s="435"/>
      <c r="FW35" s="435"/>
      <c r="FX35" s="435"/>
      <c r="FY35" s="435"/>
      <c r="FZ35" s="435"/>
      <c r="GA35" s="435"/>
      <c r="GB35" s="435"/>
      <c r="GC35" s="435"/>
      <c r="GD35" s="435"/>
      <c r="GE35" s="435"/>
      <c r="GF35" s="435"/>
      <c r="GG35" s="435"/>
      <c r="GH35" s="435"/>
      <c r="GI35" s="435"/>
      <c r="GJ35" s="435"/>
      <c r="GK35" s="435"/>
      <c r="GL35" s="435"/>
      <c r="GM35" s="435"/>
      <c r="GN35" s="435"/>
      <c r="GO35" s="435"/>
      <c r="GP35" s="435"/>
      <c r="GQ35" s="435"/>
      <c r="GR35" s="435"/>
      <c r="GS35" s="435"/>
      <c r="GT35" s="435"/>
      <c r="GU35" s="435"/>
      <c r="GV35" s="435"/>
      <c r="GW35" s="435"/>
      <c r="GX35" s="435"/>
      <c r="GY35" s="435"/>
      <c r="GZ35" s="435"/>
      <c r="HA35" s="435"/>
      <c r="HB35" s="435"/>
      <c r="HC35" s="435"/>
      <c r="HD35" s="435"/>
      <c r="HE35" s="435"/>
      <c r="HF35" s="435"/>
      <c r="HG35" s="435"/>
      <c r="HH35" s="435"/>
      <c r="HI35" s="435"/>
      <c r="HJ35" s="435"/>
      <c r="HK35" s="435"/>
      <c r="HL35" s="435"/>
      <c r="HM35" s="435"/>
      <c r="HN35" s="435"/>
      <c r="HO35" s="435"/>
      <c r="HP35" s="435"/>
      <c r="HQ35" s="435"/>
      <c r="HR35" s="435"/>
      <c r="HS35" s="435"/>
      <c r="HT35" s="435"/>
      <c r="HU35" s="435"/>
      <c r="HV35" s="435"/>
      <c r="HW35" s="435"/>
      <c r="HX35" s="435"/>
      <c r="HY35" s="435"/>
      <c r="HZ35" s="435"/>
      <c r="IA35" s="435"/>
      <c r="IB35" s="435"/>
      <c r="IC35" s="435"/>
      <c r="ID35" s="435"/>
      <c r="IE35" s="435"/>
      <c r="IF35" s="435"/>
      <c r="IG35" s="435"/>
      <c r="IH35" s="435"/>
      <c r="II35" s="435"/>
      <c r="IJ35" s="435"/>
      <c r="IK35" s="435"/>
      <c r="IL35" s="435"/>
      <c r="IM35" s="435"/>
      <c r="IN35" s="435"/>
      <c r="IO35" s="435"/>
      <c r="IP35" s="435"/>
      <c r="IQ35" s="435"/>
      <c r="IR35" s="435"/>
      <c r="IS35" s="435"/>
      <c r="IT35" s="435"/>
      <c r="IU35" s="435"/>
      <c r="IV35" s="435"/>
      <c r="IW35" s="435"/>
      <c r="IX35" s="435"/>
      <c r="IY35" s="435"/>
      <c r="IZ35" s="435"/>
      <c r="JA35" s="435"/>
      <c r="JB35" s="435"/>
      <c r="JC35" s="435"/>
    </row>
    <row r="36" spans="1:263" s="472" customFormat="1" x14ac:dyDescent="0.2">
      <c r="A36" s="467" t="s">
        <v>359</v>
      </c>
      <c r="B36" s="467" t="s">
        <v>360</v>
      </c>
      <c r="C36" s="467" t="s">
        <v>10</v>
      </c>
      <c r="D36" s="467">
        <v>35</v>
      </c>
      <c r="E36" s="487"/>
      <c r="F36" s="469">
        <f t="shared" ref="F36" si="283">SUM(E36*$D36)</f>
        <v>0</v>
      </c>
      <c r="G36" s="470"/>
      <c r="H36" s="469">
        <f t="shared" ref="H36" si="284">SUM(G36*$D36)</f>
        <v>0</v>
      </c>
      <c r="I36" s="470"/>
      <c r="J36" s="469">
        <f t="shared" ref="J36" si="285">SUM(I36*$D36)</f>
        <v>0</v>
      </c>
      <c r="K36" s="470"/>
      <c r="L36" s="469">
        <f t="shared" ref="L36" si="286">SUM(K36*$D36)</f>
        <v>0</v>
      </c>
      <c r="M36" s="470"/>
      <c r="N36" s="469">
        <f t="shared" ref="N36" si="287">SUM(M36*$D36)</f>
        <v>0</v>
      </c>
      <c r="O36" s="470"/>
      <c r="P36" s="469">
        <f t="shared" ref="P36" si="288">SUM(O36*$D36)</f>
        <v>0</v>
      </c>
      <c r="Q36" s="470"/>
      <c r="R36" s="469">
        <f t="shared" ref="R36" si="289">SUM(Q36*$D36)</f>
        <v>0</v>
      </c>
      <c r="S36" s="470"/>
      <c r="T36" s="469">
        <f t="shared" ref="T36" si="290">SUM(S36*$D36)</f>
        <v>0</v>
      </c>
      <c r="U36" s="470"/>
      <c r="V36" s="469">
        <f t="shared" ref="V36" si="291">SUM(U36*$D36)</f>
        <v>0</v>
      </c>
      <c r="W36" s="470"/>
      <c r="X36" s="469">
        <f t="shared" ref="X36" si="292">SUM(W36*$D36)</f>
        <v>0</v>
      </c>
      <c r="Y36" s="470"/>
      <c r="Z36" s="469">
        <f t="shared" ref="Z36" si="293">SUM(Y36*$D36)</f>
        <v>0</v>
      </c>
      <c r="AA36" s="470">
        <v>3.5</v>
      </c>
      <c r="AB36" s="482">
        <f t="shared" ref="AB36" si="294">SUM(AA36*$D36)</f>
        <v>122.5</v>
      </c>
      <c r="AC36" s="487"/>
      <c r="AD36" s="469">
        <f t="shared" ref="AD36:AD38" si="295">SUM(AC36*$D36)</f>
        <v>0</v>
      </c>
      <c r="AE36" s="470"/>
      <c r="AF36" s="469">
        <f t="shared" ref="AF36:AF38" si="296">SUM(AE36*$D36)</f>
        <v>0</v>
      </c>
      <c r="AG36" s="470"/>
      <c r="AH36" s="469">
        <f t="shared" ref="AH36:AH38" si="297">SUM(AG36*$D36)</f>
        <v>0</v>
      </c>
      <c r="AI36" s="470"/>
      <c r="AJ36" s="469">
        <f t="shared" ref="AJ36:AJ38" si="298">SUM(AI36*$D36)</f>
        <v>0</v>
      </c>
      <c r="AK36" s="470"/>
      <c r="AL36" s="469">
        <f t="shared" ref="AL36:AL38" si="299">SUM(AK36*$D36)</f>
        <v>0</v>
      </c>
      <c r="AM36" s="470"/>
      <c r="AN36" s="469">
        <f t="shared" ref="AN36:AN38" si="300">SUM(AM36*$D36)</f>
        <v>0</v>
      </c>
      <c r="AO36" s="470"/>
      <c r="AP36" s="469">
        <f t="shared" ref="AP36:AP38" si="301">SUM(AO36*$D36)</f>
        <v>0</v>
      </c>
      <c r="AQ36" s="470"/>
      <c r="AR36" s="469">
        <f t="shared" ref="AR36:AR38" si="302">SUM(AQ36*$D36)</f>
        <v>0</v>
      </c>
      <c r="AS36" s="470"/>
      <c r="AT36" s="469">
        <f t="shared" ref="AT36:AT38" si="303">SUM(AS36*$D36)</f>
        <v>0</v>
      </c>
      <c r="AU36" s="470"/>
      <c r="AV36" s="469">
        <f t="shared" ref="AV36:AV38" si="304">SUM(AU36*$D36)</f>
        <v>0</v>
      </c>
      <c r="AW36" s="470"/>
      <c r="AX36" s="469">
        <f t="shared" ref="AX36:AX38" si="305">SUM(AW36*$D36)</f>
        <v>0</v>
      </c>
      <c r="AY36" s="470"/>
      <c r="AZ36" s="482">
        <f t="shared" ref="AZ36:AZ38" si="306">SUM(AY36*$D36)</f>
        <v>0</v>
      </c>
      <c r="BA36" s="487"/>
      <c r="BB36" s="469">
        <f t="shared" si="26"/>
        <v>0</v>
      </c>
      <c r="BC36" s="470"/>
      <c r="BD36" s="469">
        <f t="shared" si="27"/>
        <v>0</v>
      </c>
      <c r="BE36" s="470"/>
      <c r="BF36" s="469">
        <f t="shared" si="28"/>
        <v>0</v>
      </c>
      <c r="BG36" s="470"/>
      <c r="BH36" s="469">
        <f t="shared" si="29"/>
        <v>0</v>
      </c>
      <c r="BI36" s="470"/>
      <c r="BJ36" s="469">
        <f t="shared" si="30"/>
        <v>0</v>
      </c>
      <c r="BK36" s="470"/>
      <c r="BL36" s="469">
        <f t="shared" si="31"/>
        <v>0</v>
      </c>
      <c r="BM36" s="470"/>
      <c r="BN36" s="469">
        <f t="shared" si="32"/>
        <v>0</v>
      </c>
      <c r="BO36" s="470"/>
      <c r="BP36" s="469">
        <f t="shared" si="33"/>
        <v>0</v>
      </c>
      <c r="BQ36" s="470"/>
      <c r="BR36" s="469">
        <f t="shared" si="34"/>
        <v>0</v>
      </c>
      <c r="BS36" s="470"/>
      <c r="BT36" s="469">
        <f t="shared" si="35"/>
        <v>0</v>
      </c>
      <c r="BU36" s="470"/>
      <c r="BV36" s="469">
        <f t="shared" si="36"/>
        <v>0</v>
      </c>
      <c r="BW36" s="470"/>
      <c r="BX36" s="506">
        <f t="shared" si="37"/>
        <v>0</v>
      </c>
      <c r="BY36" s="500"/>
      <c r="BZ36" s="469">
        <f t="shared" si="38"/>
        <v>0</v>
      </c>
      <c r="CA36" s="470"/>
      <c r="CB36" s="469">
        <f t="shared" si="39"/>
        <v>0</v>
      </c>
      <c r="CC36" s="470"/>
      <c r="CD36" s="469">
        <f t="shared" si="40"/>
        <v>0</v>
      </c>
      <c r="CE36" s="470"/>
      <c r="CF36" s="469">
        <f t="shared" si="41"/>
        <v>0</v>
      </c>
      <c r="CG36" s="468"/>
      <c r="CH36" s="49">
        <f t="shared" si="1"/>
        <v>3.5</v>
      </c>
      <c r="CI36" s="471">
        <f t="shared" si="0"/>
        <v>122.5</v>
      </c>
      <c r="DZ36" s="520"/>
    </row>
    <row r="37" spans="1:263" s="3" customFormat="1" x14ac:dyDescent="0.2">
      <c r="A37" s="45"/>
      <c r="B37" s="45"/>
      <c r="C37" s="45" t="s">
        <v>10</v>
      </c>
      <c r="D37" s="45">
        <v>35</v>
      </c>
      <c r="E37" s="486"/>
      <c r="F37" s="52">
        <f t="shared" ref="F37" si="307">SUM(E37*$D37)</f>
        <v>0</v>
      </c>
      <c r="G37" s="47"/>
      <c r="H37" s="52">
        <f t="shared" ref="H37" si="308">SUM(G37*$D37)</f>
        <v>0</v>
      </c>
      <c r="I37" s="47"/>
      <c r="J37" s="52">
        <f t="shared" ref="J37" si="309">SUM(I37*$D37)</f>
        <v>0</v>
      </c>
      <c r="K37" s="47"/>
      <c r="L37" s="52">
        <f t="shared" ref="L37" si="310">SUM(K37*$D37)</f>
        <v>0</v>
      </c>
      <c r="M37" s="47"/>
      <c r="N37" s="52">
        <f t="shared" ref="N37" si="311">SUM(M37*$D37)</f>
        <v>0</v>
      </c>
      <c r="O37" s="47"/>
      <c r="P37" s="52">
        <f t="shared" ref="P37" si="312">SUM(O37*$D37)</f>
        <v>0</v>
      </c>
      <c r="Q37" s="47"/>
      <c r="R37" s="52">
        <f t="shared" ref="R37" si="313">SUM(Q37*$D37)</f>
        <v>0</v>
      </c>
      <c r="S37" s="47"/>
      <c r="T37" s="52">
        <f t="shared" ref="T37" si="314">SUM(S37*$D37)</f>
        <v>0</v>
      </c>
      <c r="U37" s="47"/>
      <c r="V37" s="52">
        <f t="shared" ref="V37" si="315">SUM(U37*$D37)</f>
        <v>0</v>
      </c>
      <c r="W37" s="47"/>
      <c r="X37" s="52">
        <f t="shared" ref="X37" si="316">SUM(W37*$D37)</f>
        <v>0</v>
      </c>
      <c r="Y37" s="47"/>
      <c r="Z37" s="52">
        <f t="shared" ref="Z37" si="317">SUM(Y37*$D37)</f>
        <v>0</v>
      </c>
      <c r="AA37" s="47"/>
      <c r="AB37" s="481">
        <f t="shared" ref="AB37" si="318">SUM(AA37*$D37)</f>
        <v>0</v>
      </c>
      <c r="AC37" s="486"/>
      <c r="AD37" s="52">
        <f t="shared" si="295"/>
        <v>0</v>
      </c>
      <c r="AE37" s="47"/>
      <c r="AF37" s="52">
        <f t="shared" si="296"/>
        <v>0</v>
      </c>
      <c r="AG37" s="47"/>
      <c r="AH37" s="52">
        <f t="shared" si="297"/>
        <v>0</v>
      </c>
      <c r="AI37" s="47"/>
      <c r="AJ37" s="52">
        <f t="shared" si="298"/>
        <v>0</v>
      </c>
      <c r="AK37" s="47"/>
      <c r="AL37" s="52">
        <f t="shared" si="299"/>
        <v>0</v>
      </c>
      <c r="AM37" s="47"/>
      <c r="AN37" s="52">
        <f t="shared" si="300"/>
        <v>0</v>
      </c>
      <c r="AO37" s="47"/>
      <c r="AP37" s="52">
        <f t="shared" si="301"/>
        <v>0</v>
      </c>
      <c r="AQ37" s="47"/>
      <c r="AR37" s="52">
        <f t="shared" si="302"/>
        <v>0</v>
      </c>
      <c r="AS37" s="47"/>
      <c r="AT37" s="52">
        <f t="shared" si="303"/>
        <v>0</v>
      </c>
      <c r="AU37" s="47"/>
      <c r="AV37" s="52">
        <f t="shared" si="304"/>
        <v>0</v>
      </c>
      <c r="AW37" s="47"/>
      <c r="AX37" s="52">
        <f t="shared" si="305"/>
        <v>0</v>
      </c>
      <c r="AY37" s="47"/>
      <c r="AZ37" s="481">
        <f t="shared" si="306"/>
        <v>0</v>
      </c>
      <c r="BA37" s="486"/>
      <c r="BB37" s="52">
        <f t="shared" si="26"/>
        <v>0</v>
      </c>
      <c r="BC37" s="47"/>
      <c r="BD37" s="52">
        <f t="shared" si="27"/>
        <v>0</v>
      </c>
      <c r="BE37" s="47"/>
      <c r="BF37" s="52">
        <f t="shared" si="28"/>
        <v>0</v>
      </c>
      <c r="BG37" s="47"/>
      <c r="BH37" s="52">
        <f t="shared" si="29"/>
        <v>0</v>
      </c>
      <c r="BI37" s="47"/>
      <c r="BJ37" s="52">
        <f t="shared" si="30"/>
        <v>0</v>
      </c>
      <c r="BK37" s="47"/>
      <c r="BL37" s="52">
        <f t="shared" si="31"/>
        <v>0</v>
      </c>
      <c r="BM37" s="47"/>
      <c r="BN37" s="52">
        <f t="shared" si="32"/>
        <v>0</v>
      </c>
      <c r="BO37" s="47"/>
      <c r="BP37" s="52">
        <f t="shared" si="33"/>
        <v>0</v>
      </c>
      <c r="BQ37" s="47"/>
      <c r="BR37" s="52">
        <f t="shared" si="34"/>
        <v>0</v>
      </c>
      <c r="BS37" s="47"/>
      <c r="BT37" s="52">
        <f t="shared" si="35"/>
        <v>0</v>
      </c>
      <c r="BU37" s="47"/>
      <c r="BV37" s="52">
        <f t="shared" si="36"/>
        <v>0</v>
      </c>
      <c r="BW37" s="47"/>
      <c r="BX37" s="505">
        <f t="shared" si="37"/>
        <v>0</v>
      </c>
      <c r="BY37" s="499"/>
      <c r="BZ37" s="52">
        <f t="shared" si="38"/>
        <v>0</v>
      </c>
      <c r="CA37" s="47"/>
      <c r="CB37" s="52">
        <f t="shared" si="39"/>
        <v>0</v>
      </c>
      <c r="CC37" s="47"/>
      <c r="CD37" s="52">
        <f t="shared" si="40"/>
        <v>0</v>
      </c>
      <c r="CE37" s="47"/>
      <c r="CF37" s="52">
        <f t="shared" si="41"/>
        <v>0</v>
      </c>
      <c r="CG37" s="42"/>
      <c r="CH37" s="49">
        <f t="shared" si="1"/>
        <v>0</v>
      </c>
      <c r="CI37" s="49">
        <f t="shared" si="0"/>
        <v>0</v>
      </c>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495"/>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1:263" s="3" customFormat="1" x14ac:dyDescent="0.2">
      <c r="A38" s="45"/>
      <c r="B38" s="45"/>
      <c r="C38" s="45" t="s">
        <v>10</v>
      </c>
      <c r="D38" s="45">
        <v>35</v>
      </c>
      <c r="E38" s="486"/>
      <c r="F38" s="52">
        <f t="shared" ref="F38" si="319">SUM(E38*$D38)</f>
        <v>0</v>
      </c>
      <c r="G38" s="47"/>
      <c r="H38" s="52">
        <f t="shared" ref="H38" si="320">SUM(G38*$D38)</f>
        <v>0</v>
      </c>
      <c r="I38" s="47"/>
      <c r="J38" s="52">
        <f t="shared" ref="J38" si="321">SUM(I38*$D38)</f>
        <v>0</v>
      </c>
      <c r="K38" s="47"/>
      <c r="L38" s="52">
        <f t="shared" ref="L38" si="322">SUM(K38*$D38)</f>
        <v>0</v>
      </c>
      <c r="M38" s="47"/>
      <c r="N38" s="52">
        <f t="shared" ref="N38" si="323">SUM(M38*$D38)</f>
        <v>0</v>
      </c>
      <c r="O38" s="47"/>
      <c r="P38" s="52">
        <f t="shared" ref="P38" si="324">SUM(O38*$D38)</f>
        <v>0</v>
      </c>
      <c r="Q38" s="47"/>
      <c r="R38" s="52">
        <f t="shared" ref="R38" si="325">SUM(Q38*$D38)</f>
        <v>0</v>
      </c>
      <c r="S38" s="47"/>
      <c r="T38" s="52">
        <f t="shared" ref="T38" si="326">SUM(S38*$D38)</f>
        <v>0</v>
      </c>
      <c r="U38" s="47"/>
      <c r="V38" s="52">
        <f t="shared" ref="V38" si="327">SUM(U38*$D38)</f>
        <v>0</v>
      </c>
      <c r="W38" s="47"/>
      <c r="X38" s="52">
        <f t="shared" ref="X38" si="328">SUM(W38*$D38)</f>
        <v>0</v>
      </c>
      <c r="Y38" s="47"/>
      <c r="Z38" s="52">
        <f t="shared" ref="Z38" si="329">SUM(Y38*$D38)</f>
        <v>0</v>
      </c>
      <c r="AA38" s="47"/>
      <c r="AB38" s="481">
        <f t="shared" ref="AB38" si="330">SUM(AA38*$D38)</f>
        <v>0</v>
      </c>
      <c r="AC38" s="486"/>
      <c r="AD38" s="52">
        <f t="shared" si="295"/>
        <v>0</v>
      </c>
      <c r="AE38" s="47"/>
      <c r="AF38" s="52">
        <f t="shared" si="296"/>
        <v>0</v>
      </c>
      <c r="AG38" s="47"/>
      <c r="AH38" s="52">
        <f t="shared" si="297"/>
        <v>0</v>
      </c>
      <c r="AI38" s="47"/>
      <c r="AJ38" s="52">
        <f t="shared" si="298"/>
        <v>0</v>
      </c>
      <c r="AK38" s="47"/>
      <c r="AL38" s="52">
        <f t="shared" si="299"/>
        <v>0</v>
      </c>
      <c r="AM38" s="47"/>
      <c r="AN38" s="52">
        <f t="shared" si="300"/>
        <v>0</v>
      </c>
      <c r="AO38" s="47"/>
      <c r="AP38" s="52">
        <f t="shared" si="301"/>
        <v>0</v>
      </c>
      <c r="AQ38" s="47"/>
      <c r="AR38" s="52">
        <f t="shared" si="302"/>
        <v>0</v>
      </c>
      <c r="AS38" s="47"/>
      <c r="AT38" s="52">
        <f t="shared" si="303"/>
        <v>0</v>
      </c>
      <c r="AU38" s="47"/>
      <c r="AV38" s="52">
        <f t="shared" si="304"/>
        <v>0</v>
      </c>
      <c r="AW38" s="47"/>
      <c r="AX38" s="52">
        <f t="shared" si="305"/>
        <v>0</v>
      </c>
      <c r="AY38" s="47"/>
      <c r="AZ38" s="481">
        <f t="shared" si="306"/>
        <v>0</v>
      </c>
      <c r="BA38" s="486"/>
      <c r="BB38" s="52">
        <f t="shared" si="26"/>
        <v>0</v>
      </c>
      <c r="BC38" s="47"/>
      <c r="BD38" s="52">
        <f t="shared" si="27"/>
        <v>0</v>
      </c>
      <c r="BE38" s="47"/>
      <c r="BF38" s="52">
        <f t="shared" si="28"/>
        <v>0</v>
      </c>
      <c r="BG38" s="47"/>
      <c r="BH38" s="52">
        <f t="shared" si="29"/>
        <v>0</v>
      </c>
      <c r="BI38" s="47"/>
      <c r="BJ38" s="52">
        <f t="shared" si="30"/>
        <v>0</v>
      </c>
      <c r="BK38" s="47"/>
      <c r="BL38" s="52">
        <f t="shared" si="31"/>
        <v>0</v>
      </c>
      <c r="BM38" s="47"/>
      <c r="BN38" s="52">
        <f t="shared" si="32"/>
        <v>0</v>
      </c>
      <c r="BO38" s="47"/>
      <c r="BP38" s="52">
        <f t="shared" si="33"/>
        <v>0</v>
      </c>
      <c r="BQ38" s="47"/>
      <c r="BR38" s="52">
        <f t="shared" si="34"/>
        <v>0</v>
      </c>
      <c r="BS38" s="47"/>
      <c r="BT38" s="52">
        <f t="shared" si="35"/>
        <v>0</v>
      </c>
      <c r="BU38" s="47"/>
      <c r="BV38" s="52">
        <f t="shared" si="36"/>
        <v>0</v>
      </c>
      <c r="BW38" s="47"/>
      <c r="BX38" s="505">
        <f t="shared" si="37"/>
        <v>0</v>
      </c>
      <c r="BY38" s="499"/>
      <c r="BZ38" s="52">
        <f t="shared" si="38"/>
        <v>0</v>
      </c>
      <c r="CA38" s="47"/>
      <c r="CB38" s="52">
        <f t="shared" si="39"/>
        <v>0</v>
      </c>
      <c r="CC38" s="47"/>
      <c r="CD38" s="52">
        <f t="shared" si="40"/>
        <v>0</v>
      </c>
      <c r="CE38" s="47"/>
      <c r="CF38" s="52">
        <f t="shared" si="41"/>
        <v>0</v>
      </c>
      <c r="CG38" s="42"/>
      <c r="CH38" s="49">
        <f t="shared" si="1"/>
        <v>0</v>
      </c>
      <c r="CI38" s="49">
        <f t="shared" si="0"/>
        <v>0</v>
      </c>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495"/>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1:263" s="3" customFormat="1" x14ac:dyDescent="0.2">
      <c r="A39" s="14"/>
      <c r="B39" s="14"/>
      <c r="C39" s="14"/>
      <c r="D39" s="14"/>
      <c r="E39" s="489"/>
      <c r="F39" s="14"/>
      <c r="G39" s="14"/>
      <c r="H39" s="14"/>
      <c r="I39" s="14"/>
      <c r="J39" s="14"/>
      <c r="K39" s="43"/>
      <c r="L39" s="14"/>
      <c r="M39" s="14"/>
      <c r="N39" s="14"/>
      <c r="O39" s="14"/>
      <c r="P39" s="14"/>
      <c r="Q39" s="14"/>
      <c r="R39" s="14"/>
      <c r="S39" s="14"/>
      <c r="T39" s="14"/>
      <c r="U39" s="14"/>
      <c r="V39" s="14"/>
      <c r="W39" s="14"/>
      <c r="X39" s="14"/>
      <c r="Y39" s="14"/>
      <c r="Z39" s="14"/>
      <c r="AA39" s="14"/>
      <c r="AB39" s="14"/>
      <c r="AC39" s="489"/>
      <c r="AD39" s="14"/>
      <c r="AE39" s="14"/>
      <c r="AF39" s="14"/>
      <c r="AG39" s="14"/>
      <c r="AH39" s="14"/>
      <c r="AI39" s="43"/>
      <c r="AJ39" s="14"/>
      <c r="AK39" s="14"/>
      <c r="AL39" s="14"/>
      <c r="AM39" s="14"/>
      <c r="AN39" s="14"/>
      <c r="AO39" s="14"/>
      <c r="AP39" s="14"/>
      <c r="AQ39" s="14"/>
      <c r="AR39" s="14"/>
      <c r="AS39" s="14"/>
      <c r="AT39" s="14"/>
      <c r="AU39" s="14"/>
      <c r="AV39" s="14"/>
      <c r="AW39" s="14"/>
      <c r="AX39" s="14"/>
      <c r="AY39" s="14"/>
      <c r="AZ39" s="14"/>
      <c r="BA39" s="489"/>
      <c r="BB39" s="14"/>
      <c r="BC39" s="14"/>
      <c r="BD39" s="14"/>
      <c r="BE39" s="14"/>
      <c r="BF39" s="14"/>
      <c r="BG39" s="14"/>
      <c r="BH39" s="14"/>
      <c r="BI39" s="14"/>
      <c r="BJ39" s="14"/>
      <c r="BK39" s="14"/>
      <c r="BL39" s="14"/>
      <c r="BM39" s="14"/>
      <c r="BN39" s="14"/>
      <c r="BO39" s="14"/>
      <c r="BP39" s="14"/>
      <c r="BQ39" s="14"/>
      <c r="BR39" s="14"/>
      <c r="BS39" s="14"/>
      <c r="BT39" s="14"/>
      <c r="BU39" s="14"/>
      <c r="BV39" s="14"/>
      <c r="BW39" s="14"/>
      <c r="BX39" s="508"/>
      <c r="BY39" s="14"/>
      <c r="BZ39" s="14"/>
      <c r="CA39" s="14"/>
      <c r="CB39" s="14"/>
      <c r="CC39" s="14"/>
      <c r="CD39" s="14"/>
      <c r="CE39" s="14"/>
      <c r="CF39" s="14"/>
      <c r="CG39" s="14"/>
      <c r="CH39" s="12"/>
      <c r="CI39" s="12"/>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495"/>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row>
    <row r="40" spans="1:263" s="3" customFormat="1" x14ac:dyDescent="0.2">
      <c r="A40" s="14"/>
      <c r="B40" s="14"/>
      <c r="C40" s="14"/>
      <c r="D40" s="14"/>
      <c r="E40" s="490"/>
      <c r="F40" s="14"/>
      <c r="G40" s="44"/>
      <c r="H40" s="14"/>
      <c r="I40" s="44"/>
      <c r="J40" s="14"/>
      <c r="K40" s="44"/>
      <c r="L40" s="14"/>
      <c r="M40" s="44"/>
      <c r="N40" s="14"/>
      <c r="O40" s="44"/>
      <c r="P40" s="14"/>
      <c r="Q40" s="44"/>
      <c r="R40" s="14"/>
      <c r="S40" s="44"/>
      <c r="T40" s="14"/>
      <c r="U40" s="44"/>
      <c r="V40" s="14"/>
      <c r="W40" s="44"/>
      <c r="X40" s="14"/>
      <c r="Y40" s="44"/>
      <c r="Z40" s="14"/>
      <c r="AA40" s="44"/>
      <c r="AB40" s="14"/>
      <c r="AC40" s="490"/>
      <c r="AD40" s="14"/>
      <c r="AE40" s="44"/>
      <c r="AF40" s="14"/>
      <c r="AG40" s="44"/>
      <c r="AH40" s="14"/>
      <c r="AI40" s="44"/>
      <c r="AJ40" s="14"/>
      <c r="AK40" s="44"/>
      <c r="AL40" s="14"/>
      <c r="AM40" s="44"/>
      <c r="AN40" s="14"/>
      <c r="AO40" s="44"/>
      <c r="AP40" s="14"/>
      <c r="AQ40" s="44"/>
      <c r="AR40" s="14"/>
      <c r="AS40" s="44"/>
      <c r="AT40" s="14"/>
      <c r="AU40" s="44"/>
      <c r="AV40" s="14"/>
      <c r="AW40" s="44"/>
      <c r="AX40" s="14"/>
      <c r="AY40" s="44"/>
      <c r="AZ40" s="14"/>
      <c r="BA40" s="490"/>
      <c r="BB40" s="14"/>
      <c r="BC40" s="44"/>
      <c r="BD40" s="14"/>
      <c r="BE40" s="44"/>
      <c r="BF40" s="14"/>
      <c r="BG40" s="44"/>
      <c r="BH40" s="14"/>
      <c r="BI40" s="44"/>
      <c r="BJ40" s="14"/>
      <c r="BK40" s="44"/>
      <c r="BL40" s="14"/>
      <c r="BM40" s="44"/>
      <c r="BN40" s="14"/>
      <c r="BO40" s="44"/>
      <c r="BP40" s="14"/>
      <c r="BQ40" s="44"/>
      <c r="BR40" s="14"/>
      <c r="BS40" s="44"/>
      <c r="BT40" s="14"/>
      <c r="BU40" s="44"/>
      <c r="BV40" s="14"/>
      <c r="BW40" s="44"/>
      <c r="BX40" s="508"/>
      <c r="BY40" s="44"/>
      <c r="BZ40" s="14"/>
      <c r="CA40" s="44"/>
      <c r="CB40" s="14"/>
      <c r="CC40" s="44"/>
      <c r="CD40" s="14"/>
      <c r="CE40" s="44"/>
      <c r="CF40" s="14"/>
      <c r="CG40" s="14"/>
      <c r="CH40" s="12"/>
      <c r="CI40" s="12"/>
      <c r="CJ40" s="51"/>
      <c r="CK40" s="5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495"/>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1:263" s="536" customFormat="1" ht="24" x14ac:dyDescent="0.2">
      <c r="A41" s="532"/>
      <c r="B41" s="532" t="s">
        <v>59</v>
      </c>
      <c r="C41" s="532"/>
      <c r="D41" s="532"/>
      <c r="E41" s="533">
        <f t="shared" ref="E41:L41" si="331">SUM(E6:E38)</f>
        <v>0</v>
      </c>
      <c r="F41" s="532">
        <f t="shared" si="331"/>
        <v>0</v>
      </c>
      <c r="G41" s="532">
        <f t="shared" si="331"/>
        <v>0</v>
      </c>
      <c r="H41" s="532">
        <f t="shared" si="331"/>
        <v>0</v>
      </c>
      <c r="I41" s="532">
        <f>SUM(I6:I38)</f>
        <v>109.5</v>
      </c>
      <c r="J41" s="532">
        <f>SUM(J6:J38)</f>
        <v>11771</v>
      </c>
      <c r="K41" s="532">
        <f t="shared" si="331"/>
        <v>24.5</v>
      </c>
      <c r="L41" s="532">
        <f t="shared" si="331"/>
        <v>2693</v>
      </c>
      <c r="M41" s="532">
        <f t="shared" ref="M41:AR41" si="332">SUM(M6:M38)</f>
        <v>0</v>
      </c>
      <c r="N41" s="532">
        <f t="shared" si="332"/>
        <v>0</v>
      </c>
      <c r="O41" s="532">
        <f t="shared" si="332"/>
        <v>16</v>
      </c>
      <c r="P41" s="532">
        <f t="shared" si="332"/>
        <v>1600</v>
      </c>
      <c r="Q41" s="532">
        <f t="shared" si="332"/>
        <v>63</v>
      </c>
      <c r="R41" s="532">
        <f t="shared" si="332"/>
        <v>6390</v>
      </c>
      <c r="S41" s="532">
        <f t="shared" si="332"/>
        <v>30.5</v>
      </c>
      <c r="T41" s="532">
        <f t="shared" si="332"/>
        <v>3122</v>
      </c>
      <c r="U41" s="532">
        <f t="shared" si="332"/>
        <v>28.25</v>
      </c>
      <c r="V41" s="532">
        <f t="shared" si="332"/>
        <v>2825</v>
      </c>
      <c r="W41" s="532">
        <f t="shared" si="332"/>
        <v>42.75</v>
      </c>
      <c r="X41" s="532">
        <f t="shared" si="332"/>
        <v>4275</v>
      </c>
      <c r="Y41" s="532">
        <f t="shared" si="332"/>
        <v>64</v>
      </c>
      <c r="Z41" s="532">
        <f t="shared" si="332"/>
        <v>6120</v>
      </c>
      <c r="AA41" s="532">
        <f t="shared" si="332"/>
        <v>29.5</v>
      </c>
      <c r="AB41" s="532">
        <f t="shared" si="332"/>
        <v>2582.5</v>
      </c>
      <c r="AC41" s="533">
        <f t="shared" si="332"/>
        <v>32.5</v>
      </c>
      <c r="AD41" s="532">
        <f t="shared" si="332"/>
        <v>4420</v>
      </c>
      <c r="AE41" s="532">
        <f t="shared" si="332"/>
        <v>34.75</v>
      </c>
      <c r="AF41" s="532">
        <f t="shared" si="332"/>
        <v>4735</v>
      </c>
      <c r="AG41" s="532">
        <f t="shared" si="332"/>
        <v>23.75</v>
      </c>
      <c r="AH41" s="532">
        <f t="shared" si="332"/>
        <v>3188.75</v>
      </c>
      <c r="AI41" s="532">
        <f t="shared" si="332"/>
        <v>18</v>
      </c>
      <c r="AJ41" s="532">
        <f t="shared" si="332"/>
        <v>2080</v>
      </c>
      <c r="AK41" s="532">
        <f t="shared" si="332"/>
        <v>30.25</v>
      </c>
      <c r="AL41" s="532">
        <f t="shared" si="332"/>
        <v>3582</v>
      </c>
      <c r="AM41" s="532">
        <f t="shared" si="332"/>
        <v>15.25</v>
      </c>
      <c r="AN41" s="532">
        <f t="shared" si="332"/>
        <v>2135</v>
      </c>
      <c r="AO41" s="532">
        <f t="shared" si="332"/>
        <v>1.5</v>
      </c>
      <c r="AP41" s="532">
        <f t="shared" si="332"/>
        <v>210</v>
      </c>
      <c r="AQ41" s="532">
        <f t="shared" si="332"/>
        <v>14.25</v>
      </c>
      <c r="AR41" s="532">
        <f t="shared" si="332"/>
        <v>1786</v>
      </c>
      <c r="AS41" s="532">
        <f t="shared" ref="AS41:BB41" si="333">SUM(AS6:AS38)</f>
        <v>48</v>
      </c>
      <c r="AT41" s="532">
        <f t="shared" si="333"/>
        <v>6522</v>
      </c>
      <c r="AU41" s="532">
        <f t="shared" si="333"/>
        <v>19.5</v>
      </c>
      <c r="AV41" s="532">
        <f t="shared" si="333"/>
        <v>2464</v>
      </c>
      <c r="AW41" s="532">
        <f t="shared" si="333"/>
        <v>61</v>
      </c>
      <c r="AX41" s="532">
        <f t="shared" si="333"/>
        <v>7464</v>
      </c>
      <c r="AY41" s="532">
        <f t="shared" si="333"/>
        <v>32.75</v>
      </c>
      <c r="AZ41" s="532">
        <f t="shared" si="333"/>
        <v>4046</v>
      </c>
      <c r="BA41" s="533">
        <f t="shared" si="333"/>
        <v>0</v>
      </c>
      <c r="BB41" s="532">
        <f t="shared" si="333"/>
        <v>0</v>
      </c>
      <c r="BC41" s="532">
        <f t="shared" ref="BC41:BF41" si="334">SUM(BC6:BC38)</f>
        <v>0</v>
      </c>
      <c r="BD41" s="532">
        <f t="shared" si="334"/>
        <v>0</v>
      </c>
      <c r="BE41" s="532">
        <f t="shared" si="334"/>
        <v>0</v>
      </c>
      <c r="BF41" s="532">
        <f t="shared" si="334"/>
        <v>0</v>
      </c>
      <c r="BG41" s="532">
        <f t="shared" ref="BG41:BN41" si="335">SUM(BG6:BG38)</f>
        <v>0</v>
      </c>
      <c r="BH41" s="532">
        <f t="shared" si="335"/>
        <v>0</v>
      </c>
      <c r="BI41" s="532">
        <f t="shared" si="335"/>
        <v>0</v>
      </c>
      <c r="BJ41" s="532">
        <f t="shared" si="335"/>
        <v>0</v>
      </c>
      <c r="BK41" s="532">
        <f t="shared" si="335"/>
        <v>0</v>
      </c>
      <c r="BL41" s="532">
        <f t="shared" si="335"/>
        <v>0</v>
      </c>
      <c r="BM41" s="532">
        <f t="shared" si="335"/>
        <v>0</v>
      </c>
      <c r="BN41" s="532">
        <f t="shared" si="335"/>
        <v>0</v>
      </c>
      <c r="BO41" s="532">
        <f t="shared" ref="BO41:CD41" si="336">SUM(BO6:BO38)</f>
        <v>0</v>
      </c>
      <c r="BP41" s="532">
        <f t="shared" si="336"/>
        <v>0</v>
      </c>
      <c r="BQ41" s="532">
        <f t="shared" si="336"/>
        <v>0</v>
      </c>
      <c r="BR41" s="532">
        <f t="shared" si="336"/>
        <v>0</v>
      </c>
      <c r="BS41" s="532">
        <f t="shared" si="336"/>
        <v>0</v>
      </c>
      <c r="BT41" s="532">
        <f t="shared" si="336"/>
        <v>0</v>
      </c>
      <c r="BU41" s="532">
        <f t="shared" si="336"/>
        <v>0</v>
      </c>
      <c r="BV41" s="532">
        <f t="shared" si="336"/>
        <v>0</v>
      </c>
      <c r="BW41" s="532">
        <f t="shared" si="336"/>
        <v>0</v>
      </c>
      <c r="BX41" s="534">
        <f t="shared" si="336"/>
        <v>0</v>
      </c>
      <c r="BY41" s="532">
        <f t="shared" si="336"/>
        <v>0</v>
      </c>
      <c r="BZ41" s="532">
        <f t="shared" si="336"/>
        <v>0</v>
      </c>
      <c r="CA41" s="532">
        <f t="shared" si="336"/>
        <v>0</v>
      </c>
      <c r="CB41" s="532">
        <f t="shared" si="336"/>
        <v>0</v>
      </c>
      <c r="CC41" s="532">
        <f t="shared" si="336"/>
        <v>0</v>
      </c>
      <c r="CD41" s="532">
        <f t="shared" si="336"/>
        <v>0</v>
      </c>
      <c r="CE41" s="532">
        <f t="shared" ref="CE41:CF41" si="337">SUM(CE6:CE38)</f>
        <v>0</v>
      </c>
      <c r="CF41" s="532">
        <f t="shared" si="337"/>
        <v>0</v>
      </c>
      <c r="CG41" s="532"/>
      <c r="CH41" s="126">
        <f>SUM(CH6:CH38)+5.25</f>
        <v>744.75</v>
      </c>
      <c r="CI41" s="126">
        <f>SUM(CI6:CI38)-1756</f>
        <v>82255.25</v>
      </c>
      <c r="CJ41" s="127" t="s">
        <v>59</v>
      </c>
      <c r="CK41" s="537"/>
      <c r="CL41" s="531">
        <f>CL129+CL178+CL226</f>
        <v>109.5</v>
      </c>
      <c r="CM41" s="531"/>
      <c r="CN41" s="531"/>
      <c r="CO41" s="531"/>
      <c r="CP41" s="531">
        <f>CP129+CP178+CP226</f>
        <v>22.25</v>
      </c>
      <c r="CQ41" s="531"/>
      <c r="CR41" s="531"/>
      <c r="CS41" s="531"/>
      <c r="CT41" s="531">
        <f>CT129+CT178+CT226</f>
        <v>6.25</v>
      </c>
      <c r="CU41" s="531"/>
      <c r="CV41" s="531"/>
      <c r="CW41" s="531"/>
      <c r="CX41" s="531">
        <f>CX129+CX178+CX226</f>
        <v>16</v>
      </c>
      <c r="CY41" s="531"/>
      <c r="CZ41" s="531"/>
      <c r="DA41" s="531"/>
      <c r="DB41" s="531">
        <f>DB129+DB178+DB226</f>
        <v>63</v>
      </c>
      <c r="DC41" s="531"/>
      <c r="DD41" s="531"/>
      <c r="DE41" s="531"/>
      <c r="DF41" s="531">
        <f>DF129+DF178+DF226</f>
        <v>30.5</v>
      </c>
      <c r="DG41" s="531"/>
      <c r="DH41" s="531"/>
      <c r="DI41" s="531"/>
      <c r="DJ41" s="531">
        <f>DJ129+DJ178+DJ226</f>
        <v>28.25</v>
      </c>
      <c r="DK41" s="531"/>
      <c r="DL41" s="531"/>
      <c r="DM41" s="531"/>
      <c r="DN41" s="531">
        <f>DN129+DN178+DN226</f>
        <v>42.75</v>
      </c>
      <c r="DO41" s="531"/>
      <c r="DP41" s="531"/>
      <c r="DQ41" s="531"/>
      <c r="DR41" s="531">
        <f>DR129+DR178+DR226</f>
        <v>64</v>
      </c>
      <c r="DS41" s="531"/>
      <c r="DT41" s="531"/>
      <c r="DU41" s="531"/>
      <c r="DV41" s="531">
        <f>DV129+DV178+DV226</f>
        <v>24.5</v>
      </c>
      <c r="DW41" s="531"/>
      <c r="DX41" s="531"/>
      <c r="DY41" s="531"/>
      <c r="DZ41" s="535">
        <f>DZ129+DZ178+DZ226</f>
        <v>32.5</v>
      </c>
      <c r="EA41" s="531"/>
      <c r="EB41" s="531"/>
      <c r="EC41" s="531"/>
      <c r="ED41" s="531">
        <f>ED129+ED178+ED226</f>
        <v>36.25</v>
      </c>
      <c r="EE41" s="531"/>
      <c r="EF41" s="531"/>
      <c r="EG41" s="531"/>
      <c r="EH41" s="531">
        <f>EH129+EH178+EH226</f>
        <v>23.75</v>
      </c>
      <c r="EI41" s="531"/>
      <c r="EJ41" s="531"/>
      <c r="EK41" s="531"/>
      <c r="EL41" s="531">
        <f>EL129+EL178+EL226</f>
        <v>18</v>
      </c>
      <c r="EM41" s="531"/>
      <c r="EN41" s="531"/>
      <c r="EO41" s="531"/>
      <c r="EP41" s="531">
        <f>EP129+EP178+EP226</f>
        <v>30.25</v>
      </c>
      <c r="EQ41" s="531"/>
      <c r="ER41" s="531"/>
      <c r="ES41" s="531"/>
      <c r="ET41" s="531">
        <f>ET129+ET178+ET226</f>
        <v>15.25</v>
      </c>
      <c r="EU41" s="531"/>
      <c r="EV41" s="531"/>
      <c r="EW41" s="531"/>
      <c r="EX41" s="531">
        <f>EX129+EX178+EX226</f>
        <v>1.5</v>
      </c>
      <c r="EY41" s="531"/>
      <c r="EZ41" s="531"/>
      <c r="FA41" s="531"/>
      <c r="FB41" s="531">
        <f>FB129+FB178+FB226</f>
        <v>21</v>
      </c>
      <c r="FC41" s="531"/>
      <c r="FD41" s="531"/>
      <c r="FE41" s="531"/>
      <c r="FF41" s="531">
        <f>FF129+FF178+FF226</f>
        <v>48</v>
      </c>
      <c r="FG41" s="531"/>
      <c r="FH41" s="531"/>
      <c r="FI41" s="531"/>
      <c r="FJ41" s="531">
        <f>FJ129+FJ178+FJ226</f>
        <v>19.5</v>
      </c>
      <c r="FK41" s="531"/>
      <c r="FL41" s="531"/>
      <c r="FM41" s="531"/>
      <c r="FN41" s="531">
        <f>FN129+FN178+FN226</f>
        <v>61</v>
      </c>
      <c r="FO41" s="531"/>
      <c r="FP41" s="531"/>
      <c r="FQ41" s="531"/>
      <c r="FR41" s="531">
        <f>FR129+FR178+FR226</f>
        <v>34.75</v>
      </c>
      <c r="FS41" s="531"/>
      <c r="FT41" s="531"/>
      <c r="FU41" s="531"/>
      <c r="FV41" s="531">
        <f>FV129+FV178+FV226</f>
        <v>0</v>
      </c>
      <c r="FW41" s="531"/>
      <c r="FX41" s="531"/>
      <c r="FY41" s="531"/>
      <c r="FZ41" s="531"/>
      <c r="GA41" s="531"/>
      <c r="GB41" s="531"/>
      <c r="GC41" s="531"/>
      <c r="GD41" s="531"/>
      <c r="GE41" s="531"/>
      <c r="GF41" s="531"/>
      <c r="GG41" s="531"/>
      <c r="GH41" s="531"/>
      <c r="GI41" s="531"/>
      <c r="GJ41" s="531"/>
      <c r="GK41" s="531"/>
      <c r="GL41" s="531"/>
      <c r="GM41" s="531"/>
      <c r="GN41" s="531"/>
      <c r="GO41" s="531"/>
      <c r="GP41" s="531"/>
      <c r="GQ41" s="531"/>
      <c r="GR41" s="531"/>
      <c r="GS41" s="531"/>
      <c r="GT41" s="531"/>
      <c r="GU41" s="531"/>
      <c r="GV41" s="531"/>
      <c r="GW41" s="531"/>
      <c r="GX41" s="531"/>
      <c r="GY41" s="531"/>
      <c r="GZ41" s="531"/>
      <c r="HA41" s="531"/>
      <c r="HB41" s="531"/>
      <c r="HC41" s="531"/>
      <c r="HD41" s="531"/>
      <c r="HE41" s="531"/>
      <c r="HF41" s="531"/>
      <c r="HG41" s="531"/>
      <c r="HH41" s="531"/>
      <c r="HI41" s="531"/>
      <c r="HJ41" s="531"/>
      <c r="HK41" s="531"/>
      <c r="HL41" s="531"/>
      <c r="HM41" s="531"/>
      <c r="HN41" s="531"/>
      <c r="HO41" s="531"/>
      <c r="HP41" s="531"/>
      <c r="HQ41" s="531"/>
      <c r="HR41" s="531"/>
      <c r="HS41" s="531"/>
      <c r="HT41" s="531"/>
      <c r="HU41" s="531"/>
      <c r="HV41" s="531"/>
      <c r="HW41" s="531"/>
      <c r="HX41" s="531"/>
      <c r="HY41" s="531"/>
      <c r="HZ41" s="531"/>
      <c r="IA41" s="531"/>
      <c r="IB41" s="531"/>
      <c r="IC41" s="531"/>
      <c r="ID41" s="531"/>
      <c r="IE41" s="531"/>
      <c r="IF41" s="531"/>
      <c r="IG41" s="531"/>
      <c r="IH41" s="531"/>
      <c r="II41" s="531"/>
      <c r="IJ41" s="531"/>
      <c r="IK41" s="531"/>
      <c r="IL41" s="531"/>
      <c r="IM41" s="531"/>
      <c r="IN41" s="531"/>
      <c r="IO41" s="531"/>
      <c r="IP41" s="531"/>
      <c r="IQ41" s="531"/>
      <c r="IR41" s="531"/>
      <c r="IS41" s="531"/>
      <c r="IT41" s="531"/>
      <c r="IU41" s="531"/>
      <c r="IV41" s="531"/>
      <c r="IW41" s="531"/>
      <c r="IX41" s="531"/>
      <c r="IY41" s="531"/>
      <c r="IZ41" s="531"/>
      <c r="JA41" s="531"/>
      <c r="JB41" s="531"/>
      <c r="JC41" s="531"/>
    </row>
    <row r="42" spans="1:263" x14ac:dyDescent="0.2">
      <c r="A42" s="53"/>
      <c r="B42" s="53" t="s">
        <v>60</v>
      </c>
      <c r="C42" s="53"/>
      <c r="D42" s="53"/>
      <c r="E42" s="735" t="e">
        <f>F41/E41</f>
        <v>#DIV/0!</v>
      </c>
      <c r="F42" s="735"/>
      <c r="G42" s="735" t="e">
        <f>H41/G41</f>
        <v>#DIV/0!</v>
      </c>
      <c r="H42" s="735"/>
      <c r="I42" s="735">
        <f>J41/I41</f>
        <v>107.49771689497717</v>
      </c>
      <c r="J42" s="735"/>
      <c r="K42" s="735">
        <f>L41/K41</f>
        <v>109.91836734693878</v>
      </c>
      <c r="L42" s="735"/>
      <c r="M42" s="735" t="e">
        <f>N41/M41</f>
        <v>#DIV/0!</v>
      </c>
      <c r="N42" s="735"/>
      <c r="O42" s="735">
        <f>P41/O41</f>
        <v>100</v>
      </c>
      <c r="P42" s="735"/>
      <c r="Q42" s="735">
        <f>R41/Q41</f>
        <v>101.42857142857143</v>
      </c>
      <c r="R42" s="735"/>
      <c r="S42" s="735">
        <f>T41/S41</f>
        <v>102.36065573770492</v>
      </c>
      <c r="T42" s="735"/>
      <c r="U42" s="735">
        <f>V41/U41</f>
        <v>100</v>
      </c>
      <c r="V42" s="735"/>
      <c r="W42" s="735">
        <f>X41/W41</f>
        <v>100</v>
      </c>
      <c r="X42" s="735"/>
      <c r="Y42" s="735">
        <f>Z41/Y41</f>
        <v>95.625</v>
      </c>
      <c r="Z42" s="735"/>
      <c r="AA42" s="735">
        <f>AB41/AA41</f>
        <v>87.542372881355931</v>
      </c>
      <c r="AB42" s="735"/>
      <c r="AC42" s="735">
        <f>AD41/AC41</f>
        <v>136</v>
      </c>
      <c r="AD42" s="735"/>
      <c r="AE42" s="735">
        <f>AF41/AE41</f>
        <v>136.25899280575538</v>
      </c>
      <c r="AF42" s="735"/>
      <c r="AG42" s="735">
        <f>AH41/AG41</f>
        <v>134.26315789473685</v>
      </c>
      <c r="AH42" s="735"/>
      <c r="AI42" s="735">
        <f>AJ41/AI41</f>
        <v>115.55555555555556</v>
      </c>
      <c r="AJ42" s="735"/>
      <c r="AK42" s="735">
        <f>AL41/AK41</f>
        <v>118.41322314049587</v>
      </c>
      <c r="AL42" s="735"/>
      <c r="AM42" s="735">
        <f>AN41/AM41</f>
        <v>140</v>
      </c>
      <c r="AN42" s="735"/>
      <c r="AO42" s="735">
        <f>AP41/AO41</f>
        <v>140</v>
      </c>
      <c r="AP42" s="735"/>
      <c r="AQ42" s="735">
        <f>AR41/AQ41</f>
        <v>125.33333333333333</v>
      </c>
      <c r="AR42" s="735"/>
      <c r="AS42" s="735">
        <f>AT41/AS41</f>
        <v>135.875</v>
      </c>
      <c r="AT42" s="735"/>
      <c r="AU42" s="735">
        <f>AV41/AU41</f>
        <v>126.35897435897436</v>
      </c>
      <c r="AV42" s="735"/>
      <c r="AW42" s="735">
        <f>AX41/AW41</f>
        <v>122.36065573770492</v>
      </c>
      <c r="AX42" s="735"/>
      <c r="AY42" s="735">
        <f>AZ41/AY41</f>
        <v>123.54198473282443</v>
      </c>
      <c r="AZ42" s="735"/>
      <c r="BA42" s="735" t="e">
        <f>BB41/BA41</f>
        <v>#DIV/0!</v>
      </c>
      <c r="BB42" s="735"/>
      <c r="BC42" s="735" t="e">
        <f>BD41/BC41</f>
        <v>#DIV/0!</v>
      </c>
      <c r="BD42" s="735"/>
      <c r="BE42" s="735" t="e">
        <f>BF41/BE41</f>
        <v>#DIV/0!</v>
      </c>
      <c r="BF42" s="735"/>
      <c r="BG42" s="735" t="e">
        <f>BH41/BG41</f>
        <v>#DIV/0!</v>
      </c>
      <c r="BH42" s="735"/>
      <c r="BI42" s="735" t="e">
        <f>BJ41/BI41</f>
        <v>#DIV/0!</v>
      </c>
      <c r="BJ42" s="735"/>
      <c r="BK42" s="735" t="e">
        <f>BL41/BK41</f>
        <v>#DIV/0!</v>
      </c>
      <c r="BL42" s="735"/>
      <c r="BM42" s="735" t="e">
        <f>BN41/BM41</f>
        <v>#DIV/0!</v>
      </c>
      <c r="BN42" s="735"/>
      <c r="BO42" s="735" t="e">
        <f>BP41/BO41</f>
        <v>#DIV/0!</v>
      </c>
      <c r="BP42" s="735"/>
      <c r="BQ42" s="735" t="e">
        <f>BR41/BQ41</f>
        <v>#DIV/0!</v>
      </c>
      <c r="BR42" s="735"/>
      <c r="BS42" s="735" t="e">
        <f>BT41/BS41</f>
        <v>#DIV/0!</v>
      </c>
      <c r="BT42" s="735"/>
      <c r="BU42" s="735" t="e">
        <f>BV41/BU41</f>
        <v>#DIV/0!</v>
      </c>
      <c r="BV42" s="735"/>
      <c r="BW42" s="735" t="e">
        <f>BX41/BW41</f>
        <v>#DIV/0!</v>
      </c>
      <c r="BX42" s="735"/>
      <c r="BY42" s="735" t="e">
        <f>BZ41/BY41</f>
        <v>#DIV/0!</v>
      </c>
      <c r="BZ42" s="735"/>
      <c r="CA42" s="735" t="e">
        <f>CB41/CA41</f>
        <v>#DIV/0!</v>
      </c>
      <c r="CB42" s="735"/>
      <c r="CC42" s="735" t="e">
        <f>CD41/CC41</f>
        <v>#DIV/0!</v>
      </c>
      <c r="CD42" s="735"/>
      <c r="CE42" s="735" t="e">
        <f>CF41/CE41</f>
        <v>#DIV/0!</v>
      </c>
      <c r="CF42" s="735"/>
      <c r="CG42" s="58"/>
      <c r="CH42" s="744">
        <f>CI41/CH41</f>
        <v>110.44679422625042</v>
      </c>
      <c r="CI42" s="744"/>
      <c r="CJ42" s="56" t="s">
        <v>61</v>
      </c>
      <c r="CK42" s="541"/>
      <c r="CM42" s="210">
        <f>CM129+CM178+CM226</f>
        <v>11771</v>
      </c>
      <c r="CQ42" s="1">
        <f>CQ129+CQ178+CQ226</f>
        <v>2468</v>
      </c>
      <c r="CU42" s="1">
        <f>CU129+CU178+CU226</f>
        <v>593.75</v>
      </c>
      <c r="CY42" s="1">
        <f>CY129+CY178+CY226</f>
        <v>1600</v>
      </c>
      <c r="DC42" s="1">
        <f>DC129+DC178+DC226</f>
        <v>6390</v>
      </c>
      <c r="DG42" s="1">
        <f>DG129+DG178+DG226</f>
        <v>3122</v>
      </c>
      <c r="DK42" s="1">
        <f>DK129+DK178+DK226</f>
        <v>2825</v>
      </c>
      <c r="DO42" s="1">
        <f>DO129+DO178+DO226</f>
        <v>4275</v>
      </c>
      <c r="DR42" s="1">
        <f>DR130+DR179+DR227</f>
        <v>0</v>
      </c>
      <c r="DS42" s="1">
        <f>DS129+DS178+DS226</f>
        <v>6120</v>
      </c>
      <c r="DW42" s="1">
        <f>DW129+DW178+DW226</f>
        <v>2370</v>
      </c>
      <c r="EA42" s="1">
        <f>EA129+EA178+EA226</f>
        <v>3776.5</v>
      </c>
      <c r="EE42" s="1">
        <f>EE129+EE178+EE226</f>
        <v>4219</v>
      </c>
      <c r="EI42" s="1">
        <f>EI129+EI178+EI226</f>
        <v>2687.75</v>
      </c>
      <c r="EM42" s="1">
        <f>EM129+EM178+EM226</f>
        <v>1926</v>
      </c>
      <c r="EQ42" s="1">
        <f>EQ129+EQ178+EQ226</f>
        <v>3290.5</v>
      </c>
      <c r="EU42" s="1">
        <f>EU129+EU178+EU226</f>
        <v>1799.5</v>
      </c>
      <c r="EY42" s="1">
        <f>EY129+EY178+EY226</f>
        <v>177</v>
      </c>
      <c r="FC42" s="1">
        <f>FC129+FC178+FC226</f>
        <v>2478</v>
      </c>
      <c r="FG42" s="1">
        <f>FG129+FG178+FG226</f>
        <v>5664</v>
      </c>
      <c r="FK42" s="1">
        <f>FK129+FK178+FK226</f>
        <v>2211</v>
      </c>
      <c r="FO42" s="1">
        <f>FO129+FO178+FO226</f>
        <v>6991</v>
      </c>
      <c r="FS42" s="1">
        <f>FS129+FS178+FS226</f>
        <v>4064.5</v>
      </c>
      <c r="FW42" s="1">
        <f>FW129+FW178+FW226</f>
        <v>0</v>
      </c>
    </row>
    <row r="45" spans="1:263" ht="12.75" customHeight="1" x14ac:dyDescent="0.2">
      <c r="A45" s="38"/>
      <c r="B45" s="38"/>
      <c r="C45" s="39"/>
      <c r="D45" s="39"/>
      <c r="E45" s="738">
        <v>2021</v>
      </c>
      <c r="F45" s="739"/>
      <c r="G45" s="739"/>
      <c r="H45" s="739"/>
      <c r="I45" s="739"/>
      <c r="J45" s="739"/>
      <c r="K45" s="739"/>
      <c r="L45" s="739"/>
      <c r="M45" s="739"/>
      <c r="N45" s="739"/>
      <c r="O45" s="739"/>
      <c r="P45" s="739"/>
      <c r="Q45" s="739"/>
      <c r="R45" s="739"/>
      <c r="S45" s="739"/>
      <c r="T45" s="739"/>
      <c r="U45" s="739"/>
      <c r="V45" s="739"/>
      <c r="W45" s="739"/>
      <c r="X45" s="739"/>
      <c r="Y45" s="739"/>
      <c r="Z45" s="739"/>
      <c r="AA45" s="739"/>
      <c r="AB45" s="740"/>
      <c r="AC45" s="738">
        <f>AC3</f>
        <v>2022</v>
      </c>
      <c r="AD45" s="739"/>
      <c r="AE45" s="739"/>
      <c r="AF45" s="739"/>
      <c r="AG45" s="739"/>
      <c r="AH45" s="739"/>
      <c r="AI45" s="739"/>
      <c r="AJ45" s="739"/>
      <c r="AK45" s="739"/>
      <c r="AL45" s="739"/>
      <c r="AM45" s="739"/>
      <c r="AN45" s="739"/>
      <c r="AO45" s="739"/>
      <c r="AP45" s="739"/>
      <c r="AQ45" s="739"/>
      <c r="AR45" s="739"/>
      <c r="AS45" s="739"/>
      <c r="AT45" s="739"/>
      <c r="AU45" s="739"/>
      <c r="AV45" s="739"/>
      <c r="AW45" s="739"/>
      <c r="AX45" s="739"/>
      <c r="AY45" s="739"/>
      <c r="AZ45" s="740"/>
      <c r="BA45" s="492"/>
      <c r="BB45" s="50"/>
      <c r="BC45" s="50"/>
      <c r="BD45" s="50"/>
      <c r="BE45" s="50"/>
      <c r="BF45" s="50"/>
      <c r="BG45" s="50"/>
      <c r="BH45" s="50"/>
      <c r="BI45" s="50"/>
      <c r="BJ45" s="50"/>
      <c r="BK45" s="50"/>
      <c r="BL45" s="50"/>
      <c r="BM45" s="50"/>
      <c r="BN45" s="50"/>
      <c r="BO45" s="50"/>
      <c r="BP45" s="50"/>
      <c r="BQ45" s="50"/>
      <c r="BR45" s="50"/>
      <c r="BS45" s="50"/>
      <c r="BT45" s="50"/>
      <c r="BU45" s="50"/>
      <c r="BV45" s="50"/>
      <c r="BW45" s="50"/>
      <c r="BX45" s="510"/>
      <c r="BY45" s="50"/>
      <c r="BZ45" s="50"/>
      <c r="CA45" s="50"/>
      <c r="CB45" s="50"/>
      <c r="CC45" s="50"/>
      <c r="CD45" s="50"/>
      <c r="CE45" s="50"/>
      <c r="CF45" s="50"/>
      <c r="CG45" s="50"/>
      <c r="CH45" s="12"/>
      <c r="CI45" s="12"/>
    </row>
    <row r="46" spans="1:263" s="3" customFormat="1" ht="15.75" x14ac:dyDescent="0.25">
      <c r="A46" s="57"/>
      <c r="B46" s="57" t="str">
        <f>Stundenverteilung!K5</f>
        <v>AeBo PL (100%)</v>
      </c>
      <c r="C46" s="747" t="str">
        <f>Stundenverteilung!K7</f>
        <v>PL</v>
      </c>
      <c r="D46" s="748"/>
      <c r="E46" s="741"/>
      <c r="F46" s="742"/>
      <c r="G46" s="742"/>
      <c r="H46" s="742"/>
      <c r="I46" s="742"/>
      <c r="J46" s="742"/>
      <c r="K46" s="742"/>
      <c r="L46" s="742"/>
      <c r="M46" s="742"/>
      <c r="N46" s="742"/>
      <c r="O46" s="742"/>
      <c r="P46" s="742"/>
      <c r="Q46" s="742"/>
      <c r="R46" s="742"/>
      <c r="S46" s="742"/>
      <c r="T46" s="742"/>
      <c r="U46" s="742"/>
      <c r="V46" s="742"/>
      <c r="W46" s="742"/>
      <c r="X46" s="742"/>
      <c r="Y46" s="742"/>
      <c r="Z46" s="742"/>
      <c r="AA46" s="742"/>
      <c r="AB46" s="743"/>
      <c r="AC46" s="741"/>
      <c r="AD46" s="742"/>
      <c r="AE46" s="742"/>
      <c r="AF46" s="742"/>
      <c r="AG46" s="742"/>
      <c r="AH46" s="742"/>
      <c r="AI46" s="742"/>
      <c r="AJ46" s="742"/>
      <c r="AK46" s="742"/>
      <c r="AL46" s="742"/>
      <c r="AM46" s="742"/>
      <c r="AN46" s="742"/>
      <c r="AO46" s="742"/>
      <c r="AP46" s="742"/>
      <c r="AQ46" s="742"/>
      <c r="AR46" s="742"/>
      <c r="AS46" s="742"/>
      <c r="AT46" s="742"/>
      <c r="AU46" s="742"/>
      <c r="AV46" s="742"/>
      <c r="AW46" s="742"/>
      <c r="AX46" s="742"/>
      <c r="AY46" s="742"/>
      <c r="AZ46" s="743"/>
      <c r="BA46" s="492"/>
      <c r="BB46" s="50"/>
      <c r="BC46" s="50"/>
      <c r="BD46" s="50"/>
      <c r="BE46" s="50"/>
      <c r="BF46" s="50"/>
      <c r="BG46" s="50"/>
      <c r="BH46" s="50"/>
      <c r="BI46" s="50"/>
      <c r="BJ46" s="50"/>
      <c r="BK46" s="50"/>
      <c r="BL46" s="50"/>
      <c r="BM46" s="50"/>
      <c r="BN46" s="50"/>
      <c r="BO46" s="50"/>
      <c r="BP46" s="50"/>
      <c r="BQ46" s="50"/>
      <c r="BR46" s="50"/>
      <c r="BS46" s="50"/>
      <c r="BT46" s="50"/>
      <c r="BU46" s="50"/>
      <c r="BV46" s="50"/>
      <c r="BW46" s="50"/>
      <c r="BX46" s="510"/>
      <c r="BY46" s="50"/>
      <c r="BZ46" s="50"/>
      <c r="CA46" s="50"/>
      <c r="CB46" s="50"/>
      <c r="CC46" s="50"/>
      <c r="CD46" s="50"/>
      <c r="CE46" s="50"/>
      <c r="CF46" s="50"/>
      <c r="CG46" s="50"/>
      <c r="CH46" s="11"/>
      <c r="CI46" s="1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495"/>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1:263" s="3" customFormat="1" ht="48" x14ac:dyDescent="0.2">
      <c r="A47" s="40" t="s">
        <v>0</v>
      </c>
      <c r="B47" s="40" t="s">
        <v>80</v>
      </c>
      <c r="C47" s="41" t="s">
        <v>1</v>
      </c>
      <c r="D47" s="41" t="s">
        <v>6</v>
      </c>
      <c r="E47" s="485" t="s">
        <v>13</v>
      </c>
      <c r="F47" s="46" t="s">
        <v>14</v>
      </c>
      <c r="G47" s="46" t="s">
        <v>15</v>
      </c>
      <c r="H47" s="46" t="s">
        <v>16</v>
      </c>
      <c r="I47" s="46" t="s">
        <v>17</v>
      </c>
      <c r="J47" s="46" t="s">
        <v>18</v>
      </c>
      <c r="K47" s="46" t="s">
        <v>19</v>
      </c>
      <c r="L47" s="46" t="s">
        <v>20</v>
      </c>
      <c r="M47" s="46" t="s">
        <v>21</v>
      </c>
      <c r="N47" s="46" t="s">
        <v>22</v>
      </c>
      <c r="O47" s="46" t="s">
        <v>23</v>
      </c>
      <c r="P47" s="46" t="s">
        <v>24</v>
      </c>
      <c r="Q47" s="46" t="s">
        <v>25</v>
      </c>
      <c r="R47" s="46" t="s">
        <v>26</v>
      </c>
      <c r="S47" s="46" t="s">
        <v>27</v>
      </c>
      <c r="T47" s="46" t="s">
        <v>28</v>
      </c>
      <c r="U47" s="46" t="s">
        <v>29</v>
      </c>
      <c r="V47" s="46" t="s">
        <v>30</v>
      </c>
      <c r="W47" s="46" t="s">
        <v>31</v>
      </c>
      <c r="X47" s="46" t="s">
        <v>32</v>
      </c>
      <c r="Y47" s="46" t="s">
        <v>33</v>
      </c>
      <c r="Z47" s="46" t="s">
        <v>36</v>
      </c>
      <c r="AA47" s="46" t="s">
        <v>34</v>
      </c>
      <c r="AB47" s="480" t="s">
        <v>35</v>
      </c>
      <c r="AC47" s="485" t="s">
        <v>13</v>
      </c>
      <c r="AD47" s="46" t="s">
        <v>14</v>
      </c>
      <c r="AE47" s="46" t="s">
        <v>15</v>
      </c>
      <c r="AF47" s="46" t="s">
        <v>16</v>
      </c>
      <c r="AG47" s="46" t="s">
        <v>17</v>
      </c>
      <c r="AH47" s="46" t="s">
        <v>18</v>
      </c>
      <c r="AI47" s="46" t="s">
        <v>19</v>
      </c>
      <c r="AJ47" s="46" t="s">
        <v>20</v>
      </c>
      <c r="AK47" s="46" t="s">
        <v>21</v>
      </c>
      <c r="AL47" s="46" t="s">
        <v>22</v>
      </c>
      <c r="AM47" s="46" t="s">
        <v>23</v>
      </c>
      <c r="AN47" s="46" t="s">
        <v>24</v>
      </c>
      <c r="AO47" s="46" t="s">
        <v>25</v>
      </c>
      <c r="AP47" s="46" t="s">
        <v>26</v>
      </c>
      <c r="AQ47" s="46" t="s">
        <v>27</v>
      </c>
      <c r="AR47" s="46" t="s">
        <v>28</v>
      </c>
      <c r="AS47" s="46" t="s">
        <v>29</v>
      </c>
      <c r="AT47" s="46" t="s">
        <v>30</v>
      </c>
      <c r="AU47" s="46" t="s">
        <v>31</v>
      </c>
      <c r="AV47" s="46" t="s">
        <v>32</v>
      </c>
      <c r="AW47" s="46" t="s">
        <v>33</v>
      </c>
      <c r="AX47" s="46" t="s">
        <v>36</v>
      </c>
      <c r="AY47" s="46" t="s">
        <v>34</v>
      </c>
      <c r="AZ47" s="480" t="s">
        <v>35</v>
      </c>
      <c r="BA47" s="493" t="str">
        <f t="shared" ref="BA47:CF47" si="338">BA5</f>
        <v>Jan. 
Std.</v>
      </c>
      <c r="BB47" s="46" t="str">
        <f t="shared" si="338"/>
        <v>Jan. 
CHF</v>
      </c>
      <c r="BC47" s="196" t="str">
        <f t="shared" si="338"/>
        <v>Feb. 
Std.</v>
      </c>
      <c r="BD47" s="46" t="str">
        <f t="shared" si="338"/>
        <v>Feb. 
CHF</v>
      </c>
      <c r="BE47" s="196" t="str">
        <f t="shared" si="338"/>
        <v>März 
Std.</v>
      </c>
      <c r="BF47" s="46" t="str">
        <f t="shared" si="338"/>
        <v>März 
CHF</v>
      </c>
      <c r="BG47" s="196" t="str">
        <f t="shared" si="338"/>
        <v>April 
Std.</v>
      </c>
      <c r="BH47" s="46" t="str">
        <f t="shared" si="338"/>
        <v>April 
CHF</v>
      </c>
      <c r="BI47" s="196" t="str">
        <f t="shared" si="338"/>
        <v>Mai 
Std.</v>
      </c>
      <c r="BJ47" s="46" t="str">
        <f t="shared" si="338"/>
        <v>Mai 
CHF</v>
      </c>
      <c r="BK47" s="196" t="str">
        <f t="shared" si="338"/>
        <v>Juni 
Std.</v>
      </c>
      <c r="BL47" s="46" t="str">
        <f t="shared" si="338"/>
        <v>Juni 
CHF</v>
      </c>
      <c r="BM47" s="196" t="str">
        <f t="shared" si="338"/>
        <v>Juli 
Std.</v>
      </c>
      <c r="BN47" s="46" t="str">
        <f t="shared" si="338"/>
        <v>Juli 
CHF</v>
      </c>
      <c r="BO47" s="196" t="str">
        <f t="shared" si="338"/>
        <v>Aug.
Std.</v>
      </c>
      <c r="BP47" s="46" t="str">
        <f t="shared" si="338"/>
        <v>Aug. 
CHF</v>
      </c>
      <c r="BQ47" s="196" t="str">
        <f t="shared" si="338"/>
        <v>Sept. 
Std.</v>
      </c>
      <c r="BR47" s="46" t="str">
        <f t="shared" si="338"/>
        <v>Sept. 
CHF</v>
      </c>
      <c r="BS47" s="196" t="str">
        <f t="shared" si="338"/>
        <v>Okt. 
Std.</v>
      </c>
      <c r="BT47" s="46" t="str">
        <f t="shared" si="338"/>
        <v>Okt.
CHF</v>
      </c>
      <c r="BU47" s="196" t="str">
        <f t="shared" si="338"/>
        <v>Nov. 
Std.</v>
      </c>
      <c r="BV47" s="46" t="str">
        <f t="shared" si="338"/>
        <v>Nov. 
CHF</v>
      </c>
      <c r="BW47" s="196" t="str">
        <f t="shared" si="338"/>
        <v>Dez.
Std.</v>
      </c>
      <c r="BX47" s="504" t="str">
        <f t="shared" si="338"/>
        <v>Dez.
CHF</v>
      </c>
      <c r="BY47" s="502" t="str">
        <f t="shared" si="338"/>
        <v>Jan. 
Std.</v>
      </c>
      <c r="BZ47" s="46" t="str">
        <f t="shared" si="338"/>
        <v>Jan. 
CHF</v>
      </c>
      <c r="CA47" s="196" t="str">
        <f t="shared" si="338"/>
        <v>Feb. 
Std.</v>
      </c>
      <c r="CB47" s="46" t="str">
        <f t="shared" si="338"/>
        <v>Feb. 
CHF</v>
      </c>
      <c r="CC47" s="196" t="str">
        <f t="shared" si="338"/>
        <v>März 
Std.</v>
      </c>
      <c r="CD47" s="46" t="str">
        <f t="shared" si="338"/>
        <v>März 
CHF</v>
      </c>
      <c r="CE47" s="196" t="str">
        <f t="shared" si="338"/>
        <v>April 
Std.</v>
      </c>
      <c r="CF47" s="46" t="str">
        <f t="shared" si="338"/>
        <v>April 
CHF</v>
      </c>
      <c r="CG47" s="46"/>
      <c r="CH47" s="48" t="s">
        <v>4</v>
      </c>
      <c r="CI47" s="48" t="s">
        <v>5</v>
      </c>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495"/>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1:263" s="3" customFormat="1" x14ac:dyDescent="0.2">
      <c r="A48" s="45"/>
      <c r="B48" s="45"/>
      <c r="C48" s="45" t="s">
        <v>2</v>
      </c>
      <c r="D48" s="45">
        <v>140</v>
      </c>
      <c r="E48" s="486"/>
      <c r="F48" s="52">
        <f>SUM(E48*$D48)</f>
        <v>0</v>
      </c>
      <c r="G48" s="47"/>
      <c r="H48" s="52">
        <f>SUM(G48*$D48)</f>
        <v>0</v>
      </c>
      <c r="I48" s="47"/>
      <c r="J48" s="52">
        <f>SUM(I48*$D48)</f>
        <v>0</v>
      </c>
      <c r="K48" s="47"/>
      <c r="L48" s="52">
        <f>SUM(K48*$D48)</f>
        <v>0</v>
      </c>
      <c r="M48" s="47"/>
      <c r="N48" s="52">
        <f>SUM(M48*$D48)</f>
        <v>0</v>
      </c>
      <c r="O48" s="47"/>
      <c r="P48" s="52">
        <f>SUM(O48*$D48)</f>
        <v>0</v>
      </c>
      <c r="Q48" s="47"/>
      <c r="R48" s="52">
        <f>SUM(Q48*$D48)</f>
        <v>0</v>
      </c>
      <c r="S48" s="47"/>
      <c r="T48" s="52">
        <f>SUM(S48*$D48)</f>
        <v>0</v>
      </c>
      <c r="U48" s="47"/>
      <c r="V48" s="52">
        <f>SUM(U48*$D48)</f>
        <v>0</v>
      </c>
      <c r="W48" s="47"/>
      <c r="X48" s="52">
        <f>SUM(W48*$D48)</f>
        <v>0</v>
      </c>
      <c r="Y48" s="47"/>
      <c r="Z48" s="52">
        <f>SUM(Y48*$D48)</f>
        <v>0</v>
      </c>
      <c r="AA48" s="47"/>
      <c r="AB48" s="481">
        <f>SUM(AA48*$D48)</f>
        <v>0</v>
      </c>
      <c r="AC48" s="486"/>
      <c r="AD48" s="52">
        <f>SUM(AC48*$D48)</f>
        <v>0</v>
      </c>
      <c r="AE48" s="47"/>
      <c r="AF48" s="52">
        <f>SUM(AE48*$D48)</f>
        <v>0</v>
      </c>
      <c r="AG48" s="47"/>
      <c r="AH48" s="52">
        <f>SUM(AG48*$D48)</f>
        <v>0</v>
      </c>
      <c r="AI48" s="47"/>
      <c r="AJ48" s="52">
        <f>SUM(AI48*$D48)</f>
        <v>0</v>
      </c>
      <c r="AK48" s="47"/>
      <c r="AL48" s="52">
        <f>SUM(AK48*$D48)</f>
        <v>0</v>
      </c>
      <c r="AM48" s="47"/>
      <c r="AN48" s="52">
        <f>SUM(AM48*$D48)</f>
        <v>0</v>
      </c>
      <c r="AO48" s="47"/>
      <c r="AP48" s="52">
        <f>SUM(AO48*$D48)</f>
        <v>0</v>
      </c>
      <c r="AQ48" s="47"/>
      <c r="AR48" s="52">
        <f>SUM(AQ48*$D48)</f>
        <v>0</v>
      </c>
      <c r="AS48" s="47"/>
      <c r="AT48" s="52">
        <f>SUM(AS48*$D48)</f>
        <v>0</v>
      </c>
      <c r="AU48" s="47"/>
      <c r="AV48" s="52">
        <f>SUM(AU48*$D48)</f>
        <v>0</v>
      </c>
      <c r="AW48" s="47"/>
      <c r="AX48" s="52">
        <f>SUM(AW48*$D48)</f>
        <v>0</v>
      </c>
      <c r="AY48" s="47"/>
      <c r="AZ48" s="481">
        <f>SUM(AY48*$D48)</f>
        <v>0</v>
      </c>
      <c r="BA48" s="486"/>
      <c r="BB48" s="52">
        <f t="shared" ref="BB48:BB78" si="339">SUM(BA48*$D48)</f>
        <v>0</v>
      </c>
      <c r="BC48" s="47"/>
      <c r="BD48" s="52">
        <f t="shared" ref="BD48:BD78" si="340">SUM(BC48*$D48)</f>
        <v>0</v>
      </c>
      <c r="BE48" s="47"/>
      <c r="BF48" s="52">
        <f t="shared" ref="BF48:BF78" si="341">SUM(BE48*$D48)</f>
        <v>0</v>
      </c>
      <c r="BG48" s="47"/>
      <c r="BH48" s="52">
        <f t="shared" ref="BH48:BH78" si="342">SUM(BG48*$D48)</f>
        <v>0</v>
      </c>
      <c r="BI48" s="47"/>
      <c r="BJ48" s="52">
        <f t="shared" ref="BJ48:BJ78" si="343">SUM(BI48*$D48)</f>
        <v>0</v>
      </c>
      <c r="BK48" s="47"/>
      <c r="BL48" s="52">
        <f t="shared" ref="BL48:BL78" si="344">SUM(BK48*$D48)</f>
        <v>0</v>
      </c>
      <c r="BM48" s="47"/>
      <c r="BN48" s="52">
        <f t="shared" ref="BN48:BN78" si="345">SUM(BM48*$D48)</f>
        <v>0</v>
      </c>
      <c r="BO48" s="47"/>
      <c r="BP48" s="52">
        <f t="shared" ref="BP48:BP78" si="346">SUM(BO48*$D48)</f>
        <v>0</v>
      </c>
      <c r="BQ48" s="47"/>
      <c r="BR48" s="52">
        <f t="shared" ref="BR48:BR78" si="347">SUM(BQ48*$D48)</f>
        <v>0</v>
      </c>
      <c r="BS48" s="47"/>
      <c r="BT48" s="52">
        <f t="shared" ref="BT48:BT78" si="348">SUM(BS48*$D48)</f>
        <v>0</v>
      </c>
      <c r="BU48" s="47"/>
      <c r="BV48" s="52">
        <f t="shared" ref="BV48:BV78" si="349">SUM(BU48*$D48)</f>
        <v>0</v>
      </c>
      <c r="BW48" s="47"/>
      <c r="BX48" s="505">
        <f t="shared" ref="BX48:BX78" si="350">SUM(BW48*$D48)</f>
        <v>0</v>
      </c>
      <c r="BY48" s="499"/>
      <c r="BZ48" s="52">
        <f t="shared" ref="BZ48:BZ78" si="351">SUM(BY48*$D48)</f>
        <v>0</v>
      </c>
      <c r="CA48" s="47"/>
      <c r="CB48" s="52">
        <f t="shared" ref="CB48:CB78" si="352">SUM(CA48*$D48)</f>
        <v>0</v>
      </c>
      <c r="CC48" s="47"/>
      <c r="CD48" s="52">
        <f t="shared" ref="CD48:CD78" si="353">SUM(CC48*$D48)</f>
        <v>0</v>
      </c>
      <c r="CE48" s="47"/>
      <c r="CF48" s="52">
        <f t="shared" ref="CF48:CF78" si="354">SUM(CE48*$D48)</f>
        <v>0</v>
      </c>
      <c r="CG48" s="42"/>
      <c r="CH48" s="49">
        <f t="shared" ref="CH48:CH78" si="355">SUM(E48+G48+I48+K48+M48+O48+Q48+S48+U48+W48+Y48+AA48+AC48+AE48+AG48+AI48+AK48+AM48+AO48+AQ48+AS48+AU48+AW48+AY48+BA48+BC48+BE48+BG48+BI48+BK48+BM48+BO48+BQ48+BS48+BU48+BW48+BY48+CA48+CC48)+CE48</f>
        <v>0</v>
      </c>
      <c r="CI48" s="49">
        <f t="shared" ref="CI48:CI78" si="356">ROUND(CH48*D48*2,1)/2</f>
        <v>0</v>
      </c>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495"/>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1:263" s="3" customFormat="1" x14ac:dyDescent="0.2">
      <c r="A49" s="45"/>
      <c r="B49" s="45"/>
      <c r="C49" s="45" t="s">
        <v>2</v>
      </c>
      <c r="D49" s="45">
        <v>140</v>
      </c>
      <c r="E49" s="486"/>
      <c r="F49" s="52">
        <f t="shared" ref="F49:F61" si="357">SUM(E49*$D49)</f>
        <v>0</v>
      </c>
      <c r="G49" s="47"/>
      <c r="H49" s="52">
        <f t="shared" ref="H49:H61" si="358">SUM(G49*$D49)</f>
        <v>0</v>
      </c>
      <c r="I49" s="47"/>
      <c r="J49" s="52">
        <f t="shared" ref="J49:J61" si="359">SUM(I49*$D49)</f>
        <v>0</v>
      </c>
      <c r="K49" s="47"/>
      <c r="L49" s="52">
        <f t="shared" ref="L49:L61" si="360">SUM(K49*$D49)</f>
        <v>0</v>
      </c>
      <c r="M49" s="47"/>
      <c r="N49" s="52">
        <f t="shared" ref="N49:N61" si="361">SUM(M49*$D49)</f>
        <v>0</v>
      </c>
      <c r="O49" s="47"/>
      <c r="P49" s="52">
        <f t="shared" ref="P49:P61" si="362">SUM(O49*$D49)</f>
        <v>0</v>
      </c>
      <c r="Q49" s="47"/>
      <c r="R49" s="52">
        <f t="shared" ref="R49:R61" si="363">SUM(Q49*$D49)</f>
        <v>0</v>
      </c>
      <c r="S49" s="47"/>
      <c r="T49" s="52">
        <f t="shared" ref="T49:T61" si="364">SUM(S49*$D49)</f>
        <v>0</v>
      </c>
      <c r="U49" s="47"/>
      <c r="V49" s="52">
        <f t="shared" ref="V49:V61" si="365">SUM(U49*$D49)</f>
        <v>0</v>
      </c>
      <c r="W49" s="47"/>
      <c r="X49" s="52">
        <f t="shared" ref="X49:X61" si="366">SUM(W49*$D49)</f>
        <v>0</v>
      </c>
      <c r="Y49" s="47"/>
      <c r="Z49" s="52">
        <f t="shared" ref="Z49:Z61" si="367">SUM(Y49*$D49)</f>
        <v>0</v>
      </c>
      <c r="AA49" s="47"/>
      <c r="AB49" s="481">
        <f t="shared" ref="AB49:AB61" si="368">SUM(AA49*$D49)</f>
        <v>0</v>
      </c>
      <c r="AC49" s="486"/>
      <c r="AD49" s="52">
        <f t="shared" ref="AD49:AD61" si="369">SUM(AC49*$D49)</f>
        <v>0</v>
      </c>
      <c r="AE49" s="47"/>
      <c r="AF49" s="52">
        <f t="shared" ref="AF49:AF61" si="370">SUM(AE49*$D49)</f>
        <v>0</v>
      </c>
      <c r="AG49" s="47"/>
      <c r="AH49" s="52">
        <f t="shared" ref="AH49:AH61" si="371">SUM(AG49*$D49)</f>
        <v>0</v>
      </c>
      <c r="AI49" s="47"/>
      <c r="AJ49" s="52">
        <f t="shared" ref="AJ49:AJ61" si="372">SUM(AI49*$D49)</f>
        <v>0</v>
      </c>
      <c r="AK49" s="47"/>
      <c r="AL49" s="52">
        <f t="shared" ref="AL49:AL61" si="373">SUM(AK49*$D49)</f>
        <v>0</v>
      </c>
      <c r="AM49" s="47"/>
      <c r="AN49" s="52">
        <f t="shared" ref="AN49:AN61" si="374">SUM(AM49*$D49)</f>
        <v>0</v>
      </c>
      <c r="AO49" s="47"/>
      <c r="AP49" s="52">
        <f t="shared" ref="AP49:AP61" si="375">SUM(AO49*$D49)</f>
        <v>0</v>
      </c>
      <c r="AQ49" s="47"/>
      <c r="AR49" s="52">
        <f t="shared" ref="AR49:AR61" si="376">SUM(AQ49*$D49)</f>
        <v>0</v>
      </c>
      <c r="AS49" s="47"/>
      <c r="AT49" s="52">
        <f t="shared" ref="AT49:AT61" si="377">SUM(AS49*$D49)</f>
        <v>0</v>
      </c>
      <c r="AU49" s="47"/>
      <c r="AV49" s="52">
        <f t="shared" ref="AV49:AV61" si="378">SUM(AU49*$D49)</f>
        <v>0</v>
      </c>
      <c r="AW49" s="47"/>
      <c r="AX49" s="52">
        <f t="shared" ref="AX49:AX61" si="379">SUM(AW49*$D49)</f>
        <v>0</v>
      </c>
      <c r="AY49" s="47"/>
      <c r="AZ49" s="481">
        <f t="shared" ref="AZ49:AZ61" si="380">SUM(AY49*$D49)</f>
        <v>0</v>
      </c>
      <c r="BA49" s="486"/>
      <c r="BB49" s="52">
        <f t="shared" si="339"/>
        <v>0</v>
      </c>
      <c r="BC49" s="47"/>
      <c r="BD49" s="52">
        <f t="shared" si="340"/>
        <v>0</v>
      </c>
      <c r="BE49" s="47"/>
      <c r="BF49" s="52">
        <f t="shared" si="341"/>
        <v>0</v>
      </c>
      <c r="BG49" s="47"/>
      <c r="BH49" s="52">
        <f t="shared" si="342"/>
        <v>0</v>
      </c>
      <c r="BI49" s="47"/>
      <c r="BJ49" s="52">
        <f t="shared" si="343"/>
        <v>0</v>
      </c>
      <c r="BK49" s="47"/>
      <c r="BL49" s="52">
        <f t="shared" si="344"/>
        <v>0</v>
      </c>
      <c r="BM49" s="47"/>
      <c r="BN49" s="52">
        <f t="shared" si="345"/>
        <v>0</v>
      </c>
      <c r="BO49" s="47"/>
      <c r="BP49" s="52">
        <f t="shared" si="346"/>
        <v>0</v>
      </c>
      <c r="BQ49" s="47"/>
      <c r="BR49" s="52">
        <f t="shared" si="347"/>
        <v>0</v>
      </c>
      <c r="BS49" s="47"/>
      <c r="BT49" s="52">
        <f t="shared" si="348"/>
        <v>0</v>
      </c>
      <c r="BU49" s="47"/>
      <c r="BV49" s="52">
        <f t="shared" si="349"/>
        <v>0</v>
      </c>
      <c r="BW49" s="47"/>
      <c r="BX49" s="505">
        <f t="shared" si="350"/>
        <v>0</v>
      </c>
      <c r="BY49" s="499"/>
      <c r="BZ49" s="52">
        <f t="shared" si="351"/>
        <v>0</v>
      </c>
      <c r="CA49" s="47"/>
      <c r="CB49" s="52">
        <f t="shared" si="352"/>
        <v>0</v>
      </c>
      <c r="CC49" s="47"/>
      <c r="CD49" s="52">
        <f t="shared" si="353"/>
        <v>0</v>
      </c>
      <c r="CE49" s="47"/>
      <c r="CF49" s="52">
        <f t="shared" si="354"/>
        <v>0</v>
      </c>
      <c r="CG49" s="42"/>
      <c r="CH49" s="49">
        <f t="shared" si="355"/>
        <v>0</v>
      </c>
      <c r="CI49" s="49">
        <f t="shared" si="356"/>
        <v>0</v>
      </c>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495"/>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1:263" s="3" customFormat="1" x14ac:dyDescent="0.2">
      <c r="A50" s="45" t="s">
        <v>107</v>
      </c>
      <c r="B50" s="45" t="s">
        <v>108</v>
      </c>
      <c r="C50" s="45" t="s">
        <v>2</v>
      </c>
      <c r="D50" s="45">
        <v>140</v>
      </c>
      <c r="E50" s="486"/>
      <c r="F50" s="52">
        <f t="shared" si="357"/>
        <v>0</v>
      </c>
      <c r="G50" s="47"/>
      <c r="H50" s="52">
        <f t="shared" si="358"/>
        <v>0</v>
      </c>
      <c r="I50" s="47"/>
      <c r="J50" s="52">
        <f t="shared" si="359"/>
        <v>0</v>
      </c>
      <c r="K50" s="47">
        <v>16.75</v>
      </c>
      <c r="L50" s="52">
        <f t="shared" si="360"/>
        <v>2345</v>
      </c>
      <c r="M50" s="47"/>
      <c r="N50" s="52">
        <f t="shared" si="361"/>
        <v>0</v>
      </c>
      <c r="O50" s="47"/>
      <c r="P50" s="52">
        <f t="shared" si="362"/>
        <v>0</v>
      </c>
      <c r="Q50" s="47">
        <v>7.5</v>
      </c>
      <c r="R50" s="52">
        <f t="shared" si="363"/>
        <v>1050</v>
      </c>
      <c r="S50" s="47">
        <v>7.5</v>
      </c>
      <c r="T50" s="52">
        <f t="shared" si="364"/>
        <v>1050</v>
      </c>
      <c r="U50" s="47">
        <v>7</v>
      </c>
      <c r="V50" s="52">
        <f t="shared" si="365"/>
        <v>980</v>
      </c>
      <c r="W50" s="47">
        <v>16</v>
      </c>
      <c r="X50" s="52">
        <f t="shared" si="366"/>
        <v>2240</v>
      </c>
      <c r="Y50" s="47">
        <v>8</v>
      </c>
      <c r="Z50" s="52">
        <f t="shared" si="367"/>
        <v>1120</v>
      </c>
      <c r="AA50" s="47">
        <v>6.5</v>
      </c>
      <c r="AB50" s="481">
        <f t="shared" si="368"/>
        <v>910</v>
      </c>
      <c r="AC50" s="486">
        <v>2.5</v>
      </c>
      <c r="AD50" s="52">
        <f t="shared" si="369"/>
        <v>350</v>
      </c>
      <c r="AE50" s="47">
        <v>5.5</v>
      </c>
      <c r="AF50" s="52">
        <f t="shared" si="370"/>
        <v>770</v>
      </c>
      <c r="AG50" s="47"/>
      <c r="AH50" s="52">
        <f t="shared" si="371"/>
        <v>0</v>
      </c>
      <c r="AI50" s="47"/>
      <c r="AJ50" s="52">
        <f t="shared" si="372"/>
        <v>0</v>
      </c>
      <c r="AK50" s="47"/>
      <c r="AL50" s="52">
        <f t="shared" si="373"/>
        <v>0</v>
      </c>
      <c r="AM50" s="47">
        <v>3.5</v>
      </c>
      <c r="AN50" s="52">
        <f t="shared" si="374"/>
        <v>490</v>
      </c>
      <c r="AO50" s="47"/>
      <c r="AP50" s="52">
        <f t="shared" si="375"/>
        <v>0</v>
      </c>
      <c r="AQ50" s="47">
        <v>3</v>
      </c>
      <c r="AR50" s="52">
        <f t="shared" si="376"/>
        <v>420</v>
      </c>
      <c r="AS50" s="47">
        <v>7.25</v>
      </c>
      <c r="AT50" s="52">
        <f t="shared" si="377"/>
        <v>1015</v>
      </c>
      <c r="AU50" s="47">
        <v>4</v>
      </c>
      <c r="AV50" s="52">
        <f t="shared" si="378"/>
        <v>560</v>
      </c>
      <c r="AW50" s="47">
        <v>18.75</v>
      </c>
      <c r="AX50" s="52">
        <f t="shared" si="379"/>
        <v>2625</v>
      </c>
      <c r="AY50" s="47">
        <v>2.5</v>
      </c>
      <c r="AZ50" s="481">
        <f t="shared" si="380"/>
        <v>350</v>
      </c>
      <c r="BA50" s="486"/>
      <c r="BB50" s="52">
        <f t="shared" si="339"/>
        <v>0</v>
      </c>
      <c r="BC50" s="47"/>
      <c r="BD50" s="52">
        <f t="shared" si="340"/>
        <v>0</v>
      </c>
      <c r="BE50" s="47"/>
      <c r="BF50" s="52">
        <f t="shared" si="341"/>
        <v>0</v>
      </c>
      <c r="BG50" s="47"/>
      <c r="BH50" s="52">
        <f t="shared" si="342"/>
        <v>0</v>
      </c>
      <c r="BI50" s="47"/>
      <c r="BJ50" s="52">
        <f t="shared" si="343"/>
        <v>0</v>
      </c>
      <c r="BK50" s="47"/>
      <c r="BL50" s="52">
        <f t="shared" si="344"/>
        <v>0</v>
      </c>
      <c r="BM50" s="47"/>
      <c r="BN50" s="52">
        <f t="shared" si="345"/>
        <v>0</v>
      </c>
      <c r="BO50" s="47"/>
      <c r="BP50" s="52">
        <f t="shared" si="346"/>
        <v>0</v>
      </c>
      <c r="BQ50" s="47"/>
      <c r="BR50" s="52">
        <f t="shared" si="347"/>
        <v>0</v>
      </c>
      <c r="BS50" s="47"/>
      <c r="BT50" s="52">
        <f t="shared" si="348"/>
        <v>0</v>
      </c>
      <c r="BU50" s="47"/>
      <c r="BV50" s="52">
        <f t="shared" si="349"/>
        <v>0</v>
      </c>
      <c r="BW50" s="47"/>
      <c r="BX50" s="505">
        <f t="shared" si="350"/>
        <v>0</v>
      </c>
      <c r="BY50" s="499"/>
      <c r="BZ50" s="52">
        <f t="shared" si="351"/>
        <v>0</v>
      </c>
      <c r="CA50" s="47"/>
      <c r="CB50" s="52">
        <f t="shared" si="352"/>
        <v>0</v>
      </c>
      <c r="CC50" s="47"/>
      <c r="CD50" s="52">
        <f t="shared" si="353"/>
        <v>0</v>
      </c>
      <c r="CE50" s="47"/>
      <c r="CF50" s="52">
        <f t="shared" si="354"/>
        <v>0</v>
      </c>
      <c r="CG50" s="42"/>
      <c r="CH50" s="49">
        <f t="shared" si="355"/>
        <v>116.25</v>
      </c>
      <c r="CI50" s="49">
        <f t="shared" si="356"/>
        <v>16275</v>
      </c>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495"/>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1:263" s="3" customFormat="1" x14ac:dyDescent="0.2">
      <c r="A51" s="45" t="s">
        <v>169</v>
      </c>
      <c r="B51" s="45" t="s">
        <v>170</v>
      </c>
      <c r="C51" s="45" t="s">
        <v>2</v>
      </c>
      <c r="D51" s="45">
        <v>140</v>
      </c>
      <c r="E51" s="486"/>
      <c r="F51" s="52">
        <f t="shared" si="357"/>
        <v>0</v>
      </c>
      <c r="G51" s="47"/>
      <c r="H51" s="52">
        <f t="shared" si="358"/>
        <v>0</v>
      </c>
      <c r="I51" s="47"/>
      <c r="J51" s="52">
        <f t="shared" si="359"/>
        <v>0</v>
      </c>
      <c r="K51" s="47"/>
      <c r="L51" s="52">
        <f t="shared" si="360"/>
        <v>0</v>
      </c>
      <c r="M51" s="47"/>
      <c r="N51" s="52">
        <f t="shared" si="361"/>
        <v>0</v>
      </c>
      <c r="O51" s="47"/>
      <c r="P51" s="52">
        <f t="shared" si="362"/>
        <v>0</v>
      </c>
      <c r="Q51" s="47"/>
      <c r="R51" s="52">
        <f t="shared" si="363"/>
        <v>0</v>
      </c>
      <c r="S51" s="47"/>
      <c r="T51" s="52">
        <f t="shared" si="364"/>
        <v>0</v>
      </c>
      <c r="U51" s="47"/>
      <c r="V51" s="52">
        <f t="shared" si="365"/>
        <v>0</v>
      </c>
      <c r="W51" s="47"/>
      <c r="X51" s="52">
        <f t="shared" si="366"/>
        <v>0</v>
      </c>
      <c r="Y51" s="47"/>
      <c r="Z51" s="52">
        <f t="shared" si="367"/>
        <v>0</v>
      </c>
      <c r="AA51" s="47"/>
      <c r="AB51" s="481">
        <f t="shared" si="368"/>
        <v>0</v>
      </c>
      <c r="AC51" s="486">
        <v>5.25</v>
      </c>
      <c r="AD51" s="52">
        <f t="shared" si="369"/>
        <v>735</v>
      </c>
      <c r="AE51" s="47">
        <v>3.25</v>
      </c>
      <c r="AF51" s="52">
        <f t="shared" si="370"/>
        <v>455</v>
      </c>
      <c r="AG51" s="47"/>
      <c r="AH51" s="52">
        <f t="shared" si="371"/>
        <v>0</v>
      </c>
      <c r="AI51" s="47"/>
      <c r="AJ51" s="52">
        <f t="shared" si="372"/>
        <v>0</v>
      </c>
      <c r="AK51" s="47"/>
      <c r="AL51" s="52">
        <f t="shared" si="373"/>
        <v>0</v>
      </c>
      <c r="AM51" s="47"/>
      <c r="AN51" s="52">
        <f t="shared" si="374"/>
        <v>0</v>
      </c>
      <c r="AO51" s="47"/>
      <c r="AP51" s="52">
        <f t="shared" si="375"/>
        <v>0</v>
      </c>
      <c r="AQ51" s="47"/>
      <c r="AR51" s="52">
        <f t="shared" si="376"/>
        <v>0</v>
      </c>
      <c r="AS51" s="47"/>
      <c r="AT51" s="52">
        <f t="shared" si="377"/>
        <v>0</v>
      </c>
      <c r="AU51" s="47"/>
      <c r="AV51" s="52">
        <f t="shared" si="378"/>
        <v>0</v>
      </c>
      <c r="AW51" s="47"/>
      <c r="AX51" s="52">
        <f t="shared" si="379"/>
        <v>0</v>
      </c>
      <c r="AY51" s="47"/>
      <c r="AZ51" s="481">
        <f t="shared" si="380"/>
        <v>0</v>
      </c>
      <c r="BA51" s="486"/>
      <c r="BB51" s="52">
        <f t="shared" si="339"/>
        <v>0</v>
      </c>
      <c r="BC51" s="47"/>
      <c r="BD51" s="52">
        <f t="shared" si="340"/>
        <v>0</v>
      </c>
      <c r="BE51" s="47"/>
      <c r="BF51" s="52">
        <f t="shared" si="341"/>
        <v>0</v>
      </c>
      <c r="BG51" s="47"/>
      <c r="BH51" s="52">
        <f t="shared" si="342"/>
        <v>0</v>
      </c>
      <c r="BI51" s="47"/>
      <c r="BJ51" s="52">
        <f t="shared" si="343"/>
        <v>0</v>
      </c>
      <c r="BK51" s="47"/>
      <c r="BL51" s="52">
        <f t="shared" si="344"/>
        <v>0</v>
      </c>
      <c r="BM51" s="47"/>
      <c r="BN51" s="52">
        <f t="shared" si="345"/>
        <v>0</v>
      </c>
      <c r="BO51" s="47"/>
      <c r="BP51" s="52">
        <f t="shared" si="346"/>
        <v>0</v>
      </c>
      <c r="BQ51" s="47"/>
      <c r="BR51" s="52">
        <f t="shared" si="347"/>
        <v>0</v>
      </c>
      <c r="BS51" s="47"/>
      <c r="BT51" s="52">
        <f t="shared" si="348"/>
        <v>0</v>
      </c>
      <c r="BU51" s="47"/>
      <c r="BV51" s="52">
        <f t="shared" si="349"/>
        <v>0</v>
      </c>
      <c r="BW51" s="47"/>
      <c r="BX51" s="505">
        <f t="shared" si="350"/>
        <v>0</v>
      </c>
      <c r="BY51" s="499"/>
      <c r="BZ51" s="52">
        <f t="shared" si="351"/>
        <v>0</v>
      </c>
      <c r="CA51" s="47"/>
      <c r="CB51" s="52">
        <f t="shared" si="352"/>
        <v>0</v>
      </c>
      <c r="CC51" s="47"/>
      <c r="CD51" s="52">
        <f t="shared" si="353"/>
        <v>0</v>
      </c>
      <c r="CE51" s="47"/>
      <c r="CF51" s="52">
        <f t="shared" si="354"/>
        <v>0</v>
      </c>
      <c r="CG51" s="42"/>
      <c r="CH51" s="49">
        <f t="shared" si="355"/>
        <v>8.5</v>
      </c>
      <c r="CI51" s="49">
        <f t="shared" si="356"/>
        <v>1190</v>
      </c>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495"/>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1:263" s="3" customFormat="1" x14ac:dyDescent="0.2">
      <c r="A52" s="45"/>
      <c r="B52" s="45"/>
      <c r="C52" s="45" t="s">
        <v>2</v>
      </c>
      <c r="D52" s="45">
        <v>140</v>
      </c>
      <c r="E52" s="486"/>
      <c r="F52" s="52">
        <f t="shared" si="357"/>
        <v>0</v>
      </c>
      <c r="G52" s="47"/>
      <c r="H52" s="52">
        <f t="shared" si="358"/>
        <v>0</v>
      </c>
      <c r="I52" s="47"/>
      <c r="J52" s="52">
        <f t="shared" si="359"/>
        <v>0</v>
      </c>
      <c r="K52" s="47"/>
      <c r="L52" s="52">
        <f t="shared" si="360"/>
        <v>0</v>
      </c>
      <c r="M52" s="47"/>
      <c r="N52" s="52">
        <f t="shared" si="361"/>
        <v>0</v>
      </c>
      <c r="O52" s="47"/>
      <c r="P52" s="52">
        <f t="shared" si="362"/>
        <v>0</v>
      </c>
      <c r="Q52" s="47"/>
      <c r="R52" s="52">
        <f t="shared" si="363"/>
        <v>0</v>
      </c>
      <c r="S52" s="47"/>
      <c r="T52" s="52">
        <f t="shared" si="364"/>
        <v>0</v>
      </c>
      <c r="U52" s="47"/>
      <c r="V52" s="52">
        <f t="shared" si="365"/>
        <v>0</v>
      </c>
      <c r="W52" s="47"/>
      <c r="X52" s="52">
        <f t="shared" si="366"/>
        <v>0</v>
      </c>
      <c r="Y52" s="47"/>
      <c r="Z52" s="52">
        <f t="shared" si="367"/>
        <v>0</v>
      </c>
      <c r="AA52" s="47"/>
      <c r="AB52" s="481">
        <f t="shared" si="368"/>
        <v>0</v>
      </c>
      <c r="AC52" s="486"/>
      <c r="AD52" s="52">
        <f t="shared" si="369"/>
        <v>0</v>
      </c>
      <c r="AE52" s="47"/>
      <c r="AF52" s="52">
        <f t="shared" si="370"/>
        <v>0</v>
      </c>
      <c r="AG52" s="47"/>
      <c r="AH52" s="52">
        <f t="shared" si="371"/>
        <v>0</v>
      </c>
      <c r="AI52" s="47"/>
      <c r="AJ52" s="52">
        <f t="shared" si="372"/>
        <v>0</v>
      </c>
      <c r="AK52" s="47"/>
      <c r="AL52" s="52">
        <f t="shared" si="373"/>
        <v>0</v>
      </c>
      <c r="AM52" s="47"/>
      <c r="AN52" s="52">
        <f t="shared" si="374"/>
        <v>0</v>
      </c>
      <c r="AO52" s="47"/>
      <c r="AP52" s="52">
        <f t="shared" si="375"/>
        <v>0</v>
      </c>
      <c r="AQ52" s="47"/>
      <c r="AR52" s="52">
        <f t="shared" si="376"/>
        <v>0</v>
      </c>
      <c r="AS52" s="47"/>
      <c r="AT52" s="52">
        <f t="shared" si="377"/>
        <v>0</v>
      </c>
      <c r="AU52" s="47"/>
      <c r="AV52" s="52">
        <f t="shared" si="378"/>
        <v>0</v>
      </c>
      <c r="AW52" s="47"/>
      <c r="AX52" s="52">
        <f t="shared" si="379"/>
        <v>0</v>
      </c>
      <c r="AY52" s="47"/>
      <c r="AZ52" s="481">
        <f t="shared" si="380"/>
        <v>0</v>
      </c>
      <c r="BA52" s="486"/>
      <c r="BB52" s="52">
        <f t="shared" si="339"/>
        <v>0</v>
      </c>
      <c r="BC52" s="47"/>
      <c r="BD52" s="52">
        <f t="shared" si="340"/>
        <v>0</v>
      </c>
      <c r="BE52" s="47"/>
      <c r="BF52" s="52">
        <f t="shared" si="341"/>
        <v>0</v>
      </c>
      <c r="BG52" s="47"/>
      <c r="BH52" s="52">
        <f t="shared" si="342"/>
        <v>0</v>
      </c>
      <c r="BI52" s="47"/>
      <c r="BJ52" s="52">
        <f t="shared" si="343"/>
        <v>0</v>
      </c>
      <c r="BK52" s="47"/>
      <c r="BL52" s="52">
        <f t="shared" si="344"/>
        <v>0</v>
      </c>
      <c r="BM52" s="47"/>
      <c r="BN52" s="52">
        <f t="shared" si="345"/>
        <v>0</v>
      </c>
      <c r="BO52" s="47"/>
      <c r="BP52" s="52">
        <f t="shared" si="346"/>
        <v>0</v>
      </c>
      <c r="BQ52" s="47"/>
      <c r="BR52" s="52">
        <f t="shared" si="347"/>
        <v>0</v>
      </c>
      <c r="BS52" s="47"/>
      <c r="BT52" s="52">
        <f t="shared" si="348"/>
        <v>0</v>
      </c>
      <c r="BU52" s="47"/>
      <c r="BV52" s="52">
        <f t="shared" si="349"/>
        <v>0</v>
      </c>
      <c r="BW52" s="47"/>
      <c r="BX52" s="505">
        <f t="shared" si="350"/>
        <v>0</v>
      </c>
      <c r="BY52" s="499"/>
      <c r="BZ52" s="52">
        <f t="shared" si="351"/>
        <v>0</v>
      </c>
      <c r="CA52" s="47"/>
      <c r="CB52" s="52">
        <f t="shared" si="352"/>
        <v>0</v>
      </c>
      <c r="CC52" s="47"/>
      <c r="CD52" s="52">
        <f t="shared" si="353"/>
        <v>0</v>
      </c>
      <c r="CE52" s="47"/>
      <c r="CF52" s="52">
        <f t="shared" si="354"/>
        <v>0</v>
      </c>
      <c r="CG52" s="42"/>
      <c r="CH52" s="49">
        <f t="shared" si="355"/>
        <v>0</v>
      </c>
      <c r="CI52" s="49">
        <f t="shared" si="356"/>
        <v>0</v>
      </c>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495"/>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1:263" s="3" customFormat="1" x14ac:dyDescent="0.2">
      <c r="A53" s="45"/>
      <c r="B53" s="45"/>
      <c r="C53" s="45" t="s">
        <v>7</v>
      </c>
      <c r="D53" s="45">
        <v>118</v>
      </c>
      <c r="E53" s="486"/>
      <c r="F53" s="52">
        <f t="shared" si="357"/>
        <v>0</v>
      </c>
      <c r="G53" s="47"/>
      <c r="H53" s="52">
        <f t="shared" si="358"/>
        <v>0</v>
      </c>
      <c r="I53" s="47"/>
      <c r="J53" s="52">
        <f t="shared" si="359"/>
        <v>0</v>
      </c>
      <c r="K53" s="47"/>
      <c r="L53" s="52">
        <f t="shared" si="360"/>
        <v>0</v>
      </c>
      <c r="M53" s="47"/>
      <c r="N53" s="52">
        <f t="shared" si="361"/>
        <v>0</v>
      </c>
      <c r="O53" s="47"/>
      <c r="P53" s="52">
        <f t="shared" si="362"/>
        <v>0</v>
      </c>
      <c r="Q53" s="47"/>
      <c r="R53" s="52">
        <f t="shared" si="363"/>
        <v>0</v>
      </c>
      <c r="S53" s="47"/>
      <c r="T53" s="52">
        <f t="shared" si="364"/>
        <v>0</v>
      </c>
      <c r="U53" s="47"/>
      <c r="V53" s="52">
        <f t="shared" si="365"/>
        <v>0</v>
      </c>
      <c r="W53" s="47"/>
      <c r="X53" s="52">
        <f t="shared" si="366"/>
        <v>0</v>
      </c>
      <c r="Y53" s="47"/>
      <c r="Z53" s="52">
        <f t="shared" si="367"/>
        <v>0</v>
      </c>
      <c r="AA53" s="47"/>
      <c r="AB53" s="481">
        <f t="shared" si="368"/>
        <v>0</v>
      </c>
      <c r="AC53" s="486"/>
      <c r="AD53" s="52">
        <f t="shared" si="369"/>
        <v>0</v>
      </c>
      <c r="AE53" s="47"/>
      <c r="AF53" s="52">
        <f t="shared" si="370"/>
        <v>0</v>
      </c>
      <c r="AG53" s="47"/>
      <c r="AH53" s="52">
        <f t="shared" si="371"/>
        <v>0</v>
      </c>
      <c r="AI53" s="47"/>
      <c r="AJ53" s="52">
        <f t="shared" si="372"/>
        <v>0</v>
      </c>
      <c r="AK53" s="47"/>
      <c r="AL53" s="52">
        <f t="shared" si="373"/>
        <v>0</v>
      </c>
      <c r="AM53" s="47"/>
      <c r="AN53" s="52">
        <f t="shared" si="374"/>
        <v>0</v>
      </c>
      <c r="AO53" s="47"/>
      <c r="AP53" s="52">
        <f t="shared" si="375"/>
        <v>0</v>
      </c>
      <c r="AQ53" s="47"/>
      <c r="AR53" s="52">
        <f t="shared" si="376"/>
        <v>0</v>
      </c>
      <c r="AS53" s="47"/>
      <c r="AT53" s="52">
        <f t="shared" si="377"/>
        <v>0</v>
      </c>
      <c r="AU53" s="47"/>
      <c r="AV53" s="52">
        <f t="shared" si="378"/>
        <v>0</v>
      </c>
      <c r="AW53" s="47"/>
      <c r="AX53" s="52">
        <f t="shared" si="379"/>
        <v>0</v>
      </c>
      <c r="AY53" s="47"/>
      <c r="AZ53" s="481">
        <f t="shared" si="380"/>
        <v>0</v>
      </c>
      <c r="BA53" s="486"/>
      <c r="BB53" s="52">
        <f t="shared" si="339"/>
        <v>0</v>
      </c>
      <c r="BC53" s="47"/>
      <c r="BD53" s="52">
        <f t="shared" si="340"/>
        <v>0</v>
      </c>
      <c r="BE53" s="47"/>
      <c r="BF53" s="52">
        <f t="shared" si="341"/>
        <v>0</v>
      </c>
      <c r="BG53" s="47"/>
      <c r="BH53" s="52">
        <f t="shared" si="342"/>
        <v>0</v>
      </c>
      <c r="BI53" s="47"/>
      <c r="BJ53" s="52">
        <f t="shared" si="343"/>
        <v>0</v>
      </c>
      <c r="BK53" s="47"/>
      <c r="BL53" s="52">
        <f t="shared" si="344"/>
        <v>0</v>
      </c>
      <c r="BM53" s="47"/>
      <c r="BN53" s="52">
        <f t="shared" si="345"/>
        <v>0</v>
      </c>
      <c r="BO53" s="47"/>
      <c r="BP53" s="52">
        <f t="shared" si="346"/>
        <v>0</v>
      </c>
      <c r="BQ53" s="47"/>
      <c r="BR53" s="52">
        <f t="shared" si="347"/>
        <v>0</v>
      </c>
      <c r="BS53" s="47"/>
      <c r="BT53" s="52">
        <f t="shared" si="348"/>
        <v>0</v>
      </c>
      <c r="BU53" s="47"/>
      <c r="BV53" s="52">
        <f t="shared" si="349"/>
        <v>0</v>
      </c>
      <c r="BW53" s="47"/>
      <c r="BX53" s="505">
        <f t="shared" si="350"/>
        <v>0</v>
      </c>
      <c r="BY53" s="499"/>
      <c r="BZ53" s="52">
        <f t="shared" si="351"/>
        <v>0</v>
      </c>
      <c r="CA53" s="47"/>
      <c r="CB53" s="52">
        <f t="shared" si="352"/>
        <v>0</v>
      </c>
      <c r="CC53" s="47"/>
      <c r="CD53" s="52">
        <f t="shared" si="353"/>
        <v>0</v>
      </c>
      <c r="CE53" s="47"/>
      <c r="CF53" s="52">
        <f t="shared" si="354"/>
        <v>0</v>
      </c>
      <c r="CG53" s="42"/>
      <c r="CH53" s="49">
        <f t="shared" si="355"/>
        <v>0</v>
      </c>
      <c r="CI53" s="49">
        <f t="shared" si="356"/>
        <v>0</v>
      </c>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495"/>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1:263" s="3" customFormat="1" x14ac:dyDescent="0.2">
      <c r="A54" s="45"/>
      <c r="B54" s="45"/>
      <c r="C54" s="45" t="s">
        <v>7</v>
      </c>
      <c r="D54" s="45">
        <v>118</v>
      </c>
      <c r="E54" s="486"/>
      <c r="F54" s="52">
        <f t="shared" si="357"/>
        <v>0</v>
      </c>
      <c r="G54" s="47"/>
      <c r="H54" s="52">
        <f t="shared" si="358"/>
        <v>0</v>
      </c>
      <c r="I54" s="47"/>
      <c r="J54" s="52">
        <f t="shared" si="359"/>
        <v>0</v>
      </c>
      <c r="K54" s="47"/>
      <c r="L54" s="52">
        <f t="shared" si="360"/>
        <v>0</v>
      </c>
      <c r="M54" s="47"/>
      <c r="N54" s="52">
        <f t="shared" si="361"/>
        <v>0</v>
      </c>
      <c r="O54" s="47"/>
      <c r="P54" s="52">
        <f t="shared" si="362"/>
        <v>0</v>
      </c>
      <c r="Q54" s="47"/>
      <c r="R54" s="52">
        <f t="shared" si="363"/>
        <v>0</v>
      </c>
      <c r="S54" s="47"/>
      <c r="T54" s="52">
        <f t="shared" si="364"/>
        <v>0</v>
      </c>
      <c r="U54" s="47"/>
      <c r="V54" s="52">
        <f t="shared" si="365"/>
        <v>0</v>
      </c>
      <c r="W54" s="47"/>
      <c r="X54" s="52">
        <f t="shared" si="366"/>
        <v>0</v>
      </c>
      <c r="Y54" s="47"/>
      <c r="Z54" s="52">
        <f t="shared" si="367"/>
        <v>0</v>
      </c>
      <c r="AA54" s="47"/>
      <c r="AB54" s="481">
        <f t="shared" si="368"/>
        <v>0</v>
      </c>
      <c r="AC54" s="486"/>
      <c r="AD54" s="52">
        <f t="shared" si="369"/>
        <v>0</v>
      </c>
      <c r="AE54" s="47"/>
      <c r="AF54" s="52">
        <f t="shared" si="370"/>
        <v>0</v>
      </c>
      <c r="AG54" s="47"/>
      <c r="AH54" s="52">
        <f t="shared" si="371"/>
        <v>0</v>
      </c>
      <c r="AI54" s="47"/>
      <c r="AJ54" s="52">
        <f t="shared" si="372"/>
        <v>0</v>
      </c>
      <c r="AK54" s="47"/>
      <c r="AL54" s="52">
        <f t="shared" si="373"/>
        <v>0</v>
      </c>
      <c r="AM54" s="47"/>
      <c r="AN54" s="52">
        <f t="shared" si="374"/>
        <v>0</v>
      </c>
      <c r="AO54" s="47"/>
      <c r="AP54" s="52">
        <f t="shared" si="375"/>
        <v>0</v>
      </c>
      <c r="AQ54" s="47"/>
      <c r="AR54" s="52">
        <f t="shared" si="376"/>
        <v>0</v>
      </c>
      <c r="AS54" s="47"/>
      <c r="AT54" s="52">
        <f t="shared" si="377"/>
        <v>0</v>
      </c>
      <c r="AU54" s="47"/>
      <c r="AV54" s="52">
        <f t="shared" si="378"/>
        <v>0</v>
      </c>
      <c r="AW54" s="47"/>
      <c r="AX54" s="52">
        <f t="shared" si="379"/>
        <v>0</v>
      </c>
      <c r="AY54" s="47"/>
      <c r="AZ54" s="481">
        <f t="shared" si="380"/>
        <v>0</v>
      </c>
      <c r="BA54" s="486"/>
      <c r="BB54" s="52">
        <f t="shared" si="339"/>
        <v>0</v>
      </c>
      <c r="BC54" s="47"/>
      <c r="BD54" s="52">
        <f t="shared" si="340"/>
        <v>0</v>
      </c>
      <c r="BE54" s="47"/>
      <c r="BF54" s="52">
        <f t="shared" si="341"/>
        <v>0</v>
      </c>
      <c r="BG54" s="47"/>
      <c r="BH54" s="52">
        <f t="shared" si="342"/>
        <v>0</v>
      </c>
      <c r="BI54" s="47"/>
      <c r="BJ54" s="52">
        <f t="shared" si="343"/>
        <v>0</v>
      </c>
      <c r="BK54" s="47"/>
      <c r="BL54" s="52">
        <f t="shared" si="344"/>
        <v>0</v>
      </c>
      <c r="BM54" s="47"/>
      <c r="BN54" s="52">
        <f t="shared" si="345"/>
        <v>0</v>
      </c>
      <c r="BO54" s="47"/>
      <c r="BP54" s="52">
        <f t="shared" si="346"/>
        <v>0</v>
      </c>
      <c r="BQ54" s="47"/>
      <c r="BR54" s="52">
        <f t="shared" si="347"/>
        <v>0</v>
      </c>
      <c r="BS54" s="47"/>
      <c r="BT54" s="52">
        <f t="shared" si="348"/>
        <v>0</v>
      </c>
      <c r="BU54" s="47"/>
      <c r="BV54" s="52">
        <f t="shared" si="349"/>
        <v>0</v>
      </c>
      <c r="BW54" s="47"/>
      <c r="BX54" s="505">
        <f t="shared" si="350"/>
        <v>0</v>
      </c>
      <c r="BY54" s="499"/>
      <c r="BZ54" s="52">
        <f t="shared" si="351"/>
        <v>0</v>
      </c>
      <c r="CA54" s="47"/>
      <c r="CB54" s="52">
        <f t="shared" si="352"/>
        <v>0</v>
      </c>
      <c r="CC54" s="47"/>
      <c r="CD54" s="52">
        <f t="shared" si="353"/>
        <v>0</v>
      </c>
      <c r="CE54" s="47"/>
      <c r="CF54" s="52">
        <f t="shared" si="354"/>
        <v>0</v>
      </c>
      <c r="CG54" s="42"/>
      <c r="CH54" s="49">
        <f t="shared" si="355"/>
        <v>0</v>
      </c>
      <c r="CI54" s="49">
        <f t="shared" si="356"/>
        <v>0</v>
      </c>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495"/>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1:263" s="3" customFormat="1" x14ac:dyDescent="0.2">
      <c r="A55" s="45"/>
      <c r="B55" s="45"/>
      <c r="C55" s="45" t="s">
        <v>7</v>
      </c>
      <c r="D55" s="45">
        <v>118</v>
      </c>
      <c r="E55" s="486"/>
      <c r="F55" s="52">
        <f t="shared" si="357"/>
        <v>0</v>
      </c>
      <c r="G55" s="47"/>
      <c r="H55" s="52">
        <f t="shared" si="358"/>
        <v>0</v>
      </c>
      <c r="I55" s="47"/>
      <c r="J55" s="52">
        <f t="shared" si="359"/>
        <v>0</v>
      </c>
      <c r="K55" s="47"/>
      <c r="L55" s="52">
        <f t="shared" si="360"/>
        <v>0</v>
      </c>
      <c r="M55" s="47"/>
      <c r="N55" s="52">
        <f t="shared" si="361"/>
        <v>0</v>
      </c>
      <c r="O55" s="47"/>
      <c r="P55" s="52">
        <f t="shared" si="362"/>
        <v>0</v>
      </c>
      <c r="Q55" s="47"/>
      <c r="R55" s="52">
        <f t="shared" si="363"/>
        <v>0</v>
      </c>
      <c r="S55" s="47"/>
      <c r="T55" s="52">
        <f t="shared" si="364"/>
        <v>0</v>
      </c>
      <c r="U55" s="47"/>
      <c r="V55" s="52">
        <f t="shared" si="365"/>
        <v>0</v>
      </c>
      <c r="W55" s="47"/>
      <c r="X55" s="52">
        <f t="shared" si="366"/>
        <v>0</v>
      </c>
      <c r="Y55" s="47"/>
      <c r="Z55" s="52">
        <f t="shared" si="367"/>
        <v>0</v>
      </c>
      <c r="AA55" s="47"/>
      <c r="AB55" s="481">
        <f t="shared" si="368"/>
        <v>0</v>
      </c>
      <c r="AC55" s="486"/>
      <c r="AD55" s="52">
        <f t="shared" si="369"/>
        <v>0</v>
      </c>
      <c r="AE55" s="47"/>
      <c r="AF55" s="52">
        <f t="shared" si="370"/>
        <v>0</v>
      </c>
      <c r="AG55" s="47"/>
      <c r="AH55" s="52">
        <f t="shared" si="371"/>
        <v>0</v>
      </c>
      <c r="AI55" s="47"/>
      <c r="AJ55" s="52">
        <f t="shared" si="372"/>
        <v>0</v>
      </c>
      <c r="AK55" s="47"/>
      <c r="AL55" s="52">
        <f t="shared" si="373"/>
        <v>0</v>
      </c>
      <c r="AM55" s="47"/>
      <c r="AN55" s="52">
        <f t="shared" si="374"/>
        <v>0</v>
      </c>
      <c r="AO55" s="47"/>
      <c r="AP55" s="52">
        <f t="shared" si="375"/>
        <v>0</v>
      </c>
      <c r="AQ55" s="47"/>
      <c r="AR55" s="52">
        <f t="shared" si="376"/>
        <v>0</v>
      </c>
      <c r="AS55" s="47"/>
      <c r="AT55" s="52">
        <f t="shared" si="377"/>
        <v>0</v>
      </c>
      <c r="AU55" s="47"/>
      <c r="AV55" s="52">
        <f t="shared" si="378"/>
        <v>0</v>
      </c>
      <c r="AW55" s="47"/>
      <c r="AX55" s="52">
        <f t="shared" si="379"/>
        <v>0</v>
      </c>
      <c r="AY55" s="47"/>
      <c r="AZ55" s="481">
        <f t="shared" si="380"/>
        <v>0</v>
      </c>
      <c r="BA55" s="486"/>
      <c r="BB55" s="52">
        <f t="shared" si="339"/>
        <v>0</v>
      </c>
      <c r="BC55" s="47"/>
      <c r="BD55" s="52">
        <f t="shared" si="340"/>
        <v>0</v>
      </c>
      <c r="BE55" s="47"/>
      <c r="BF55" s="52">
        <f t="shared" si="341"/>
        <v>0</v>
      </c>
      <c r="BG55" s="47"/>
      <c r="BH55" s="52">
        <f t="shared" si="342"/>
        <v>0</v>
      </c>
      <c r="BI55" s="47"/>
      <c r="BJ55" s="52">
        <f t="shared" si="343"/>
        <v>0</v>
      </c>
      <c r="BK55" s="47"/>
      <c r="BL55" s="52">
        <f t="shared" si="344"/>
        <v>0</v>
      </c>
      <c r="BM55" s="47"/>
      <c r="BN55" s="52">
        <f t="shared" si="345"/>
        <v>0</v>
      </c>
      <c r="BO55" s="47"/>
      <c r="BP55" s="52">
        <f t="shared" si="346"/>
        <v>0</v>
      </c>
      <c r="BQ55" s="47"/>
      <c r="BR55" s="52">
        <f t="shared" si="347"/>
        <v>0</v>
      </c>
      <c r="BS55" s="47"/>
      <c r="BT55" s="52">
        <f t="shared" si="348"/>
        <v>0</v>
      </c>
      <c r="BU55" s="47"/>
      <c r="BV55" s="52">
        <f t="shared" si="349"/>
        <v>0</v>
      </c>
      <c r="BW55" s="47"/>
      <c r="BX55" s="505">
        <f t="shared" si="350"/>
        <v>0</v>
      </c>
      <c r="BY55" s="499"/>
      <c r="BZ55" s="52">
        <f t="shared" si="351"/>
        <v>0</v>
      </c>
      <c r="CA55" s="47"/>
      <c r="CB55" s="52">
        <f t="shared" si="352"/>
        <v>0</v>
      </c>
      <c r="CC55" s="47"/>
      <c r="CD55" s="52">
        <f t="shared" si="353"/>
        <v>0</v>
      </c>
      <c r="CE55" s="47"/>
      <c r="CF55" s="52">
        <f t="shared" si="354"/>
        <v>0</v>
      </c>
      <c r="CG55" s="42"/>
      <c r="CH55" s="49">
        <f t="shared" si="355"/>
        <v>0</v>
      </c>
      <c r="CI55" s="49">
        <f t="shared" si="356"/>
        <v>0</v>
      </c>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495"/>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1:263" s="3" customFormat="1" x14ac:dyDescent="0.2">
      <c r="A56" s="45"/>
      <c r="B56" s="45"/>
      <c r="C56" s="45" t="s">
        <v>7</v>
      </c>
      <c r="D56" s="45">
        <v>118</v>
      </c>
      <c r="E56" s="486"/>
      <c r="F56" s="52">
        <f t="shared" si="357"/>
        <v>0</v>
      </c>
      <c r="G56" s="47"/>
      <c r="H56" s="52">
        <f t="shared" si="358"/>
        <v>0</v>
      </c>
      <c r="I56" s="47"/>
      <c r="J56" s="52">
        <f t="shared" si="359"/>
        <v>0</v>
      </c>
      <c r="K56" s="47"/>
      <c r="L56" s="52">
        <f t="shared" si="360"/>
        <v>0</v>
      </c>
      <c r="M56" s="47"/>
      <c r="N56" s="52">
        <f t="shared" si="361"/>
        <v>0</v>
      </c>
      <c r="O56" s="47"/>
      <c r="P56" s="52">
        <f t="shared" si="362"/>
        <v>0</v>
      </c>
      <c r="Q56" s="47"/>
      <c r="R56" s="52">
        <f t="shared" si="363"/>
        <v>0</v>
      </c>
      <c r="S56" s="47"/>
      <c r="T56" s="52">
        <f t="shared" si="364"/>
        <v>0</v>
      </c>
      <c r="U56" s="47"/>
      <c r="V56" s="52">
        <f t="shared" si="365"/>
        <v>0</v>
      </c>
      <c r="W56" s="47"/>
      <c r="X56" s="52">
        <f t="shared" si="366"/>
        <v>0</v>
      </c>
      <c r="Y56" s="47"/>
      <c r="Z56" s="52">
        <f t="shared" si="367"/>
        <v>0</v>
      </c>
      <c r="AA56" s="47"/>
      <c r="AB56" s="481">
        <f t="shared" si="368"/>
        <v>0</v>
      </c>
      <c r="AC56" s="486"/>
      <c r="AD56" s="52">
        <f t="shared" si="369"/>
        <v>0</v>
      </c>
      <c r="AE56" s="47"/>
      <c r="AF56" s="52">
        <f t="shared" si="370"/>
        <v>0</v>
      </c>
      <c r="AG56" s="47"/>
      <c r="AH56" s="52">
        <f t="shared" si="371"/>
        <v>0</v>
      </c>
      <c r="AI56" s="47"/>
      <c r="AJ56" s="52">
        <f t="shared" si="372"/>
        <v>0</v>
      </c>
      <c r="AK56" s="47"/>
      <c r="AL56" s="52">
        <f t="shared" si="373"/>
        <v>0</v>
      </c>
      <c r="AM56" s="47"/>
      <c r="AN56" s="52">
        <f t="shared" si="374"/>
        <v>0</v>
      </c>
      <c r="AO56" s="47"/>
      <c r="AP56" s="52">
        <f t="shared" si="375"/>
        <v>0</v>
      </c>
      <c r="AQ56" s="47"/>
      <c r="AR56" s="52">
        <f t="shared" si="376"/>
        <v>0</v>
      </c>
      <c r="AS56" s="47"/>
      <c r="AT56" s="52">
        <f t="shared" si="377"/>
        <v>0</v>
      </c>
      <c r="AU56" s="47"/>
      <c r="AV56" s="52">
        <f t="shared" si="378"/>
        <v>0</v>
      </c>
      <c r="AW56" s="47"/>
      <c r="AX56" s="52">
        <f t="shared" si="379"/>
        <v>0</v>
      </c>
      <c r="AY56" s="47"/>
      <c r="AZ56" s="481">
        <f t="shared" si="380"/>
        <v>0</v>
      </c>
      <c r="BA56" s="486"/>
      <c r="BB56" s="52">
        <f t="shared" si="339"/>
        <v>0</v>
      </c>
      <c r="BC56" s="47"/>
      <c r="BD56" s="52">
        <f t="shared" si="340"/>
        <v>0</v>
      </c>
      <c r="BE56" s="47"/>
      <c r="BF56" s="52">
        <f t="shared" si="341"/>
        <v>0</v>
      </c>
      <c r="BG56" s="47"/>
      <c r="BH56" s="52">
        <f t="shared" si="342"/>
        <v>0</v>
      </c>
      <c r="BI56" s="47"/>
      <c r="BJ56" s="52">
        <f t="shared" si="343"/>
        <v>0</v>
      </c>
      <c r="BK56" s="47"/>
      <c r="BL56" s="52">
        <f t="shared" si="344"/>
        <v>0</v>
      </c>
      <c r="BM56" s="47"/>
      <c r="BN56" s="52">
        <f t="shared" si="345"/>
        <v>0</v>
      </c>
      <c r="BO56" s="47"/>
      <c r="BP56" s="52">
        <f t="shared" si="346"/>
        <v>0</v>
      </c>
      <c r="BQ56" s="47"/>
      <c r="BR56" s="52">
        <f t="shared" si="347"/>
        <v>0</v>
      </c>
      <c r="BS56" s="47"/>
      <c r="BT56" s="52">
        <f t="shared" si="348"/>
        <v>0</v>
      </c>
      <c r="BU56" s="47"/>
      <c r="BV56" s="52">
        <f t="shared" si="349"/>
        <v>0</v>
      </c>
      <c r="BW56" s="47"/>
      <c r="BX56" s="505">
        <f t="shared" si="350"/>
        <v>0</v>
      </c>
      <c r="BY56" s="499"/>
      <c r="BZ56" s="52">
        <f t="shared" si="351"/>
        <v>0</v>
      </c>
      <c r="CA56" s="47"/>
      <c r="CB56" s="52">
        <f t="shared" si="352"/>
        <v>0</v>
      </c>
      <c r="CC56" s="47"/>
      <c r="CD56" s="52">
        <f t="shared" si="353"/>
        <v>0</v>
      </c>
      <c r="CE56" s="47"/>
      <c r="CF56" s="52">
        <f t="shared" si="354"/>
        <v>0</v>
      </c>
      <c r="CG56" s="42"/>
      <c r="CH56" s="49">
        <f t="shared" si="355"/>
        <v>0</v>
      </c>
      <c r="CI56" s="49">
        <f t="shared" si="356"/>
        <v>0</v>
      </c>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495"/>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1:263" s="3" customFormat="1" x14ac:dyDescent="0.2">
      <c r="A57" s="45" t="s">
        <v>89</v>
      </c>
      <c r="B57" s="45" t="s">
        <v>90</v>
      </c>
      <c r="C57" s="45" t="s">
        <v>3</v>
      </c>
      <c r="D57" s="45">
        <v>100</v>
      </c>
      <c r="E57" s="486"/>
      <c r="F57" s="52">
        <f t="shared" si="357"/>
        <v>0</v>
      </c>
      <c r="G57" s="47"/>
      <c r="H57" s="52">
        <f t="shared" si="358"/>
        <v>0</v>
      </c>
      <c r="I57" s="47"/>
      <c r="J57" s="52">
        <f t="shared" si="359"/>
        <v>0</v>
      </c>
      <c r="K57" s="47"/>
      <c r="L57" s="52">
        <f t="shared" si="360"/>
        <v>0</v>
      </c>
      <c r="M57" s="47"/>
      <c r="N57" s="52">
        <f t="shared" si="361"/>
        <v>0</v>
      </c>
      <c r="O57" s="47"/>
      <c r="P57" s="52">
        <f t="shared" si="362"/>
        <v>0</v>
      </c>
      <c r="Q57" s="47">
        <v>3</v>
      </c>
      <c r="R57" s="52">
        <f t="shared" si="363"/>
        <v>300</v>
      </c>
      <c r="S57" s="47">
        <v>2.5</v>
      </c>
      <c r="T57" s="52">
        <f t="shared" si="364"/>
        <v>250</v>
      </c>
      <c r="U57" s="47">
        <v>1</v>
      </c>
      <c r="V57" s="52">
        <f t="shared" si="365"/>
        <v>100</v>
      </c>
      <c r="W57" s="47"/>
      <c r="X57" s="52">
        <f t="shared" si="366"/>
        <v>0</v>
      </c>
      <c r="Y57" s="47"/>
      <c r="Z57" s="52">
        <f t="shared" si="367"/>
        <v>0</v>
      </c>
      <c r="AA57" s="47"/>
      <c r="AB57" s="481">
        <f t="shared" si="368"/>
        <v>0</v>
      </c>
      <c r="AC57" s="486"/>
      <c r="AD57" s="52">
        <f t="shared" si="369"/>
        <v>0</v>
      </c>
      <c r="AE57" s="47"/>
      <c r="AF57" s="52">
        <f t="shared" si="370"/>
        <v>0</v>
      </c>
      <c r="AG57" s="47"/>
      <c r="AH57" s="52">
        <f t="shared" si="371"/>
        <v>0</v>
      </c>
      <c r="AI57" s="47"/>
      <c r="AJ57" s="52">
        <f t="shared" si="372"/>
        <v>0</v>
      </c>
      <c r="AK57" s="47"/>
      <c r="AL57" s="52">
        <f t="shared" si="373"/>
        <v>0</v>
      </c>
      <c r="AM57" s="47"/>
      <c r="AN57" s="52">
        <f t="shared" si="374"/>
        <v>0</v>
      </c>
      <c r="AO57" s="47"/>
      <c r="AP57" s="52">
        <f t="shared" si="375"/>
        <v>0</v>
      </c>
      <c r="AQ57" s="47">
        <v>2</v>
      </c>
      <c r="AR57" s="52">
        <f t="shared" si="376"/>
        <v>200</v>
      </c>
      <c r="AS57" s="47"/>
      <c r="AT57" s="52">
        <f t="shared" si="377"/>
        <v>0</v>
      </c>
      <c r="AU57" s="47"/>
      <c r="AV57" s="52">
        <f t="shared" si="378"/>
        <v>0</v>
      </c>
      <c r="AW57" s="47"/>
      <c r="AX57" s="52">
        <f t="shared" si="379"/>
        <v>0</v>
      </c>
      <c r="AY57" s="47"/>
      <c r="AZ57" s="481">
        <f t="shared" si="380"/>
        <v>0</v>
      </c>
      <c r="BA57" s="486"/>
      <c r="BB57" s="52">
        <f t="shared" si="339"/>
        <v>0</v>
      </c>
      <c r="BC57" s="47"/>
      <c r="BD57" s="52">
        <f t="shared" si="340"/>
        <v>0</v>
      </c>
      <c r="BE57" s="47"/>
      <c r="BF57" s="52">
        <f t="shared" si="341"/>
        <v>0</v>
      </c>
      <c r="BG57" s="47"/>
      <c r="BH57" s="52">
        <f t="shared" si="342"/>
        <v>0</v>
      </c>
      <c r="BI57" s="47"/>
      <c r="BJ57" s="52">
        <f t="shared" si="343"/>
        <v>0</v>
      </c>
      <c r="BK57" s="47"/>
      <c r="BL57" s="52">
        <f t="shared" si="344"/>
        <v>0</v>
      </c>
      <c r="BM57" s="47"/>
      <c r="BN57" s="52">
        <f t="shared" si="345"/>
        <v>0</v>
      </c>
      <c r="BO57" s="47"/>
      <c r="BP57" s="52">
        <f t="shared" si="346"/>
        <v>0</v>
      </c>
      <c r="BQ57" s="47"/>
      <c r="BR57" s="52">
        <f t="shared" si="347"/>
        <v>0</v>
      </c>
      <c r="BS57" s="47"/>
      <c r="BT57" s="52">
        <f t="shared" si="348"/>
        <v>0</v>
      </c>
      <c r="BU57" s="47"/>
      <c r="BV57" s="52">
        <f t="shared" si="349"/>
        <v>0</v>
      </c>
      <c r="BW57" s="47"/>
      <c r="BX57" s="505">
        <f t="shared" si="350"/>
        <v>0</v>
      </c>
      <c r="BY57" s="499"/>
      <c r="BZ57" s="52">
        <f t="shared" si="351"/>
        <v>0</v>
      </c>
      <c r="CA57" s="47"/>
      <c r="CB57" s="52">
        <f t="shared" si="352"/>
        <v>0</v>
      </c>
      <c r="CC57" s="47"/>
      <c r="CD57" s="52">
        <f t="shared" si="353"/>
        <v>0</v>
      </c>
      <c r="CE57" s="47"/>
      <c r="CF57" s="52">
        <f t="shared" si="354"/>
        <v>0</v>
      </c>
      <c r="CG57" s="42"/>
      <c r="CH57" s="49">
        <f t="shared" si="355"/>
        <v>8.5</v>
      </c>
      <c r="CI57" s="49">
        <f t="shared" si="356"/>
        <v>850</v>
      </c>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495"/>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1:263" s="3" customFormat="1" x14ac:dyDescent="0.2">
      <c r="A58" s="45" t="s">
        <v>151</v>
      </c>
      <c r="B58" s="45" t="s">
        <v>152</v>
      </c>
      <c r="C58" s="45" t="s">
        <v>3</v>
      </c>
      <c r="D58" s="45">
        <v>100</v>
      </c>
      <c r="E58" s="486"/>
      <c r="F58" s="52">
        <f t="shared" si="357"/>
        <v>0</v>
      </c>
      <c r="G58" s="47"/>
      <c r="H58" s="52">
        <f t="shared" si="358"/>
        <v>0</v>
      </c>
      <c r="I58" s="47"/>
      <c r="J58" s="52">
        <f t="shared" si="359"/>
        <v>0</v>
      </c>
      <c r="K58" s="47"/>
      <c r="L58" s="52">
        <f t="shared" si="360"/>
        <v>0</v>
      </c>
      <c r="M58" s="47"/>
      <c r="N58" s="52">
        <f t="shared" si="361"/>
        <v>0</v>
      </c>
      <c r="O58" s="47"/>
      <c r="P58" s="52">
        <f t="shared" si="362"/>
        <v>0</v>
      </c>
      <c r="Q58" s="47"/>
      <c r="R58" s="52">
        <f t="shared" si="363"/>
        <v>0</v>
      </c>
      <c r="S58" s="47"/>
      <c r="T58" s="52">
        <f t="shared" si="364"/>
        <v>0</v>
      </c>
      <c r="U58" s="47"/>
      <c r="V58" s="52">
        <f t="shared" si="365"/>
        <v>0</v>
      </c>
      <c r="W58" s="47"/>
      <c r="X58" s="52">
        <f t="shared" si="366"/>
        <v>0</v>
      </c>
      <c r="Y58" s="47"/>
      <c r="Z58" s="52">
        <f t="shared" si="367"/>
        <v>0</v>
      </c>
      <c r="AA58" s="47"/>
      <c r="AB58" s="481">
        <f t="shared" si="368"/>
        <v>0</v>
      </c>
      <c r="AC58" s="486"/>
      <c r="AD58" s="52">
        <f t="shared" si="369"/>
        <v>0</v>
      </c>
      <c r="AE58" s="47"/>
      <c r="AF58" s="52">
        <f t="shared" si="370"/>
        <v>0</v>
      </c>
      <c r="AG58" s="47"/>
      <c r="AH58" s="52">
        <f t="shared" si="371"/>
        <v>0</v>
      </c>
      <c r="AI58" s="47"/>
      <c r="AJ58" s="52">
        <f t="shared" si="372"/>
        <v>0</v>
      </c>
      <c r="AK58" s="47"/>
      <c r="AL58" s="52">
        <f t="shared" si="373"/>
        <v>0</v>
      </c>
      <c r="AM58" s="47"/>
      <c r="AN58" s="52">
        <f t="shared" si="374"/>
        <v>0</v>
      </c>
      <c r="AO58" s="47"/>
      <c r="AP58" s="52">
        <f t="shared" si="375"/>
        <v>0</v>
      </c>
      <c r="AQ58" s="47"/>
      <c r="AR58" s="52">
        <f t="shared" si="376"/>
        <v>0</v>
      </c>
      <c r="AS58" s="47"/>
      <c r="AT58" s="52">
        <f t="shared" si="377"/>
        <v>0</v>
      </c>
      <c r="AU58" s="47"/>
      <c r="AV58" s="52">
        <f t="shared" si="378"/>
        <v>0</v>
      </c>
      <c r="AW58" s="47"/>
      <c r="AX58" s="52">
        <f t="shared" si="379"/>
        <v>0</v>
      </c>
      <c r="AY58" s="47"/>
      <c r="AZ58" s="481">
        <f t="shared" si="380"/>
        <v>0</v>
      </c>
      <c r="BA58" s="486"/>
      <c r="BB58" s="52">
        <f t="shared" si="339"/>
        <v>0</v>
      </c>
      <c r="BC58" s="47"/>
      <c r="BD58" s="52">
        <f t="shared" si="340"/>
        <v>0</v>
      </c>
      <c r="BE58" s="47"/>
      <c r="BF58" s="52">
        <f t="shared" si="341"/>
        <v>0</v>
      </c>
      <c r="BG58" s="47"/>
      <c r="BH58" s="52">
        <f t="shared" si="342"/>
        <v>0</v>
      </c>
      <c r="BI58" s="47"/>
      <c r="BJ58" s="52">
        <f t="shared" si="343"/>
        <v>0</v>
      </c>
      <c r="BK58" s="47"/>
      <c r="BL58" s="52">
        <f t="shared" si="344"/>
        <v>0</v>
      </c>
      <c r="BM58" s="47"/>
      <c r="BN58" s="52">
        <f t="shared" si="345"/>
        <v>0</v>
      </c>
      <c r="BO58" s="47"/>
      <c r="BP58" s="52">
        <f t="shared" si="346"/>
        <v>0</v>
      </c>
      <c r="BQ58" s="47"/>
      <c r="BR58" s="52">
        <f t="shared" si="347"/>
        <v>0</v>
      </c>
      <c r="BS58" s="47"/>
      <c r="BT58" s="52">
        <f t="shared" si="348"/>
        <v>0</v>
      </c>
      <c r="BU58" s="47"/>
      <c r="BV58" s="52">
        <f t="shared" si="349"/>
        <v>0</v>
      </c>
      <c r="BW58" s="47"/>
      <c r="BX58" s="505">
        <f t="shared" si="350"/>
        <v>0</v>
      </c>
      <c r="BY58" s="499"/>
      <c r="BZ58" s="52">
        <f t="shared" si="351"/>
        <v>0</v>
      </c>
      <c r="CA58" s="47"/>
      <c r="CB58" s="52">
        <f t="shared" si="352"/>
        <v>0</v>
      </c>
      <c r="CC58" s="47"/>
      <c r="CD58" s="52">
        <f t="shared" si="353"/>
        <v>0</v>
      </c>
      <c r="CE58" s="47"/>
      <c r="CF58" s="52">
        <f t="shared" si="354"/>
        <v>0</v>
      </c>
      <c r="CG58" s="42"/>
      <c r="CH58" s="49">
        <f t="shared" si="355"/>
        <v>0</v>
      </c>
      <c r="CI58" s="49">
        <f t="shared" si="356"/>
        <v>0</v>
      </c>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495"/>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1:263" s="3" customFormat="1" x14ac:dyDescent="0.2">
      <c r="A59" s="45" t="s">
        <v>188</v>
      </c>
      <c r="B59" s="45" t="s">
        <v>202</v>
      </c>
      <c r="C59" s="45" t="s">
        <v>3</v>
      </c>
      <c r="D59" s="45">
        <v>100</v>
      </c>
      <c r="E59" s="486"/>
      <c r="F59" s="52">
        <f t="shared" si="357"/>
        <v>0</v>
      </c>
      <c r="G59" s="47"/>
      <c r="H59" s="52">
        <f t="shared" si="358"/>
        <v>0</v>
      </c>
      <c r="I59" s="47"/>
      <c r="J59" s="52">
        <f t="shared" si="359"/>
        <v>0</v>
      </c>
      <c r="K59" s="47"/>
      <c r="L59" s="52">
        <f t="shared" si="360"/>
        <v>0</v>
      </c>
      <c r="M59" s="47"/>
      <c r="N59" s="52">
        <f t="shared" si="361"/>
        <v>0</v>
      </c>
      <c r="O59" s="47"/>
      <c r="P59" s="52">
        <f t="shared" si="362"/>
        <v>0</v>
      </c>
      <c r="Q59" s="47"/>
      <c r="R59" s="52">
        <f t="shared" si="363"/>
        <v>0</v>
      </c>
      <c r="S59" s="47"/>
      <c r="T59" s="52">
        <f t="shared" si="364"/>
        <v>0</v>
      </c>
      <c r="U59" s="47"/>
      <c r="V59" s="52">
        <f t="shared" si="365"/>
        <v>0</v>
      </c>
      <c r="W59" s="47"/>
      <c r="X59" s="52">
        <f t="shared" si="366"/>
        <v>0</v>
      </c>
      <c r="Y59" s="47"/>
      <c r="Z59" s="52">
        <f t="shared" si="367"/>
        <v>0</v>
      </c>
      <c r="AA59" s="47"/>
      <c r="AB59" s="481">
        <f t="shared" si="368"/>
        <v>0</v>
      </c>
      <c r="AC59" s="486"/>
      <c r="AD59" s="52">
        <f t="shared" si="369"/>
        <v>0</v>
      </c>
      <c r="AE59" s="47"/>
      <c r="AF59" s="52">
        <f t="shared" si="370"/>
        <v>0</v>
      </c>
      <c r="AG59" s="47"/>
      <c r="AH59" s="52">
        <f t="shared" si="371"/>
        <v>0</v>
      </c>
      <c r="AI59" s="47"/>
      <c r="AJ59" s="52">
        <f t="shared" si="372"/>
        <v>0</v>
      </c>
      <c r="AK59" s="47"/>
      <c r="AL59" s="52">
        <f t="shared" si="373"/>
        <v>0</v>
      </c>
      <c r="AM59" s="47"/>
      <c r="AN59" s="52">
        <f t="shared" si="374"/>
        <v>0</v>
      </c>
      <c r="AO59" s="47"/>
      <c r="AP59" s="52">
        <f t="shared" si="375"/>
        <v>0</v>
      </c>
      <c r="AQ59" s="47"/>
      <c r="AR59" s="52">
        <f t="shared" si="376"/>
        <v>0</v>
      </c>
      <c r="AS59" s="47"/>
      <c r="AT59" s="52">
        <f t="shared" si="377"/>
        <v>0</v>
      </c>
      <c r="AU59" s="47">
        <v>1</v>
      </c>
      <c r="AV59" s="52">
        <f t="shared" si="378"/>
        <v>100</v>
      </c>
      <c r="AW59" s="47"/>
      <c r="AX59" s="52">
        <f t="shared" si="379"/>
        <v>0</v>
      </c>
      <c r="AY59" s="47"/>
      <c r="AZ59" s="481">
        <f t="shared" si="380"/>
        <v>0</v>
      </c>
      <c r="BA59" s="486"/>
      <c r="BB59" s="52">
        <f t="shared" si="339"/>
        <v>0</v>
      </c>
      <c r="BC59" s="47"/>
      <c r="BD59" s="52">
        <f t="shared" si="340"/>
        <v>0</v>
      </c>
      <c r="BE59" s="47"/>
      <c r="BF59" s="52">
        <f t="shared" si="341"/>
        <v>0</v>
      </c>
      <c r="BG59" s="47"/>
      <c r="BH59" s="52">
        <f t="shared" si="342"/>
        <v>0</v>
      </c>
      <c r="BI59" s="47"/>
      <c r="BJ59" s="52">
        <f t="shared" si="343"/>
        <v>0</v>
      </c>
      <c r="BK59" s="47"/>
      <c r="BL59" s="52">
        <f t="shared" si="344"/>
        <v>0</v>
      </c>
      <c r="BM59" s="47"/>
      <c r="BN59" s="52">
        <f t="shared" si="345"/>
        <v>0</v>
      </c>
      <c r="BO59" s="47"/>
      <c r="BP59" s="52">
        <f t="shared" si="346"/>
        <v>0</v>
      </c>
      <c r="BQ59" s="47"/>
      <c r="BR59" s="52">
        <f t="shared" si="347"/>
        <v>0</v>
      </c>
      <c r="BS59" s="47"/>
      <c r="BT59" s="52">
        <f t="shared" si="348"/>
        <v>0</v>
      </c>
      <c r="BU59" s="47"/>
      <c r="BV59" s="52">
        <f t="shared" si="349"/>
        <v>0</v>
      </c>
      <c r="BW59" s="47"/>
      <c r="BX59" s="505">
        <f t="shared" si="350"/>
        <v>0</v>
      </c>
      <c r="BY59" s="499"/>
      <c r="BZ59" s="52">
        <f t="shared" si="351"/>
        <v>0</v>
      </c>
      <c r="CA59" s="47"/>
      <c r="CB59" s="52">
        <f t="shared" si="352"/>
        <v>0</v>
      </c>
      <c r="CC59" s="47"/>
      <c r="CD59" s="52">
        <f t="shared" si="353"/>
        <v>0</v>
      </c>
      <c r="CE59" s="47"/>
      <c r="CF59" s="52">
        <f t="shared" si="354"/>
        <v>0</v>
      </c>
      <c r="CG59" s="42"/>
      <c r="CH59" s="49">
        <f t="shared" si="355"/>
        <v>1</v>
      </c>
      <c r="CI59" s="49">
        <f t="shared" si="356"/>
        <v>100</v>
      </c>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495"/>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1:263" s="3" customFormat="1" x14ac:dyDescent="0.2">
      <c r="A60" s="45"/>
      <c r="B60" s="45"/>
      <c r="C60" s="45" t="s">
        <v>3</v>
      </c>
      <c r="D60" s="45">
        <v>100</v>
      </c>
      <c r="E60" s="486"/>
      <c r="F60" s="52">
        <f t="shared" si="357"/>
        <v>0</v>
      </c>
      <c r="G60" s="47"/>
      <c r="H60" s="52">
        <f t="shared" si="358"/>
        <v>0</v>
      </c>
      <c r="I60" s="47"/>
      <c r="J60" s="52">
        <f t="shared" si="359"/>
        <v>0</v>
      </c>
      <c r="K60" s="47"/>
      <c r="L60" s="52">
        <f t="shared" si="360"/>
        <v>0</v>
      </c>
      <c r="M60" s="47"/>
      <c r="N60" s="52">
        <f t="shared" si="361"/>
        <v>0</v>
      </c>
      <c r="O60" s="47"/>
      <c r="P60" s="52">
        <f t="shared" si="362"/>
        <v>0</v>
      </c>
      <c r="Q60" s="47"/>
      <c r="R60" s="52">
        <f t="shared" si="363"/>
        <v>0</v>
      </c>
      <c r="S60" s="47"/>
      <c r="T60" s="52">
        <f t="shared" si="364"/>
        <v>0</v>
      </c>
      <c r="U60" s="47"/>
      <c r="V60" s="52">
        <f t="shared" si="365"/>
        <v>0</v>
      </c>
      <c r="W60" s="47"/>
      <c r="X60" s="52">
        <f t="shared" si="366"/>
        <v>0</v>
      </c>
      <c r="Y60" s="47"/>
      <c r="Z60" s="52">
        <f t="shared" si="367"/>
        <v>0</v>
      </c>
      <c r="AA60" s="47"/>
      <c r="AB60" s="481">
        <f t="shared" si="368"/>
        <v>0</v>
      </c>
      <c r="AC60" s="486"/>
      <c r="AD60" s="52">
        <f t="shared" si="369"/>
        <v>0</v>
      </c>
      <c r="AE60" s="47"/>
      <c r="AF60" s="52">
        <f t="shared" si="370"/>
        <v>0</v>
      </c>
      <c r="AG60" s="47"/>
      <c r="AH60" s="52">
        <f t="shared" si="371"/>
        <v>0</v>
      </c>
      <c r="AI60" s="47"/>
      <c r="AJ60" s="52">
        <f t="shared" si="372"/>
        <v>0</v>
      </c>
      <c r="AK60" s="47"/>
      <c r="AL60" s="52">
        <f t="shared" si="373"/>
        <v>0</v>
      </c>
      <c r="AM60" s="47"/>
      <c r="AN60" s="52">
        <f t="shared" si="374"/>
        <v>0</v>
      </c>
      <c r="AO60" s="47"/>
      <c r="AP60" s="52">
        <f t="shared" si="375"/>
        <v>0</v>
      </c>
      <c r="AQ60" s="47"/>
      <c r="AR60" s="52">
        <f t="shared" si="376"/>
        <v>0</v>
      </c>
      <c r="AS60" s="47"/>
      <c r="AT60" s="52">
        <f t="shared" si="377"/>
        <v>0</v>
      </c>
      <c r="AU60" s="47"/>
      <c r="AV60" s="52">
        <f t="shared" si="378"/>
        <v>0</v>
      </c>
      <c r="AW60" s="47"/>
      <c r="AX60" s="52">
        <f t="shared" si="379"/>
        <v>0</v>
      </c>
      <c r="AY60" s="47"/>
      <c r="AZ60" s="481">
        <f t="shared" si="380"/>
        <v>0</v>
      </c>
      <c r="BA60" s="486"/>
      <c r="BB60" s="52">
        <f t="shared" si="339"/>
        <v>0</v>
      </c>
      <c r="BC60" s="47"/>
      <c r="BD60" s="52">
        <f t="shared" si="340"/>
        <v>0</v>
      </c>
      <c r="BE60" s="47"/>
      <c r="BF60" s="52">
        <f t="shared" si="341"/>
        <v>0</v>
      </c>
      <c r="BG60" s="47"/>
      <c r="BH60" s="52">
        <f t="shared" si="342"/>
        <v>0</v>
      </c>
      <c r="BI60" s="47"/>
      <c r="BJ60" s="52">
        <f t="shared" si="343"/>
        <v>0</v>
      </c>
      <c r="BK60" s="47"/>
      <c r="BL60" s="52">
        <f t="shared" si="344"/>
        <v>0</v>
      </c>
      <c r="BM60" s="47"/>
      <c r="BN60" s="52">
        <f t="shared" si="345"/>
        <v>0</v>
      </c>
      <c r="BO60" s="47"/>
      <c r="BP60" s="52">
        <f t="shared" si="346"/>
        <v>0</v>
      </c>
      <c r="BQ60" s="47"/>
      <c r="BR60" s="52">
        <f t="shared" si="347"/>
        <v>0</v>
      </c>
      <c r="BS60" s="47"/>
      <c r="BT60" s="52">
        <f t="shared" si="348"/>
        <v>0</v>
      </c>
      <c r="BU60" s="47"/>
      <c r="BV60" s="52">
        <f t="shared" si="349"/>
        <v>0</v>
      </c>
      <c r="BW60" s="47"/>
      <c r="BX60" s="505">
        <f t="shared" si="350"/>
        <v>0</v>
      </c>
      <c r="BY60" s="499"/>
      <c r="BZ60" s="52">
        <f t="shared" si="351"/>
        <v>0</v>
      </c>
      <c r="CA60" s="47"/>
      <c r="CB60" s="52">
        <f t="shared" si="352"/>
        <v>0</v>
      </c>
      <c r="CC60" s="47"/>
      <c r="CD60" s="52">
        <f t="shared" si="353"/>
        <v>0</v>
      </c>
      <c r="CE60" s="47"/>
      <c r="CF60" s="52">
        <f t="shared" si="354"/>
        <v>0</v>
      </c>
      <c r="CG60" s="42"/>
      <c r="CH60" s="49">
        <f t="shared" si="355"/>
        <v>0</v>
      </c>
      <c r="CI60" s="49">
        <f t="shared" si="356"/>
        <v>0</v>
      </c>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495"/>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1:263" s="3" customFormat="1" x14ac:dyDescent="0.2">
      <c r="A61" s="45"/>
      <c r="B61" s="45"/>
      <c r="C61" s="45" t="s">
        <v>3</v>
      </c>
      <c r="D61" s="45">
        <v>100</v>
      </c>
      <c r="E61" s="486"/>
      <c r="F61" s="52">
        <f t="shared" si="357"/>
        <v>0</v>
      </c>
      <c r="G61" s="47"/>
      <c r="H61" s="52">
        <f t="shared" si="358"/>
        <v>0</v>
      </c>
      <c r="I61" s="47"/>
      <c r="J61" s="52">
        <f t="shared" si="359"/>
        <v>0</v>
      </c>
      <c r="K61" s="47"/>
      <c r="L61" s="52">
        <f t="shared" si="360"/>
        <v>0</v>
      </c>
      <c r="M61" s="47"/>
      <c r="N61" s="52">
        <f t="shared" si="361"/>
        <v>0</v>
      </c>
      <c r="O61" s="47"/>
      <c r="P61" s="52">
        <f t="shared" si="362"/>
        <v>0</v>
      </c>
      <c r="Q61" s="47"/>
      <c r="R61" s="52">
        <f t="shared" si="363"/>
        <v>0</v>
      </c>
      <c r="S61" s="47"/>
      <c r="T61" s="52">
        <f t="shared" si="364"/>
        <v>0</v>
      </c>
      <c r="U61" s="47"/>
      <c r="V61" s="52">
        <f t="shared" si="365"/>
        <v>0</v>
      </c>
      <c r="W61" s="47"/>
      <c r="X61" s="52">
        <f t="shared" si="366"/>
        <v>0</v>
      </c>
      <c r="Y61" s="47"/>
      <c r="Z61" s="52">
        <f t="shared" si="367"/>
        <v>0</v>
      </c>
      <c r="AA61" s="47"/>
      <c r="AB61" s="481">
        <f t="shared" si="368"/>
        <v>0</v>
      </c>
      <c r="AC61" s="486"/>
      <c r="AD61" s="52">
        <f t="shared" si="369"/>
        <v>0</v>
      </c>
      <c r="AE61" s="47"/>
      <c r="AF61" s="52">
        <f t="shared" si="370"/>
        <v>0</v>
      </c>
      <c r="AG61" s="47"/>
      <c r="AH61" s="52">
        <f t="shared" si="371"/>
        <v>0</v>
      </c>
      <c r="AI61" s="47"/>
      <c r="AJ61" s="52">
        <f t="shared" si="372"/>
        <v>0</v>
      </c>
      <c r="AK61" s="47"/>
      <c r="AL61" s="52">
        <f t="shared" si="373"/>
        <v>0</v>
      </c>
      <c r="AM61" s="47"/>
      <c r="AN61" s="52">
        <f t="shared" si="374"/>
        <v>0</v>
      </c>
      <c r="AO61" s="47"/>
      <c r="AP61" s="52">
        <f t="shared" si="375"/>
        <v>0</v>
      </c>
      <c r="AQ61" s="47"/>
      <c r="AR61" s="52">
        <f t="shared" si="376"/>
        <v>0</v>
      </c>
      <c r="AS61" s="47"/>
      <c r="AT61" s="52">
        <f t="shared" si="377"/>
        <v>0</v>
      </c>
      <c r="AU61" s="47"/>
      <c r="AV61" s="52">
        <f t="shared" si="378"/>
        <v>0</v>
      </c>
      <c r="AW61" s="47"/>
      <c r="AX61" s="52">
        <f t="shared" si="379"/>
        <v>0</v>
      </c>
      <c r="AY61" s="47"/>
      <c r="AZ61" s="481">
        <f t="shared" si="380"/>
        <v>0</v>
      </c>
      <c r="BA61" s="486"/>
      <c r="BB61" s="52">
        <f t="shared" si="339"/>
        <v>0</v>
      </c>
      <c r="BC61" s="47"/>
      <c r="BD61" s="52">
        <f t="shared" si="340"/>
        <v>0</v>
      </c>
      <c r="BE61" s="47"/>
      <c r="BF61" s="52">
        <f t="shared" si="341"/>
        <v>0</v>
      </c>
      <c r="BG61" s="47"/>
      <c r="BH61" s="52">
        <f t="shared" si="342"/>
        <v>0</v>
      </c>
      <c r="BI61" s="47"/>
      <c r="BJ61" s="52">
        <f t="shared" si="343"/>
        <v>0</v>
      </c>
      <c r="BK61" s="47"/>
      <c r="BL61" s="52">
        <f t="shared" si="344"/>
        <v>0</v>
      </c>
      <c r="BM61" s="47"/>
      <c r="BN61" s="52">
        <f t="shared" si="345"/>
        <v>0</v>
      </c>
      <c r="BO61" s="47"/>
      <c r="BP61" s="52">
        <f t="shared" si="346"/>
        <v>0</v>
      </c>
      <c r="BQ61" s="47"/>
      <c r="BR61" s="52">
        <f t="shared" si="347"/>
        <v>0</v>
      </c>
      <c r="BS61" s="47"/>
      <c r="BT61" s="52">
        <f t="shared" si="348"/>
        <v>0</v>
      </c>
      <c r="BU61" s="47"/>
      <c r="BV61" s="52">
        <f t="shared" si="349"/>
        <v>0</v>
      </c>
      <c r="BW61" s="47"/>
      <c r="BX61" s="505">
        <f t="shared" si="350"/>
        <v>0</v>
      </c>
      <c r="BY61" s="499"/>
      <c r="BZ61" s="52">
        <f t="shared" si="351"/>
        <v>0</v>
      </c>
      <c r="CA61" s="47"/>
      <c r="CB61" s="52">
        <f t="shared" si="352"/>
        <v>0</v>
      </c>
      <c r="CC61" s="47"/>
      <c r="CD61" s="52">
        <f t="shared" si="353"/>
        <v>0</v>
      </c>
      <c r="CE61" s="47"/>
      <c r="CF61" s="52">
        <f t="shared" si="354"/>
        <v>0</v>
      </c>
      <c r="CG61" s="42"/>
      <c r="CH61" s="49">
        <f t="shared" si="355"/>
        <v>0</v>
      </c>
      <c r="CI61" s="49">
        <f t="shared" si="356"/>
        <v>0</v>
      </c>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495"/>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1:263" s="3" customFormat="1" x14ac:dyDescent="0.2">
      <c r="A62" s="45"/>
      <c r="B62" s="45"/>
      <c r="C62" s="45" t="s">
        <v>3</v>
      </c>
      <c r="D62" s="45">
        <v>100</v>
      </c>
      <c r="E62" s="486"/>
      <c r="F62" s="52">
        <f>SUM(E62*$D62)</f>
        <v>0</v>
      </c>
      <c r="G62" s="47"/>
      <c r="H62" s="52">
        <f>SUM(G62*$D62)</f>
        <v>0</v>
      </c>
      <c r="I62" s="47"/>
      <c r="J62" s="52">
        <f>SUM(I62*$D62)</f>
        <v>0</v>
      </c>
      <c r="K62" s="47"/>
      <c r="L62" s="52">
        <f>SUM(K62*$D62)</f>
        <v>0</v>
      </c>
      <c r="M62" s="47"/>
      <c r="N62" s="52">
        <f>SUM(M62*$D62)</f>
        <v>0</v>
      </c>
      <c r="O62" s="47"/>
      <c r="P62" s="52">
        <f>SUM(O62*$D62)</f>
        <v>0</v>
      </c>
      <c r="Q62" s="47"/>
      <c r="R62" s="52">
        <f>SUM(Q62*$D62)</f>
        <v>0</v>
      </c>
      <c r="S62" s="47"/>
      <c r="T62" s="52">
        <f>SUM(S62*$D62)</f>
        <v>0</v>
      </c>
      <c r="U62" s="47"/>
      <c r="V62" s="52">
        <f>SUM(U62*$D62)</f>
        <v>0</v>
      </c>
      <c r="W62" s="47"/>
      <c r="X62" s="52">
        <f>SUM(W62*$D62)</f>
        <v>0</v>
      </c>
      <c r="Y62" s="47"/>
      <c r="Z62" s="52">
        <f>SUM(Y62*$D62)</f>
        <v>0</v>
      </c>
      <c r="AA62" s="47"/>
      <c r="AB62" s="481">
        <f>SUM(AA62*$D62)</f>
        <v>0</v>
      </c>
      <c r="AC62" s="486"/>
      <c r="AD62" s="52">
        <f>SUM(AC62*$D62)</f>
        <v>0</v>
      </c>
      <c r="AE62" s="47"/>
      <c r="AF62" s="52">
        <f>SUM(AE62*$D62)</f>
        <v>0</v>
      </c>
      <c r="AG62" s="47"/>
      <c r="AH62" s="52">
        <f>SUM(AG62*$D62)</f>
        <v>0</v>
      </c>
      <c r="AI62" s="47"/>
      <c r="AJ62" s="52">
        <f>SUM(AI62*$D62)</f>
        <v>0</v>
      </c>
      <c r="AK62" s="47"/>
      <c r="AL62" s="52">
        <f>SUM(AK62*$D62)</f>
        <v>0</v>
      </c>
      <c r="AM62" s="47"/>
      <c r="AN62" s="52">
        <f>SUM(AM62*$D62)</f>
        <v>0</v>
      </c>
      <c r="AO62" s="47"/>
      <c r="AP62" s="52">
        <f>SUM(AO62*$D62)</f>
        <v>0</v>
      </c>
      <c r="AQ62" s="47"/>
      <c r="AR62" s="52">
        <f>SUM(AQ62*$D62)</f>
        <v>0</v>
      </c>
      <c r="AS62" s="47"/>
      <c r="AT62" s="52">
        <f>SUM(AS62*$D62)</f>
        <v>0</v>
      </c>
      <c r="AU62" s="47"/>
      <c r="AV62" s="52">
        <f>SUM(AU62*$D62)</f>
        <v>0</v>
      </c>
      <c r="AW62" s="47"/>
      <c r="AX62" s="52">
        <f>SUM(AW62*$D62)</f>
        <v>0</v>
      </c>
      <c r="AY62" s="47"/>
      <c r="AZ62" s="481">
        <f>SUM(AY62*$D62)</f>
        <v>0</v>
      </c>
      <c r="BA62" s="486"/>
      <c r="BB62" s="52">
        <f t="shared" si="339"/>
        <v>0</v>
      </c>
      <c r="BC62" s="47"/>
      <c r="BD62" s="52">
        <f t="shared" si="340"/>
        <v>0</v>
      </c>
      <c r="BE62" s="47"/>
      <c r="BF62" s="52">
        <f t="shared" si="341"/>
        <v>0</v>
      </c>
      <c r="BG62" s="47"/>
      <c r="BH62" s="52">
        <f t="shared" si="342"/>
        <v>0</v>
      </c>
      <c r="BI62" s="47"/>
      <c r="BJ62" s="52">
        <f t="shared" si="343"/>
        <v>0</v>
      </c>
      <c r="BK62" s="47"/>
      <c r="BL62" s="52">
        <f t="shared" si="344"/>
        <v>0</v>
      </c>
      <c r="BM62" s="47"/>
      <c r="BN62" s="52">
        <f t="shared" si="345"/>
        <v>0</v>
      </c>
      <c r="BO62" s="47"/>
      <c r="BP62" s="52">
        <f t="shared" si="346"/>
        <v>0</v>
      </c>
      <c r="BQ62" s="47"/>
      <c r="BR62" s="52">
        <f t="shared" si="347"/>
        <v>0</v>
      </c>
      <c r="BS62" s="47"/>
      <c r="BT62" s="52">
        <f t="shared" si="348"/>
        <v>0</v>
      </c>
      <c r="BU62" s="47"/>
      <c r="BV62" s="52">
        <f t="shared" si="349"/>
        <v>0</v>
      </c>
      <c r="BW62" s="47"/>
      <c r="BX62" s="505">
        <f t="shared" si="350"/>
        <v>0</v>
      </c>
      <c r="BY62" s="499"/>
      <c r="BZ62" s="52">
        <f t="shared" si="351"/>
        <v>0</v>
      </c>
      <c r="CA62" s="47"/>
      <c r="CB62" s="52">
        <f t="shared" si="352"/>
        <v>0</v>
      </c>
      <c r="CC62" s="47"/>
      <c r="CD62" s="52">
        <f t="shared" si="353"/>
        <v>0</v>
      </c>
      <c r="CE62" s="47"/>
      <c r="CF62" s="52">
        <f t="shared" si="354"/>
        <v>0</v>
      </c>
      <c r="CG62" s="42"/>
      <c r="CH62" s="49">
        <f t="shared" si="355"/>
        <v>0</v>
      </c>
      <c r="CI62" s="49">
        <f t="shared" si="356"/>
        <v>0</v>
      </c>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495"/>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1:263" s="3" customFormat="1" x14ac:dyDescent="0.2">
      <c r="A63" s="45"/>
      <c r="B63" s="45"/>
      <c r="C63" s="45" t="s">
        <v>3</v>
      </c>
      <c r="D63" s="45">
        <v>100</v>
      </c>
      <c r="E63" s="486"/>
      <c r="F63" s="52">
        <f t="shared" ref="F63:F78" si="381">SUM(E63*$D63)</f>
        <v>0</v>
      </c>
      <c r="G63" s="47"/>
      <c r="H63" s="52">
        <f t="shared" ref="H63:H78" si="382">SUM(G63*$D63)</f>
        <v>0</v>
      </c>
      <c r="I63" s="47"/>
      <c r="J63" s="52">
        <f t="shared" ref="J63:J78" si="383">SUM(I63*$D63)</f>
        <v>0</v>
      </c>
      <c r="K63" s="47"/>
      <c r="L63" s="52">
        <f t="shared" ref="L63:L78" si="384">SUM(K63*$D63)</f>
        <v>0</v>
      </c>
      <c r="M63" s="47"/>
      <c r="N63" s="52">
        <f t="shared" ref="N63:N78" si="385">SUM(M63*$D63)</f>
        <v>0</v>
      </c>
      <c r="O63" s="47"/>
      <c r="P63" s="52">
        <f t="shared" ref="P63:P78" si="386">SUM(O63*$D63)</f>
        <v>0</v>
      </c>
      <c r="Q63" s="47"/>
      <c r="R63" s="52">
        <f t="shared" ref="R63:R78" si="387">SUM(Q63*$D63)</f>
        <v>0</v>
      </c>
      <c r="S63" s="47"/>
      <c r="T63" s="52">
        <f t="shared" ref="T63:T78" si="388">SUM(S63*$D63)</f>
        <v>0</v>
      </c>
      <c r="U63" s="47"/>
      <c r="V63" s="52">
        <f t="shared" ref="V63:V78" si="389">SUM(U63*$D63)</f>
        <v>0</v>
      </c>
      <c r="W63" s="47"/>
      <c r="X63" s="52">
        <f t="shared" ref="X63:X78" si="390">SUM(W63*$D63)</f>
        <v>0</v>
      </c>
      <c r="Y63" s="47"/>
      <c r="Z63" s="52">
        <f t="shared" ref="Z63:Z78" si="391">SUM(Y63*$D63)</f>
        <v>0</v>
      </c>
      <c r="AA63" s="47"/>
      <c r="AB63" s="481">
        <f t="shared" ref="AB63:AB78" si="392">SUM(AA63*$D63)</f>
        <v>0</v>
      </c>
      <c r="AC63" s="486"/>
      <c r="AD63" s="52">
        <f t="shared" ref="AD63:AD78" si="393">SUM(AC63*$D63)</f>
        <v>0</v>
      </c>
      <c r="AE63" s="47"/>
      <c r="AF63" s="52">
        <f t="shared" ref="AF63:AF78" si="394">SUM(AE63*$D63)</f>
        <v>0</v>
      </c>
      <c r="AG63" s="47"/>
      <c r="AH63" s="52">
        <f t="shared" ref="AH63:AH78" si="395">SUM(AG63*$D63)</f>
        <v>0</v>
      </c>
      <c r="AI63" s="47"/>
      <c r="AJ63" s="52">
        <f t="shared" ref="AJ63:AJ78" si="396">SUM(AI63*$D63)</f>
        <v>0</v>
      </c>
      <c r="AK63" s="47"/>
      <c r="AL63" s="52">
        <f t="shared" ref="AL63:AL78" si="397">SUM(AK63*$D63)</f>
        <v>0</v>
      </c>
      <c r="AM63" s="47"/>
      <c r="AN63" s="52">
        <f t="shared" ref="AN63:AN78" si="398">SUM(AM63*$D63)</f>
        <v>0</v>
      </c>
      <c r="AO63" s="47"/>
      <c r="AP63" s="52">
        <f t="shared" ref="AP63:AP78" si="399">SUM(AO63*$D63)</f>
        <v>0</v>
      </c>
      <c r="AQ63" s="47"/>
      <c r="AR63" s="52">
        <f t="shared" ref="AR63:AR78" si="400">SUM(AQ63*$D63)</f>
        <v>0</v>
      </c>
      <c r="AS63" s="47"/>
      <c r="AT63" s="52">
        <f t="shared" ref="AT63:AT78" si="401">SUM(AS63*$D63)</f>
        <v>0</v>
      </c>
      <c r="AU63" s="47"/>
      <c r="AV63" s="52">
        <f t="shared" ref="AV63:AV78" si="402">SUM(AU63*$D63)</f>
        <v>0</v>
      </c>
      <c r="AW63" s="47"/>
      <c r="AX63" s="52">
        <f t="shared" ref="AX63:AX78" si="403">SUM(AW63*$D63)</f>
        <v>0</v>
      </c>
      <c r="AY63" s="47"/>
      <c r="AZ63" s="481">
        <f t="shared" ref="AZ63:AZ78" si="404">SUM(AY63*$D63)</f>
        <v>0</v>
      </c>
      <c r="BA63" s="486"/>
      <c r="BB63" s="52">
        <f t="shared" si="339"/>
        <v>0</v>
      </c>
      <c r="BC63" s="47"/>
      <c r="BD63" s="52">
        <f t="shared" si="340"/>
        <v>0</v>
      </c>
      <c r="BE63" s="47"/>
      <c r="BF63" s="52">
        <f t="shared" si="341"/>
        <v>0</v>
      </c>
      <c r="BG63" s="47"/>
      <c r="BH63" s="52">
        <f t="shared" si="342"/>
        <v>0</v>
      </c>
      <c r="BI63" s="47"/>
      <c r="BJ63" s="52">
        <f t="shared" si="343"/>
        <v>0</v>
      </c>
      <c r="BK63" s="47"/>
      <c r="BL63" s="52">
        <f t="shared" si="344"/>
        <v>0</v>
      </c>
      <c r="BM63" s="47"/>
      <c r="BN63" s="52">
        <f t="shared" si="345"/>
        <v>0</v>
      </c>
      <c r="BO63" s="47"/>
      <c r="BP63" s="52">
        <f t="shared" si="346"/>
        <v>0</v>
      </c>
      <c r="BQ63" s="47"/>
      <c r="BR63" s="52">
        <f t="shared" si="347"/>
        <v>0</v>
      </c>
      <c r="BS63" s="47"/>
      <c r="BT63" s="52">
        <f t="shared" si="348"/>
        <v>0</v>
      </c>
      <c r="BU63" s="47"/>
      <c r="BV63" s="52">
        <f t="shared" si="349"/>
        <v>0</v>
      </c>
      <c r="BW63" s="47"/>
      <c r="BX63" s="505">
        <f t="shared" si="350"/>
        <v>0</v>
      </c>
      <c r="BY63" s="499"/>
      <c r="BZ63" s="52">
        <f t="shared" si="351"/>
        <v>0</v>
      </c>
      <c r="CA63" s="47"/>
      <c r="CB63" s="52">
        <f t="shared" si="352"/>
        <v>0</v>
      </c>
      <c r="CC63" s="47"/>
      <c r="CD63" s="52">
        <f t="shared" si="353"/>
        <v>0</v>
      </c>
      <c r="CE63" s="47"/>
      <c r="CF63" s="52">
        <f t="shared" si="354"/>
        <v>0</v>
      </c>
      <c r="CG63" s="42"/>
      <c r="CH63" s="49">
        <f t="shared" si="355"/>
        <v>0</v>
      </c>
      <c r="CI63" s="49">
        <f t="shared" si="356"/>
        <v>0</v>
      </c>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495"/>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1:263" s="3" customFormat="1" x14ac:dyDescent="0.2">
      <c r="A64" s="45"/>
      <c r="B64" s="45"/>
      <c r="C64" s="45" t="s">
        <v>3</v>
      </c>
      <c r="D64" s="45">
        <v>100</v>
      </c>
      <c r="E64" s="486"/>
      <c r="F64" s="52">
        <f t="shared" si="381"/>
        <v>0</v>
      </c>
      <c r="G64" s="47"/>
      <c r="H64" s="52">
        <f t="shared" si="382"/>
        <v>0</v>
      </c>
      <c r="I64" s="47"/>
      <c r="J64" s="52">
        <f t="shared" si="383"/>
        <v>0</v>
      </c>
      <c r="K64" s="47"/>
      <c r="L64" s="52">
        <f t="shared" si="384"/>
        <v>0</v>
      </c>
      <c r="M64" s="47"/>
      <c r="N64" s="52">
        <f t="shared" si="385"/>
        <v>0</v>
      </c>
      <c r="O64" s="47"/>
      <c r="P64" s="52">
        <f t="shared" si="386"/>
        <v>0</v>
      </c>
      <c r="Q64" s="47"/>
      <c r="R64" s="52">
        <f t="shared" si="387"/>
        <v>0</v>
      </c>
      <c r="S64" s="47"/>
      <c r="T64" s="52">
        <f t="shared" si="388"/>
        <v>0</v>
      </c>
      <c r="U64" s="47"/>
      <c r="V64" s="52">
        <f t="shared" si="389"/>
        <v>0</v>
      </c>
      <c r="W64" s="47"/>
      <c r="X64" s="52">
        <f t="shared" si="390"/>
        <v>0</v>
      </c>
      <c r="Y64" s="47"/>
      <c r="Z64" s="52">
        <f t="shared" si="391"/>
        <v>0</v>
      </c>
      <c r="AA64" s="47"/>
      <c r="AB64" s="481">
        <f t="shared" si="392"/>
        <v>0</v>
      </c>
      <c r="AC64" s="486"/>
      <c r="AD64" s="52">
        <f t="shared" si="393"/>
        <v>0</v>
      </c>
      <c r="AE64" s="47"/>
      <c r="AF64" s="52">
        <f t="shared" si="394"/>
        <v>0</v>
      </c>
      <c r="AG64" s="47"/>
      <c r="AH64" s="52">
        <f t="shared" si="395"/>
        <v>0</v>
      </c>
      <c r="AI64" s="47"/>
      <c r="AJ64" s="52">
        <f t="shared" si="396"/>
        <v>0</v>
      </c>
      <c r="AK64" s="47"/>
      <c r="AL64" s="52">
        <f t="shared" si="397"/>
        <v>0</v>
      </c>
      <c r="AM64" s="47"/>
      <c r="AN64" s="52">
        <f t="shared" si="398"/>
        <v>0</v>
      </c>
      <c r="AO64" s="47"/>
      <c r="AP64" s="52">
        <f t="shared" si="399"/>
        <v>0</v>
      </c>
      <c r="AQ64" s="47"/>
      <c r="AR64" s="52">
        <f t="shared" si="400"/>
        <v>0</v>
      </c>
      <c r="AS64" s="47"/>
      <c r="AT64" s="52">
        <f t="shared" si="401"/>
        <v>0</v>
      </c>
      <c r="AU64" s="47"/>
      <c r="AV64" s="52">
        <f t="shared" si="402"/>
        <v>0</v>
      </c>
      <c r="AW64" s="47"/>
      <c r="AX64" s="52">
        <f t="shared" si="403"/>
        <v>0</v>
      </c>
      <c r="AY64" s="47"/>
      <c r="AZ64" s="481">
        <f t="shared" si="404"/>
        <v>0</v>
      </c>
      <c r="BA64" s="486"/>
      <c r="BB64" s="52">
        <f t="shared" si="339"/>
        <v>0</v>
      </c>
      <c r="BC64" s="47"/>
      <c r="BD64" s="52">
        <f t="shared" si="340"/>
        <v>0</v>
      </c>
      <c r="BE64" s="47"/>
      <c r="BF64" s="52">
        <f t="shared" si="341"/>
        <v>0</v>
      </c>
      <c r="BG64" s="47"/>
      <c r="BH64" s="52">
        <f t="shared" si="342"/>
        <v>0</v>
      </c>
      <c r="BI64" s="47"/>
      <c r="BJ64" s="52">
        <f t="shared" si="343"/>
        <v>0</v>
      </c>
      <c r="BK64" s="47"/>
      <c r="BL64" s="52">
        <f t="shared" si="344"/>
        <v>0</v>
      </c>
      <c r="BM64" s="47"/>
      <c r="BN64" s="52">
        <f t="shared" si="345"/>
        <v>0</v>
      </c>
      <c r="BO64" s="47"/>
      <c r="BP64" s="52">
        <f t="shared" si="346"/>
        <v>0</v>
      </c>
      <c r="BQ64" s="47"/>
      <c r="BR64" s="52">
        <f t="shared" si="347"/>
        <v>0</v>
      </c>
      <c r="BS64" s="47"/>
      <c r="BT64" s="52">
        <f t="shared" si="348"/>
        <v>0</v>
      </c>
      <c r="BU64" s="47"/>
      <c r="BV64" s="52">
        <f t="shared" si="349"/>
        <v>0</v>
      </c>
      <c r="BW64" s="47"/>
      <c r="BX64" s="505">
        <f t="shared" si="350"/>
        <v>0</v>
      </c>
      <c r="BY64" s="499"/>
      <c r="BZ64" s="52">
        <f t="shared" si="351"/>
        <v>0</v>
      </c>
      <c r="CA64" s="47"/>
      <c r="CB64" s="52">
        <f t="shared" si="352"/>
        <v>0</v>
      </c>
      <c r="CC64" s="47"/>
      <c r="CD64" s="52">
        <f t="shared" si="353"/>
        <v>0</v>
      </c>
      <c r="CE64" s="47"/>
      <c r="CF64" s="52">
        <f t="shared" si="354"/>
        <v>0</v>
      </c>
      <c r="CG64" s="42"/>
      <c r="CH64" s="49">
        <f t="shared" si="355"/>
        <v>0</v>
      </c>
      <c r="CI64" s="49">
        <f t="shared" si="356"/>
        <v>0</v>
      </c>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495"/>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1:263" s="3" customFormat="1" x14ac:dyDescent="0.2">
      <c r="A65" s="45"/>
      <c r="B65" s="45"/>
      <c r="C65" s="45" t="s">
        <v>3</v>
      </c>
      <c r="D65" s="45">
        <v>100</v>
      </c>
      <c r="E65" s="486"/>
      <c r="F65" s="52">
        <f t="shared" si="381"/>
        <v>0</v>
      </c>
      <c r="G65" s="47"/>
      <c r="H65" s="52">
        <f t="shared" si="382"/>
        <v>0</v>
      </c>
      <c r="I65" s="47"/>
      <c r="J65" s="52">
        <f t="shared" si="383"/>
        <v>0</v>
      </c>
      <c r="K65" s="47"/>
      <c r="L65" s="52">
        <f t="shared" si="384"/>
        <v>0</v>
      </c>
      <c r="M65" s="47"/>
      <c r="N65" s="52">
        <f t="shared" si="385"/>
        <v>0</v>
      </c>
      <c r="O65" s="47"/>
      <c r="P65" s="52">
        <f t="shared" si="386"/>
        <v>0</v>
      </c>
      <c r="Q65" s="47"/>
      <c r="R65" s="52">
        <f t="shared" si="387"/>
        <v>0</v>
      </c>
      <c r="S65" s="47"/>
      <c r="T65" s="52">
        <f t="shared" si="388"/>
        <v>0</v>
      </c>
      <c r="U65" s="47"/>
      <c r="V65" s="52">
        <f t="shared" si="389"/>
        <v>0</v>
      </c>
      <c r="W65" s="47"/>
      <c r="X65" s="52">
        <f t="shared" si="390"/>
        <v>0</v>
      </c>
      <c r="Y65" s="47"/>
      <c r="Z65" s="52">
        <f t="shared" si="391"/>
        <v>0</v>
      </c>
      <c r="AA65" s="47"/>
      <c r="AB65" s="481">
        <f t="shared" si="392"/>
        <v>0</v>
      </c>
      <c r="AC65" s="486"/>
      <c r="AD65" s="52">
        <f t="shared" si="393"/>
        <v>0</v>
      </c>
      <c r="AE65" s="47"/>
      <c r="AF65" s="52">
        <f t="shared" si="394"/>
        <v>0</v>
      </c>
      <c r="AG65" s="47"/>
      <c r="AH65" s="52">
        <f t="shared" si="395"/>
        <v>0</v>
      </c>
      <c r="AI65" s="47"/>
      <c r="AJ65" s="52">
        <f t="shared" si="396"/>
        <v>0</v>
      </c>
      <c r="AK65" s="47"/>
      <c r="AL65" s="52">
        <f t="shared" si="397"/>
        <v>0</v>
      </c>
      <c r="AM65" s="47"/>
      <c r="AN65" s="52">
        <f t="shared" si="398"/>
        <v>0</v>
      </c>
      <c r="AO65" s="47"/>
      <c r="AP65" s="52">
        <f t="shared" si="399"/>
        <v>0</v>
      </c>
      <c r="AQ65" s="47"/>
      <c r="AR65" s="52">
        <f t="shared" si="400"/>
        <v>0</v>
      </c>
      <c r="AS65" s="47"/>
      <c r="AT65" s="52">
        <f t="shared" si="401"/>
        <v>0</v>
      </c>
      <c r="AU65" s="47"/>
      <c r="AV65" s="52">
        <f t="shared" si="402"/>
        <v>0</v>
      </c>
      <c r="AW65" s="47"/>
      <c r="AX65" s="52">
        <f t="shared" si="403"/>
        <v>0</v>
      </c>
      <c r="AY65" s="47"/>
      <c r="AZ65" s="481">
        <f t="shared" si="404"/>
        <v>0</v>
      </c>
      <c r="BA65" s="486"/>
      <c r="BB65" s="52">
        <f t="shared" si="339"/>
        <v>0</v>
      </c>
      <c r="BC65" s="47"/>
      <c r="BD65" s="52">
        <f t="shared" si="340"/>
        <v>0</v>
      </c>
      <c r="BE65" s="47"/>
      <c r="BF65" s="52">
        <f t="shared" si="341"/>
        <v>0</v>
      </c>
      <c r="BG65" s="47"/>
      <c r="BH65" s="52">
        <f t="shared" si="342"/>
        <v>0</v>
      </c>
      <c r="BI65" s="47"/>
      <c r="BJ65" s="52">
        <f t="shared" si="343"/>
        <v>0</v>
      </c>
      <c r="BK65" s="47"/>
      <c r="BL65" s="52">
        <f t="shared" si="344"/>
        <v>0</v>
      </c>
      <c r="BM65" s="47"/>
      <c r="BN65" s="52">
        <f t="shared" si="345"/>
        <v>0</v>
      </c>
      <c r="BO65" s="47"/>
      <c r="BP65" s="52">
        <f t="shared" si="346"/>
        <v>0</v>
      </c>
      <c r="BQ65" s="47"/>
      <c r="BR65" s="52">
        <f t="shared" si="347"/>
        <v>0</v>
      </c>
      <c r="BS65" s="47"/>
      <c r="BT65" s="52">
        <f t="shared" si="348"/>
        <v>0</v>
      </c>
      <c r="BU65" s="47"/>
      <c r="BV65" s="52">
        <f t="shared" si="349"/>
        <v>0</v>
      </c>
      <c r="BW65" s="47"/>
      <c r="BX65" s="505">
        <f t="shared" si="350"/>
        <v>0</v>
      </c>
      <c r="BY65" s="499"/>
      <c r="BZ65" s="52">
        <f t="shared" si="351"/>
        <v>0</v>
      </c>
      <c r="CA65" s="47"/>
      <c r="CB65" s="52">
        <f t="shared" si="352"/>
        <v>0</v>
      </c>
      <c r="CC65" s="47"/>
      <c r="CD65" s="52">
        <f t="shared" si="353"/>
        <v>0</v>
      </c>
      <c r="CE65" s="47"/>
      <c r="CF65" s="52">
        <f t="shared" si="354"/>
        <v>0</v>
      </c>
      <c r="CG65" s="42"/>
      <c r="CH65" s="49">
        <f t="shared" si="355"/>
        <v>0</v>
      </c>
      <c r="CI65" s="49">
        <f t="shared" si="356"/>
        <v>0</v>
      </c>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495"/>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1:263" s="3" customFormat="1" x14ac:dyDescent="0.2">
      <c r="A66" s="45"/>
      <c r="B66" s="45"/>
      <c r="C66" s="45" t="s">
        <v>3</v>
      </c>
      <c r="D66" s="45">
        <v>100</v>
      </c>
      <c r="E66" s="486"/>
      <c r="F66" s="52">
        <f t="shared" si="381"/>
        <v>0</v>
      </c>
      <c r="G66" s="47"/>
      <c r="H66" s="52">
        <f t="shared" si="382"/>
        <v>0</v>
      </c>
      <c r="I66" s="47"/>
      <c r="J66" s="52">
        <f t="shared" si="383"/>
        <v>0</v>
      </c>
      <c r="K66" s="47"/>
      <c r="L66" s="52">
        <f t="shared" si="384"/>
        <v>0</v>
      </c>
      <c r="M66" s="47"/>
      <c r="N66" s="52">
        <f t="shared" si="385"/>
        <v>0</v>
      </c>
      <c r="O66" s="47"/>
      <c r="P66" s="52">
        <f t="shared" si="386"/>
        <v>0</v>
      </c>
      <c r="Q66" s="47"/>
      <c r="R66" s="52">
        <f t="shared" si="387"/>
        <v>0</v>
      </c>
      <c r="S66" s="47"/>
      <c r="T66" s="52">
        <f t="shared" si="388"/>
        <v>0</v>
      </c>
      <c r="U66" s="47"/>
      <c r="V66" s="52">
        <f t="shared" si="389"/>
        <v>0</v>
      </c>
      <c r="W66" s="47"/>
      <c r="X66" s="52">
        <f t="shared" si="390"/>
        <v>0</v>
      </c>
      <c r="Y66" s="47"/>
      <c r="Z66" s="52">
        <f t="shared" si="391"/>
        <v>0</v>
      </c>
      <c r="AA66" s="47"/>
      <c r="AB66" s="481">
        <f t="shared" si="392"/>
        <v>0</v>
      </c>
      <c r="AC66" s="486"/>
      <c r="AD66" s="52">
        <f t="shared" si="393"/>
        <v>0</v>
      </c>
      <c r="AE66" s="47"/>
      <c r="AF66" s="52">
        <f t="shared" si="394"/>
        <v>0</v>
      </c>
      <c r="AG66" s="47"/>
      <c r="AH66" s="52">
        <f t="shared" si="395"/>
        <v>0</v>
      </c>
      <c r="AI66" s="47"/>
      <c r="AJ66" s="52">
        <f t="shared" si="396"/>
        <v>0</v>
      </c>
      <c r="AK66" s="47"/>
      <c r="AL66" s="52">
        <f t="shared" si="397"/>
        <v>0</v>
      </c>
      <c r="AM66" s="47"/>
      <c r="AN66" s="52">
        <f t="shared" si="398"/>
        <v>0</v>
      </c>
      <c r="AO66" s="47"/>
      <c r="AP66" s="52">
        <f t="shared" si="399"/>
        <v>0</v>
      </c>
      <c r="AQ66" s="47"/>
      <c r="AR66" s="52">
        <f t="shared" si="400"/>
        <v>0</v>
      </c>
      <c r="AS66" s="47"/>
      <c r="AT66" s="52">
        <f t="shared" si="401"/>
        <v>0</v>
      </c>
      <c r="AU66" s="47"/>
      <c r="AV66" s="52">
        <f t="shared" si="402"/>
        <v>0</v>
      </c>
      <c r="AW66" s="47"/>
      <c r="AX66" s="52">
        <f t="shared" si="403"/>
        <v>0</v>
      </c>
      <c r="AY66" s="47"/>
      <c r="AZ66" s="481">
        <f t="shared" si="404"/>
        <v>0</v>
      </c>
      <c r="BA66" s="486"/>
      <c r="BB66" s="52">
        <f t="shared" si="339"/>
        <v>0</v>
      </c>
      <c r="BC66" s="47"/>
      <c r="BD66" s="52">
        <f t="shared" si="340"/>
        <v>0</v>
      </c>
      <c r="BE66" s="47"/>
      <c r="BF66" s="52">
        <f t="shared" si="341"/>
        <v>0</v>
      </c>
      <c r="BG66" s="47"/>
      <c r="BH66" s="52">
        <f t="shared" si="342"/>
        <v>0</v>
      </c>
      <c r="BI66" s="47"/>
      <c r="BJ66" s="52">
        <f t="shared" si="343"/>
        <v>0</v>
      </c>
      <c r="BK66" s="47"/>
      <c r="BL66" s="52">
        <f t="shared" si="344"/>
        <v>0</v>
      </c>
      <c r="BM66" s="47"/>
      <c r="BN66" s="52">
        <f t="shared" si="345"/>
        <v>0</v>
      </c>
      <c r="BO66" s="47"/>
      <c r="BP66" s="52">
        <f t="shared" si="346"/>
        <v>0</v>
      </c>
      <c r="BQ66" s="47"/>
      <c r="BR66" s="52">
        <f t="shared" si="347"/>
        <v>0</v>
      </c>
      <c r="BS66" s="47"/>
      <c r="BT66" s="52">
        <f t="shared" si="348"/>
        <v>0</v>
      </c>
      <c r="BU66" s="47"/>
      <c r="BV66" s="52">
        <f t="shared" si="349"/>
        <v>0</v>
      </c>
      <c r="BW66" s="47"/>
      <c r="BX66" s="505">
        <f t="shared" si="350"/>
        <v>0</v>
      </c>
      <c r="BY66" s="499"/>
      <c r="BZ66" s="52">
        <f t="shared" si="351"/>
        <v>0</v>
      </c>
      <c r="CA66" s="47"/>
      <c r="CB66" s="52">
        <f t="shared" si="352"/>
        <v>0</v>
      </c>
      <c r="CC66" s="47"/>
      <c r="CD66" s="52">
        <f t="shared" si="353"/>
        <v>0</v>
      </c>
      <c r="CE66" s="47"/>
      <c r="CF66" s="52">
        <f t="shared" si="354"/>
        <v>0</v>
      </c>
      <c r="CG66" s="42"/>
      <c r="CH66" s="49">
        <f t="shared" si="355"/>
        <v>0</v>
      </c>
      <c r="CI66" s="49">
        <f t="shared" si="356"/>
        <v>0</v>
      </c>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495"/>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1:263" s="3" customFormat="1" x14ac:dyDescent="0.2">
      <c r="A67" s="45"/>
      <c r="B67" s="45"/>
      <c r="C67" s="45" t="s">
        <v>8</v>
      </c>
      <c r="D67" s="45">
        <v>75</v>
      </c>
      <c r="E67" s="486"/>
      <c r="F67" s="52">
        <f t="shared" si="381"/>
        <v>0</v>
      </c>
      <c r="G67" s="47"/>
      <c r="H67" s="52">
        <f t="shared" si="382"/>
        <v>0</v>
      </c>
      <c r="I67" s="47"/>
      <c r="J67" s="52">
        <f t="shared" si="383"/>
        <v>0</v>
      </c>
      <c r="K67" s="47"/>
      <c r="L67" s="52">
        <f t="shared" si="384"/>
        <v>0</v>
      </c>
      <c r="M67" s="47"/>
      <c r="N67" s="52">
        <f t="shared" si="385"/>
        <v>0</v>
      </c>
      <c r="O67" s="47"/>
      <c r="P67" s="52">
        <f t="shared" si="386"/>
        <v>0</v>
      </c>
      <c r="Q67" s="47"/>
      <c r="R67" s="52">
        <f t="shared" si="387"/>
        <v>0</v>
      </c>
      <c r="S67" s="47"/>
      <c r="T67" s="52">
        <f t="shared" si="388"/>
        <v>0</v>
      </c>
      <c r="U67" s="47"/>
      <c r="V67" s="52">
        <f t="shared" si="389"/>
        <v>0</v>
      </c>
      <c r="W67" s="47"/>
      <c r="X67" s="52">
        <f t="shared" si="390"/>
        <v>0</v>
      </c>
      <c r="Y67" s="47"/>
      <c r="Z67" s="52">
        <f t="shared" si="391"/>
        <v>0</v>
      </c>
      <c r="AA67" s="47"/>
      <c r="AB67" s="481">
        <f t="shared" si="392"/>
        <v>0</v>
      </c>
      <c r="AC67" s="486"/>
      <c r="AD67" s="52">
        <f t="shared" si="393"/>
        <v>0</v>
      </c>
      <c r="AE67" s="47"/>
      <c r="AF67" s="52">
        <f t="shared" si="394"/>
        <v>0</v>
      </c>
      <c r="AG67" s="47"/>
      <c r="AH67" s="52">
        <f t="shared" si="395"/>
        <v>0</v>
      </c>
      <c r="AI67" s="47"/>
      <c r="AJ67" s="52">
        <f t="shared" si="396"/>
        <v>0</v>
      </c>
      <c r="AK67" s="47"/>
      <c r="AL67" s="52">
        <f t="shared" si="397"/>
        <v>0</v>
      </c>
      <c r="AM67" s="47"/>
      <c r="AN67" s="52">
        <f t="shared" si="398"/>
        <v>0</v>
      </c>
      <c r="AO67" s="47"/>
      <c r="AP67" s="52">
        <f t="shared" si="399"/>
        <v>0</v>
      </c>
      <c r="AQ67" s="47"/>
      <c r="AR67" s="52">
        <f t="shared" si="400"/>
        <v>0</v>
      </c>
      <c r="AS67" s="47"/>
      <c r="AT67" s="52">
        <f t="shared" si="401"/>
        <v>0</v>
      </c>
      <c r="AU67" s="47"/>
      <c r="AV67" s="52">
        <f t="shared" si="402"/>
        <v>0</v>
      </c>
      <c r="AW67" s="47"/>
      <c r="AX67" s="52">
        <f t="shared" si="403"/>
        <v>0</v>
      </c>
      <c r="AY67" s="47"/>
      <c r="AZ67" s="481">
        <f t="shared" si="404"/>
        <v>0</v>
      </c>
      <c r="BA67" s="486"/>
      <c r="BB67" s="52">
        <f t="shared" si="339"/>
        <v>0</v>
      </c>
      <c r="BC67" s="47"/>
      <c r="BD67" s="52">
        <f t="shared" si="340"/>
        <v>0</v>
      </c>
      <c r="BE67" s="47"/>
      <c r="BF67" s="52">
        <f t="shared" si="341"/>
        <v>0</v>
      </c>
      <c r="BG67" s="47"/>
      <c r="BH67" s="52">
        <f t="shared" si="342"/>
        <v>0</v>
      </c>
      <c r="BI67" s="47"/>
      <c r="BJ67" s="52">
        <f t="shared" si="343"/>
        <v>0</v>
      </c>
      <c r="BK67" s="47"/>
      <c r="BL67" s="52">
        <f t="shared" si="344"/>
        <v>0</v>
      </c>
      <c r="BM67" s="47"/>
      <c r="BN67" s="52">
        <f t="shared" si="345"/>
        <v>0</v>
      </c>
      <c r="BO67" s="47"/>
      <c r="BP67" s="52">
        <f t="shared" si="346"/>
        <v>0</v>
      </c>
      <c r="BQ67" s="47"/>
      <c r="BR67" s="52">
        <f t="shared" si="347"/>
        <v>0</v>
      </c>
      <c r="BS67" s="47"/>
      <c r="BT67" s="52">
        <f t="shared" si="348"/>
        <v>0</v>
      </c>
      <c r="BU67" s="47"/>
      <c r="BV67" s="52">
        <f t="shared" si="349"/>
        <v>0</v>
      </c>
      <c r="BW67" s="47"/>
      <c r="BX67" s="505">
        <f t="shared" si="350"/>
        <v>0</v>
      </c>
      <c r="BY67" s="499"/>
      <c r="BZ67" s="52">
        <f t="shared" si="351"/>
        <v>0</v>
      </c>
      <c r="CA67" s="47"/>
      <c r="CB67" s="52">
        <f t="shared" si="352"/>
        <v>0</v>
      </c>
      <c r="CC67" s="47"/>
      <c r="CD67" s="52">
        <f t="shared" si="353"/>
        <v>0</v>
      </c>
      <c r="CE67" s="47"/>
      <c r="CF67" s="52">
        <f t="shared" si="354"/>
        <v>0</v>
      </c>
      <c r="CG67" s="42"/>
      <c r="CH67" s="49">
        <f t="shared" si="355"/>
        <v>0</v>
      </c>
      <c r="CI67" s="49">
        <f t="shared" si="356"/>
        <v>0</v>
      </c>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495"/>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1:263" s="3" customFormat="1" x14ac:dyDescent="0.2">
      <c r="A68" s="45"/>
      <c r="B68" s="45"/>
      <c r="C68" s="45" t="s">
        <v>8</v>
      </c>
      <c r="D68" s="45">
        <v>75</v>
      </c>
      <c r="E68" s="486"/>
      <c r="F68" s="52">
        <f t="shared" si="381"/>
        <v>0</v>
      </c>
      <c r="G68" s="47"/>
      <c r="H68" s="52">
        <f t="shared" si="382"/>
        <v>0</v>
      </c>
      <c r="I68" s="47"/>
      <c r="J68" s="52">
        <f t="shared" si="383"/>
        <v>0</v>
      </c>
      <c r="K68" s="47"/>
      <c r="L68" s="52">
        <f t="shared" si="384"/>
        <v>0</v>
      </c>
      <c r="M68" s="47"/>
      <c r="N68" s="52">
        <f t="shared" si="385"/>
        <v>0</v>
      </c>
      <c r="O68" s="47"/>
      <c r="P68" s="52">
        <f t="shared" si="386"/>
        <v>0</v>
      </c>
      <c r="Q68" s="47"/>
      <c r="R68" s="52">
        <f t="shared" si="387"/>
        <v>0</v>
      </c>
      <c r="S68" s="47"/>
      <c r="T68" s="52">
        <f t="shared" si="388"/>
        <v>0</v>
      </c>
      <c r="U68" s="47"/>
      <c r="V68" s="52">
        <f t="shared" si="389"/>
        <v>0</v>
      </c>
      <c r="W68" s="47"/>
      <c r="X68" s="52">
        <f t="shared" si="390"/>
        <v>0</v>
      </c>
      <c r="Y68" s="47"/>
      <c r="Z68" s="52">
        <f t="shared" si="391"/>
        <v>0</v>
      </c>
      <c r="AA68" s="47"/>
      <c r="AB68" s="481">
        <f t="shared" si="392"/>
        <v>0</v>
      </c>
      <c r="AC68" s="486"/>
      <c r="AD68" s="52">
        <f t="shared" si="393"/>
        <v>0</v>
      </c>
      <c r="AE68" s="47"/>
      <c r="AF68" s="52">
        <f t="shared" si="394"/>
        <v>0</v>
      </c>
      <c r="AG68" s="47"/>
      <c r="AH68" s="52">
        <f t="shared" si="395"/>
        <v>0</v>
      </c>
      <c r="AI68" s="47"/>
      <c r="AJ68" s="52">
        <f t="shared" si="396"/>
        <v>0</v>
      </c>
      <c r="AK68" s="47"/>
      <c r="AL68" s="52">
        <f t="shared" si="397"/>
        <v>0</v>
      </c>
      <c r="AM68" s="47"/>
      <c r="AN68" s="52">
        <f t="shared" si="398"/>
        <v>0</v>
      </c>
      <c r="AO68" s="47"/>
      <c r="AP68" s="52">
        <f t="shared" si="399"/>
        <v>0</v>
      </c>
      <c r="AQ68" s="47"/>
      <c r="AR68" s="52">
        <f t="shared" si="400"/>
        <v>0</v>
      </c>
      <c r="AS68" s="47"/>
      <c r="AT68" s="52">
        <f t="shared" si="401"/>
        <v>0</v>
      </c>
      <c r="AU68" s="47"/>
      <c r="AV68" s="52">
        <f t="shared" si="402"/>
        <v>0</v>
      </c>
      <c r="AW68" s="47"/>
      <c r="AX68" s="52">
        <f t="shared" si="403"/>
        <v>0</v>
      </c>
      <c r="AY68" s="47"/>
      <c r="AZ68" s="481">
        <f t="shared" si="404"/>
        <v>0</v>
      </c>
      <c r="BA68" s="486"/>
      <c r="BB68" s="52">
        <f t="shared" si="339"/>
        <v>0</v>
      </c>
      <c r="BC68" s="47"/>
      <c r="BD68" s="52">
        <f t="shared" si="340"/>
        <v>0</v>
      </c>
      <c r="BE68" s="47"/>
      <c r="BF68" s="52">
        <f t="shared" si="341"/>
        <v>0</v>
      </c>
      <c r="BG68" s="47"/>
      <c r="BH68" s="52">
        <f t="shared" si="342"/>
        <v>0</v>
      </c>
      <c r="BI68" s="47"/>
      <c r="BJ68" s="52">
        <f t="shared" si="343"/>
        <v>0</v>
      </c>
      <c r="BK68" s="47"/>
      <c r="BL68" s="52">
        <f t="shared" si="344"/>
        <v>0</v>
      </c>
      <c r="BM68" s="47"/>
      <c r="BN68" s="52">
        <f t="shared" si="345"/>
        <v>0</v>
      </c>
      <c r="BO68" s="47"/>
      <c r="BP68" s="52">
        <f t="shared" si="346"/>
        <v>0</v>
      </c>
      <c r="BQ68" s="47"/>
      <c r="BR68" s="52">
        <f t="shared" si="347"/>
        <v>0</v>
      </c>
      <c r="BS68" s="47"/>
      <c r="BT68" s="52">
        <f t="shared" si="348"/>
        <v>0</v>
      </c>
      <c r="BU68" s="47"/>
      <c r="BV68" s="52">
        <f t="shared" si="349"/>
        <v>0</v>
      </c>
      <c r="BW68" s="47"/>
      <c r="BX68" s="505">
        <f t="shared" si="350"/>
        <v>0</v>
      </c>
      <c r="BY68" s="499"/>
      <c r="BZ68" s="52">
        <f t="shared" si="351"/>
        <v>0</v>
      </c>
      <c r="CA68" s="47"/>
      <c r="CB68" s="52">
        <f t="shared" si="352"/>
        <v>0</v>
      </c>
      <c r="CC68" s="47"/>
      <c r="CD68" s="52">
        <f t="shared" si="353"/>
        <v>0</v>
      </c>
      <c r="CE68" s="47"/>
      <c r="CF68" s="52">
        <f t="shared" si="354"/>
        <v>0</v>
      </c>
      <c r="CG68" s="42"/>
      <c r="CH68" s="49">
        <f t="shared" si="355"/>
        <v>0</v>
      </c>
      <c r="CI68" s="49">
        <f t="shared" si="356"/>
        <v>0</v>
      </c>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495"/>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1:263" s="3" customFormat="1" x14ac:dyDescent="0.2">
      <c r="A69" s="45"/>
      <c r="B69" s="45"/>
      <c r="C69" s="45" t="s">
        <v>8</v>
      </c>
      <c r="D69" s="45">
        <v>75</v>
      </c>
      <c r="E69" s="486"/>
      <c r="F69" s="52">
        <f t="shared" si="381"/>
        <v>0</v>
      </c>
      <c r="G69" s="47"/>
      <c r="H69" s="52">
        <f t="shared" si="382"/>
        <v>0</v>
      </c>
      <c r="I69" s="47"/>
      <c r="J69" s="52">
        <f t="shared" si="383"/>
        <v>0</v>
      </c>
      <c r="K69" s="47"/>
      <c r="L69" s="52">
        <f t="shared" si="384"/>
        <v>0</v>
      </c>
      <c r="M69" s="47"/>
      <c r="N69" s="52">
        <f t="shared" si="385"/>
        <v>0</v>
      </c>
      <c r="O69" s="47"/>
      <c r="P69" s="52">
        <f t="shared" si="386"/>
        <v>0</v>
      </c>
      <c r="Q69" s="47"/>
      <c r="R69" s="52">
        <f t="shared" si="387"/>
        <v>0</v>
      </c>
      <c r="S69" s="47"/>
      <c r="T69" s="52">
        <f t="shared" si="388"/>
        <v>0</v>
      </c>
      <c r="U69" s="47"/>
      <c r="V69" s="52">
        <f t="shared" si="389"/>
        <v>0</v>
      </c>
      <c r="W69" s="47"/>
      <c r="X69" s="52">
        <f t="shared" si="390"/>
        <v>0</v>
      </c>
      <c r="Y69" s="47"/>
      <c r="Z69" s="52">
        <f t="shared" si="391"/>
        <v>0</v>
      </c>
      <c r="AA69" s="47"/>
      <c r="AB69" s="481">
        <f t="shared" si="392"/>
        <v>0</v>
      </c>
      <c r="AC69" s="486"/>
      <c r="AD69" s="52">
        <f t="shared" si="393"/>
        <v>0</v>
      </c>
      <c r="AE69" s="47"/>
      <c r="AF69" s="52">
        <f t="shared" si="394"/>
        <v>0</v>
      </c>
      <c r="AG69" s="47"/>
      <c r="AH69" s="52">
        <f t="shared" si="395"/>
        <v>0</v>
      </c>
      <c r="AI69" s="47"/>
      <c r="AJ69" s="52">
        <f t="shared" si="396"/>
        <v>0</v>
      </c>
      <c r="AK69" s="47"/>
      <c r="AL69" s="52">
        <f t="shared" si="397"/>
        <v>0</v>
      </c>
      <c r="AM69" s="47"/>
      <c r="AN69" s="52">
        <f t="shared" si="398"/>
        <v>0</v>
      </c>
      <c r="AO69" s="47"/>
      <c r="AP69" s="52">
        <f t="shared" si="399"/>
        <v>0</v>
      </c>
      <c r="AQ69" s="47"/>
      <c r="AR69" s="52">
        <f t="shared" si="400"/>
        <v>0</v>
      </c>
      <c r="AS69" s="47"/>
      <c r="AT69" s="52">
        <f t="shared" si="401"/>
        <v>0</v>
      </c>
      <c r="AU69" s="47"/>
      <c r="AV69" s="52">
        <f t="shared" si="402"/>
        <v>0</v>
      </c>
      <c r="AW69" s="47"/>
      <c r="AX69" s="52">
        <f t="shared" si="403"/>
        <v>0</v>
      </c>
      <c r="AY69" s="47"/>
      <c r="AZ69" s="481">
        <f t="shared" si="404"/>
        <v>0</v>
      </c>
      <c r="BA69" s="486"/>
      <c r="BB69" s="52">
        <f t="shared" si="339"/>
        <v>0</v>
      </c>
      <c r="BC69" s="47"/>
      <c r="BD69" s="52">
        <f t="shared" si="340"/>
        <v>0</v>
      </c>
      <c r="BE69" s="47"/>
      <c r="BF69" s="52">
        <f t="shared" si="341"/>
        <v>0</v>
      </c>
      <c r="BG69" s="47"/>
      <c r="BH69" s="52">
        <f t="shared" si="342"/>
        <v>0</v>
      </c>
      <c r="BI69" s="47"/>
      <c r="BJ69" s="52">
        <f t="shared" si="343"/>
        <v>0</v>
      </c>
      <c r="BK69" s="47"/>
      <c r="BL69" s="52">
        <f t="shared" si="344"/>
        <v>0</v>
      </c>
      <c r="BM69" s="47"/>
      <c r="BN69" s="52">
        <f t="shared" si="345"/>
        <v>0</v>
      </c>
      <c r="BO69" s="47"/>
      <c r="BP69" s="52">
        <f t="shared" si="346"/>
        <v>0</v>
      </c>
      <c r="BQ69" s="47"/>
      <c r="BR69" s="52">
        <f t="shared" si="347"/>
        <v>0</v>
      </c>
      <c r="BS69" s="47"/>
      <c r="BT69" s="52">
        <f t="shared" si="348"/>
        <v>0</v>
      </c>
      <c r="BU69" s="47"/>
      <c r="BV69" s="52">
        <f t="shared" si="349"/>
        <v>0</v>
      </c>
      <c r="BW69" s="47"/>
      <c r="BX69" s="505">
        <f t="shared" si="350"/>
        <v>0</v>
      </c>
      <c r="BY69" s="499"/>
      <c r="BZ69" s="52">
        <f t="shared" si="351"/>
        <v>0</v>
      </c>
      <c r="CA69" s="47"/>
      <c r="CB69" s="52">
        <f t="shared" si="352"/>
        <v>0</v>
      </c>
      <c r="CC69" s="47"/>
      <c r="CD69" s="52">
        <f t="shared" si="353"/>
        <v>0</v>
      </c>
      <c r="CE69" s="47"/>
      <c r="CF69" s="52">
        <f t="shared" si="354"/>
        <v>0</v>
      </c>
      <c r="CG69" s="42"/>
      <c r="CH69" s="49">
        <f t="shared" si="355"/>
        <v>0</v>
      </c>
      <c r="CI69" s="49">
        <f t="shared" si="356"/>
        <v>0</v>
      </c>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495"/>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1:263" s="3" customFormat="1" x14ac:dyDescent="0.2">
      <c r="A70" s="45"/>
      <c r="B70" s="45"/>
      <c r="C70" s="45" t="s">
        <v>8</v>
      </c>
      <c r="D70" s="45">
        <v>75</v>
      </c>
      <c r="E70" s="486"/>
      <c r="F70" s="52">
        <f t="shared" si="381"/>
        <v>0</v>
      </c>
      <c r="G70" s="47"/>
      <c r="H70" s="52">
        <f t="shared" si="382"/>
        <v>0</v>
      </c>
      <c r="I70" s="47"/>
      <c r="J70" s="52">
        <f t="shared" si="383"/>
        <v>0</v>
      </c>
      <c r="K70" s="47"/>
      <c r="L70" s="52">
        <f t="shared" si="384"/>
        <v>0</v>
      </c>
      <c r="M70" s="47"/>
      <c r="N70" s="52">
        <f t="shared" si="385"/>
        <v>0</v>
      </c>
      <c r="O70" s="47"/>
      <c r="P70" s="52">
        <f t="shared" si="386"/>
        <v>0</v>
      </c>
      <c r="Q70" s="47"/>
      <c r="R70" s="52">
        <f t="shared" si="387"/>
        <v>0</v>
      </c>
      <c r="S70" s="47"/>
      <c r="T70" s="52">
        <f t="shared" si="388"/>
        <v>0</v>
      </c>
      <c r="U70" s="47"/>
      <c r="V70" s="52">
        <f t="shared" si="389"/>
        <v>0</v>
      </c>
      <c r="W70" s="47"/>
      <c r="X70" s="52">
        <f t="shared" si="390"/>
        <v>0</v>
      </c>
      <c r="Y70" s="47"/>
      <c r="Z70" s="52">
        <f t="shared" si="391"/>
        <v>0</v>
      </c>
      <c r="AA70" s="47"/>
      <c r="AB70" s="481">
        <f t="shared" si="392"/>
        <v>0</v>
      </c>
      <c r="AC70" s="486"/>
      <c r="AD70" s="52">
        <f t="shared" si="393"/>
        <v>0</v>
      </c>
      <c r="AE70" s="47"/>
      <c r="AF70" s="52">
        <f t="shared" si="394"/>
        <v>0</v>
      </c>
      <c r="AG70" s="47"/>
      <c r="AH70" s="52">
        <f t="shared" si="395"/>
        <v>0</v>
      </c>
      <c r="AI70" s="47"/>
      <c r="AJ70" s="52">
        <f t="shared" si="396"/>
        <v>0</v>
      </c>
      <c r="AK70" s="47"/>
      <c r="AL70" s="52">
        <f t="shared" si="397"/>
        <v>0</v>
      </c>
      <c r="AM70" s="47"/>
      <c r="AN70" s="52">
        <f t="shared" si="398"/>
        <v>0</v>
      </c>
      <c r="AO70" s="47"/>
      <c r="AP70" s="52">
        <f t="shared" si="399"/>
        <v>0</v>
      </c>
      <c r="AQ70" s="47"/>
      <c r="AR70" s="52">
        <f t="shared" si="400"/>
        <v>0</v>
      </c>
      <c r="AS70" s="47"/>
      <c r="AT70" s="52">
        <f t="shared" si="401"/>
        <v>0</v>
      </c>
      <c r="AU70" s="47"/>
      <c r="AV70" s="52">
        <f t="shared" si="402"/>
        <v>0</v>
      </c>
      <c r="AW70" s="47"/>
      <c r="AX70" s="52">
        <f t="shared" si="403"/>
        <v>0</v>
      </c>
      <c r="AY70" s="47"/>
      <c r="AZ70" s="481">
        <f t="shared" si="404"/>
        <v>0</v>
      </c>
      <c r="BA70" s="486"/>
      <c r="BB70" s="52">
        <f t="shared" si="339"/>
        <v>0</v>
      </c>
      <c r="BC70" s="47"/>
      <c r="BD70" s="52">
        <f t="shared" si="340"/>
        <v>0</v>
      </c>
      <c r="BE70" s="47"/>
      <c r="BF70" s="52">
        <f t="shared" si="341"/>
        <v>0</v>
      </c>
      <c r="BG70" s="47"/>
      <c r="BH70" s="52">
        <f t="shared" si="342"/>
        <v>0</v>
      </c>
      <c r="BI70" s="47"/>
      <c r="BJ70" s="52">
        <f t="shared" si="343"/>
        <v>0</v>
      </c>
      <c r="BK70" s="47"/>
      <c r="BL70" s="52">
        <f t="shared" si="344"/>
        <v>0</v>
      </c>
      <c r="BM70" s="47"/>
      <c r="BN70" s="52">
        <f t="shared" si="345"/>
        <v>0</v>
      </c>
      <c r="BO70" s="47"/>
      <c r="BP70" s="52">
        <f t="shared" si="346"/>
        <v>0</v>
      </c>
      <c r="BQ70" s="47"/>
      <c r="BR70" s="52">
        <f t="shared" si="347"/>
        <v>0</v>
      </c>
      <c r="BS70" s="47"/>
      <c r="BT70" s="52">
        <f t="shared" si="348"/>
        <v>0</v>
      </c>
      <c r="BU70" s="47"/>
      <c r="BV70" s="52">
        <f t="shared" si="349"/>
        <v>0</v>
      </c>
      <c r="BW70" s="47"/>
      <c r="BX70" s="505">
        <f t="shared" si="350"/>
        <v>0</v>
      </c>
      <c r="BY70" s="499"/>
      <c r="BZ70" s="52">
        <f t="shared" si="351"/>
        <v>0</v>
      </c>
      <c r="CA70" s="47"/>
      <c r="CB70" s="52">
        <f t="shared" si="352"/>
        <v>0</v>
      </c>
      <c r="CC70" s="47"/>
      <c r="CD70" s="52">
        <f t="shared" si="353"/>
        <v>0</v>
      </c>
      <c r="CE70" s="47"/>
      <c r="CF70" s="52">
        <f t="shared" si="354"/>
        <v>0</v>
      </c>
      <c r="CG70" s="42"/>
      <c r="CH70" s="49">
        <f t="shared" si="355"/>
        <v>0</v>
      </c>
      <c r="CI70" s="49">
        <f t="shared" si="356"/>
        <v>0</v>
      </c>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495"/>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1:263" s="3" customFormat="1" x14ac:dyDescent="0.2">
      <c r="A71" s="45"/>
      <c r="B71" s="45"/>
      <c r="C71" s="45" t="s">
        <v>8</v>
      </c>
      <c r="D71" s="45">
        <v>75</v>
      </c>
      <c r="E71" s="486"/>
      <c r="F71" s="52">
        <f t="shared" si="381"/>
        <v>0</v>
      </c>
      <c r="G71" s="47"/>
      <c r="H71" s="52">
        <f t="shared" si="382"/>
        <v>0</v>
      </c>
      <c r="I71" s="47"/>
      <c r="J71" s="52">
        <f t="shared" si="383"/>
        <v>0</v>
      </c>
      <c r="K71" s="47"/>
      <c r="L71" s="52">
        <f t="shared" si="384"/>
        <v>0</v>
      </c>
      <c r="M71" s="47"/>
      <c r="N71" s="52">
        <f t="shared" si="385"/>
        <v>0</v>
      </c>
      <c r="O71" s="47"/>
      <c r="P71" s="52">
        <f t="shared" si="386"/>
        <v>0</v>
      </c>
      <c r="Q71" s="47"/>
      <c r="R71" s="52">
        <f t="shared" si="387"/>
        <v>0</v>
      </c>
      <c r="S71" s="47"/>
      <c r="T71" s="52">
        <f t="shared" si="388"/>
        <v>0</v>
      </c>
      <c r="U71" s="47"/>
      <c r="V71" s="52">
        <f t="shared" si="389"/>
        <v>0</v>
      </c>
      <c r="W71" s="47"/>
      <c r="X71" s="52">
        <f t="shared" si="390"/>
        <v>0</v>
      </c>
      <c r="Y71" s="47"/>
      <c r="Z71" s="52">
        <f t="shared" si="391"/>
        <v>0</v>
      </c>
      <c r="AA71" s="47"/>
      <c r="AB71" s="481">
        <f t="shared" si="392"/>
        <v>0</v>
      </c>
      <c r="AC71" s="486"/>
      <c r="AD71" s="52">
        <f t="shared" si="393"/>
        <v>0</v>
      </c>
      <c r="AE71" s="47"/>
      <c r="AF71" s="52">
        <f t="shared" si="394"/>
        <v>0</v>
      </c>
      <c r="AG71" s="47"/>
      <c r="AH71" s="52">
        <f t="shared" si="395"/>
        <v>0</v>
      </c>
      <c r="AI71" s="47"/>
      <c r="AJ71" s="52">
        <f t="shared" si="396"/>
        <v>0</v>
      </c>
      <c r="AK71" s="47"/>
      <c r="AL71" s="52">
        <f t="shared" si="397"/>
        <v>0</v>
      </c>
      <c r="AM71" s="47"/>
      <c r="AN71" s="52">
        <f t="shared" si="398"/>
        <v>0</v>
      </c>
      <c r="AO71" s="47"/>
      <c r="AP71" s="52">
        <f t="shared" si="399"/>
        <v>0</v>
      </c>
      <c r="AQ71" s="47"/>
      <c r="AR71" s="52">
        <f t="shared" si="400"/>
        <v>0</v>
      </c>
      <c r="AS71" s="47"/>
      <c r="AT71" s="52">
        <f t="shared" si="401"/>
        <v>0</v>
      </c>
      <c r="AU71" s="47"/>
      <c r="AV71" s="52">
        <f t="shared" si="402"/>
        <v>0</v>
      </c>
      <c r="AW71" s="47"/>
      <c r="AX71" s="52">
        <f t="shared" si="403"/>
        <v>0</v>
      </c>
      <c r="AY71" s="47"/>
      <c r="AZ71" s="481">
        <f t="shared" si="404"/>
        <v>0</v>
      </c>
      <c r="BA71" s="486"/>
      <c r="BB71" s="52">
        <f t="shared" si="339"/>
        <v>0</v>
      </c>
      <c r="BC71" s="47"/>
      <c r="BD71" s="52">
        <f t="shared" si="340"/>
        <v>0</v>
      </c>
      <c r="BE71" s="47"/>
      <c r="BF71" s="52">
        <f t="shared" si="341"/>
        <v>0</v>
      </c>
      <c r="BG71" s="47"/>
      <c r="BH71" s="52">
        <f t="shared" si="342"/>
        <v>0</v>
      </c>
      <c r="BI71" s="47"/>
      <c r="BJ71" s="52">
        <f t="shared" si="343"/>
        <v>0</v>
      </c>
      <c r="BK71" s="47"/>
      <c r="BL71" s="52">
        <f t="shared" si="344"/>
        <v>0</v>
      </c>
      <c r="BM71" s="47"/>
      <c r="BN71" s="52">
        <f t="shared" si="345"/>
        <v>0</v>
      </c>
      <c r="BO71" s="47"/>
      <c r="BP71" s="52">
        <f t="shared" si="346"/>
        <v>0</v>
      </c>
      <c r="BQ71" s="47"/>
      <c r="BR71" s="52">
        <f t="shared" si="347"/>
        <v>0</v>
      </c>
      <c r="BS71" s="47"/>
      <c r="BT71" s="52">
        <f t="shared" si="348"/>
        <v>0</v>
      </c>
      <c r="BU71" s="47"/>
      <c r="BV71" s="52">
        <f t="shared" si="349"/>
        <v>0</v>
      </c>
      <c r="BW71" s="47"/>
      <c r="BX71" s="505">
        <f t="shared" si="350"/>
        <v>0</v>
      </c>
      <c r="BY71" s="499"/>
      <c r="BZ71" s="52">
        <f t="shared" si="351"/>
        <v>0</v>
      </c>
      <c r="CA71" s="47"/>
      <c r="CB71" s="52">
        <f t="shared" si="352"/>
        <v>0</v>
      </c>
      <c r="CC71" s="47"/>
      <c r="CD71" s="52">
        <f t="shared" si="353"/>
        <v>0</v>
      </c>
      <c r="CE71" s="47"/>
      <c r="CF71" s="52">
        <f t="shared" si="354"/>
        <v>0</v>
      </c>
      <c r="CG71" s="42"/>
      <c r="CH71" s="49">
        <f t="shared" si="355"/>
        <v>0</v>
      </c>
      <c r="CI71" s="49">
        <f t="shared" si="356"/>
        <v>0</v>
      </c>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495"/>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1:263" s="3" customFormat="1" x14ac:dyDescent="0.2">
      <c r="A72" s="45"/>
      <c r="B72" s="45"/>
      <c r="C72" s="45" t="s">
        <v>9</v>
      </c>
      <c r="D72" s="45">
        <v>60</v>
      </c>
      <c r="E72" s="486"/>
      <c r="F72" s="52">
        <f t="shared" si="381"/>
        <v>0</v>
      </c>
      <c r="G72" s="47"/>
      <c r="H72" s="52">
        <f t="shared" si="382"/>
        <v>0</v>
      </c>
      <c r="I72" s="47"/>
      <c r="J72" s="52">
        <f t="shared" si="383"/>
        <v>0</v>
      </c>
      <c r="K72" s="47"/>
      <c r="L72" s="52">
        <f t="shared" si="384"/>
        <v>0</v>
      </c>
      <c r="M72" s="47"/>
      <c r="N72" s="52">
        <f t="shared" si="385"/>
        <v>0</v>
      </c>
      <c r="O72" s="47"/>
      <c r="P72" s="52">
        <f t="shared" si="386"/>
        <v>0</v>
      </c>
      <c r="Q72" s="47"/>
      <c r="R72" s="52">
        <f t="shared" si="387"/>
        <v>0</v>
      </c>
      <c r="S72" s="47"/>
      <c r="T72" s="52">
        <f t="shared" si="388"/>
        <v>0</v>
      </c>
      <c r="U72" s="47"/>
      <c r="V72" s="52">
        <f t="shared" si="389"/>
        <v>0</v>
      </c>
      <c r="W72" s="47"/>
      <c r="X72" s="52">
        <f t="shared" si="390"/>
        <v>0</v>
      </c>
      <c r="Y72" s="47"/>
      <c r="Z72" s="52">
        <f t="shared" si="391"/>
        <v>0</v>
      </c>
      <c r="AA72" s="47"/>
      <c r="AB72" s="481">
        <f t="shared" si="392"/>
        <v>0</v>
      </c>
      <c r="AC72" s="486"/>
      <c r="AD72" s="52">
        <f t="shared" si="393"/>
        <v>0</v>
      </c>
      <c r="AE72" s="47"/>
      <c r="AF72" s="52">
        <f t="shared" si="394"/>
        <v>0</v>
      </c>
      <c r="AG72" s="47"/>
      <c r="AH72" s="52">
        <f t="shared" si="395"/>
        <v>0</v>
      </c>
      <c r="AI72" s="47"/>
      <c r="AJ72" s="52">
        <f t="shared" si="396"/>
        <v>0</v>
      </c>
      <c r="AK72" s="47"/>
      <c r="AL72" s="52">
        <f t="shared" si="397"/>
        <v>0</v>
      </c>
      <c r="AM72" s="47"/>
      <c r="AN72" s="52">
        <f t="shared" si="398"/>
        <v>0</v>
      </c>
      <c r="AO72" s="47"/>
      <c r="AP72" s="52">
        <f t="shared" si="399"/>
        <v>0</v>
      </c>
      <c r="AQ72" s="47"/>
      <c r="AR72" s="52">
        <f t="shared" si="400"/>
        <v>0</v>
      </c>
      <c r="AS72" s="47"/>
      <c r="AT72" s="52">
        <f t="shared" si="401"/>
        <v>0</v>
      </c>
      <c r="AU72" s="47"/>
      <c r="AV72" s="52">
        <f t="shared" si="402"/>
        <v>0</v>
      </c>
      <c r="AW72" s="47"/>
      <c r="AX72" s="52">
        <f t="shared" si="403"/>
        <v>0</v>
      </c>
      <c r="AY72" s="47"/>
      <c r="AZ72" s="481">
        <f t="shared" si="404"/>
        <v>0</v>
      </c>
      <c r="BA72" s="486"/>
      <c r="BB72" s="52">
        <f t="shared" si="339"/>
        <v>0</v>
      </c>
      <c r="BC72" s="47"/>
      <c r="BD72" s="52">
        <f t="shared" si="340"/>
        <v>0</v>
      </c>
      <c r="BE72" s="47"/>
      <c r="BF72" s="52">
        <f t="shared" si="341"/>
        <v>0</v>
      </c>
      <c r="BG72" s="47"/>
      <c r="BH72" s="52">
        <f t="shared" si="342"/>
        <v>0</v>
      </c>
      <c r="BI72" s="47"/>
      <c r="BJ72" s="52">
        <f t="shared" si="343"/>
        <v>0</v>
      </c>
      <c r="BK72" s="47"/>
      <c r="BL72" s="52">
        <f t="shared" si="344"/>
        <v>0</v>
      </c>
      <c r="BM72" s="47"/>
      <c r="BN72" s="52">
        <f t="shared" si="345"/>
        <v>0</v>
      </c>
      <c r="BO72" s="47"/>
      <c r="BP72" s="52">
        <f t="shared" si="346"/>
        <v>0</v>
      </c>
      <c r="BQ72" s="47"/>
      <c r="BR72" s="52">
        <f t="shared" si="347"/>
        <v>0</v>
      </c>
      <c r="BS72" s="47"/>
      <c r="BT72" s="52">
        <f t="shared" si="348"/>
        <v>0</v>
      </c>
      <c r="BU72" s="47"/>
      <c r="BV72" s="52">
        <f t="shared" si="349"/>
        <v>0</v>
      </c>
      <c r="BW72" s="47"/>
      <c r="BX72" s="505">
        <f t="shared" si="350"/>
        <v>0</v>
      </c>
      <c r="BY72" s="499"/>
      <c r="BZ72" s="52">
        <f t="shared" si="351"/>
        <v>0</v>
      </c>
      <c r="CA72" s="47"/>
      <c r="CB72" s="52">
        <f t="shared" si="352"/>
        <v>0</v>
      </c>
      <c r="CC72" s="47"/>
      <c r="CD72" s="52">
        <f t="shared" si="353"/>
        <v>0</v>
      </c>
      <c r="CE72" s="47"/>
      <c r="CF72" s="52">
        <f t="shared" si="354"/>
        <v>0</v>
      </c>
      <c r="CG72" s="42"/>
      <c r="CH72" s="49">
        <f t="shared" si="355"/>
        <v>0</v>
      </c>
      <c r="CI72" s="49">
        <f t="shared" si="356"/>
        <v>0</v>
      </c>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495"/>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1:263" s="3" customFormat="1" x14ac:dyDescent="0.2">
      <c r="A73" s="45"/>
      <c r="B73" s="45"/>
      <c r="C73" s="45" t="s">
        <v>9</v>
      </c>
      <c r="D73" s="45">
        <v>60</v>
      </c>
      <c r="E73" s="486"/>
      <c r="F73" s="52">
        <f t="shared" si="381"/>
        <v>0</v>
      </c>
      <c r="G73" s="47"/>
      <c r="H73" s="52">
        <f t="shared" si="382"/>
        <v>0</v>
      </c>
      <c r="I73" s="47"/>
      <c r="J73" s="52">
        <f t="shared" si="383"/>
        <v>0</v>
      </c>
      <c r="K73" s="47"/>
      <c r="L73" s="52">
        <f t="shared" si="384"/>
        <v>0</v>
      </c>
      <c r="M73" s="47"/>
      <c r="N73" s="52">
        <f t="shared" si="385"/>
        <v>0</v>
      </c>
      <c r="O73" s="47"/>
      <c r="P73" s="52">
        <f t="shared" si="386"/>
        <v>0</v>
      </c>
      <c r="Q73" s="47"/>
      <c r="R73" s="52">
        <f t="shared" si="387"/>
        <v>0</v>
      </c>
      <c r="S73" s="47"/>
      <c r="T73" s="52">
        <f t="shared" si="388"/>
        <v>0</v>
      </c>
      <c r="U73" s="47"/>
      <c r="V73" s="52">
        <f t="shared" si="389"/>
        <v>0</v>
      </c>
      <c r="W73" s="47"/>
      <c r="X73" s="52">
        <f t="shared" si="390"/>
        <v>0</v>
      </c>
      <c r="Y73" s="47"/>
      <c r="Z73" s="52">
        <f t="shared" si="391"/>
        <v>0</v>
      </c>
      <c r="AA73" s="47"/>
      <c r="AB73" s="481">
        <f t="shared" si="392"/>
        <v>0</v>
      </c>
      <c r="AC73" s="486"/>
      <c r="AD73" s="52">
        <f t="shared" si="393"/>
        <v>0</v>
      </c>
      <c r="AE73" s="47"/>
      <c r="AF73" s="52">
        <f t="shared" si="394"/>
        <v>0</v>
      </c>
      <c r="AG73" s="47"/>
      <c r="AH73" s="52">
        <f t="shared" si="395"/>
        <v>0</v>
      </c>
      <c r="AI73" s="47"/>
      <c r="AJ73" s="52">
        <f t="shared" si="396"/>
        <v>0</v>
      </c>
      <c r="AK73" s="47"/>
      <c r="AL73" s="52">
        <f t="shared" si="397"/>
        <v>0</v>
      </c>
      <c r="AM73" s="47"/>
      <c r="AN73" s="52">
        <f t="shared" si="398"/>
        <v>0</v>
      </c>
      <c r="AO73" s="47"/>
      <c r="AP73" s="52">
        <f t="shared" si="399"/>
        <v>0</v>
      </c>
      <c r="AQ73" s="47"/>
      <c r="AR73" s="52">
        <f t="shared" si="400"/>
        <v>0</v>
      </c>
      <c r="AS73" s="47"/>
      <c r="AT73" s="52">
        <f t="shared" si="401"/>
        <v>0</v>
      </c>
      <c r="AU73" s="47"/>
      <c r="AV73" s="52">
        <f t="shared" si="402"/>
        <v>0</v>
      </c>
      <c r="AW73" s="47"/>
      <c r="AX73" s="52">
        <f t="shared" si="403"/>
        <v>0</v>
      </c>
      <c r="AY73" s="47"/>
      <c r="AZ73" s="481">
        <f t="shared" si="404"/>
        <v>0</v>
      </c>
      <c r="BA73" s="486"/>
      <c r="BB73" s="52">
        <f t="shared" si="339"/>
        <v>0</v>
      </c>
      <c r="BC73" s="47"/>
      <c r="BD73" s="52">
        <f t="shared" si="340"/>
        <v>0</v>
      </c>
      <c r="BE73" s="47"/>
      <c r="BF73" s="52">
        <f t="shared" si="341"/>
        <v>0</v>
      </c>
      <c r="BG73" s="47"/>
      <c r="BH73" s="52">
        <f t="shared" si="342"/>
        <v>0</v>
      </c>
      <c r="BI73" s="47"/>
      <c r="BJ73" s="52">
        <f t="shared" si="343"/>
        <v>0</v>
      </c>
      <c r="BK73" s="47"/>
      <c r="BL73" s="52">
        <f t="shared" si="344"/>
        <v>0</v>
      </c>
      <c r="BM73" s="47"/>
      <c r="BN73" s="52">
        <f t="shared" si="345"/>
        <v>0</v>
      </c>
      <c r="BO73" s="47"/>
      <c r="BP73" s="52">
        <f t="shared" si="346"/>
        <v>0</v>
      </c>
      <c r="BQ73" s="47"/>
      <c r="BR73" s="52">
        <f t="shared" si="347"/>
        <v>0</v>
      </c>
      <c r="BS73" s="47"/>
      <c r="BT73" s="52">
        <f t="shared" si="348"/>
        <v>0</v>
      </c>
      <c r="BU73" s="47"/>
      <c r="BV73" s="52">
        <f t="shared" si="349"/>
        <v>0</v>
      </c>
      <c r="BW73" s="47"/>
      <c r="BX73" s="505">
        <f t="shared" si="350"/>
        <v>0</v>
      </c>
      <c r="BY73" s="499"/>
      <c r="BZ73" s="52">
        <f t="shared" si="351"/>
        <v>0</v>
      </c>
      <c r="CA73" s="47"/>
      <c r="CB73" s="52">
        <f t="shared" si="352"/>
        <v>0</v>
      </c>
      <c r="CC73" s="47"/>
      <c r="CD73" s="52">
        <f t="shared" si="353"/>
        <v>0</v>
      </c>
      <c r="CE73" s="47"/>
      <c r="CF73" s="52">
        <f t="shared" si="354"/>
        <v>0</v>
      </c>
      <c r="CG73" s="42"/>
      <c r="CH73" s="49">
        <f t="shared" si="355"/>
        <v>0</v>
      </c>
      <c r="CI73" s="49">
        <f t="shared" si="356"/>
        <v>0</v>
      </c>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495"/>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1:263" s="3" customFormat="1" x14ac:dyDescent="0.2">
      <c r="A74" s="45"/>
      <c r="B74" s="45"/>
      <c r="C74" s="45" t="s">
        <v>9</v>
      </c>
      <c r="D74" s="45">
        <v>60</v>
      </c>
      <c r="E74" s="486"/>
      <c r="F74" s="52">
        <f t="shared" si="381"/>
        <v>0</v>
      </c>
      <c r="G74" s="47"/>
      <c r="H74" s="52">
        <f t="shared" si="382"/>
        <v>0</v>
      </c>
      <c r="I74" s="47"/>
      <c r="J74" s="52">
        <f t="shared" si="383"/>
        <v>0</v>
      </c>
      <c r="K74" s="47"/>
      <c r="L74" s="52">
        <f t="shared" si="384"/>
        <v>0</v>
      </c>
      <c r="M74" s="47"/>
      <c r="N74" s="52">
        <f t="shared" si="385"/>
        <v>0</v>
      </c>
      <c r="O74" s="47"/>
      <c r="P74" s="52">
        <f t="shared" si="386"/>
        <v>0</v>
      </c>
      <c r="Q74" s="47"/>
      <c r="R74" s="52">
        <f t="shared" si="387"/>
        <v>0</v>
      </c>
      <c r="S74" s="47"/>
      <c r="T74" s="52">
        <f t="shared" si="388"/>
        <v>0</v>
      </c>
      <c r="U74" s="47"/>
      <c r="V74" s="52">
        <f t="shared" si="389"/>
        <v>0</v>
      </c>
      <c r="W74" s="47"/>
      <c r="X74" s="52">
        <f t="shared" si="390"/>
        <v>0</v>
      </c>
      <c r="Y74" s="47"/>
      <c r="Z74" s="52">
        <f t="shared" si="391"/>
        <v>0</v>
      </c>
      <c r="AA74" s="47"/>
      <c r="AB74" s="481">
        <f t="shared" si="392"/>
        <v>0</v>
      </c>
      <c r="AC74" s="486"/>
      <c r="AD74" s="52">
        <f t="shared" si="393"/>
        <v>0</v>
      </c>
      <c r="AE74" s="47"/>
      <c r="AF74" s="52">
        <f t="shared" si="394"/>
        <v>0</v>
      </c>
      <c r="AG74" s="47"/>
      <c r="AH74" s="52">
        <f t="shared" si="395"/>
        <v>0</v>
      </c>
      <c r="AI74" s="47"/>
      <c r="AJ74" s="52">
        <f t="shared" si="396"/>
        <v>0</v>
      </c>
      <c r="AK74" s="47"/>
      <c r="AL74" s="52">
        <f t="shared" si="397"/>
        <v>0</v>
      </c>
      <c r="AM74" s="47"/>
      <c r="AN74" s="52">
        <f t="shared" si="398"/>
        <v>0</v>
      </c>
      <c r="AO74" s="47"/>
      <c r="AP74" s="52">
        <f t="shared" si="399"/>
        <v>0</v>
      </c>
      <c r="AQ74" s="47"/>
      <c r="AR74" s="52">
        <f t="shared" si="400"/>
        <v>0</v>
      </c>
      <c r="AS74" s="47"/>
      <c r="AT74" s="52">
        <f t="shared" si="401"/>
        <v>0</v>
      </c>
      <c r="AU74" s="47"/>
      <c r="AV74" s="52">
        <f t="shared" si="402"/>
        <v>0</v>
      </c>
      <c r="AW74" s="47"/>
      <c r="AX74" s="52">
        <f t="shared" si="403"/>
        <v>0</v>
      </c>
      <c r="AY74" s="47"/>
      <c r="AZ74" s="481">
        <f t="shared" si="404"/>
        <v>0</v>
      </c>
      <c r="BA74" s="486"/>
      <c r="BB74" s="52">
        <f t="shared" si="339"/>
        <v>0</v>
      </c>
      <c r="BC74" s="47"/>
      <c r="BD74" s="52">
        <f t="shared" si="340"/>
        <v>0</v>
      </c>
      <c r="BE74" s="47"/>
      <c r="BF74" s="52">
        <f t="shared" si="341"/>
        <v>0</v>
      </c>
      <c r="BG74" s="47"/>
      <c r="BH74" s="52">
        <f t="shared" si="342"/>
        <v>0</v>
      </c>
      <c r="BI74" s="47"/>
      <c r="BJ74" s="52">
        <f t="shared" si="343"/>
        <v>0</v>
      </c>
      <c r="BK74" s="47"/>
      <c r="BL74" s="52">
        <f t="shared" si="344"/>
        <v>0</v>
      </c>
      <c r="BM74" s="47"/>
      <c r="BN74" s="52">
        <f t="shared" si="345"/>
        <v>0</v>
      </c>
      <c r="BO74" s="47"/>
      <c r="BP74" s="52">
        <f t="shared" si="346"/>
        <v>0</v>
      </c>
      <c r="BQ74" s="47"/>
      <c r="BR74" s="52">
        <f t="shared" si="347"/>
        <v>0</v>
      </c>
      <c r="BS74" s="47"/>
      <c r="BT74" s="52">
        <f t="shared" si="348"/>
        <v>0</v>
      </c>
      <c r="BU74" s="47"/>
      <c r="BV74" s="52">
        <f t="shared" si="349"/>
        <v>0</v>
      </c>
      <c r="BW74" s="47"/>
      <c r="BX74" s="505">
        <f t="shared" si="350"/>
        <v>0</v>
      </c>
      <c r="BY74" s="499"/>
      <c r="BZ74" s="52">
        <f t="shared" si="351"/>
        <v>0</v>
      </c>
      <c r="CA74" s="47"/>
      <c r="CB74" s="52">
        <f t="shared" si="352"/>
        <v>0</v>
      </c>
      <c r="CC74" s="47"/>
      <c r="CD74" s="52">
        <f t="shared" si="353"/>
        <v>0</v>
      </c>
      <c r="CE74" s="47"/>
      <c r="CF74" s="52">
        <f t="shared" si="354"/>
        <v>0</v>
      </c>
      <c r="CG74" s="42"/>
      <c r="CH74" s="49">
        <f t="shared" si="355"/>
        <v>0</v>
      </c>
      <c r="CI74" s="49">
        <f t="shared" si="356"/>
        <v>0</v>
      </c>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495"/>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1:263" s="3" customFormat="1" x14ac:dyDescent="0.2">
      <c r="A75" s="45"/>
      <c r="B75" s="45"/>
      <c r="C75" s="45" t="s">
        <v>10</v>
      </c>
      <c r="D75" s="45">
        <v>35</v>
      </c>
      <c r="E75" s="486"/>
      <c r="F75" s="52">
        <f t="shared" si="381"/>
        <v>0</v>
      </c>
      <c r="G75" s="47"/>
      <c r="H75" s="52">
        <f t="shared" si="382"/>
        <v>0</v>
      </c>
      <c r="I75" s="47"/>
      <c r="J75" s="52">
        <f t="shared" si="383"/>
        <v>0</v>
      </c>
      <c r="K75" s="47"/>
      <c r="L75" s="52">
        <f t="shared" si="384"/>
        <v>0</v>
      </c>
      <c r="M75" s="47"/>
      <c r="N75" s="52">
        <f t="shared" si="385"/>
        <v>0</v>
      </c>
      <c r="O75" s="47"/>
      <c r="P75" s="52">
        <f t="shared" si="386"/>
        <v>0</v>
      </c>
      <c r="Q75" s="47"/>
      <c r="R75" s="52">
        <f t="shared" si="387"/>
        <v>0</v>
      </c>
      <c r="S75" s="47"/>
      <c r="T75" s="52">
        <f t="shared" si="388"/>
        <v>0</v>
      </c>
      <c r="U75" s="47"/>
      <c r="V75" s="52">
        <f t="shared" si="389"/>
        <v>0</v>
      </c>
      <c r="W75" s="47"/>
      <c r="X75" s="52">
        <f t="shared" si="390"/>
        <v>0</v>
      </c>
      <c r="Y75" s="47"/>
      <c r="Z75" s="52">
        <f t="shared" si="391"/>
        <v>0</v>
      </c>
      <c r="AA75" s="47"/>
      <c r="AB75" s="481">
        <f t="shared" si="392"/>
        <v>0</v>
      </c>
      <c r="AC75" s="486"/>
      <c r="AD75" s="52">
        <f t="shared" si="393"/>
        <v>0</v>
      </c>
      <c r="AE75" s="47"/>
      <c r="AF75" s="52">
        <f t="shared" si="394"/>
        <v>0</v>
      </c>
      <c r="AG75" s="47"/>
      <c r="AH75" s="52">
        <f t="shared" si="395"/>
        <v>0</v>
      </c>
      <c r="AI75" s="47"/>
      <c r="AJ75" s="52">
        <f t="shared" si="396"/>
        <v>0</v>
      </c>
      <c r="AK75" s="47"/>
      <c r="AL75" s="52">
        <f t="shared" si="397"/>
        <v>0</v>
      </c>
      <c r="AM75" s="47"/>
      <c r="AN75" s="52">
        <f t="shared" si="398"/>
        <v>0</v>
      </c>
      <c r="AO75" s="47"/>
      <c r="AP75" s="52">
        <f t="shared" si="399"/>
        <v>0</v>
      </c>
      <c r="AQ75" s="47"/>
      <c r="AR75" s="52">
        <f t="shared" si="400"/>
        <v>0</v>
      </c>
      <c r="AS75" s="47"/>
      <c r="AT75" s="52">
        <f t="shared" si="401"/>
        <v>0</v>
      </c>
      <c r="AU75" s="47"/>
      <c r="AV75" s="52">
        <f t="shared" si="402"/>
        <v>0</v>
      </c>
      <c r="AW75" s="47"/>
      <c r="AX75" s="52">
        <f t="shared" si="403"/>
        <v>0</v>
      </c>
      <c r="AY75" s="47"/>
      <c r="AZ75" s="481">
        <f t="shared" si="404"/>
        <v>0</v>
      </c>
      <c r="BA75" s="486"/>
      <c r="BB75" s="52">
        <f t="shared" si="339"/>
        <v>0</v>
      </c>
      <c r="BC75" s="47"/>
      <c r="BD75" s="52">
        <f t="shared" si="340"/>
        <v>0</v>
      </c>
      <c r="BE75" s="47"/>
      <c r="BF75" s="52">
        <f t="shared" si="341"/>
        <v>0</v>
      </c>
      <c r="BG75" s="47"/>
      <c r="BH75" s="52">
        <f t="shared" si="342"/>
        <v>0</v>
      </c>
      <c r="BI75" s="47"/>
      <c r="BJ75" s="52">
        <f t="shared" si="343"/>
        <v>0</v>
      </c>
      <c r="BK75" s="47"/>
      <c r="BL75" s="52">
        <f t="shared" si="344"/>
        <v>0</v>
      </c>
      <c r="BM75" s="47"/>
      <c r="BN75" s="52">
        <f t="shared" si="345"/>
        <v>0</v>
      </c>
      <c r="BO75" s="47"/>
      <c r="BP75" s="52">
        <f t="shared" si="346"/>
        <v>0</v>
      </c>
      <c r="BQ75" s="47"/>
      <c r="BR75" s="52">
        <f t="shared" si="347"/>
        <v>0</v>
      </c>
      <c r="BS75" s="47"/>
      <c r="BT75" s="52">
        <f t="shared" si="348"/>
        <v>0</v>
      </c>
      <c r="BU75" s="47"/>
      <c r="BV75" s="52">
        <f t="shared" si="349"/>
        <v>0</v>
      </c>
      <c r="BW75" s="47"/>
      <c r="BX75" s="505">
        <f t="shared" si="350"/>
        <v>0</v>
      </c>
      <c r="BY75" s="499"/>
      <c r="BZ75" s="52">
        <f t="shared" si="351"/>
        <v>0</v>
      </c>
      <c r="CA75" s="47"/>
      <c r="CB75" s="52">
        <f t="shared" si="352"/>
        <v>0</v>
      </c>
      <c r="CC75" s="47"/>
      <c r="CD75" s="52">
        <f t="shared" si="353"/>
        <v>0</v>
      </c>
      <c r="CE75" s="47"/>
      <c r="CF75" s="52">
        <f t="shared" si="354"/>
        <v>0</v>
      </c>
      <c r="CG75" s="42"/>
      <c r="CH75" s="49">
        <f t="shared" si="355"/>
        <v>0</v>
      </c>
      <c r="CI75" s="49">
        <f t="shared" si="356"/>
        <v>0</v>
      </c>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495"/>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1:263" s="3" customFormat="1" x14ac:dyDescent="0.2">
      <c r="A76" s="45"/>
      <c r="B76" s="45"/>
      <c r="C76" s="45" t="s">
        <v>10</v>
      </c>
      <c r="D76" s="45">
        <v>35</v>
      </c>
      <c r="E76" s="486"/>
      <c r="F76" s="52">
        <f t="shared" si="381"/>
        <v>0</v>
      </c>
      <c r="G76" s="47"/>
      <c r="H76" s="52">
        <f t="shared" si="382"/>
        <v>0</v>
      </c>
      <c r="I76" s="47"/>
      <c r="J76" s="52">
        <f t="shared" si="383"/>
        <v>0</v>
      </c>
      <c r="K76" s="47"/>
      <c r="L76" s="52">
        <f t="shared" si="384"/>
        <v>0</v>
      </c>
      <c r="M76" s="47"/>
      <c r="N76" s="52">
        <f t="shared" si="385"/>
        <v>0</v>
      </c>
      <c r="O76" s="47"/>
      <c r="P76" s="52">
        <f t="shared" si="386"/>
        <v>0</v>
      </c>
      <c r="Q76" s="47"/>
      <c r="R76" s="52">
        <f t="shared" si="387"/>
        <v>0</v>
      </c>
      <c r="S76" s="47"/>
      <c r="T76" s="52">
        <f t="shared" si="388"/>
        <v>0</v>
      </c>
      <c r="U76" s="47"/>
      <c r="V76" s="52">
        <f t="shared" si="389"/>
        <v>0</v>
      </c>
      <c r="W76" s="47"/>
      <c r="X76" s="52">
        <f t="shared" si="390"/>
        <v>0</v>
      </c>
      <c r="Y76" s="47"/>
      <c r="Z76" s="52">
        <f t="shared" si="391"/>
        <v>0</v>
      </c>
      <c r="AA76" s="47"/>
      <c r="AB76" s="481">
        <f t="shared" si="392"/>
        <v>0</v>
      </c>
      <c r="AC76" s="486"/>
      <c r="AD76" s="52">
        <f t="shared" si="393"/>
        <v>0</v>
      </c>
      <c r="AE76" s="47"/>
      <c r="AF76" s="52">
        <f t="shared" si="394"/>
        <v>0</v>
      </c>
      <c r="AG76" s="47"/>
      <c r="AH76" s="52">
        <f t="shared" si="395"/>
        <v>0</v>
      </c>
      <c r="AI76" s="47"/>
      <c r="AJ76" s="52">
        <f t="shared" si="396"/>
        <v>0</v>
      </c>
      <c r="AK76" s="47"/>
      <c r="AL76" s="52">
        <f t="shared" si="397"/>
        <v>0</v>
      </c>
      <c r="AM76" s="47"/>
      <c r="AN76" s="52">
        <f t="shared" si="398"/>
        <v>0</v>
      </c>
      <c r="AO76" s="47"/>
      <c r="AP76" s="52">
        <f t="shared" si="399"/>
        <v>0</v>
      </c>
      <c r="AQ76" s="47"/>
      <c r="AR76" s="52">
        <f t="shared" si="400"/>
        <v>0</v>
      </c>
      <c r="AS76" s="47"/>
      <c r="AT76" s="52">
        <f t="shared" si="401"/>
        <v>0</v>
      </c>
      <c r="AU76" s="47"/>
      <c r="AV76" s="52">
        <f t="shared" si="402"/>
        <v>0</v>
      </c>
      <c r="AW76" s="47"/>
      <c r="AX76" s="52">
        <f t="shared" si="403"/>
        <v>0</v>
      </c>
      <c r="AY76" s="47"/>
      <c r="AZ76" s="481">
        <f t="shared" si="404"/>
        <v>0</v>
      </c>
      <c r="BA76" s="486"/>
      <c r="BB76" s="52">
        <f t="shared" si="339"/>
        <v>0</v>
      </c>
      <c r="BC76" s="47"/>
      <c r="BD76" s="52">
        <f t="shared" si="340"/>
        <v>0</v>
      </c>
      <c r="BE76" s="47"/>
      <c r="BF76" s="52">
        <f t="shared" si="341"/>
        <v>0</v>
      </c>
      <c r="BG76" s="47"/>
      <c r="BH76" s="52">
        <f t="shared" si="342"/>
        <v>0</v>
      </c>
      <c r="BI76" s="47"/>
      <c r="BJ76" s="52">
        <f t="shared" si="343"/>
        <v>0</v>
      </c>
      <c r="BK76" s="47"/>
      <c r="BL76" s="52">
        <f t="shared" si="344"/>
        <v>0</v>
      </c>
      <c r="BM76" s="47"/>
      <c r="BN76" s="52">
        <f t="shared" si="345"/>
        <v>0</v>
      </c>
      <c r="BO76" s="47"/>
      <c r="BP76" s="52">
        <f t="shared" si="346"/>
        <v>0</v>
      </c>
      <c r="BQ76" s="47"/>
      <c r="BR76" s="52">
        <f t="shared" si="347"/>
        <v>0</v>
      </c>
      <c r="BS76" s="47"/>
      <c r="BT76" s="52">
        <f t="shared" si="348"/>
        <v>0</v>
      </c>
      <c r="BU76" s="47"/>
      <c r="BV76" s="52">
        <f t="shared" si="349"/>
        <v>0</v>
      </c>
      <c r="BW76" s="47"/>
      <c r="BX76" s="505">
        <f t="shared" si="350"/>
        <v>0</v>
      </c>
      <c r="BY76" s="499"/>
      <c r="BZ76" s="52">
        <f t="shared" si="351"/>
        <v>0</v>
      </c>
      <c r="CA76" s="47"/>
      <c r="CB76" s="52">
        <f t="shared" si="352"/>
        <v>0</v>
      </c>
      <c r="CC76" s="47"/>
      <c r="CD76" s="52">
        <f t="shared" si="353"/>
        <v>0</v>
      </c>
      <c r="CE76" s="47"/>
      <c r="CF76" s="52">
        <f t="shared" si="354"/>
        <v>0</v>
      </c>
      <c r="CG76" s="42"/>
      <c r="CH76" s="49">
        <f t="shared" si="355"/>
        <v>0</v>
      </c>
      <c r="CI76" s="49">
        <f t="shared" si="356"/>
        <v>0</v>
      </c>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495"/>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1:263" s="3" customFormat="1" x14ac:dyDescent="0.2">
      <c r="A77" s="45"/>
      <c r="B77" s="45"/>
      <c r="C77" s="45" t="s">
        <v>10</v>
      </c>
      <c r="D77" s="45">
        <v>35</v>
      </c>
      <c r="E77" s="486"/>
      <c r="F77" s="52">
        <f t="shared" si="381"/>
        <v>0</v>
      </c>
      <c r="G77" s="47"/>
      <c r="H77" s="52">
        <f t="shared" si="382"/>
        <v>0</v>
      </c>
      <c r="I77" s="47"/>
      <c r="J77" s="52">
        <f t="shared" si="383"/>
        <v>0</v>
      </c>
      <c r="K77" s="47"/>
      <c r="L77" s="52">
        <f t="shared" si="384"/>
        <v>0</v>
      </c>
      <c r="M77" s="47"/>
      <c r="N77" s="52">
        <f t="shared" si="385"/>
        <v>0</v>
      </c>
      <c r="O77" s="47"/>
      <c r="P77" s="52">
        <f t="shared" si="386"/>
        <v>0</v>
      </c>
      <c r="Q77" s="47"/>
      <c r="R77" s="52">
        <f t="shared" si="387"/>
        <v>0</v>
      </c>
      <c r="S77" s="47"/>
      <c r="T77" s="52">
        <f t="shared" si="388"/>
        <v>0</v>
      </c>
      <c r="U77" s="47"/>
      <c r="V77" s="52">
        <f t="shared" si="389"/>
        <v>0</v>
      </c>
      <c r="W77" s="47"/>
      <c r="X77" s="52">
        <f t="shared" si="390"/>
        <v>0</v>
      </c>
      <c r="Y77" s="47"/>
      <c r="Z77" s="52">
        <f t="shared" si="391"/>
        <v>0</v>
      </c>
      <c r="AA77" s="47"/>
      <c r="AB77" s="481">
        <f t="shared" si="392"/>
        <v>0</v>
      </c>
      <c r="AC77" s="486"/>
      <c r="AD77" s="52">
        <f t="shared" si="393"/>
        <v>0</v>
      </c>
      <c r="AE77" s="47"/>
      <c r="AF77" s="52">
        <f t="shared" si="394"/>
        <v>0</v>
      </c>
      <c r="AG77" s="47"/>
      <c r="AH77" s="52">
        <f t="shared" si="395"/>
        <v>0</v>
      </c>
      <c r="AI77" s="47"/>
      <c r="AJ77" s="52">
        <f t="shared" si="396"/>
        <v>0</v>
      </c>
      <c r="AK77" s="47"/>
      <c r="AL77" s="52">
        <f t="shared" si="397"/>
        <v>0</v>
      </c>
      <c r="AM77" s="47"/>
      <c r="AN77" s="52">
        <f t="shared" si="398"/>
        <v>0</v>
      </c>
      <c r="AO77" s="47"/>
      <c r="AP77" s="52">
        <f t="shared" si="399"/>
        <v>0</v>
      </c>
      <c r="AQ77" s="47"/>
      <c r="AR77" s="52">
        <f t="shared" si="400"/>
        <v>0</v>
      </c>
      <c r="AS77" s="47"/>
      <c r="AT77" s="52">
        <f t="shared" si="401"/>
        <v>0</v>
      </c>
      <c r="AU77" s="47"/>
      <c r="AV77" s="52">
        <f t="shared" si="402"/>
        <v>0</v>
      </c>
      <c r="AW77" s="47"/>
      <c r="AX77" s="52">
        <f t="shared" si="403"/>
        <v>0</v>
      </c>
      <c r="AY77" s="47"/>
      <c r="AZ77" s="481">
        <f t="shared" si="404"/>
        <v>0</v>
      </c>
      <c r="BA77" s="486"/>
      <c r="BB77" s="52">
        <f t="shared" si="339"/>
        <v>0</v>
      </c>
      <c r="BC77" s="47"/>
      <c r="BD77" s="52">
        <f t="shared" si="340"/>
        <v>0</v>
      </c>
      <c r="BE77" s="47"/>
      <c r="BF77" s="52">
        <f t="shared" si="341"/>
        <v>0</v>
      </c>
      <c r="BG77" s="47"/>
      <c r="BH77" s="52">
        <f t="shared" si="342"/>
        <v>0</v>
      </c>
      <c r="BI77" s="47"/>
      <c r="BJ77" s="52">
        <f t="shared" si="343"/>
        <v>0</v>
      </c>
      <c r="BK77" s="47"/>
      <c r="BL77" s="52">
        <f t="shared" si="344"/>
        <v>0</v>
      </c>
      <c r="BM77" s="47"/>
      <c r="BN77" s="52">
        <f t="shared" si="345"/>
        <v>0</v>
      </c>
      <c r="BO77" s="47"/>
      <c r="BP77" s="52">
        <f t="shared" si="346"/>
        <v>0</v>
      </c>
      <c r="BQ77" s="47"/>
      <c r="BR77" s="52">
        <f t="shared" si="347"/>
        <v>0</v>
      </c>
      <c r="BS77" s="47"/>
      <c r="BT77" s="52">
        <f t="shared" si="348"/>
        <v>0</v>
      </c>
      <c r="BU77" s="47"/>
      <c r="BV77" s="52">
        <f t="shared" si="349"/>
        <v>0</v>
      </c>
      <c r="BW77" s="47"/>
      <c r="BX77" s="505">
        <f t="shared" si="350"/>
        <v>0</v>
      </c>
      <c r="BY77" s="499"/>
      <c r="BZ77" s="52">
        <f t="shared" si="351"/>
        <v>0</v>
      </c>
      <c r="CA77" s="47"/>
      <c r="CB77" s="52">
        <f t="shared" si="352"/>
        <v>0</v>
      </c>
      <c r="CC77" s="47"/>
      <c r="CD77" s="52">
        <f t="shared" si="353"/>
        <v>0</v>
      </c>
      <c r="CE77" s="47"/>
      <c r="CF77" s="52">
        <f t="shared" si="354"/>
        <v>0</v>
      </c>
      <c r="CG77" s="42"/>
      <c r="CH77" s="49">
        <f t="shared" si="355"/>
        <v>0</v>
      </c>
      <c r="CI77" s="49">
        <f t="shared" si="356"/>
        <v>0</v>
      </c>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495"/>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1:263" s="3" customFormat="1" x14ac:dyDescent="0.2">
      <c r="A78" s="45"/>
      <c r="B78" s="45"/>
      <c r="C78" s="45" t="s">
        <v>10</v>
      </c>
      <c r="D78" s="45">
        <v>35</v>
      </c>
      <c r="E78" s="486"/>
      <c r="F78" s="52">
        <f t="shared" si="381"/>
        <v>0</v>
      </c>
      <c r="G78" s="47"/>
      <c r="H78" s="52">
        <f t="shared" si="382"/>
        <v>0</v>
      </c>
      <c r="I78" s="47"/>
      <c r="J78" s="52">
        <f t="shared" si="383"/>
        <v>0</v>
      </c>
      <c r="K78" s="47"/>
      <c r="L78" s="52">
        <f t="shared" si="384"/>
        <v>0</v>
      </c>
      <c r="M78" s="47"/>
      <c r="N78" s="52">
        <f t="shared" si="385"/>
        <v>0</v>
      </c>
      <c r="O78" s="47"/>
      <c r="P78" s="52">
        <f t="shared" si="386"/>
        <v>0</v>
      </c>
      <c r="Q78" s="47"/>
      <c r="R78" s="52">
        <f t="shared" si="387"/>
        <v>0</v>
      </c>
      <c r="S78" s="47"/>
      <c r="T78" s="52">
        <f t="shared" si="388"/>
        <v>0</v>
      </c>
      <c r="U78" s="47"/>
      <c r="V78" s="52">
        <f t="shared" si="389"/>
        <v>0</v>
      </c>
      <c r="W78" s="47"/>
      <c r="X78" s="52">
        <f t="shared" si="390"/>
        <v>0</v>
      </c>
      <c r="Y78" s="47"/>
      <c r="Z78" s="52">
        <f t="shared" si="391"/>
        <v>0</v>
      </c>
      <c r="AA78" s="47"/>
      <c r="AB78" s="481">
        <f t="shared" si="392"/>
        <v>0</v>
      </c>
      <c r="AC78" s="486"/>
      <c r="AD78" s="52">
        <f t="shared" si="393"/>
        <v>0</v>
      </c>
      <c r="AE78" s="47"/>
      <c r="AF78" s="52">
        <f t="shared" si="394"/>
        <v>0</v>
      </c>
      <c r="AG78" s="47"/>
      <c r="AH78" s="52">
        <f t="shared" si="395"/>
        <v>0</v>
      </c>
      <c r="AI78" s="47"/>
      <c r="AJ78" s="52">
        <f t="shared" si="396"/>
        <v>0</v>
      </c>
      <c r="AK78" s="47"/>
      <c r="AL78" s="52">
        <f t="shared" si="397"/>
        <v>0</v>
      </c>
      <c r="AM78" s="47"/>
      <c r="AN78" s="52">
        <f t="shared" si="398"/>
        <v>0</v>
      </c>
      <c r="AO78" s="47"/>
      <c r="AP78" s="52">
        <f t="shared" si="399"/>
        <v>0</v>
      </c>
      <c r="AQ78" s="47"/>
      <c r="AR78" s="52">
        <f t="shared" si="400"/>
        <v>0</v>
      </c>
      <c r="AS78" s="47"/>
      <c r="AT78" s="52">
        <f t="shared" si="401"/>
        <v>0</v>
      </c>
      <c r="AU78" s="47"/>
      <c r="AV78" s="52">
        <f t="shared" si="402"/>
        <v>0</v>
      </c>
      <c r="AW78" s="47"/>
      <c r="AX78" s="52">
        <f t="shared" si="403"/>
        <v>0</v>
      </c>
      <c r="AY78" s="47"/>
      <c r="AZ78" s="481">
        <f t="shared" si="404"/>
        <v>0</v>
      </c>
      <c r="BA78" s="486"/>
      <c r="BB78" s="52">
        <f t="shared" si="339"/>
        <v>0</v>
      </c>
      <c r="BC78" s="47"/>
      <c r="BD78" s="52">
        <f t="shared" si="340"/>
        <v>0</v>
      </c>
      <c r="BE78" s="47"/>
      <c r="BF78" s="52">
        <f t="shared" si="341"/>
        <v>0</v>
      </c>
      <c r="BG78" s="47"/>
      <c r="BH78" s="52">
        <f t="shared" si="342"/>
        <v>0</v>
      </c>
      <c r="BI78" s="47"/>
      <c r="BJ78" s="52">
        <f t="shared" si="343"/>
        <v>0</v>
      </c>
      <c r="BK78" s="47"/>
      <c r="BL78" s="52">
        <f t="shared" si="344"/>
        <v>0</v>
      </c>
      <c r="BM78" s="47"/>
      <c r="BN78" s="52">
        <f t="shared" si="345"/>
        <v>0</v>
      </c>
      <c r="BO78" s="47"/>
      <c r="BP78" s="52">
        <f t="shared" si="346"/>
        <v>0</v>
      </c>
      <c r="BQ78" s="47"/>
      <c r="BR78" s="52">
        <f t="shared" si="347"/>
        <v>0</v>
      </c>
      <c r="BS78" s="47"/>
      <c r="BT78" s="52">
        <f t="shared" si="348"/>
        <v>0</v>
      </c>
      <c r="BU78" s="47"/>
      <c r="BV78" s="52">
        <f t="shared" si="349"/>
        <v>0</v>
      </c>
      <c r="BW78" s="47"/>
      <c r="BX78" s="505">
        <f t="shared" si="350"/>
        <v>0</v>
      </c>
      <c r="BY78" s="499"/>
      <c r="BZ78" s="52">
        <f t="shared" si="351"/>
        <v>0</v>
      </c>
      <c r="CA78" s="47"/>
      <c r="CB78" s="52">
        <f t="shared" si="352"/>
        <v>0</v>
      </c>
      <c r="CC78" s="47"/>
      <c r="CD78" s="52">
        <f t="shared" si="353"/>
        <v>0</v>
      </c>
      <c r="CE78" s="47"/>
      <c r="CF78" s="52">
        <f t="shared" si="354"/>
        <v>0</v>
      </c>
      <c r="CG78" s="42"/>
      <c r="CH78" s="49">
        <f t="shared" si="355"/>
        <v>0</v>
      </c>
      <c r="CI78" s="49">
        <f t="shared" si="356"/>
        <v>0</v>
      </c>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495"/>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1:263" s="3" customFormat="1" x14ac:dyDescent="0.2">
      <c r="A79" s="14"/>
      <c r="B79" s="14"/>
      <c r="C79" s="14"/>
      <c r="D79" s="14"/>
      <c r="E79" s="489"/>
      <c r="F79" s="14"/>
      <c r="G79" s="14"/>
      <c r="H79" s="14"/>
      <c r="I79" s="14"/>
      <c r="J79" s="14"/>
      <c r="K79" s="43"/>
      <c r="L79" s="14"/>
      <c r="M79" s="14"/>
      <c r="N79" s="14"/>
      <c r="O79" s="14"/>
      <c r="P79" s="14"/>
      <c r="Q79" s="14"/>
      <c r="R79" s="14"/>
      <c r="S79" s="14"/>
      <c r="T79" s="14"/>
      <c r="U79" s="14"/>
      <c r="V79" s="14"/>
      <c r="W79" s="14"/>
      <c r="X79" s="14"/>
      <c r="Y79" s="14"/>
      <c r="Z79" s="14"/>
      <c r="AA79" s="14"/>
      <c r="AB79" s="14"/>
      <c r="AC79" s="489"/>
      <c r="AD79" s="14"/>
      <c r="AE79" s="14"/>
      <c r="AF79" s="14"/>
      <c r="AG79" s="14"/>
      <c r="AH79" s="14"/>
      <c r="AI79" s="43"/>
      <c r="AJ79" s="14"/>
      <c r="AK79" s="14"/>
      <c r="AL79" s="14"/>
      <c r="AM79" s="14"/>
      <c r="AN79" s="14"/>
      <c r="AO79" s="14"/>
      <c r="AP79" s="14"/>
      <c r="AQ79" s="14"/>
      <c r="AR79" s="14"/>
      <c r="AS79" s="14"/>
      <c r="AT79" s="14"/>
      <c r="AU79" s="14"/>
      <c r="AV79" s="14"/>
      <c r="AW79" s="14"/>
      <c r="AX79" s="14"/>
      <c r="AY79" s="14"/>
      <c r="AZ79" s="14"/>
      <c r="BA79" s="489"/>
      <c r="BB79" s="14"/>
      <c r="BC79" s="14"/>
      <c r="BD79" s="14"/>
      <c r="BE79" s="14"/>
      <c r="BF79" s="14"/>
      <c r="BG79" s="14"/>
      <c r="BH79" s="14"/>
      <c r="BI79" s="14"/>
      <c r="BJ79" s="14"/>
      <c r="BK79" s="14"/>
      <c r="BL79" s="14"/>
      <c r="BM79" s="14"/>
      <c r="BN79" s="14"/>
      <c r="BO79" s="14"/>
      <c r="BP79" s="14"/>
      <c r="BQ79" s="14"/>
      <c r="BR79" s="14"/>
      <c r="BS79" s="14"/>
      <c r="BT79" s="14"/>
      <c r="BU79" s="14"/>
      <c r="BV79" s="14"/>
      <c r="BW79" s="14"/>
      <c r="BX79" s="508"/>
      <c r="BY79" s="14"/>
      <c r="BZ79" s="14"/>
      <c r="CA79" s="14"/>
      <c r="CB79" s="14"/>
      <c r="CC79" s="14"/>
      <c r="CD79" s="14"/>
      <c r="CE79" s="14"/>
      <c r="CF79" s="14"/>
      <c r="CG79" s="14"/>
      <c r="CH79" s="12"/>
      <c r="CI79" s="12"/>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495"/>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1:263" s="3" customFormat="1" x14ac:dyDescent="0.2">
      <c r="A80" s="14"/>
      <c r="B80" s="14"/>
      <c r="C80" s="14"/>
      <c r="D80" s="14"/>
      <c r="E80" s="490"/>
      <c r="F80" s="14"/>
      <c r="G80" s="44"/>
      <c r="H80" s="14"/>
      <c r="I80" s="44"/>
      <c r="J80" s="14"/>
      <c r="K80" s="44"/>
      <c r="L80" s="14"/>
      <c r="M80" s="44"/>
      <c r="N80" s="14"/>
      <c r="O80" s="44"/>
      <c r="P80" s="14"/>
      <c r="Q80" s="44"/>
      <c r="R80" s="14"/>
      <c r="S80" s="44"/>
      <c r="T80" s="14"/>
      <c r="U80" s="44"/>
      <c r="V80" s="14"/>
      <c r="W80" s="44"/>
      <c r="X80" s="14"/>
      <c r="Y80" s="44"/>
      <c r="Z80" s="14"/>
      <c r="AA80" s="44"/>
      <c r="AB80" s="14"/>
      <c r="AC80" s="490"/>
      <c r="AD80" s="14"/>
      <c r="AE80" s="44"/>
      <c r="AF80" s="14"/>
      <c r="AG80" s="44"/>
      <c r="AH80" s="14"/>
      <c r="AI80" s="44"/>
      <c r="AJ80" s="14"/>
      <c r="AK80" s="44"/>
      <c r="AL80" s="14"/>
      <c r="AM80" s="44"/>
      <c r="AN80" s="14"/>
      <c r="AO80" s="44"/>
      <c r="AP80" s="14"/>
      <c r="AQ80" s="44"/>
      <c r="AR80" s="14"/>
      <c r="AS80" s="44"/>
      <c r="AT80" s="14"/>
      <c r="AU80" s="44"/>
      <c r="AV80" s="14"/>
      <c r="AW80" s="44"/>
      <c r="AX80" s="14"/>
      <c r="AY80" s="44"/>
      <c r="AZ80" s="14"/>
      <c r="BA80" s="490"/>
      <c r="BB80" s="14"/>
      <c r="BC80" s="44"/>
      <c r="BD80" s="14"/>
      <c r="BE80" s="44"/>
      <c r="BF80" s="14"/>
      <c r="BG80" s="44"/>
      <c r="BH80" s="14"/>
      <c r="BI80" s="44"/>
      <c r="BJ80" s="14"/>
      <c r="BK80" s="44"/>
      <c r="BL80" s="14"/>
      <c r="BM80" s="44"/>
      <c r="BN80" s="14"/>
      <c r="BO80" s="44"/>
      <c r="BP80" s="14"/>
      <c r="BQ80" s="44"/>
      <c r="BR80" s="14"/>
      <c r="BS80" s="44"/>
      <c r="BT80" s="14"/>
      <c r="BU80" s="44"/>
      <c r="BV80" s="14"/>
      <c r="BW80" s="44"/>
      <c r="BX80" s="508"/>
      <c r="BY80" s="44"/>
      <c r="BZ80" s="14"/>
      <c r="CA80" s="44"/>
      <c r="CB80" s="14"/>
      <c r="CC80" s="44"/>
      <c r="CD80" s="14"/>
      <c r="CE80" s="44"/>
      <c r="CF80" s="14"/>
      <c r="CG80" s="14"/>
      <c r="CH80" s="12"/>
      <c r="CI80" s="12"/>
      <c r="CJ80" s="51"/>
      <c r="CK80" s="51"/>
      <c r="CL80" s="517"/>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495"/>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1:263" s="9" customFormat="1" ht="24" x14ac:dyDescent="0.2">
      <c r="A81" s="53"/>
      <c r="B81" s="53" t="s">
        <v>59</v>
      </c>
      <c r="C81" s="53"/>
      <c r="D81" s="53"/>
      <c r="E81" s="491">
        <f t="shared" ref="E81:AB81" si="405">SUM(E48:E78)</f>
        <v>0</v>
      </c>
      <c r="F81" s="53">
        <f t="shared" si="405"/>
        <v>0</v>
      </c>
      <c r="G81" s="53">
        <f t="shared" si="405"/>
        <v>0</v>
      </c>
      <c r="H81" s="53">
        <f t="shared" si="405"/>
        <v>0</v>
      </c>
      <c r="I81" s="53">
        <f t="shared" si="405"/>
        <v>0</v>
      </c>
      <c r="J81" s="53">
        <f t="shared" si="405"/>
        <v>0</v>
      </c>
      <c r="K81" s="53">
        <f t="shared" si="405"/>
        <v>16.75</v>
      </c>
      <c r="L81" s="53">
        <f t="shared" si="405"/>
        <v>2345</v>
      </c>
      <c r="M81" s="53">
        <f t="shared" si="405"/>
        <v>0</v>
      </c>
      <c r="N81" s="53">
        <f t="shared" si="405"/>
        <v>0</v>
      </c>
      <c r="O81" s="53">
        <f t="shared" si="405"/>
        <v>0</v>
      </c>
      <c r="P81" s="53">
        <f t="shared" si="405"/>
        <v>0</v>
      </c>
      <c r="Q81" s="53">
        <f t="shared" si="405"/>
        <v>10.5</v>
      </c>
      <c r="R81" s="53">
        <f t="shared" si="405"/>
        <v>1350</v>
      </c>
      <c r="S81" s="53">
        <f t="shared" si="405"/>
        <v>10</v>
      </c>
      <c r="T81" s="53">
        <f t="shared" si="405"/>
        <v>1300</v>
      </c>
      <c r="U81" s="53">
        <f t="shared" si="405"/>
        <v>8</v>
      </c>
      <c r="V81" s="53">
        <f t="shared" si="405"/>
        <v>1080</v>
      </c>
      <c r="W81" s="53">
        <f t="shared" si="405"/>
        <v>16</v>
      </c>
      <c r="X81" s="53">
        <f t="shared" si="405"/>
        <v>2240</v>
      </c>
      <c r="Y81" s="53">
        <f t="shared" si="405"/>
        <v>8</v>
      </c>
      <c r="Z81" s="53">
        <f t="shared" si="405"/>
        <v>1120</v>
      </c>
      <c r="AA81" s="53">
        <f t="shared" si="405"/>
        <v>6.5</v>
      </c>
      <c r="AB81" s="53">
        <f t="shared" si="405"/>
        <v>910</v>
      </c>
      <c r="AC81" s="491">
        <f t="shared" ref="AC81:AZ81" si="406">SUM(AC48:AC78)</f>
        <v>7.75</v>
      </c>
      <c r="AD81" s="53">
        <f t="shared" si="406"/>
        <v>1085</v>
      </c>
      <c r="AE81" s="53">
        <f t="shared" si="406"/>
        <v>8.75</v>
      </c>
      <c r="AF81" s="53">
        <f t="shared" si="406"/>
        <v>1225</v>
      </c>
      <c r="AG81" s="53">
        <f t="shared" si="406"/>
        <v>0</v>
      </c>
      <c r="AH81" s="53">
        <f t="shared" si="406"/>
        <v>0</v>
      </c>
      <c r="AI81" s="53">
        <f t="shared" si="406"/>
        <v>0</v>
      </c>
      <c r="AJ81" s="53">
        <f t="shared" si="406"/>
        <v>0</v>
      </c>
      <c r="AK81" s="53">
        <f t="shared" si="406"/>
        <v>0</v>
      </c>
      <c r="AL81" s="53">
        <f t="shared" si="406"/>
        <v>0</v>
      </c>
      <c r="AM81" s="53">
        <f t="shared" si="406"/>
        <v>3.5</v>
      </c>
      <c r="AN81" s="53">
        <f t="shared" si="406"/>
        <v>490</v>
      </c>
      <c r="AO81" s="53">
        <f t="shared" si="406"/>
        <v>0</v>
      </c>
      <c r="AP81" s="53">
        <f t="shared" si="406"/>
        <v>0</v>
      </c>
      <c r="AQ81" s="53">
        <f t="shared" si="406"/>
        <v>5</v>
      </c>
      <c r="AR81" s="53">
        <f t="shared" si="406"/>
        <v>620</v>
      </c>
      <c r="AS81" s="53">
        <f t="shared" si="406"/>
        <v>7.25</v>
      </c>
      <c r="AT81" s="53">
        <f t="shared" si="406"/>
        <v>1015</v>
      </c>
      <c r="AU81" s="53">
        <f t="shared" si="406"/>
        <v>5</v>
      </c>
      <c r="AV81" s="53">
        <f t="shared" si="406"/>
        <v>660</v>
      </c>
      <c r="AW81" s="53">
        <f t="shared" si="406"/>
        <v>18.75</v>
      </c>
      <c r="AX81" s="53">
        <f t="shared" si="406"/>
        <v>2625</v>
      </c>
      <c r="AY81" s="53">
        <f t="shared" si="406"/>
        <v>2.5</v>
      </c>
      <c r="AZ81" s="53">
        <f t="shared" si="406"/>
        <v>350</v>
      </c>
      <c r="BA81" s="491">
        <f t="shared" ref="BA81:BB81" si="407">SUM(BA48:BA78)</f>
        <v>0</v>
      </c>
      <c r="BB81" s="53">
        <f t="shared" si="407"/>
        <v>0</v>
      </c>
      <c r="BC81" s="53">
        <f t="shared" ref="BC81:BF81" si="408">SUM(BC48:BC78)</f>
        <v>0</v>
      </c>
      <c r="BD81" s="53">
        <f t="shared" si="408"/>
        <v>0</v>
      </c>
      <c r="BE81" s="53">
        <f t="shared" si="408"/>
        <v>0</v>
      </c>
      <c r="BF81" s="53">
        <f t="shared" si="408"/>
        <v>0</v>
      </c>
      <c r="BG81" s="53">
        <f t="shared" ref="BG81:BN81" si="409">SUM(BG48:BG78)</f>
        <v>0</v>
      </c>
      <c r="BH81" s="53">
        <f t="shared" si="409"/>
        <v>0</v>
      </c>
      <c r="BI81" s="53">
        <f t="shared" si="409"/>
        <v>0</v>
      </c>
      <c r="BJ81" s="53">
        <f t="shared" si="409"/>
        <v>0</v>
      </c>
      <c r="BK81" s="53">
        <f t="shared" si="409"/>
        <v>0</v>
      </c>
      <c r="BL81" s="53">
        <f t="shared" si="409"/>
        <v>0</v>
      </c>
      <c r="BM81" s="53">
        <f t="shared" si="409"/>
        <v>0</v>
      </c>
      <c r="BN81" s="53">
        <f t="shared" si="409"/>
        <v>0</v>
      </c>
      <c r="BO81" s="53">
        <f t="shared" ref="BO81:CD81" si="410">SUM(BO48:BO78)</f>
        <v>0</v>
      </c>
      <c r="BP81" s="53">
        <f t="shared" si="410"/>
        <v>0</v>
      </c>
      <c r="BQ81" s="53">
        <f t="shared" si="410"/>
        <v>0</v>
      </c>
      <c r="BR81" s="53">
        <f t="shared" si="410"/>
        <v>0</v>
      </c>
      <c r="BS81" s="53">
        <f t="shared" si="410"/>
        <v>0</v>
      </c>
      <c r="BT81" s="53">
        <f t="shared" si="410"/>
        <v>0</v>
      </c>
      <c r="BU81" s="53">
        <f t="shared" si="410"/>
        <v>0</v>
      </c>
      <c r="BV81" s="53">
        <f t="shared" si="410"/>
        <v>0</v>
      </c>
      <c r="BW81" s="53">
        <f t="shared" si="410"/>
        <v>0</v>
      </c>
      <c r="BX81" s="509">
        <f t="shared" si="410"/>
        <v>0</v>
      </c>
      <c r="BY81" s="53">
        <f t="shared" si="410"/>
        <v>0</v>
      </c>
      <c r="BZ81" s="53">
        <f t="shared" si="410"/>
        <v>0</v>
      </c>
      <c r="CA81" s="53">
        <f t="shared" si="410"/>
        <v>0</v>
      </c>
      <c r="CB81" s="53">
        <f t="shared" si="410"/>
        <v>0</v>
      </c>
      <c r="CC81" s="53">
        <f t="shared" si="410"/>
        <v>0</v>
      </c>
      <c r="CD81" s="53">
        <f t="shared" si="410"/>
        <v>0</v>
      </c>
      <c r="CE81" s="53">
        <f t="shared" ref="CE81:CF81" si="411">SUM(CE48:CE78)</f>
        <v>0</v>
      </c>
      <c r="CF81" s="53">
        <f t="shared" si="411"/>
        <v>0</v>
      </c>
      <c r="CG81" s="53"/>
      <c r="CH81" s="54">
        <f>SUM(CH48:CH78)+15.25</f>
        <v>149.5</v>
      </c>
      <c r="CI81" s="54">
        <f>SUM(CI48:CI78)</f>
        <v>18415</v>
      </c>
      <c r="CJ81" s="55" t="s">
        <v>59</v>
      </c>
      <c r="CK81" s="539"/>
      <c r="CL81" s="531">
        <f>CL268+CL318+CL375</f>
        <v>0</v>
      </c>
      <c r="CM81" s="13"/>
      <c r="CN81" s="13"/>
      <c r="CO81" s="13"/>
      <c r="CP81" s="531">
        <f>CP268+CP318+CP375</f>
        <v>16.75</v>
      </c>
      <c r="CQ81" s="13"/>
      <c r="CR81" s="13"/>
      <c r="CS81" s="13"/>
      <c r="CT81" s="531">
        <f>CT268+CT318+CT375</f>
        <v>0</v>
      </c>
      <c r="CU81" s="13"/>
      <c r="CV81" s="13"/>
      <c r="CW81" s="13"/>
      <c r="CX81" s="531">
        <f>CX268+CX318+CX375</f>
        <v>5</v>
      </c>
      <c r="CY81" s="13"/>
      <c r="CZ81" s="13"/>
      <c r="DA81" s="13"/>
      <c r="DB81" s="531">
        <f>DB268+DB318+DB375</f>
        <v>10.5</v>
      </c>
      <c r="DC81" s="13"/>
      <c r="DD81" s="13"/>
      <c r="DE81" s="13"/>
      <c r="DF81" s="531">
        <f>DF268+DF318+DF375</f>
        <v>10</v>
      </c>
      <c r="DG81" s="13"/>
      <c r="DH81" s="13"/>
      <c r="DI81" s="13"/>
      <c r="DJ81" s="531">
        <f>DJ268+DJ318+DJ375</f>
        <v>8</v>
      </c>
      <c r="DK81" s="13"/>
      <c r="DL81" s="13"/>
      <c r="DM81" s="13"/>
      <c r="DN81" s="531">
        <f>DN268+DN318+DN375</f>
        <v>16</v>
      </c>
      <c r="DO81" s="13"/>
      <c r="DP81" s="13"/>
      <c r="DQ81" s="13"/>
      <c r="DR81" s="531">
        <f>DR268+DR318+DR375</f>
        <v>8</v>
      </c>
      <c r="DS81" s="13"/>
      <c r="DT81" s="13"/>
      <c r="DU81" s="13"/>
      <c r="DV81" s="531">
        <f>DV268+DV318+DV375</f>
        <v>6.5</v>
      </c>
      <c r="DW81" s="13"/>
      <c r="DX81" s="13"/>
      <c r="DY81" s="13"/>
      <c r="DZ81" s="531">
        <f>DZ268+DZ318+DZ375</f>
        <v>7.75</v>
      </c>
      <c r="EA81" s="13"/>
      <c r="EB81" s="13"/>
      <c r="EC81" s="13"/>
      <c r="ED81" s="531">
        <f>ED268+ED318+ED375</f>
        <v>8.75</v>
      </c>
      <c r="EE81" s="13"/>
      <c r="EF81" s="13"/>
      <c r="EG81" s="13"/>
      <c r="EH81" s="531">
        <f>EH268+EH318+EH375</f>
        <v>10</v>
      </c>
      <c r="EI81" s="13"/>
      <c r="EJ81" s="13"/>
      <c r="EK81" s="13"/>
      <c r="EL81" s="531">
        <f>EL268+EL318+EL375</f>
        <v>0</v>
      </c>
      <c r="EM81" s="13"/>
      <c r="EN81" s="13"/>
      <c r="EO81" s="13"/>
      <c r="EP81" s="531">
        <f>EP268+EP318+EP375</f>
        <v>0</v>
      </c>
      <c r="EQ81" s="13"/>
      <c r="ER81" s="13"/>
      <c r="ES81" s="13"/>
      <c r="ET81" s="531">
        <f>ET268+ET318+ET375</f>
        <v>3.5</v>
      </c>
      <c r="EU81" s="13"/>
      <c r="EV81" s="13"/>
      <c r="EW81" s="13"/>
      <c r="EX81" s="531">
        <f>EX268+EX318+EX375</f>
        <v>0</v>
      </c>
      <c r="EY81" s="13"/>
      <c r="EZ81" s="13"/>
      <c r="FA81" s="13"/>
      <c r="FB81" s="531">
        <f>FB268+FB318+FB375</f>
        <v>5</v>
      </c>
      <c r="FC81" s="13"/>
      <c r="FD81" s="13"/>
      <c r="FF81" s="531">
        <f>FF268+FF318+FF375</f>
        <v>7.25</v>
      </c>
      <c r="FJ81" s="531">
        <f>FJ268+FJ318+FJ375</f>
        <v>5</v>
      </c>
      <c r="FN81" s="531">
        <f>FN268+FN318+FN375</f>
        <v>18.75</v>
      </c>
      <c r="FR81" s="531">
        <f>FR268+FR318+FR375</f>
        <v>2.5</v>
      </c>
      <c r="FV81" s="531">
        <f>FV268+FV318+FV375</f>
        <v>0</v>
      </c>
      <c r="GC81" s="536"/>
    </row>
    <row r="82" spans="1:263" x14ac:dyDescent="0.2">
      <c r="A82" s="53"/>
      <c r="B82" s="53" t="s">
        <v>60</v>
      </c>
      <c r="C82" s="53"/>
      <c r="D82" s="53"/>
      <c r="E82" s="735" t="e">
        <f>F81/E81</f>
        <v>#DIV/0!</v>
      </c>
      <c r="F82" s="735"/>
      <c r="G82" s="735" t="e">
        <f>H81/G81</f>
        <v>#DIV/0!</v>
      </c>
      <c r="H82" s="735"/>
      <c r="I82" s="735" t="e">
        <f>J81/I81</f>
        <v>#DIV/0!</v>
      </c>
      <c r="J82" s="735"/>
      <c r="K82" s="735">
        <f>L81/K81</f>
        <v>140</v>
      </c>
      <c r="L82" s="735"/>
      <c r="M82" s="735" t="e">
        <f>N81/M81</f>
        <v>#DIV/0!</v>
      </c>
      <c r="N82" s="735"/>
      <c r="O82" s="735" t="e">
        <f>P81/O81</f>
        <v>#DIV/0!</v>
      </c>
      <c r="P82" s="735"/>
      <c r="Q82" s="735">
        <f>R81/Q81</f>
        <v>128.57142857142858</v>
      </c>
      <c r="R82" s="735"/>
      <c r="S82" s="735">
        <f>T81/S81</f>
        <v>130</v>
      </c>
      <c r="T82" s="735"/>
      <c r="U82" s="735">
        <f>V81/U81</f>
        <v>135</v>
      </c>
      <c r="V82" s="735"/>
      <c r="W82" s="735">
        <f>X81/W81</f>
        <v>140</v>
      </c>
      <c r="X82" s="735"/>
      <c r="Y82" s="735">
        <f>Z81/Y81</f>
        <v>140</v>
      </c>
      <c r="Z82" s="735"/>
      <c r="AA82" s="735">
        <f>AB81/AA81</f>
        <v>140</v>
      </c>
      <c r="AB82" s="735"/>
      <c r="AC82" s="735">
        <f>AD81/AC81</f>
        <v>140</v>
      </c>
      <c r="AD82" s="735"/>
      <c r="AE82" s="735">
        <f>AF81/AE81</f>
        <v>140</v>
      </c>
      <c r="AF82" s="735"/>
      <c r="AG82" s="735" t="e">
        <f>AH81/AG81</f>
        <v>#DIV/0!</v>
      </c>
      <c r="AH82" s="735"/>
      <c r="AI82" s="735" t="e">
        <f>AJ81/AI81</f>
        <v>#DIV/0!</v>
      </c>
      <c r="AJ82" s="735"/>
      <c r="AK82" s="735" t="e">
        <f>AL81/AK81</f>
        <v>#DIV/0!</v>
      </c>
      <c r="AL82" s="735"/>
      <c r="AM82" s="735">
        <f>AN81/AM81</f>
        <v>140</v>
      </c>
      <c r="AN82" s="735"/>
      <c r="AO82" s="735" t="e">
        <f>AP81/AO81</f>
        <v>#DIV/0!</v>
      </c>
      <c r="AP82" s="735"/>
      <c r="AQ82" s="735">
        <f>AR81/AQ81</f>
        <v>124</v>
      </c>
      <c r="AR82" s="735"/>
      <c r="AS82" s="735">
        <f>AT81/AS81</f>
        <v>140</v>
      </c>
      <c r="AT82" s="735"/>
      <c r="AU82" s="735">
        <f>AV81/AU81</f>
        <v>132</v>
      </c>
      <c r="AV82" s="735"/>
      <c r="AW82" s="735">
        <f>AX81/AW81</f>
        <v>140</v>
      </c>
      <c r="AX82" s="735"/>
      <c r="AY82" s="735">
        <f>AZ81/AY81</f>
        <v>140</v>
      </c>
      <c r="AZ82" s="735"/>
      <c r="BA82" s="735" t="e">
        <f>BB81/BA81</f>
        <v>#DIV/0!</v>
      </c>
      <c r="BB82" s="735"/>
      <c r="BC82" s="735" t="e">
        <f>BD81/BC81</f>
        <v>#DIV/0!</v>
      </c>
      <c r="BD82" s="735"/>
      <c r="BE82" s="735" t="e">
        <f>BF81/BE81</f>
        <v>#DIV/0!</v>
      </c>
      <c r="BF82" s="735"/>
      <c r="BG82" s="735" t="e">
        <f>BH81/BG81</f>
        <v>#DIV/0!</v>
      </c>
      <c r="BH82" s="735"/>
      <c r="BI82" s="735" t="e">
        <f>BJ81/BI81</f>
        <v>#DIV/0!</v>
      </c>
      <c r="BJ82" s="735"/>
      <c r="BK82" s="735" t="e">
        <f>BL81/BK81</f>
        <v>#DIV/0!</v>
      </c>
      <c r="BL82" s="735"/>
      <c r="BM82" s="735" t="e">
        <f>BN81/BM81</f>
        <v>#DIV/0!</v>
      </c>
      <c r="BN82" s="735"/>
      <c r="BO82" s="735" t="e">
        <f>BP81/BO81</f>
        <v>#DIV/0!</v>
      </c>
      <c r="BP82" s="735"/>
      <c r="BQ82" s="735" t="e">
        <f>BR81/BQ81</f>
        <v>#DIV/0!</v>
      </c>
      <c r="BR82" s="735"/>
      <c r="BS82" s="735" t="e">
        <f>BT81/BS81</f>
        <v>#DIV/0!</v>
      </c>
      <c r="BT82" s="735"/>
      <c r="BU82" s="735" t="e">
        <f>BV81/BU81</f>
        <v>#DIV/0!</v>
      </c>
      <c r="BV82" s="735"/>
      <c r="BW82" s="735" t="e">
        <f>BX81/BW81</f>
        <v>#DIV/0!</v>
      </c>
      <c r="BX82" s="735"/>
      <c r="BY82" s="735" t="e">
        <f>BZ81/BY81</f>
        <v>#DIV/0!</v>
      </c>
      <c r="BZ82" s="735"/>
      <c r="CA82" s="735" t="e">
        <f>CB81/CA81</f>
        <v>#DIV/0!</v>
      </c>
      <c r="CB82" s="735"/>
      <c r="CC82" s="735" t="e">
        <f>CD81/CC81</f>
        <v>#DIV/0!</v>
      </c>
      <c r="CD82" s="735"/>
      <c r="CE82" s="735" t="e">
        <f>CF81/CE81</f>
        <v>#DIV/0!</v>
      </c>
      <c r="CF82" s="735"/>
      <c r="CG82" s="58"/>
      <c r="CH82" s="745">
        <f>CI81/CH81</f>
        <v>123.17725752508362</v>
      </c>
      <c r="CI82" s="746"/>
      <c r="CJ82" s="56" t="s">
        <v>61</v>
      </c>
      <c r="CK82" s="542"/>
      <c r="CM82" s="531">
        <f>CM268+CM318+CM375</f>
        <v>0</v>
      </c>
      <c r="CO82" s="531"/>
      <c r="CQ82" s="531">
        <f>CQ268+CQ318+CQ375</f>
        <v>2345</v>
      </c>
      <c r="CS82" s="531"/>
      <c r="CU82" s="531">
        <f>CU268+CU318+CU375</f>
        <v>0</v>
      </c>
      <c r="CW82" s="531"/>
      <c r="CY82" s="531">
        <f>CY268+CY318+CY375</f>
        <v>700</v>
      </c>
      <c r="DA82" s="531"/>
      <c r="DC82" s="531">
        <f>DC268+DC318+DC375</f>
        <v>1350</v>
      </c>
      <c r="DE82" s="531"/>
      <c r="DG82" s="531">
        <f>DG268+DG318+DG375</f>
        <v>1300</v>
      </c>
      <c r="DI82" s="531"/>
      <c r="DK82" s="531">
        <f>DK268+DK318+DK375</f>
        <v>1080</v>
      </c>
      <c r="DM82" s="531"/>
      <c r="DO82" s="531">
        <f>DO268+DO318+DO375</f>
        <v>2240</v>
      </c>
      <c r="DQ82" s="531"/>
      <c r="DS82" s="531">
        <f>DS269+DS319+DS376</f>
        <v>0</v>
      </c>
      <c r="DU82" s="531"/>
      <c r="DW82" s="531">
        <f>DW269+DW319+DW376</f>
        <v>0</v>
      </c>
      <c r="DY82" s="531"/>
      <c r="EA82" s="531">
        <f>EA269+EA319+EA376</f>
        <v>0</v>
      </c>
      <c r="EC82" s="531"/>
      <c r="EE82" s="531">
        <f>EE269+EE319+EE376</f>
        <v>0</v>
      </c>
      <c r="EG82" s="531"/>
      <c r="EI82" s="531">
        <f>EI269+EI319+EI376</f>
        <v>0</v>
      </c>
      <c r="EK82" s="531"/>
      <c r="EM82" s="531">
        <f>EM269+EM319+EM376</f>
        <v>0</v>
      </c>
      <c r="EO82" s="531"/>
      <c r="EQ82" s="531">
        <f>EQ269+EQ319+EQ376</f>
        <v>0</v>
      </c>
      <c r="ES82" s="531"/>
      <c r="EU82" s="531">
        <f>EU269+EU319+EU376</f>
        <v>0</v>
      </c>
      <c r="EW82" s="531"/>
      <c r="EY82" s="531">
        <f>EY269+EY319+EY376</f>
        <v>0</v>
      </c>
      <c r="FA82" s="531"/>
      <c r="FC82" s="531">
        <f>FC269+FC319+FC376</f>
        <v>0</v>
      </c>
      <c r="FE82" s="531"/>
      <c r="FG82" s="531">
        <f>FG269+FG319+FG376</f>
        <v>0</v>
      </c>
      <c r="FI82" s="531"/>
      <c r="FK82" s="531">
        <f>FK269+FK319+FK376</f>
        <v>0</v>
      </c>
      <c r="FM82" s="531"/>
      <c r="FO82" s="531">
        <f>FO269+FO319+FO376</f>
        <v>0</v>
      </c>
      <c r="FQ82" s="531"/>
      <c r="FS82" s="531">
        <f>FS269+FS319+FS376</f>
        <v>0</v>
      </c>
      <c r="FU82" s="531"/>
      <c r="FW82" s="531">
        <f>FW269+FW319+FW376</f>
        <v>0</v>
      </c>
    </row>
    <row r="83" spans="1:263" x14ac:dyDescent="0.2">
      <c r="CL83" s="210"/>
      <c r="CM83" s="210"/>
      <c r="CN83" s="210"/>
      <c r="CO83" s="210"/>
      <c r="CP83" s="210"/>
      <c r="CR83" s="210"/>
      <c r="CT83" s="210"/>
      <c r="CU83" s="210"/>
      <c r="CV83" s="210"/>
      <c r="CX83" s="210"/>
      <c r="CZ83" s="210"/>
      <c r="DB83" s="210"/>
      <c r="DD83" s="210"/>
      <c r="DF83" s="210"/>
      <c r="DH83" s="210"/>
      <c r="DJ83" s="210"/>
      <c r="DL83" s="210"/>
      <c r="DN83" s="210"/>
      <c r="DP83" s="210"/>
      <c r="DR83" s="210"/>
      <c r="DT83" s="210"/>
      <c r="DV83" s="210"/>
      <c r="DX83" s="210"/>
      <c r="DZ83" s="210"/>
      <c r="EB83" s="210"/>
      <c r="ED83" s="210"/>
      <c r="EF83" s="210"/>
      <c r="EH83" s="210"/>
      <c r="EJ83" s="210"/>
      <c r="EL83" s="210"/>
      <c r="EM83" s="210"/>
      <c r="EN83" s="210"/>
      <c r="EP83" s="210"/>
      <c r="EQ83" s="210"/>
      <c r="ER83" s="210"/>
      <c r="ET83" s="210"/>
      <c r="EV83" s="210"/>
      <c r="EW83" s="210"/>
      <c r="EX83" s="210"/>
      <c r="EY83" s="210"/>
      <c r="EZ83" s="210"/>
      <c r="FA83" s="210"/>
      <c r="FB83" s="210"/>
      <c r="FC83" s="210"/>
      <c r="FD83" s="210"/>
      <c r="FE83" s="210"/>
      <c r="FF83" s="210"/>
      <c r="FG83" s="210"/>
      <c r="FH83" s="210"/>
      <c r="FI83" s="210"/>
      <c r="FJ83" s="210"/>
      <c r="FK83" s="210"/>
      <c r="FL83" s="210"/>
      <c r="FM83" s="210"/>
      <c r="FN83" s="210"/>
      <c r="FO83" s="210"/>
      <c r="FP83" s="210"/>
      <c r="FQ83" s="210"/>
      <c r="FR83" s="210"/>
      <c r="FS83" s="210"/>
      <c r="FT83" s="210"/>
      <c r="FU83" s="210"/>
    </row>
    <row r="84" spans="1:263" x14ac:dyDescent="0.2">
      <c r="CQ84" s="210"/>
      <c r="CS84" s="210"/>
      <c r="CW84" s="210"/>
      <c r="CY84" s="210"/>
      <c r="DA84" s="210"/>
      <c r="DC84" s="210"/>
      <c r="DE84" s="210"/>
      <c r="DG84" s="210"/>
      <c r="DI84" s="210"/>
      <c r="DK84" s="210"/>
      <c r="DM84" s="210"/>
      <c r="DO84" s="210"/>
      <c r="DQ84" s="210"/>
      <c r="DS84" s="210"/>
      <c r="DU84" s="210"/>
      <c r="DW84" s="210"/>
      <c r="DY84" s="210"/>
      <c r="EA84" s="210"/>
      <c r="EC84" s="210"/>
      <c r="EE84" s="210"/>
      <c r="EG84" s="210"/>
      <c r="EI84" s="210"/>
      <c r="EK84" s="210"/>
      <c r="EO84" s="210"/>
      <c r="ES84" s="210"/>
      <c r="EU84" s="210"/>
    </row>
    <row r="85" spans="1:263" ht="12.75" customHeight="1" x14ac:dyDescent="0.2">
      <c r="A85" s="38"/>
      <c r="B85" s="38"/>
      <c r="C85" s="39"/>
      <c r="D85" s="39"/>
      <c r="E85" s="738">
        <v>2021</v>
      </c>
      <c r="F85" s="739"/>
      <c r="G85" s="739"/>
      <c r="H85" s="739"/>
      <c r="I85" s="739"/>
      <c r="J85" s="739"/>
      <c r="K85" s="739"/>
      <c r="L85" s="739"/>
      <c r="M85" s="739"/>
      <c r="N85" s="739"/>
      <c r="O85" s="739"/>
      <c r="P85" s="739"/>
      <c r="Q85" s="739"/>
      <c r="R85" s="739"/>
      <c r="S85" s="739"/>
      <c r="T85" s="739"/>
      <c r="U85" s="739"/>
      <c r="V85" s="739"/>
      <c r="W85" s="739"/>
      <c r="X85" s="739"/>
      <c r="Y85" s="739"/>
      <c r="Z85" s="739"/>
      <c r="AA85" s="739"/>
      <c r="AB85" s="740"/>
      <c r="AC85" s="738">
        <f>AC3</f>
        <v>2022</v>
      </c>
      <c r="AD85" s="739"/>
      <c r="AE85" s="739"/>
      <c r="AF85" s="739"/>
      <c r="AG85" s="739"/>
      <c r="AH85" s="739"/>
      <c r="AI85" s="739"/>
      <c r="AJ85" s="739"/>
      <c r="AK85" s="739"/>
      <c r="AL85" s="739"/>
      <c r="AM85" s="739"/>
      <c r="AN85" s="739"/>
      <c r="AO85" s="739"/>
      <c r="AP85" s="739"/>
      <c r="AQ85" s="739"/>
      <c r="AR85" s="739"/>
      <c r="AS85" s="739"/>
      <c r="AT85" s="739"/>
      <c r="AU85" s="739"/>
      <c r="AV85" s="739"/>
      <c r="AW85" s="739"/>
      <c r="AX85" s="739"/>
      <c r="AY85" s="739"/>
      <c r="AZ85" s="740"/>
      <c r="BA85" s="492"/>
      <c r="BB85" s="50"/>
      <c r="BC85" s="50"/>
      <c r="BD85" s="50"/>
      <c r="BE85" s="50"/>
      <c r="BF85" s="50"/>
      <c r="BG85" s="50"/>
      <c r="BH85" s="50"/>
      <c r="BI85" s="50"/>
      <c r="BJ85" s="50"/>
      <c r="BK85" s="50"/>
      <c r="BL85" s="50"/>
      <c r="BM85" s="50"/>
      <c r="BN85" s="50"/>
      <c r="BO85" s="50"/>
      <c r="BP85" s="50"/>
      <c r="BQ85" s="50"/>
      <c r="BR85" s="50"/>
      <c r="BS85" s="50"/>
      <c r="BT85" s="50"/>
      <c r="BU85" s="50"/>
      <c r="BV85" s="50"/>
      <c r="BW85" s="50"/>
      <c r="BX85" s="510"/>
      <c r="BY85" s="50"/>
      <c r="BZ85" s="50"/>
      <c r="CA85" s="50"/>
      <c r="CB85" s="50"/>
      <c r="CC85" s="50"/>
      <c r="CD85" s="50"/>
      <c r="CE85" s="50"/>
      <c r="CF85" s="50"/>
      <c r="CG85" s="50"/>
      <c r="CH85" s="12"/>
      <c r="CI85" s="12"/>
    </row>
    <row r="86" spans="1:263" s="3" customFormat="1" ht="15.75" x14ac:dyDescent="0.25">
      <c r="A86" s="57"/>
      <c r="B86" s="57" t="str">
        <f>Stundenverteilung!L5</f>
        <v>JS - TU</v>
      </c>
      <c r="C86" s="747" t="str">
        <f>Stundenverteilung!L7</f>
        <v>TP2</v>
      </c>
      <c r="D86" s="748"/>
      <c r="E86" s="741"/>
      <c r="F86" s="742"/>
      <c r="G86" s="742"/>
      <c r="H86" s="742"/>
      <c r="I86" s="742"/>
      <c r="J86" s="742"/>
      <c r="K86" s="742"/>
      <c r="L86" s="742"/>
      <c r="M86" s="742"/>
      <c r="N86" s="742"/>
      <c r="O86" s="742"/>
      <c r="P86" s="742"/>
      <c r="Q86" s="742"/>
      <c r="R86" s="742"/>
      <c r="S86" s="742"/>
      <c r="T86" s="742"/>
      <c r="U86" s="742"/>
      <c r="V86" s="742"/>
      <c r="W86" s="742"/>
      <c r="X86" s="742"/>
      <c r="Y86" s="742"/>
      <c r="Z86" s="742"/>
      <c r="AA86" s="742"/>
      <c r="AB86" s="743"/>
      <c r="AC86" s="741"/>
      <c r="AD86" s="742"/>
      <c r="AE86" s="742"/>
      <c r="AF86" s="742"/>
      <c r="AG86" s="742"/>
      <c r="AH86" s="742"/>
      <c r="AI86" s="742"/>
      <c r="AJ86" s="742"/>
      <c r="AK86" s="742"/>
      <c r="AL86" s="742"/>
      <c r="AM86" s="742"/>
      <c r="AN86" s="742"/>
      <c r="AO86" s="742"/>
      <c r="AP86" s="742"/>
      <c r="AQ86" s="742"/>
      <c r="AR86" s="742"/>
      <c r="AS86" s="742"/>
      <c r="AT86" s="742"/>
      <c r="AU86" s="742"/>
      <c r="AV86" s="742"/>
      <c r="AW86" s="742"/>
      <c r="AX86" s="742"/>
      <c r="AY86" s="742"/>
      <c r="AZ86" s="743"/>
      <c r="BA86" s="492"/>
      <c r="BB86" s="50"/>
      <c r="BC86" s="50"/>
      <c r="BD86" s="50"/>
      <c r="BE86" s="50"/>
      <c r="BF86" s="50"/>
      <c r="BG86" s="50"/>
      <c r="BH86" s="50"/>
      <c r="BI86" s="50"/>
      <c r="BJ86" s="50"/>
      <c r="BK86" s="50"/>
      <c r="BL86" s="50"/>
      <c r="BM86" s="50"/>
      <c r="BN86" s="50"/>
      <c r="BO86" s="50"/>
      <c r="BP86" s="50"/>
      <c r="BQ86" s="50"/>
      <c r="BR86" s="50"/>
      <c r="BS86" s="50"/>
      <c r="BT86" s="50"/>
      <c r="BU86" s="50"/>
      <c r="BV86" s="50"/>
      <c r="BW86" s="50"/>
      <c r="BX86" s="510"/>
      <c r="BY86" s="50"/>
      <c r="BZ86" s="50"/>
      <c r="CA86" s="50"/>
      <c r="CB86" s="50"/>
      <c r="CC86" s="50"/>
      <c r="CD86" s="50"/>
      <c r="CE86" s="50"/>
      <c r="CF86" s="50"/>
      <c r="CG86" s="50"/>
      <c r="CH86" s="11"/>
      <c r="CI86" s="11"/>
      <c r="CJ86" s="1"/>
      <c r="CK86" s="1"/>
      <c r="CL86" s="737">
        <v>44256</v>
      </c>
      <c r="CM86" s="737"/>
      <c r="CN86" s="737"/>
      <c r="CO86" s="737"/>
      <c r="CP86" s="737">
        <v>44287</v>
      </c>
      <c r="CQ86" s="737"/>
      <c r="CR86" s="737"/>
      <c r="CS86" s="737"/>
      <c r="CT86" s="737">
        <v>44317</v>
      </c>
      <c r="CU86" s="737"/>
      <c r="CV86" s="737"/>
      <c r="CW86" s="737"/>
      <c r="CX86" s="737">
        <v>44348</v>
      </c>
      <c r="CY86" s="737"/>
      <c r="CZ86" s="737"/>
      <c r="DA86" s="737"/>
      <c r="DB86" s="737">
        <v>44378</v>
      </c>
      <c r="DC86" s="737"/>
      <c r="DD86" s="737"/>
      <c r="DE86" s="737"/>
      <c r="DF86" s="737">
        <v>44409</v>
      </c>
      <c r="DG86" s="737"/>
      <c r="DH86" s="737"/>
      <c r="DI86" s="737"/>
      <c r="DJ86" s="737">
        <v>44440</v>
      </c>
      <c r="DK86" s="737"/>
      <c r="DL86" s="737"/>
      <c r="DM86" s="737"/>
      <c r="DN86" s="737">
        <v>44470</v>
      </c>
      <c r="DO86" s="737"/>
      <c r="DP86" s="737"/>
      <c r="DQ86" s="737"/>
      <c r="DR86" s="737">
        <v>44501</v>
      </c>
      <c r="DS86" s="737"/>
      <c r="DT86" s="737"/>
      <c r="DU86" s="737"/>
      <c r="DV86" s="737">
        <v>44531</v>
      </c>
      <c r="DW86" s="737"/>
      <c r="DX86" s="737"/>
      <c r="DY86" s="737"/>
      <c r="DZ86" s="737">
        <v>44562</v>
      </c>
      <c r="EA86" s="737"/>
      <c r="EB86" s="737"/>
      <c r="EC86" s="737"/>
      <c r="ED86" s="737">
        <v>44593</v>
      </c>
      <c r="EE86" s="737"/>
      <c r="EF86" s="737"/>
      <c r="EG86" s="737"/>
      <c r="EH86" s="737">
        <v>44621</v>
      </c>
      <c r="EI86" s="737"/>
      <c r="EJ86" s="737"/>
      <c r="EK86" s="737"/>
      <c r="EL86" s="737">
        <v>44652</v>
      </c>
      <c r="EM86" s="737"/>
      <c r="EN86" s="737"/>
      <c r="EO86" s="737"/>
      <c r="EP86" s="737">
        <v>44682</v>
      </c>
      <c r="EQ86" s="737"/>
      <c r="ER86" s="737"/>
      <c r="ES86" s="737"/>
      <c r="ET86" s="737">
        <v>44713</v>
      </c>
      <c r="EU86" s="737"/>
      <c r="EV86" s="737"/>
      <c r="EW86" s="737"/>
      <c r="EX86" s="737">
        <v>44743</v>
      </c>
      <c r="EY86" s="737"/>
      <c r="EZ86" s="737"/>
      <c r="FA86" s="737"/>
      <c r="FB86" s="737">
        <v>44774</v>
      </c>
      <c r="FC86" s="737"/>
      <c r="FD86" s="737"/>
      <c r="FE86" s="737"/>
      <c r="FF86" s="737">
        <v>44805</v>
      </c>
      <c r="FG86" s="737"/>
      <c r="FH86" s="737"/>
      <c r="FI86" s="737"/>
      <c r="FJ86" s="737">
        <v>44835</v>
      </c>
      <c r="FK86" s="737"/>
      <c r="FL86" s="737"/>
      <c r="FM86" s="737"/>
      <c r="FN86" s="737">
        <v>44866</v>
      </c>
      <c r="FO86" s="737"/>
      <c r="FP86" s="737"/>
      <c r="FQ86" s="737"/>
      <c r="FR86" s="737">
        <v>44896</v>
      </c>
      <c r="FS86" s="737"/>
      <c r="FT86" s="737"/>
      <c r="FU86" s="737"/>
      <c r="FV86" s="737"/>
      <c r="FW86" s="737"/>
      <c r="FX86" s="737"/>
      <c r="FY86" s="737"/>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1:263" s="3" customFormat="1" ht="48" x14ac:dyDescent="0.2">
      <c r="A87" s="40" t="s">
        <v>0</v>
      </c>
      <c r="B87" s="40" t="s">
        <v>80</v>
      </c>
      <c r="C87" s="41" t="s">
        <v>1</v>
      </c>
      <c r="D87" s="41" t="s">
        <v>6</v>
      </c>
      <c r="E87" s="485" t="s">
        <v>13</v>
      </c>
      <c r="F87" s="46" t="s">
        <v>14</v>
      </c>
      <c r="G87" s="46" t="s">
        <v>15</v>
      </c>
      <c r="H87" s="46" t="s">
        <v>16</v>
      </c>
      <c r="I87" s="46" t="s">
        <v>17</v>
      </c>
      <c r="J87" s="46" t="s">
        <v>18</v>
      </c>
      <c r="K87" s="46" t="s">
        <v>19</v>
      </c>
      <c r="L87" s="46" t="s">
        <v>20</v>
      </c>
      <c r="M87" s="46" t="s">
        <v>21</v>
      </c>
      <c r="N87" s="46" t="s">
        <v>22</v>
      </c>
      <c r="O87" s="46" t="s">
        <v>23</v>
      </c>
      <c r="P87" s="46" t="s">
        <v>24</v>
      </c>
      <c r="Q87" s="46" t="s">
        <v>25</v>
      </c>
      <c r="R87" s="46" t="s">
        <v>26</v>
      </c>
      <c r="S87" s="46" t="s">
        <v>27</v>
      </c>
      <c r="T87" s="46" t="s">
        <v>28</v>
      </c>
      <c r="U87" s="46" t="s">
        <v>29</v>
      </c>
      <c r="V87" s="46" t="s">
        <v>30</v>
      </c>
      <c r="W87" s="46" t="s">
        <v>31</v>
      </c>
      <c r="X87" s="46" t="s">
        <v>32</v>
      </c>
      <c r="Y87" s="46" t="s">
        <v>33</v>
      </c>
      <c r="Z87" s="46" t="s">
        <v>36</v>
      </c>
      <c r="AA87" s="46" t="s">
        <v>34</v>
      </c>
      <c r="AB87" s="480" t="s">
        <v>35</v>
      </c>
      <c r="AC87" s="485" t="s">
        <v>13</v>
      </c>
      <c r="AD87" s="46" t="s">
        <v>14</v>
      </c>
      <c r="AE87" s="46" t="s">
        <v>15</v>
      </c>
      <c r="AF87" s="46" t="s">
        <v>16</v>
      </c>
      <c r="AG87" s="46" t="s">
        <v>17</v>
      </c>
      <c r="AH87" s="46" t="s">
        <v>18</v>
      </c>
      <c r="AI87" s="46" t="s">
        <v>19</v>
      </c>
      <c r="AJ87" s="46" t="s">
        <v>20</v>
      </c>
      <c r="AK87" s="46" t="s">
        <v>21</v>
      </c>
      <c r="AL87" s="46" t="s">
        <v>22</v>
      </c>
      <c r="AM87" s="46" t="s">
        <v>23</v>
      </c>
      <c r="AN87" s="46" t="s">
        <v>24</v>
      </c>
      <c r="AO87" s="46" t="s">
        <v>25</v>
      </c>
      <c r="AP87" s="46" t="s">
        <v>26</v>
      </c>
      <c r="AQ87" s="46" t="s">
        <v>27</v>
      </c>
      <c r="AR87" s="46" t="s">
        <v>28</v>
      </c>
      <c r="AS87" s="46" t="s">
        <v>29</v>
      </c>
      <c r="AT87" s="46" t="s">
        <v>30</v>
      </c>
      <c r="AU87" s="46" t="s">
        <v>31</v>
      </c>
      <c r="AV87" s="46" t="s">
        <v>32</v>
      </c>
      <c r="AW87" s="46" t="s">
        <v>33</v>
      </c>
      <c r="AX87" s="46" t="s">
        <v>36</v>
      </c>
      <c r="AY87" s="46" t="s">
        <v>34</v>
      </c>
      <c r="AZ87" s="480" t="s">
        <v>35</v>
      </c>
      <c r="BA87" s="493" t="str">
        <f t="shared" ref="BA87:CF87" si="412">BA5</f>
        <v>Jan. 
Std.</v>
      </c>
      <c r="BB87" s="46" t="str">
        <f t="shared" si="412"/>
        <v>Jan. 
CHF</v>
      </c>
      <c r="BC87" s="196" t="str">
        <f t="shared" si="412"/>
        <v>Feb. 
Std.</v>
      </c>
      <c r="BD87" s="46" t="str">
        <f t="shared" si="412"/>
        <v>Feb. 
CHF</v>
      </c>
      <c r="BE87" s="196" t="str">
        <f t="shared" si="412"/>
        <v>März 
Std.</v>
      </c>
      <c r="BF87" s="46" t="str">
        <f t="shared" si="412"/>
        <v>März 
CHF</v>
      </c>
      <c r="BG87" s="196" t="str">
        <f t="shared" si="412"/>
        <v>April 
Std.</v>
      </c>
      <c r="BH87" s="46" t="str">
        <f t="shared" si="412"/>
        <v>April 
CHF</v>
      </c>
      <c r="BI87" s="196" t="str">
        <f t="shared" si="412"/>
        <v>Mai 
Std.</v>
      </c>
      <c r="BJ87" s="46" t="str">
        <f t="shared" si="412"/>
        <v>Mai 
CHF</v>
      </c>
      <c r="BK87" s="196" t="str">
        <f t="shared" si="412"/>
        <v>Juni 
Std.</v>
      </c>
      <c r="BL87" s="46" t="str">
        <f t="shared" si="412"/>
        <v>Juni 
CHF</v>
      </c>
      <c r="BM87" s="196" t="str">
        <f t="shared" si="412"/>
        <v>Juli 
Std.</v>
      </c>
      <c r="BN87" s="46" t="str">
        <f t="shared" si="412"/>
        <v>Juli 
CHF</v>
      </c>
      <c r="BO87" s="196" t="str">
        <f t="shared" si="412"/>
        <v>Aug.
Std.</v>
      </c>
      <c r="BP87" s="46" t="str">
        <f t="shared" si="412"/>
        <v>Aug. 
CHF</v>
      </c>
      <c r="BQ87" s="196" t="str">
        <f t="shared" si="412"/>
        <v>Sept. 
Std.</v>
      </c>
      <c r="BR87" s="46" t="str">
        <f t="shared" si="412"/>
        <v>Sept. 
CHF</v>
      </c>
      <c r="BS87" s="196" t="str">
        <f t="shared" si="412"/>
        <v>Okt. 
Std.</v>
      </c>
      <c r="BT87" s="46" t="str">
        <f t="shared" si="412"/>
        <v>Okt.
CHF</v>
      </c>
      <c r="BU87" s="196" t="str">
        <f t="shared" si="412"/>
        <v>Nov. 
Std.</v>
      </c>
      <c r="BV87" s="46" t="str">
        <f t="shared" si="412"/>
        <v>Nov. 
CHF</v>
      </c>
      <c r="BW87" s="196" t="str">
        <f t="shared" si="412"/>
        <v>Dez.
Std.</v>
      </c>
      <c r="BX87" s="504" t="str">
        <f t="shared" si="412"/>
        <v>Dez.
CHF</v>
      </c>
      <c r="BY87" s="502" t="str">
        <f t="shared" si="412"/>
        <v>Jan. 
Std.</v>
      </c>
      <c r="BZ87" s="46" t="str">
        <f t="shared" si="412"/>
        <v>Jan. 
CHF</v>
      </c>
      <c r="CA87" s="196" t="str">
        <f t="shared" si="412"/>
        <v>Feb. 
Std.</v>
      </c>
      <c r="CB87" s="46" t="str">
        <f t="shared" si="412"/>
        <v>Feb. 
CHF</v>
      </c>
      <c r="CC87" s="196" t="str">
        <f t="shared" si="412"/>
        <v>März 
Std.</v>
      </c>
      <c r="CD87" s="46" t="str">
        <f t="shared" si="412"/>
        <v>März 
CHF</v>
      </c>
      <c r="CE87" s="196" t="str">
        <f t="shared" si="412"/>
        <v>April 
Std.</v>
      </c>
      <c r="CF87" s="46" t="str">
        <f t="shared" si="412"/>
        <v>April 
CHF</v>
      </c>
      <c r="CG87" s="46"/>
      <c r="CH87" s="48" t="s">
        <v>4</v>
      </c>
      <c r="CI87" s="48" t="s">
        <v>5</v>
      </c>
      <c r="CJ87" s="1"/>
      <c r="CK87" s="1"/>
      <c r="CL87" s="208" t="s">
        <v>244</v>
      </c>
      <c r="CM87" s="208" t="s">
        <v>37</v>
      </c>
      <c r="CN87" s="209" t="s">
        <v>165</v>
      </c>
      <c r="CO87" s="209" t="s">
        <v>166</v>
      </c>
      <c r="CP87" s="208" t="s">
        <v>244</v>
      </c>
      <c r="CQ87" s="208" t="s">
        <v>37</v>
      </c>
      <c r="CR87" s="209" t="s">
        <v>165</v>
      </c>
      <c r="CS87" s="209" t="s">
        <v>166</v>
      </c>
      <c r="CT87" s="208" t="s">
        <v>244</v>
      </c>
      <c r="CU87" s="208" t="s">
        <v>37</v>
      </c>
      <c r="CV87" s="209" t="s">
        <v>165</v>
      </c>
      <c r="CW87" s="209" t="s">
        <v>166</v>
      </c>
      <c r="CX87" s="208" t="s">
        <v>244</v>
      </c>
      <c r="CY87" s="208" t="s">
        <v>37</v>
      </c>
      <c r="CZ87" s="209" t="s">
        <v>165</v>
      </c>
      <c r="DA87" s="209" t="s">
        <v>166</v>
      </c>
      <c r="DB87" s="208" t="s">
        <v>244</v>
      </c>
      <c r="DC87" s="208" t="s">
        <v>37</v>
      </c>
      <c r="DD87" s="209" t="s">
        <v>165</v>
      </c>
      <c r="DE87" s="209" t="s">
        <v>166</v>
      </c>
      <c r="DF87" s="208" t="s">
        <v>244</v>
      </c>
      <c r="DG87" s="208" t="s">
        <v>37</v>
      </c>
      <c r="DH87" s="209" t="s">
        <v>165</v>
      </c>
      <c r="DI87" s="209" t="s">
        <v>166</v>
      </c>
      <c r="DJ87" s="208" t="s">
        <v>244</v>
      </c>
      <c r="DK87" s="208" t="s">
        <v>37</v>
      </c>
      <c r="DL87" s="209" t="s">
        <v>165</v>
      </c>
      <c r="DM87" s="209" t="s">
        <v>166</v>
      </c>
      <c r="DN87" s="208" t="s">
        <v>244</v>
      </c>
      <c r="DO87" s="208" t="s">
        <v>37</v>
      </c>
      <c r="DP87" s="209" t="s">
        <v>165</v>
      </c>
      <c r="DQ87" s="209" t="s">
        <v>166</v>
      </c>
      <c r="DR87" s="208" t="s">
        <v>244</v>
      </c>
      <c r="DS87" s="208" t="s">
        <v>37</v>
      </c>
      <c r="DT87" s="209" t="s">
        <v>165</v>
      </c>
      <c r="DU87" s="209" t="s">
        <v>166</v>
      </c>
      <c r="DV87" s="208" t="s">
        <v>244</v>
      </c>
      <c r="DW87" s="208" t="s">
        <v>37</v>
      </c>
      <c r="DX87" s="209" t="s">
        <v>165</v>
      </c>
      <c r="DY87" s="209" t="s">
        <v>166</v>
      </c>
      <c r="DZ87" s="524" t="s">
        <v>244</v>
      </c>
      <c r="EA87" s="208" t="s">
        <v>37</v>
      </c>
      <c r="EB87" s="209" t="s">
        <v>165</v>
      </c>
      <c r="EC87" s="209" t="s">
        <v>166</v>
      </c>
      <c r="ED87" s="208" t="s">
        <v>244</v>
      </c>
      <c r="EE87" s="208" t="s">
        <v>37</v>
      </c>
      <c r="EF87" s="209" t="s">
        <v>165</v>
      </c>
      <c r="EG87" s="209" t="s">
        <v>166</v>
      </c>
      <c r="EH87" s="208" t="s">
        <v>244</v>
      </c>
      <c r="EI87" s="208" t="s">
        <v>37</v>
      </c>
      <c r="EJ87" s="209" t="s">
        <v>165</v>
      </c>
      <c r="EK87" s="209" t="s">
        <v>166</v>
      </c>
      <c r="EL87" s="208" t="s">
        <v>244</v>
      </c>
      <c r="EM87" s="208" t="s">
        <v>37</v>
      </c>
      <c r="EN87" s="209" t="s">
        <v>165</v>
      </c>
      <c r="EO87" s="209" t="s">
        <v>166</v>
      </c>
      <c r="EP87" s="208" t="s">
        <v>244</v>
      </c>
      <c r="EQ87" s="208" t="s">
        <v>37</v>
      </c>
      <c r="ER87" s="209" t="s">
        <v>165</v>
      </c>
      <c r="ES87" s="209" t="s">
        <v>166</v>
      </c>
      <c r="ET87" s="208" t="s">
        <v>244</v>
      </c>
      <c r="EU87" s="208" t="s">
        <v>37</v>
      </c>
      <c r="EV87" s="209" t="s">
        <v>165</v>
      </c>
      <c r="EW87" s="209" t="s">
        <v>166</v>
      </c>
      <c r="EX87" s="208" t="s">
        <v>244</v>
      </c>
      <c r="EY87" s="208" t="s">
        <v>37</v>
      </c>
      <c r="EZ87" s="209" t="s">
        <v>165</v>
      </c>
      <c r="FA87" s="209" t="s">
        <v>166</v>
      </c>
      <c r="FB87" s="208" t="s">
        <v>244</v>
      </c>
      <c r="FC87" s="208" t="s">
        <v>37</v>
      </c>
      <c r="FD87" s="209" t="s">
        <v>165</v>
      </c>
      <c r="FE87" s="209" t="s">
        <v>166</v>
      </c>
      <c r="FF87" s="208" t="s">
        <v>244</v>
      </c>
      <c r="FG87" s="208" t="s">
        <v>37</v>
      </c>
      <c r="FH87" s="209" t="s">
        <v>165</v>
      </c>
      <c r="FI87" s="209" t="s">
        <v>166</v>
      </c>
      <c r="FJ87" s="208" t="s">
        <v>244</v>
      </c>
      <c r="FK87" s="208" t="s">
        <v>37</v>
      </c>
      <c r="FL87" s="209" t="s">
        <v>165</v>
      </c>
      <c r="FM87" s="209" t="s">
        <v>166</v>
      </c>
      <c r="FN87" s="208" t="s">
        <v>244</v>
      </c>
      <c r="FO87" s="208" t="s">
        <v>37</v>
      </c>
      <c r="FP87" s="209" t="s">
        <v>165</v>
      </c>
      <c r="FQ87" s="209" t="s">
        <v>166</v>
      </c>
      <c r="FR87" s="208" t="s">
        <v>244</v>
      </c>
      <c r="FS87" s="208" t="s">
        <v>37</v>
      </c>
      <c r="FT87" s="209" t="s">
        <v>165</v>
      </c>
      <c r="FU87" s="209" t="s">
        <v>166</v>
      </c>
      <c r="FV87" s="208" t="s">
        <v>244</v>
      </c>
      <c r="FW87" s="208" t="s">
        <v>37</v>
      </c>
      <c r="FX87" s="209" t="s">
        <v>165</v>
      </c>
      <c r="FY87" s="209" t="s">
        <v>166</v>
      </c>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1:263" s="3" customFormat="1" x14ac:dyDescent="0.2">
      <c r="A88" s="45" t="s">
        <v>93</v>
      </c>
      <c r="B88" s="45" t="s">
        <v>94</v>
      </c>
      <c r="C88" s="45" t="s">
        <v>2</v>
      </c>
      <c r="D88" s="45">
        <v>140</v>
      </c>
      <c r="E88" s="486"/>
      <c r="F88" s="52">
        <f>SUM(E88*$D88)</f>
        <v>0</v>
      </c>
      <c r="G88" s="47"/>
      <c r="H88" s="52">
        <f>SUM(G88*$D88)</f>
        <v>0</v>
      </c>
      <c r="I88" s="47"/>
      <c r="J88" s="52">
        <f>SUM(I88*$D88)</f>
        <v>0</v>
      </c>
      <c r="K88" s="47"/>
      <c r="L88" s="52">
        <f>SUM(K88*$D88)</f>
        <v>0</v>
      </c>
      <c r="M88" s="47"/>
      <c r="N88" s="52">
        <f>SUM(M88*$D88)</f>
        <v>0</v>
      </c>
      <c r="O88" s="47"/>
      <c r="P88" s="52">
        <f>SUM(O88*$D88)</f>
        <v>0</v>
      </c>
      <c r="Q88" s="47"/>
      <c r="R88" s="52">
        <f>SUM(Q88*$D88)</f>
        <v>0</v>
      </c>
      <c r="S88" s="47"/>
      <c r="T88" s="52">
        <f>SUM(S88*$D88)</f>
        <v>0</v>
      </c>
      <c r="U88" s="47"/>
      <c r="V88" s="52">
        <f>SUM(U88*$D88)</f>
        <v>0</v>
      </c>
      <c r="W88" s="47"/>
      <c r="X88" s="52">
        <f>SUM(W88*$D88)</f>
        <v>0</v>
      </c>
      <c r="Y88" s="47"/>
      <c r="Z88" s="52">
        <f>SUM(Y88*$D88)</f>
        <v>0</v>
      </c>
      <c r="AA88" s="47"/>
      <c r="AB88" s="481">
        <f>SUM(AA88*$D88)</f>
        <v>0</v>
      </c>
      <c r="AC88" s="486"/>
      <c r="AD88" s="52">
        <f>SUM(AC88*$D88)</f>
        <v>0</v>
      </c>
      <c r="AE88" s="47"/>
      <c r="AF88" s="52">
        <f>SUM(AE88*$D88)</f>
        <v>0</v>
      </c>
      <c r="AG88" s="47"/>
      <c r="AH88" s="52">
        <f>SUM(AG88*$D88)</f>
        <v>0</v>
      </c>
      <c r="AI88" s="47"/>
      <c r="AJ88" s="52">
        <f>SUM(AI88*$D88)</f>
        <v>0</v>
      </c>
      <c r="AK88" s="47"/>
      <c r="AL88" s="52">
        <f>SUM(AK88*$D88)</f>
        <v>0</v>
      </c>
      <c r="AM88" s="47"/>
      <c r="AN88" s="52">
        <f>SUM(AM88*$D88)</f>
        <v>0</v>
      </c>
      <c r="AO88" s="47"/>
      <c r="AP88" s="52">
        <f>SUM(AO88*$D88)</f>
        <v>0</v>
      </c>
      <c r="AQ88" s="47"/>
      <c r="AR88" s="52">
        <f>SUM(AQ88*$D88)</f>
        <v>0</v>
      </c>
      <c r="AS88" s="47"/>
      <c r="AT88" s="52">
        <f>SUM(AS88*$D88)</f>
        <v>0</v>
      </c>
      <c r="AU88" s="47"/>
      <c r="AV88" s="52">
        <f>SUM(AU88*$D88)</f>
        <v>0</v>
      </c>
      <c r="AW88" s="47"/>
      <c r="AX88" s="52">
        <f>SUM(AW88*$D88)</f>
        <v>0</v>
      </c>
      <c r="AY88" s="47"/>
      <c r="AZ88" s="481">
        <f>SUM(AY88*$D88)</f>
        <v>0</v>
      </c>
      <c r="BA88" s="486"/>
      <c r="BB88" s="52">
        <f t="shared" ref="BB88:BB126" si="413">SUM(BA88*$D88)</f>
        <v>0</v>
      </c>
      <c r="BC88" s="47"/>
      <c r="BD88" s="52">
        <f t="shared" ref="BD88:BD90" si="414">SUM(BC88*$D88)</f>
        <v>0</v>
      </c>
      <c r="BE88" s="47"/>
      <c r="BF88" s="52">
        <f t="shared" ref="BF88:BF90" si="415">SUM(BE88*$D88)</f>
        <v>0</v>
      </c>
      <c r="BG88" s="47"/>
      <c r="BH88" s="52">
        <f t="shared" ref="BH88:BH90" si="416">SUM(BG88*$D88)</f>
        <v>0</v>
      </c>
      <c r="BI88" s="47"/>
      <c r="BJ88" s="52">
        <f t="shared" ref="BJ88:BJ90" si="417">SUM(BI88*$D88)</f>
        <v>0</v>
      </c>
      <c r="BK88" s="47"/>
      <c r="BL88" s="52">
        <f t="shared" ref="BL88:BL90" si="418">SUM(BK88*$D88)</f>
        <v>0</v>
      </c>
      <c r="BM88" s="47"/>
      <c r="BN88" s="52">
        <f t="shared" ref="BN88:BN90" si="419">SUM(BM88*$D88)</f>
        <v>0</v>
      </c>
      <c r="BO88" s="47"/>
      <c r="BP88" s="52">
        <f t="shared" ref="BP88:BP90" si="420">SUM(BO88*$D88)</f>
        <v>0</v>
      </c>
      <c r="BQ88" s="47"/>
      <c r="BR88" s="52">
        <f t="shared" ref="BR88:BR90" si="421">SUM(BQ88*$D88)</f>
        <v>0</v>
      </c>
      <c r="BS88" s="47"/>
      <c r="BT88" s="52">
        <f t="shared" ref="BT88:BT90" si="422">SUM(BS88*$D88)</f>
        <v>0</v>
      </c>
      <c r="BU88" s="47"/>
      <c r="BV88" s="52">
        <f t="shared" ref="BV88:BV90" si="423">SUM(BU88*$D88)</f>
        <v>0</v>
      </c>
      <c r="BW88" s="47"/>
      <c r="BX88" s="505">
        <f t="shared" ref="BX88:BX90" si="424">SUM(BW88*$D88)</f>
        <v>0</v>
      </c>
      <c r="BY88" s="499"/>
      <c r="BZ88" s="52">
        <f t="shared" ref="BZ88:BZ90" si="425">SUM(BY88*$D88)</f>
        <v>0</v>
      </c>
      <c r="CA88" s="47"/>
      <c r="CB88" s="52">
        <f t="shared" ref="CB88:CB90" si="426">SUM(CA88*$D88)</f>
        <v>0</v>
      </c>
      <c r="CC88" s="47"/>
      <c r="CD88" s="52">
        <f t="shared" ref="CD88:CD90" si="427">SUM(CC88*$D88)</f>
        <v>0</v>
      </c>
      <c r="CE88" s="47"/>
      <c r="CF88" s="52">
        <f t="shared" ref="CF88:CF90" si="428">SUM(CE88*$D88)</f>
        <v>0</v>
      </c>
      <c r="CG88" s="42"/>
      <c r="CH88" s="49">
        <f t="shared" ref="CH88:CH126" si="429">SUM(E88+G88+I88+K88+M88+O88+Q88+S88+U88+W88+Y88+AA88+AC88+AE88+AG88+AI88+AK88+AM88+AO88+AQ88+AS88+AU88+AW88+AY88+BA88+BC88+BE88+BG88+BI88+BK88+BM88+BO88+BQ88+BS88+BU88+BW88+BY88+CA88+CC88)+CE88</f>
        <v>0</v>
      </c>
      <c r="CI88" s="49">
        <f t="shared" ref="CI88:CI111" si="430">ROUND(CH88*D88*2,1)/2</f>
        <v>0</v>
      </c>
      <c r="CJ88" s="1"/>
      <c r="CK88" s="1"/>
      <c r="CL88" s="207">
        <v>0.75</v>
      </c>
      <c r="CM88" s="207">
        <f t="shared" ref="CM88:CM128" si="431">SUM(CL88*D88)</f>
        <v>105</v>
      </c>
      <c r="CN88" s="206">
        <f>SUM(CL88+I88)</f>
        <v>0.75</v>
      </c>
      <c r="CO88" s="206">
        <f>SUM(CN88*D88)</f>
        <v>105</v>
      </c>
      <c r="CP88" s="207"/>
      <c r="CQ88" s="207">
        <f t="shared" ref="CQ88:CQ128" si="432">SUM(CP88*D88)</f>
        <v>0</v>
      </c>
      <c r="CR88" s="206">
        <f>SUM(CP88+K88)</f>
        <v>0</v>
      </c>
      <c r="CS88" s="206">
        <f t="shared" ref="CS88:CS128" si="433">SUM(CR88*D88)</f>
        <v>0</v>
      </c>
      <c r="CT88" s="207"/>
      <c r="CU88" s="207">
        <f t="shared" ref="CU88:CU128" si="434">SUM(CT88*D88)</f>
        <v>0</v>
      </c>
      <c r="CV88" s="206">
        <f t="shared" ref="CV88:CV111" si="435">SUM(CT88+M88)</f>
        <v>0</v>
      </c>
      <c r="CW88" s="206">
        <f t="shared" ref="CW88:CW111" si="436">SUM(CV88*D88)</f>
        <v>0</v>
      </c>
      <c r="CX88" s="207"/>
      <c r="CY88" s="207">
        <f t="shared" ref="CY88:CY128" si="437">SUM(CX88*D88)</f>
        <v>0</v>
      </c>
      <c r="CZ88" s="206">
        <f t="shared" ref="CZ88:CZ111" si="438">SUM(CX88+O88)</f>
        <v>0</v>
      </c>
      <c r="DA88" s="206">
        <f t="shared" ref="DA88:DA111" si="439">SUM(CZ88*D88)</f>
        <v>0</v>
      </c>
      <c r="DB88" s="207"/>
      <c r="DC88" s="207">
        <f t="shared" ref="DC88:DC128" si="440">SUM(DB88*D88)</f>
        <v>0</v>
      </c>
      <c r="DD88" s="206">
        <f t="shared" ref="DD88:DD111" si="441">SUM(DB88+Q88)</f>
        <v>0</v>
      </c>
      <c r="DE88" s="206">
        <f t="shared" ref="DE88:DE111" si="442">SUM(DD88*D88)</f>
        <v>0</v>
      </c>
      <c r="DF88" s="207"/>
      <c r="DG88" s="207">
        <f t="shared" ref="DG88:DG128" si="443">SUM(DF88*D88)</f>
        <v>0</v>
      </c>
      <c r="DH88" s="206">
        <f t="shared" ref="DH88:DH111" si="444">SUM(DF88+S88)</f>
        <v>0</v>
      </c>
      <c r="DI88" s="206">
        <f t="shared" ref="DI88:DI111" si="445">SUM(DH88*D88)</f>
        <v>0</v>
      </c>
      <c r="DJ88" s="207"/>
      <c r="DK88" s="207">
        <f t="shared" ref="DK88:DK128" si="446">SUM(DJ88*D88)</f>
        <v>0</v>
      </c>
      <c r="DL88" s="206">
        <f t="shared" ref="DL88:DL111" si="447">SUM(DJ88+U88)</f>
        <v>0</v>
      </c>
      <c r="DM88" s="206">
        <f t="shared" ref="DM88:DM111" si="448">SUM(DL88*D88)</f>
        <v>0</v>
      </c>
      <c r="DN88" s="207"/>
      <c r="DO88" s="207">
        <f t="shared" ref="DO88:DO128" si="449">DN88*D88</f>
        <v>0</v>
      </c>
      <c r="DP88" s="206">
        <f t="shared" ref="DP88:DP111" si="450">DN88+W88</f>
        <v>0</v>
      </c>
      <c r="DQ88" s="206">
        <f t="shared" ref="DQ88:DQ111" si="451">DP88*D88</f>
        <v>0</v>
      </c>
      <c r="DR88" s="207"/>
      <c r="DS88" s="207">
        <f t="shared" ref="DS88:DS128" si="452">DR88*D88</f>
        <v>0</v>
      </c>
      <c r="DT88" s="206">
        <f t="shared" ref="DT88:DT111" si="453">DR88+Y88</f>
        <v>0</v>
      </c>
      <c r="DU88" s="206">
        <f t="shared" ref="DU88:DU111" si="454">DT88*D88</f>
        <v>0</v>
      </c>
      <c r="DV88" s="207"/>
      <c r="DW88" s="207">
        <f>DV88*D88</f>
        <v>0</v>
      </c>
      <c r="DX88" s="206">
        <f>DV88+AA88</f>
        <v>0</v>
      </c>
      <c r="DY88" s="206">
        <f>DX88*D88</f>
        <v>0</v>
      </c>
      <c r="DZ88" s="525"/>
      <c r="EA88" s="207">
        <f t="shared" ref="EA88:EA128" si="455">DZ88*D88</f>
        <v>0</v>
      </c>
      <c r="EB88" s="206">
        <f t="shared" ref="EB88:EB128" si="456">DZ88+AC88</f>
        <v>0</v>
      </c>
      <c r="EC88" s="206">
        <f t="shared" ref="EC88:EC128" si="457">EB88*D88</f>
        <v>0</v>
      </c>
      <c r="ED88" s="207"/>
      <c r="EE88" s="207">
        <f t="shared" ref="EE88:EE128" si="458">ED88*D88</f>
        <v>0</v>
      </c>
      <c r="EF88" s="206">
        <f t="shared" ref="EF88:EF128" si="459">ED88+AE88</f>
        <v>0</v>
      </c>
      <c r="EG88" s="206">
        <f t="shared" ref="EG88:EG128" si="460">EF88*D88</f>
        <v>0</v>
      </c>
      <c r="EH88" s="207"/>
      <c r="EI88" s="207">
        <f t="shared" ref="EI88:EI128" si="461">EH88*D88</f>
        <v>0</v>
      </c>
      <c r="EJ88" s="206">
        <f t="shared" ref="EJ88:EJ128" si="462">EH88+AG88</f>
        <v>0</v>
      </c>
      <c r="EK88" s="206">
        <f t="shared" ref="EK88:EK128" si="463">EJ88*D88</f>
        <v>0</v>
      </c>
      <c r="EL88" s="207"/>
      <c r="EM88" s="207">
        <f t="shared" ref="EM88:EM128" si="464">EL88*D88</f>
        <v>0</v>
      </c>
      <c r="EN88" s="206">
        <f t="shared" ref="EN88:EN128" si="465">EL88+AI88</f>
        <v>0</v>
      </c>
      <c r="EO88" s="206">
        <f t="shared" ref="EO88:EO128" si="466">EN88*D88</f>
        <v>0</v>
      </c>
      <c r="EP88" s="207"/>
      <c r="EQ88" s="207">
        <f t="shared" ref="EQ88:EQ128" si="467">EP88*D88</f>
        <v>0</v>
      </c>
      <c r="ER88" s="206">
        <f t="shared" ref="ER88:ER128" si="468">EP88+AK88</f>
        <v>0</v>
      </c>
      <c r="ES88" s="206">
        <f t="shared" ref="ES88:ES128" si="469">ER88*D88</f>
        <v>0</v>
      </c>
      <c r="ET88" s="207"/>
      <c r="EU88" s="207">
        <f t="shared" ref="EU88:EU128" si="470">ET88*D88</f>
        <v>0</v>
      </c>
      <c r="EV88" s="206">
        <f t="shared" ref="EV88:EV128" si="471">ET88+AM88</f>
        <v>0</v>
      </c>
      <c r="EW88" s="206">
        <f t="shared" ref="EW88:EW128" si="472">EV88*D88</f>
        <v>0</v>
      </c>
      <c r="EX88" s="207"/>
      <c r="EY88" s="207">
        <f t="shared" ref="EY88:EY128" si="473">SUM(EX88*AF88)</f>
        <v>0</v>
      </c>
      <c r="EZ88" s="206">
        <f t="shared" ref="EZ88:EZ128" si="474">EX88+AO88</f>
        <v>0</v>
      </c>
      <c r="FA88" s="206">
        <f t="shared" ref="FA88:FA128" si="475">EZ88*D88</f>
        <v>0</v>
      </c>
      <c r="FB88" s="207"/>
      <c r="FC88" s="207">
        <f t="shared" ref="FC88:FC128" si="476">FB88*D88</f>
        <v>0</v>
      </c>
      <c r="FD88" s="206">
        <f t="shared" ref="FD88:FD128" si="477">FB88+AQ88</f>
        <v>0</v>
      </c>
      <c r="FE88" s="206">
        <f t="shared" ref="FE88:FE128" si="478">FD88*D88</f>
        <v>0</v>
      </c>
      <c r="FF88" s="207"/>
      <c r="FG88" s="207">
        <f t="shared" ref="FG88:FG128" si="479">FF88*D88</f>
        <v>0</v>
      </c>
      <c r="FH88" s="206">
        <f t="shared" ref="FH88:FH128" si="480">FF88+AS88</f>
        <v>0</v>
      </c>
      <c r="FI88" s="206">
        <f t="shared" ref="FI88:FI128" si="481">FH88*D88</f>
        <v>0</v>
      </c>
      <c r="FJ88" s="207"/>
      <c r="FK88" s="207">
        <f t="shared" ref="FK88:FK128" si="482">FJ88*D88</f>
        <v>0</v>
      </c>
      <c r="FL88" s="206">
        <f t="shared" ref="FL88:FL128" si="483">FJ88+AU88</f>
        <v>0</v>
      </c>
      <c r="FM88" s="206">
        <f t="shared" ref="FM88:FM128" si="484">FL88*D88</f>
        <v>0</v>
      </c>
      <c r="FN88" s="207"/>
      <c r="FO88" s="207">
        <f t="shared" ref="FO88:FO128" si="485">FN88*D88</f>
        <v>0</v>
      </c>
      <c r="FP88" s="206">
        <f t="shared" ref="FP88:FP128" si="486">FN88+AW88</f>
        <v>0</v>
      </c>
      <c r="FQ88" s="206">
        <f t="shared" ref="FQ88:FQ128" si="487">FP88*D88</f>
        <v>0</v>
      </c>
      <c r="FR88" s="207"/>
      <c r="FS88" s="207">
        <f t="shared" ref="FS88:FS128" si="488">FR88*D88</f>
        <v>0</v>
      </c>
      <c r="FT88" s="206">
        <f t="shared" ref="FT88:FT128" si="489">FR88+AY88</f>
        <v>0</v>
      </c>
      <c r="FU88" s="206">
        <f t="shared" ref="FU88:FU128" si="490">FT88*D88</f>
        <v>0</v>
      </c>
      <c r="FV88" s="207"/>
      <c r="FW88" s="207">
        <f t="shared" ref="FW88:FW103" si="491">SUM(FV88*CH88)</f>
        <v>0</v>
      </c>
      <c r="FX88" s="206">
        <f t="shared" ref="FX88" si="492">SUM(FV88+DH88)</f>
        <v>0</v>
      </c>
      <c r="FY88" s="206">
        <f t="shared" ref="FY88" si="493">SUM(FX88*CH88)</f>
        <v>0</v>
      </c>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1:263" s="3" customFormat="1" x14ac:dyDescent="0.2">
      <c r="A89" s="45" t="s">
        <v>83</v>
      </c>
      <c r="B89" s="45" t="s">
        <v>84</v>
      </c>
      <c r="C89" s="45" t="s">
        <v>2</v>
      </c>
      <c r="D89" s="45">
        <v>140</v>
      </c>
      <c r="E89" s="486"/>
      <c r="F89" s="52">
        <f t="shared" ref="F89:F94" si="494">SUM(E89*$D89)</f>
        <v>0</v>
      </c>
      <c r="G89" s="47"/>
      <c r="H89" s="52">
        <f t="shared" ref="H89:H94" si="495">SUM(G89*$D89)</f>
        <v>0</v>
      </c>
      <c r="I89" s="47"/>
      <c r="J89" s="52">
        <f t="shared" ref="J89:J94" si="496">SUM(I89*$D89)</f>
        <v>0</v>
      </c>
      <c r="K89" s="47"/>
      <c r="L89" s="52">
        <f t="shared" ref="L89:L94" si="497">SUM(K89*$D89)</f>
        <v>0</v>
      </c>
      <c r="M89" s="47"/>
      <c r="N89" s="52">
        <f t="shared" ref="N89:N94" si="498">SUM(M89*$D89)</f>
        <v>0</v>
      </c>
      <c r="O89" s="47"/>
      <c r="P89" s="52">
        <f t="shared" ref="P89:P94" si="499">SUM(O89*$D89)</f>
        <v>0</v>
      </c>
      <c r="Q89" s="47"/>
      <c r="R89" s="52">
        <f t="shared" ref="R89:R94" si="500">SUM(Q89*$D89)</f>
        <v>0</v>
      </c>
      <c r="S89" s="47"/>
      <c r="T89" s="52">
        <f t="shared" ref="T89:T94" si="501">SUM(S89*$D89)</f>
        <v>0</v>
      </c>
      <c r="U89" s="47"/>
      <c r="V89" s="52">
        <f t="shared" ref="V89:V94" si="502">SUM(U89*$D89)</f>
        <v>0</v>
      </c>
      <c r="W89" s="47"/>
      <c r="X89" s="52">
        <f t="shared" ref="X89:X94" si="503">SUM(W89*$D89)</f>
        <v>0</v>
      </c>
      <c r="Y89" s="47"/>
      <c r="Z89" s="52">
        <f t="shared" ref="Z89:Z94" si="504">SUM(Y89*$D89)</f>
        <v>0</v>
      </c>
      <c r="AA89" s="47"/>
      <c r="AB89" s="481">
        <f t="shared" ref="AB89:AB94" si="505">SUM(AA89*$D89)</f>
        <v>0</v>
      </c>
      <c r="AC89" s="486"/>
      <c r="AD89" s="52">
        <f t="shared" ref="AD89:AD94" si="506">SUM(AC89*$D89)</f>
        <v>0</v>
      </c>
      <c r="AE89" s="47"/>
      <c r="AF89" s="52">
        <f t="shared" ref="AF89:AF94" si="507">SUM(AE89*$D89)</f>
        <v>0</v>
      </c>
      <c r="AG89" s="184">
        <v>2</v>
      </c>
      <c r="AH89" s="52">
        <f t="shared" ref="AH89:AH94" si="508">SUM(AG89*$D89)</f>
        <v>280</v>
      </c>
      <c r="AI89" s="47"/>
      <c r="AJ89" s="52">
        <f t="shared" ref="AJ89:AJ94" si="509">SUM(AI89*$D89)</f>
        <v>0</v>
      </c>
      <c r="AK89" s="47"/>
      <c r="AL89" s="52">
        <f t="shared" ref="AL89:AL94" si="510">SUM(AK89*$D89)</f>
        <v>0</v>
      </c>
      <c r="AM89" s="47"/>
      <c r="AN89" s="52">
        <f t="shared" ref="AN89:AN94" si="511">SUM(AM89*$D89)</f>
        <v>0</v>
      </c>
      <c r="AO89" s="47"/>
      <c r="AP89" s="52">
        <f t="shared" ref="AP89:AP94" si="512">SUM(AO89*$D89)</f>
        <v>0</v>
      </c>
      <c r="AQ89" s="47"/>
      <c r="AR89" s="52">
        <f t="shared" ref="AR89:AR94" si="513">SUM(AQ89*$D89)</f>
        <v>0</v>
      </c>
      <c r="AS89" s="47"/>
      <c r="AT89" s="52">
        <f t="shared" ref="AT89:AT94" si="514">SUM(AS89*$D89)</f>
        <v>0</v>
      </c>
      <c r="AU89" s="47"/>
      <c r="AV89" s="52">
        <f t="shared" ref="AV89:AV94" si="515">SUM(AU89*$D89)</f>
        <v>0</v>
      </c>
      <c r="AW89" s="47"/>
      <c r="AX89" s="52">
        <f t="shared" ref="AX89:AX94" si="516">SUM(AW89*$D89)</f>
        <v>0</v>
      </c>
      <c r="AY89" s="47"/>
      <c r="AZ89" s="481">
        <f t="shared" ref="AZ89:AZ94" si="517">SUM(AY89*$D89)</f>
        <v>0</v>
      </c>
      <c r="BA89" s="486"/>
      <c r="BB89" s="52">
        <f t="shared" si="413"/>
        <v>0</v>
      </c>
      <c r="BC89" s="47"/>
      <c r="BD89" s="52">
        <f t="shared" si="414"/>
        <v>0</v>
      </c>
      <c r="BE89" s="47"/>
      <c r="BF89" s="52">
        <f t="shared" si="415"/>
        <v>0</v>
      </c>
      <c r="BG89" s="47"/>
      <c r="BH89" s="52">
        <f t="shared" si="416"/>
        <v>0</v>
      </c>
      <c r="BI89" s="47"/>
      <c r="BJ89" s="52">
        <f t="shared" si="417"/>
        <v>0</v>
      </c>
      <c r="BK89" s="47"/>
      <c r="BL89" s="52">
        <f t="shared" si="418"/>
        <v>0</v>
      </c>
      <c r="BM89" s="47"/>
      <c r="BN89" s="52">
        <f t="shared" si="419"/>
        <v>0</v>
      </c>
      <c r="BO89" s="47"/>
      <c r="BP89" s="52">
        <f t="shared" si="420"/>
        <v>0</v>
      </c>
      <c r="BQ89" s="47"/>
      <c r="BR89" s="52">
        <f t="shared" si="421"/>
        <v>0</v>
      </c>
      <c r="BS89" s="47"/>
      <c r="BT89" s="52">
        <f t="shared" si="422"/>
        <v>0</v>
      </c>
      <c r="BU89" s="47"/>
      <c r="BV89" s="52">
        <f t="shared" si="423"/>
        <v>0</v>
      </c>
      <c r="BW89" s="47"/>
      <c r="BX89" s="505">
        <f t="shared" si="424"/>
        <v>0</v>
      </c>
      <c r="BY89" s="499"/>
      <c r="BZ89" s="52">
        <f t="shared" si="425"/>
        <v>0</v>
      </c>
      <c r="CA89" s="47"/>
      <c r="CB89" s="52">
        <f t="shared" si="426"/>
        <v>0</v>
      </c>
      <c r="CC89" s="47"/>
      <c r="CD89" s="52">
        <f t="shared" si="427"/>
        <v>0</v>
      </c>
      <c r="CE89" s="47"/>
      <c r="CF89" s="52">
        <f t="shared" si="428"/>
        <v>0</v>
      </c>
      <c r="CG89" s="42"/>
      <c r="CH89" s="49">
        <f t="shared" si="429"/>
        <v>2</v>
      </c>
      <c r="CI89" s="49">
        <f t="shared" si="430"/>
        <v>280</v>
      </c>
      <c r="CJ89" s="1"/>
      <c r="CK89" s="1"/>
      <c r="CL89" s="207">
        <v>1.25</v>
      </c>
      <c r="CM89" s="207">
        <f t="shared" si="431"/>
        <v>175</v>
      </c>
      <c r="CN89" s="206">
        <f t="shared" ref="CN89:CN128" si="518">SUM(CL89+I89)</f>
        <v>1.25</v>
      </c>
      <c r="CO89" s="206">
        <f t="shared" ref="CO89:CO128" si="519">SUM(CN89*D89)</f>
        <v>175</v>
      </c>
      <c r="CP89" s="207"/>
      <c r="CQ89" s="207">
        <f t="shared" si="432"/>
        <v>0</v>
      </c>
      <c r="CR89" s="206">
        <f>SUM(CP89+K89)</f>
        <v>0</v>
      </c>
      <c r="CS89" s="206">
        <f t="shared" si="433"/>
        <v>0</v>
      </c>
      <c r="CT89" s="207"/>
      <c r="CU89" s="207">
        <f t="shared" si="434"/>
        <v>0</v>
      </c>
      <c r="CV89" s="206">
        <f t="shared" si="435"/>
        <v>0</v>
      </c>
      <c r="CW89" s="206">
        <f t="shared" si="436"/>
        <v>0</v>
      </c>
      <c r="CX89" s="207"/>
      <c r="CY89" s="207">
        <f t="shared" si="437"/>
        <v>0</v>
      </c>
      <c r="CZ89" s="206">
        <f t="shared" si="438"/>
        <v>0</v>
      </c>
      <c r="DA89" s="206">
        <f t="shared" si="439"/>
        <v>0</v>
      </c>
      <c r="DB89" s="207"/>
      <c r="DC89" s="207">
        <f t="shared" si="440"/>
        <v>0</v>
      </c>
      <c r="DD89" s="206">
        <f t="shared" si="441"/>
        <v>0</v>
      </c>
      <c r="DE89" s="206">
        <f t="shared" si="442"/>
        <v>0</v>
      </c>
      <c r="DF89" s="207"/>
      <c r="DG89" s="207">
        <f t="shared" si="443"/>
        <v>0</v>
      </c>
      <c r="DH89" s="206">
        <f t="shared" si="444"/>
        <v>0</v>
      </c>
      <c r="DI89" s="206">
        <f t="shared" si="445"/>
        <v>0</v>
      </c>
      <c r="DJ89" s="207"/>
      <c r="DK89" s="207">
        <f t="shared" si="446"/>
        <v>0</v>
      </c>
      <c r="DL89" s="206">
        <f t="shared" si="447"/>
        <v>0</v>
      </c>
      <c r="DM89" s="206">
        <f t="shared" si="448"/>
        <v>0</v>
      </c>
      <c r="DN89" s="207"/>
      <c r="DO89" s="207">
        <f t="shared" si="449"/>
        <v>0</v>
      </c>
      <c r="DP89" s="206">
        <f t="shared" si="450"/>
        <v>0</v>
      </c>
      <c r="DQ89" s="206">
        <f t="shared" si="451"/>
        <v>0</v>
      </c>
      <c r="DR89" s="207"/>
      <c r="DS89" s="207">
        <f t="shared" si="452"/>
        <v>0</v>
      </c>
      <c r="DT89" s="206">
        <f t="shared" si="453"/>
        <v>0</v>
      </c>
      <c r="DU89" s="206">
        <f t="shared" si="454"/>
        <v>0</v>
      </c>
      <c r="DV89" s="207"/>
      <c r="DW89" s="207">
        <f t="shared" ref="DW89:DW128" si="520">DV89*D89</f>
        <v>0</v>
      </c>
      <c r="DX89" s="206">
        <f t="shared" ref="DX89:DX128" si="521">DV89+AA89</f>
        <v>0</v>
      </c>
      <c r="DY89" s="206">
        <f t="shared" ref="DY89:DY128" si="522">DX89*D89</f>
        <v>0</v>
      </c>
      <c r="DZ89" s="525"/>
      <c r="EA89" s="207">
        <f t="shared" si="455"/>
        <v>0</v>
      </c>
      <c r="EB89" s="206">
        <f t="shared" si="456"/>
        <v>0</v>
      </c>
      <c r="EC89" s="206">
        <f t="shared" si="457"/>
        <v>0</v>
      </c>
      <c r="ED89" s="207"/>
      <c r="EE89" s="207">
        <f t="shared" si="458"/>
        <v>0</v>
      </c>
      <c r="EF89" s="206">
        <f t="shared" si="459"/>
        <v>0</v>
      </c>
      <c r="EG89" s="206">
        <f t="shared" si="460"/>
        <v>0</v>
      </c>
      <c r="EH89" s="207"/>
      <c r="EI89" s="207">
        <f t="shared" si="461"/>
        <v>0</v>
      </c>
      <c r="EJ89" s="206">
        <f t="shared" si="462"/>
        <v>2</v>
      </c>
      <c r="EK89" s="206">
        <f t="shared" si="463"/>
        <v>280</v>
      </c>
      <c r="EL89" s="207"/>
      <c r="EM89" s="207">
        <f t="shared" si="464"/>
        <v>0</v>
      </c>
      <c r="EN89" s="206">
        <f t="shared" si="465"/>
        <v>0</v>
      </c>
      <c r="EO89" s="206">
        <f t="shared" si="466"/>
        <v>0</v>
      </c>
      <c r="EP89" s="207"/>
      <c r="EQ89" s="207">
        <f t="shared" si="467"/>
        <v>0</v>
      </c>
      <c r="ER89" s="206">
        <f t="shared" si="468"/>
        <v>0</v>
      </c>
      <c r="ES89" s="206">
        <f t="shared" si="469"/>
        <v>0</v>
      </c>
      <c r="ET89" s="207"/>
      <c r="EU89" s="207">
        <f t="shared" si="470"/>
        <v>0</v>
      </c>
      <c r="EV89" s="206">
        <f t="shared" si="471"/>
        <v>0</v>
      </c>
      <c r="EW89" s="206">
        <f t="shared" si="472"/>
        <v>0</v>
      </c>
      <c r="EX89" s="207"/>
      <c r="EY89" s="207">
        <f t="shared" si="473"/>
        <v>0</v>
      </c>
      <c r="EZ89" s="206">
        <f t="shared" si="474"/>
        <v>0</v>
      </c>
      <c r="FA89" s="206">
        <f t="shared" si="475"/>
        <v>0</v>
      </c>
      <c r="FB89" s="207"/>
      <c r="FC89" s="207">
        <f t="shared" si="476"/>
        <v>0</v>
      </c>
      <c r="FD89" s="206">
        <f t="shared" si="477"/>
        <v>0</v>
      </c>
      <c r="FE89" s="206">
        <f t="shared" si="478"/>
        <v>0</v>
      </c>
      <c r="FF89" s="207"/>
      <c r="FG89" s="207">
        <f t="shared" si="479"/>
        <v>0</v>
      </c>
      <c r="FH89" s="206">
        <f t="shared" si="480"/>
        <v>0</v>
      </c>
      <c r="FI89" s="206">
        <f t="shared" si="481"/>
        <v>0</v>
      </c>
      <c r="FJ89" s="207"/>
      <c r="FK89" s="207">
        <f t="shared" si="482"/>
        <v>0</v>
      </c>
      <c r="FL89" s="206">
        <f t="shared" si="483"/>
        <v>0</v>
      </c>
      <c r="FM89" s="206">
        <f t="shared" si="484"/>
        <v>0</v>
      </c>
      <c r="FN89" s="207"/>
      <c r="FO89" s="207">
        <f t="shared" si="485"/>
        <v>0</v>
      </c>
      <c r="FP89" s="206">
        <f t="shared" si="486"/>
        <v>0</v>
      </c>
      <c r="FQ89" s="206">
        <f t="shared" si="487"/>
        <v>0</v>
      </c>
      <c r="FR89" s="207"/>
      <c r="FS89" s="207">
        <f t="shared" si="488"/>
        <v>0</v>
      </c>
      <c r="FT89" s="206">
        <f t="shared" si="489"/>
        <v>0</v>
      </c>
      <c r="FU89" s="206">
        <f t="shared" si="490"/>
        <v>0</v>
      </c>
      <c r="FV89" s="207"/>
      <c r="FW89" s="207">
        <f t="shared" si="491"/>
        <v>0</v>
      </c>
      <c r="FX89" s="206"/>
      <c r="FY89" s="206"/>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1:263" s="3" customFormat="1" x14ac:dyDescent="0.2">
      <c r="A90" s="45"/>
      <c r="B90" s="45"/>
      <c r="C90" s="45" t="s">
        <v>2</v>
      </c>
      <c r="D90" s="45">
        <v>140</v>
      </c>
      <c r="E90" s="486"/>
      <c r="F90" s="52">
        <f t="shared" si="494"/>
        <v>0</v>
      </c>
      <c r="G90" s="47"/>
      <c r="H90" s="52">
        <f t="shared" si="495"/>
        <v>0</v>
      </c>
      <c r="I90" s="47"/>
      <c r="J90" s="52">
        <f t="shared" si="496"/>
        <v>0</v>
      </c>
      <c r="K90" s="47"/>
      <c r="L90" s="52">
        <f t="shared" si="497"/>
        <v>0</v>
      </c>
      <c r="M90" s="47"/>
      <c r="N90" s="52">
        <f t="shared" si="498"/>
        <v>0</v>
      </c>
      <c r="O90" s="47"/>
      <c r="P90" s="52">
        <f t="shared" si="499"/>
        <v>0</v>
      </c>
      <c r="Q90" s="47"/>
      <c r="R90" s="52">
        <f t="shared" si="500"/>
        <v>0</v>
      </c>
      <c r="S90" s="47"/>
      <c r="T90" s="52">
        <f t="shared" si="501"/>
        <v>0</v>
      </c>
      <c r="U90" s="47"/>
      <c r="V90" s="52">
        <f t="shared" si="502"/>
        <v>0</v>
      </c>
      <c r="W90" s="47"/>
      <c r="X90" s="52">
        <f t="shared" si="503"/>
        <v>0</v>
      </c>
      <c r="Y90" s="47"/>
      <c r="Z90" s="52">
        <f t="shared" si="504"/>
        <v>0</v>
      </c>
      <c r="AA90" s="47"/>
      <c r="AB90" s="481">
        <f t="shared" si="505"/>
        <v>0</v>
      </c>
      <c r="AC90" s="486"/>
      <c r="AD90" s="52">
        <f t="shared" si="506"/>
        <v>0</v>
      </c>
      <c r="AE90" s="47"/>
      <c r="AF90" s="52">
        <f t="shared" si="507"/>
        <v>0</v>
      </c>
      <c r="AG90" s="47"/>
      <c r="AH90" s="52">
        <f t="shared" si="508"/>
        <v>0</v>
      </c>
      <c r="AI90" s="47"/>
      <c r="AJ90" s="52">
        <f t="shared" si="509"/>
        <v>0</v>
      </c>
      <c r="AK90" s="47"/>
      <c r="AL90" s="52">
        <f t="shared" si="510"/>
        <v>0</v>
      </c>
      <c r="AM90" s="47"/>
      <c r="AN90" s="52">
        <f t="shared" si="511"/>
        <v>0</v>
      </c>
      <c r="AO90" s="47"/>
      <c r="AP90" s="52">
        <f t="shared" si="512"/>
        <v>0</v>
      </c>
      <c r="AQ90" s="47"/>
      <c r="AR90" s="52">
        <f t="shared" si="513"/>
        <v>0</v>
      </c>
      <c r="AS90" s="47"/>
      <c r="AT90" s="52">
        <f t="shared" si="514"/>
        <v>0</v>
      </c>
      <c r="AU90" s="47"/>
      <c r="AV90" s="52">
        <f t="shared" si="515"/>
        <v>0</v>
      </c>
      <c r="AW90" s="47"/>
      <c r="AX90" s="52">
        <f t="shared" si="516"/>
        <v>0</v>
      </c>
      <c r="AY90" s="47"/>
      <c r="AZ90" s="481">
        <f t="shared" si="517"/>
        <v>0</v>
      </c>
      <c r="BA90" s="486"/>
      <c r="BB90" s="52">
        <f t="shared" si="413"/>
        <v>0</v>
      </c>
      <c r="BC90" s="47"/>
      <c r="BD90" s="52">
        <f t="shared" si="414"/>
        <v>0</v>
      </c>
      <c r="BE90" s="47"/>
      <c r="BF90" s="52">
        <f t="shared" si="415"/>
        <v>0</v>
      </c>
      <c r="BG90" s="47"/>
      <c r="BH90" s="52">
        <f t="shared" si="416"/>
        <v>0</v>
      </c>
      <c r="BI90" s="47"/>
      <c r="BJ90" s="52">
        <f t="shared" si="417"/>
        <v>0</v>
      </c>
      <c r="BK90" s="47"/>
      <c r="BL90" s="52">
        <f t="shared" si="418"/>
        <v>0</v>
      </c>
      <c r="BM90" s="47"/>
      <c r="BN90" s="52">
        <f t="shared" si="419"/>
        <v>0</v>
      </c>
      <c r="BO90" s="47"/>
      <c r="BP90" s="52">
        <f t="shared" si="420"/>
        <v>0</v>
      </c>
      <c r="BQ90" s="47"/>
      <c r="BR90" s="52">
        <f t="shared" si="421"/>
        <v>0</v>
      </c>
      <c r="BS90" s="47"/>
      <c r="BT90" s="52">
        <f t="shared" si="422"/>
        <v>0</v>
      </c>
      <c r="BU90" s="47"/>
      <c r="BV90" s="52">
        <f t="shared" si="423"/>
        <v>0</v>
      </c>
      <c r="BW90" s="47"/>
      <c r="BX90" s="505">
        <f t="shared" si="424"/>
        <v>0</v>
      </c>
      <c r="BY90" s="499"/>
      <c r="BZ90" s="52">
        <f t="shared" si="425"/>
        <v>0</v>
      </c>
      <c r="CA90" s="47"/>
      <c r="CB90" s="52">
        <f t="shared" si="426"/>
        <v>0</v>
      </c>
      <c r="CC90" s="47"/>
      <c r="CD90" s="52">
        <f t="shared" si="427"/>
        <v>0</v>
      </c>
      <c r="CE90" s="47"/>
      <c r="CF90" s="52">
        <f t="shared" si="428"/>
        <v>0</v>
      </c>
      <c r="CG90" s="42"/>
      <c r="CH90" s="49">
        <f t="shared" si="429"/>
        <v>0</v>
      </c>
      <c r="CI90" s="49">
        <f t="shared" si="430"/>
        <v>0</v>
      </c>
      <c r="CJ90" s="1"/>
      <c r="CK90" s="1"/>
      <c r="CL90" s="207"/>
      <c r="CM90" s="207">
        <f t="shared" si="431"/>
        <v>0</v>
      </c>
      <c r="CN90" s="206">
        <f t="shared" si="518"/>
        <v>0</v>
      </c>
      <c r="CO90" s="206">
        <f t="shared" si="519"/>
        <v>0</v>
      </c>
      <c r="CP90" s="207"/>
      <c r="CQ90" s="207">
        <f t="shared" si="432"/>
        <v>0</v>
      </c>
      <c r="CR90" s="206">
        <f t="shared" ref="CR90:CR128" si="523">SUM(CP90+K90)</f>
        <v>0</v>
      </c>
      <c r="CS90" s="206">
        <f t="shared" si="433"/>
        <v>0</v>
      </c>
      <c r="CT90" s="207"/>
      <c r="CU90" s="207">
        <f t="shared" si="434"/>
        <v>0</v>
      </c>
      <c r="CV90" s="206">
        <f t="shared" si="435"/>
        <v>0</v>
      </c>
      <c r="CW90" s="206">
        <f t="shared" si="436"/>
        <v>0</v>
      </c>
      <c r="CX90" s="207"/>
      <c r="CY90" s="207">
        <f t="shared" si="437"/>
        <v>0</v>
      </c>
      <c r="CZ90" s="206">
        <f t="shared" si="438"/>
        <v>0</v>
      </c>
      <c r="DA90" s="206">
        <f t="shared" si="439"/>
        <v>0</v>
      </c>
      <c r="DB90" s="207"/>
      <c r="DC90" s="207">
        <f t="shared" si="440"/>
        <v>0</v>
      </c>
      <c r="DD90" s="206">
        <f t="shared" si="441"/>
        <v>0</v>
      </c>
      <c r="DE90" s="206">
        <f t="shared" si="442"/>
        <v>0</v>
      </c>
      <c r="DF90" s="207"/>
      <c r="DG90" s="207">
        <f t="shared" si="443"/>
        <v>0</v>
      </c>
      <c r="DH90" s="206">
        <f t="shared" si="444"/>
        <v>0</v>
      </c>
      <c r="DI90" s="206">
        <f t="shared" si="445"/>
        <v>0</v>
      </c>
      <c r="DJ90" s="207"/>
      <c r="DK90" s="207">
        <f t="shared" si="446"/>
        <v>0</v>
      </c>
      <c r="DL90" s="206">
        <f t="shared" si="447"/>
        <v>0</v>
      </c>
      <c r="DM90" s="206">
        <f t="shared" si="448"/>
        <v>0</v>
      </c>
      <c r="DN90" s="207"/>
      <c r="DO90" s="207">
        <f t="shared" si="449"/>
        <v>0</v>
      </c>
      <c r="DP90" s="206">
        <f t="shared" si="450"/>
        <v>0</v>
      </c>
      <c r="DQ90" s="206">
        <f t="shared" si="451"/>
        <v>0</v>
      </c>
      <c r="DR90" s="207"/>
      <c r="DS90" s="207">
        <f t="shared" si="452"/>
        <v>0</v>
      </c>
      <c r="DT90" s="206">
        <f t="shared" si="453"/>
        <v>0</v>
      </c>
      <c r="DU90" s="206">
        <f t="shared" si="454"/>
        <v>0</v>
      </c>
      <c r="DV90" s="207"/>
      <c r="DW90" s="207">
        <f t="shared" si="520"/>
        <v>0</v>
      </c>
      <c r="DX90" s="206">
        <f t="shared" si="521"/>
        <v>0</v>
      </c>
      <c r="DY90" s="206">
        <f t="shared" si="522"/>
        <v>0</v>
      </c>
      <c r="DZ90" s="525"/>
      <c r="EA90" s="207">
        <f t="shared" si="455"/>
        <v>0</v>
      </c>
      <c r="EB90" s="206">
        <f t="shared" si="456"/>
        <v>0</v>
      </c>
      <c r="EC90" s="206">
        <f t="shared" si="457"/>
        <v>0</v>
      </c>
      <c r="ED90" s="207"/>
      <c r="EE90" s="207">
        <f t="shared" si="458"/>
        <v>0</v>
      </c>
      <c r="EF90" s="206">
        <f t="shared" si="459"/>
        <v>0</v>
      </c>
      <c r="EG90" s="206">
        <f t="shared" si="460"/>
        <v>0</v>
      </c>
      <c r="EH90" s="207"/>
      <c r="EI90" s="207">
        <f t="shared" si="461"/>
        <v>0</v>
      </c>
      <c r="EJ90" s="206">
        <f t="shared" si="462"/>
        <v>0</v>
      </c>
      <c r="EK90" s="206">
        <f t="shared" si="463"/>
        <v>0</v>
      </c>
      <c r="EL90" s="207"/>
      <c r="EM90" s="207">
        <f t="shared" si="464"/>
        <v>0</v>
      </c>
      <c r="EN90" s="206">
        <f t="shared" si="465"/>
        <v>0</v>
      </c>
      <c r="EO90" s="206">
        <f t="shared" si="466"/>
        <v>0</v>
      </c>
      <c r="EP90" s="207"/>
      <c r="EQ90" s="207">
        <f t="shared" si="467"/>
        <v>0</v>
      </c>
      <c r="ER90" s="206">
        <f t="shared" si="468"/>
        <v>0</v>
      </c>
      <c r="ES90" s="206">
        <f t="shared" si="469"/>
        <v>0</v>
      </c>
      <c r="ET90" s="207"/>
      <c r="EU90" s="207">
        <f t="shared" si="470"/>
        <v>0</v>
      </c>
      <c r="EV90" s="206">
        <f t="shared" si="471"/>
        <v>0</v>
      </c>
      <c r="EW90" s="206">
        <f t="shared" si="472"/>
        <v>0</v>
      </c>
      <c r="EX90" s="207"/>
      <c r="EY90" s="207">
        <f t="shared" si="473"/>
        <v>0</v>
      </c>
      <c r="EZ90" s="206">
        <f t="shared" si="474"/>
        <v>0</v>
      </c>
      <c r="FA90" s="206">
        <f t="shared" si="475"/>
        <v>0</v>
      </c>
      <c r="FB90" s="207"/>
      <c r="FC90" s="207">
        <f t="shared" si="476"/>
        <v>0</v>
      </c>
      <c r="FD90" s="206">
        <f t="shared" si="477"/>
        <v>0</v>
      </c>
      <c r="FE90" s="206">
        <f t="shared" si="478"/>
        <v>0</v>
      </c>
      <c r="FF90" s="207"/>
      <c r="FG90" s="207">
        <f t="shared" si="479"/>
        <v>0</v>
      </c>
      <c r="FH90" s="206">
        <f t="shared" si="480"/>
        <v>0</v>
      </c>
      <c r="FI90" s="206">
        <f t="shared" si="481"/>
        <v>0</v>
      </c>
      <c r="FJ90" s="207"/>
      <c r="FK90" s="207">
        <f t="shared" si="482"/>
        <v>0</v>
      </c>
      <c r="FL90" s="206">
        <f t="shared" si="483"/>
        <v>0</v>
      </c>
      <c r="FM90" s="206">
        <f t="shared" si="484"/>
        <v>0</v>
      </c>
      <c r="FN90" s="207"/>
      <c r="FO90" s="207">
        <f t="shared" si="485"/>
        <v>0</v>
      </c>
      <c r="FP90" s="206">
        <f t="shared" si="486"/>
        <v>0</v>
      </c>
      <c r="FQ90" s="206">
        <f t="shared" si="487"/>
        <v>0</v>
      </c>
      <c r="FR90" s="207"/>
      <c r="FS90" s="207">
        <f t="shared" si="488"/>
        <v>0</v>
      </c>
      <c r="FT90" s="206">
        <f t="shared" si="489"/>
        <v>0</v>
      </c>
      <c r="FU90" s="206">
        <f t="shared" si="490"/>
        <v>0</v>
      </c>
      <c r="FV90" s="207"/>
      <c r="FW90" s="207">
        <f t="shared" si="491"/>
        <v>0</v>
      </c>
      <c r="FX90" s="206"/>
      <c r="FY90" s="206"/>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1:263" s="3" customFormat="1" x14ac:dyDescent="0.2">
      <c r="A91" s="45"/>
      <c r="B91" s="45"/>
      <c r="C91" s="45" t="s">
        <v>2</v>
      </c>
      <c r="D91" s="45">
        <v>140</v>
      </c>
      <c r="E91" s="486"/>
      <c r="F91" s="52">
        <f t="shared" ref="F91" si="524">SUM(E91*$D91)</f>
        <v>0</v>
      </c>
      <c r="G91" s="47"/>
      <c r="H91" s="52">
        <f t="shared" ref="H91" si="525">SUM(G91*$D91)</f>
        <v>0</v>
      </c>
      <c r="I91" s="47"/>
      <c r="J91" s="52">
        <f t="shared" ref="J91" si="526">SUM(I91*$D91)</f>
        <v>0</v>
      </c>
      <c r="K91" s="47"/>
      <c r="L91" s="52">
        <f t="shared" ref="L91" si="527">SUM(K91*$D91)</f>
        <v>0</v>
      </c>
      <c r="M91" s="47"/>
      <c r="N91" s="52">
        <f t="shared" ref="N91" si="528">SUM(M91*$D91)</f>
        <v>0</v>
      </c>
      <c r="O91" s="47"/>
      <c r="P91" s="52">
        <f t="shared" ref="P91" si="529">SUM(O91*$D91)</f>
        <v>0</v>
      </c>
      <c r="Q91" s="47"/>
      <c r="R91" s="52">
        <f t="shared" ref="R91" si="530">SUM(Q91*$D91)</f>
        <v>0</v>
      </c>
      <c r="S91" s="47"/>
      <c r="T91" s="52">
        <f t="shared" ref="T91" si="531">SUM(S91*$D91)</f>
        <v>0</v>
      </c>
      <c r="U91" s="47"/>
      <c r="V91" s="52">
        <f t="shared" ref="V91" si="532">SUM(U91*$D91)</f>
        <v>0</v>
      </c>
      <c r="W91" s="47"/>
      <c r="X91" s="52">
        <f t="shared" ref="X91" si="533">SUM(W91*$D91)</f>
        <v>0</v>
      </c>
      <c r="Y91" s="47"/>
      <c r="Z91" s="52">
        <f t="shared" ref="Z91" si="534">SUM(Y91*$D91)</f>
        <v>0</v>
      </c>
      <c r="AA91" s="47"/>
      <c r="AB91" s="481">
        <f t="shared" ref="AB91" si="535">SUM(AA91*$D91)</f>
        <v>0</v>
      </c>
      <c r="AC91" s="486"/>
      <c r="AD91" s="52">
        <f t="shared" ref="AD91" si="536">SUM(AC91*$D91)</f>
        <v>0</v>
      </c>
      <c r="AE91" s="47"/>
      <c r="AF91" s="52">
        <f t="shared" ref="AF91" si="537">SUM(AE91*$D91)</f>
        <v>0</v>
      </c>
      <c r="AG91" s="47"/>
      <c r="AH91" s="52">
        <f t="shared" ref="AH91" si="538">SUM(AG91*$D91)</f>
        <v>0</v>
      </c>
      <c r="AI91" s="47"/>
      <c r="AJ91" s="52">
        <f t="shared" ref="AJ91" si="539">SUM(AI91*$D91)</f>
        <v>0</v>
      </c>
      <c r="AK91" s="47"/>
      <c r="AL91" s="52">
        <f t="shared" ref="AL91" si="540">SUM(AK91*$D91)</f>
        <v>0</v>
      </c>
      <c r="AM91" s="47"/>
      <c r="AN91" s="52">
        <f t="shared" ref="AN91" si="541">SUM(AM91*$D91)</f>
        <v>0</v>
      </c>
      <c r="AO91" s="47"/>
      <c r="AP91" s="52">
        <f t="shared" ref="AP91" si="542">SUM(AO91*$D91)</f>
        <v>0</v>
      </c>
      <c r="AQ91" s="47"/>
      <c r="AR91" s="52">
        <f t="shared" ref="AR91" si="543">SUM(AQ91*$D91)</f>
        <v>0</v>
      </c>
      <c r="AS91" s="47"/>
      <c r="AT91" s="52">
        <f t="shared" ref="AT91" si="544">SUM(AS91*$D91)</f>
        <v>0</v>
      </c>
      <c r="AU91" s="47"/>
      <c r="AV91" s="52">
        <f t="shared" ref="AV91" si="545">SUM(AU91*$D91)</f>
        <v>0</v>
      </c>
      <c r="AW91" s="47"/>
      <c r="AX91" s="52">
        <f t="shared" ref="AX91" si="546">SUM(AW91*$D91)</f>
        <v>0</v>
      </c>
      <c r="AY91" s="47"/>
      <c r="AZ91" s="481">
        <f t="shared" ref="AZ91" si="547">SUM(AY91*$D91)</f>
        <v>0</v>
      </c>
      <c r="BA91" s="486"/>
      <c r="BB91" s="52">
        <f t="shared" ref="BB91" si="548">SUM(BA91*$D91)</f>
        <v>0</v>
      </c>
      <c r="BC91" s="47"/>
      <c r="BD91" s="52">
        <f t="shared" ref="BD91" si="549">SUM(BC91*$D91)</f>
        <v>0</v>
      </c>
      <c r="BE91" s="47"/>
      <c r="BF91" s="52">
        <f t="shared" ref="BF91" si="550">SUM(BE91*$D91)</f>
        <v>0</v>
      </c>
      <c r="BG91" s="47"/>
      <c r="BH91" s="52">
        <f t="shared" ref="BH91" si="551">SUM(BG91*$D91)</f>
        <v>0</v>
      </c>
      <c r="BI91" s="47"/>
      <c r="BJ91" s="52">
        <f t="shared" ref="BJ91" si="552">SUM(BI91*$D91)</f>
        <v>0</v>
      </c>
      <c r="BK91" s="47"/>
      <c r="BL91" s="52">
        <f t="shared" ref="BL91" si="553">SUM(BK91*$D91)</f>
        <v>0</v>
      </c>
      <c r="BM91" s="47"/>
      <c r="BN91" s="52">
        <f t="shared" ref="BN91" si="554">SUM(BM91*$D91)</f>
        <v>0</v>
      </c>
      <c r="BO91" s="47"/>
      <c r="BP91" s="52">
        <f t="shared" ref="BP91" si="555">SUM(BO91*$D91)</f>
        <v>0</v>
      </c>
      <c r="BQ91" s="47"/>
      <c r="BR91" s="52">
        <f t="shared" ref="BR91" si="556">SUM(BQ91*$D91)</f>
        <v>0</v>
      </c>
      <c r="BS91" s="47"/>
      <c r="BT91" s="52">
        <f t="shared" ref="BT91" si="557">SUM(BS91*$D91)</f>
        <v>0</v>
      </c>
      <c r="BU91" s="47"/>
      <c r="BV91" s="52">
        <f t="shared" ref="BV91" si="558">SUM(BU91*$D91)</f>
        <v>0</v>
      </c>
      <c r="BW91" s="47"/>
      <c r="BX91" s="505">
        <f t="shared" ref="BX91" si="559">SUM(BW91*$D91)</f>
        <v>0</v>
      </c>
      <c r="BY91" s="499"/>
      <c r="BZ91" s="52">
        <f t="shared" ref="BZ91" si="560">SUM(BY91*$D91)</f>
        <v>0</v>
      </c>
      <c r="CA91" s="47"/>
      <c r="CB91" s="52">
        <f t="shared" ref="CB91" si="561">SUM(CA91*$D91)</f>
        <v>0</v>
      </c>
      <c r="CC91" s="47"/>
      <c r="CD91" s="52">
        <f t="shared" ref="CD91" si="562">SUM(CC91*$D91)</f>
        <v>0</v>
      </c>
      <c r="CE91" s="47"/>
      <c r="CF91" s="52">
        <f t="shared" ref="CF91" si="563">SUM(CE91*$D91)</f>
        <v>0</v>
      </c>
      <c r="CG91" s="42"/>
      <c r="CH91" s="49">
        <f t="shared" si="429"/>
        <v>0</v>
      </c>
      <c r="CI91" s="49">
        <f t="shared" si="430"/>
        <v>0</v>
      </c>
      <c r="CJ91" s="1"/>
      <c r="CK91" s="1"/>
      <c r="CL91" s="207"/>
      <c r="CM91" s="207">
        <f t="shared" si="431"/>
        <v>0</v>
      </c>
      <c r="CN91" s="206">
        <f t="shared" si="518"/>
        <v>0</v>
      </c>
      <c r="CO91" s="206">
        <f t="shared" si="519"/>
        <v>0</v>
      </c>
      <c r="CP91" s="207"/>
      <c r="CQ91" s="207">
        <f t="shared" si="432"/>
        <v>0</v>
      </c>
      <c r="CR91" s="206">
        <f t="shared" si="523"/>
        <v>0</v>
      </c>
      <c r="CS91" s="206">
        <f t="shared" si="433"/>
        <v>0</v>
      </c>
      <c r="CT91" s="207"/>
      <c r="CU91" s="207">
        <f t="shared" si="434"/>
        <v>0</v>
      </c>
      <c r="CV91" s="206">
        <f t="shared" si="435"/>
        <v>0</v>
      </c>
      <c r="CW91" s="206">
        <f t="shared" si="436"/>
        <v>0</v>
      </c>
      <c r="CX91" s="207"/>
      <c r="CY91" s="207">
        <f t="shared" si="437"/>
        <v>0</v>
      </c>
      <c r="CZ91" s="206">
        <f t="shared" si="438"/>
        <v>0</v>
      </c>
      <c r="DA91" s="206">
        <f t="shared" si="439"/>
        <v>0</v>
      </c>
      <c r="DB91" s="207"/>
      <c r="DC91" s="207">
        <f t="shared" si="440"/>
        <v>0</v>
      </c>
      <c r="DD91" s="206">
        <f t="shared" si="441"/>
        <v>0</v>
      </c>
      <c r="DE91" s="206">
        <f t="shared" si="442"/>
        <v>0</v>
      </c>
      <c r="DF91" s="207"/>
      <c r="DG91" s="207">
        <f t="shared" si="443"/>
        <v>0</v>
      </c>
      <c r="DH91" s="206">
        <f t="shared" si="444"/>
        <v>0</v>
      </c>
      <c r="DI91" s="206">
        <f t="shared" si="445"/>
        <v>0</v>
      </c>
      <c r="DJ91" s="207"/>
      <c r="DK91" s="207">
        <f t="shared" si="446"/>
        <v>0</v>
      </c>
      <c r="DL91" s="206">
        <f t="shared" si="447"/>
        <v>0</v>
      </c>
      <c r="DM91" s="206">
        <f t="shared" si="448"/>
        <v>0</v>
      </c>
      <c r="DN91" s="207"/>
      <c r="DO91" s="207">
        <f t="shared" si="449"/>
        <v>0</v>
      </c>
      <c r="DP91" s="206">
        <f t="shared" si="450"/>
        <v>0</v>
      </c>
      <c r="DQ91" s="206">
        <f t="shared" si="451"/>
        <v>0</v>
      </c>
      <c r="DR91" s="207"/>
      <c r="DS91" s="207">
        <f t="shared" si="452"/>
        <v>0</v>
      </c>
      <c r="DT91" s="206">
        <f t="shared" si="453"/>
        <v>0</v>
      </c>
      <c r="DU91" s="206">
        <f t="shared" si="454"/>
        <v>0</v>
      </c>
      <c r="DV91" s="207"/>
      <c r="DW91" s="207">
        <f t="shared" si="520"/>
        <v>0</v>
      </c>
      <c r="DX91" s="206">
        <f t="shared" si="521"/>
        <v>0</v>
      </c>
      <c r="DY91" s="206">
        <f t="shared" si="522"/>
        <v>0</v>
      </c>
      <c r="DZ91" s="525"/>
      <c r="EA91" s="207">
        <f t="shared" si="455"/>
        <v>0</v>
      </c>
      <c r="EB91" s="206">
        <f t="shared" si="456"/>
        <v>0</v>
      </c>
      <c r="EC91" s="206">
        <f t="shared" si="457"/>
        <v>0</v>
      </c>
      <c r="ED91" s="207"/>
      <c r="EE91" s="207">
        <f t="shared" si="458"/>
        <v>0</v>
      </c>
      <c r="EF91" s="206">
        <f t="shared" si="459"/>
        <v>0</v>
      </c>
      <c r="EG91" s="206">
        <f t="shared" si="460"/>
        <v>0</v>
      </c>
      <c r="EH91" s="207"/>
      <c r="EI91" s="207">
        <f t="shared" si="461"/>
        <v>0</v>
      </c>
      <c r="EJ91" s="206">
        <f t="shared" si="462"/>
        <v>0</v>
      </c>
      <c r="EK91" s="206">
        <f t="shared" si="463"/>
        <v>0</v>
      </c>
      <c r="EL91" s="207"/>
      <c r="EM91" s="207">
        <f t="shared" si="464"/>
        <v>0</v>
      </c>
      <c r="EN91" s="206">
        <f t="shared" si="465"/>
        <v>0</v>
      </c>
      <c r="EO91" s="206">
        <f t="shared" si="466"/>
        <v>0</v>
      </c>
      <c r="EP91" s="207"/>
      <c r="EQ91" s="207">
        <f t="shared" si="467"/>
        <v>0</v>
      </c>
      <c r="ER91" s="206">
        <f t="shared" si="468"/>
        <v>0</v>
      </c>
      <c r="ES91" s="206">
        <f t="shared" si="469"/>
        <v>0</v>
      </c>
      <c r="ET91" s="207"/>
      <c r="EU91" s="207">
        <f t="shared" si="470"/>
        <v>0</v>
      </c>
      <c r="EV91" s="206">
        <f t="shared" si="471"/>
        <v>0</v>
      </c>
      <c r="EW91" s="206">
        <f t="shared" si="472"/>
        <v>0</v>
      </c>
      <c r="EX91" s="207"/>
      <c r="EY91" s="207">
        <f t="shared" si="473"/>
        <v>0</v>
      </c>
      <c r="EZ91" s="206">
        <f t="shared" si="474"/>
        <v>0</v>
      </c>
      <c r="FA91" s="206">
        <f t="shared" si="475"/>
        <v>0</v>
      </c>
      <c r="FB91" s="207"/>
      <c r="FC91" s="207">
        <f t="shared" si="476"/>
        <v>0</v>
      </c>
      <c r="FD91" s="206">
        <f t="shared" si="477"/>
        <v>0</v>
      </c>
      <c r="FE91" s="206">
        <f t="shared" si="478"/>
        <v>0</v>
      </c>
      <c r="FF91" s="207"/>
      <c r="FG91" s="207">
        <f t="shared" si="479"/>
        <v>0</v>
      </c>
      <c r="FH91" s="206">
        <f t="shared" si="480"/>
        <v>0</v>
      </c>
      <c r="FI91" s="206">
        <f t="shared" si="481"/>
        <v>0</v>
      </c>
      <c r="FJ91" s="207"/>
      <c r="FK91" s="207">
        <f t="shared" si="482"/>
        <v>0</v>
      </c>
      <c r="FL91" s="206">
        <f t="shared" si="483"/>
        <v>0</v>
      </c>
      <c r="FM91" s="206">
        <f t="shared" si="484"/>
        <v>0</v>
      </c>
      <c r="FN91" s="207"/>
      <c r="FO91" s="207">
        <f t="shared" si="485"/>
        <v>0</v>
      </c>
      <c r="FP91" s="206">
        <f t="shared" si="486"/>
        <v>0</v>
      </c>
      <c r="FQ91" s="206">
        <f t="shared" si="487"/>
        <v>0</v>
      </c>
      <c r="FR91" s="207"/>
      <c r="FS91" s="207">
        <f t="shared" si="488"/>
        <v>0</v>
      </c>
      <c r="FT91" s="206">
        <f t="shared" si="489"/>
        <v>0</v>
      </c>
      <c r="FU91" s="206">
        <f t="shared" si="490"/>
        <v>0</v>
      </c>
      <c r="FV91" s="207"/>
      <c r="FW91" s="207">
        <f t="shared" si="491"/>
        <v>0</v>
      </c>
      <c r="FX91" s="206"/>
      <c r="FY91" s="206"/>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1:263" s="3" customFormat="1" x14ac:dyDescent="0.2">
      <c r="A92" s="45"/>
      <c r="B92" s="45"/>
      <c r="C92" s="45" t="s">
        <v>2</v>
      </c>
      <c r="D92" s="45">
        <v>140</v>
      </c>
      <c r="E92" s="486"/>
      <c r="F92" s="52">
        <f t="shared" si="494"/>
        <v>0</v>
      </c>
      <c r="G92" s="47"/>
      <c r="H92" s="52">
        <f t="shared" si="495"/>
        <v>0</v>
      </c>
      <c r="I92" s="47"/>
      <c r="J92" s="52">
        <f t="shared" si="496"/>
        <v>0</v>
      </c>
      <c r="K92" s="47"/>
      <c r="L92" s="52">
        <f t="shared" si="497"/>
        <v>0</v>
      </c>
      <c r="M92" s="47"/>
      <c r="N92" s="52">
        <f t="shared" si="498"/>
        <v>0</v>
      </c>
      <c r="O92" s="47"/>
      <c r="P92" s="52">
        <f t="shared" si="499"/>
        <v>0</v>
      </c>
      <c r="Q92" s="47"/>
      <c r="R92" s="52">
        <f t="shared" si="500"/>
        <v>0</v>
      </c>
      <c r="S92" s="47"/>
      <c r="T92" s="52">
        <f t="shared" si="501"/>
        <v>0</v>
      </c>
      <c r="U92" s="47"/>
      <c r="V92" s="52">
        <f t="shared" si="502"/>
        <v>0</v>
      </c>
      <c r="W92" s="47"/>
      <c r="X92" s="52">
        <f t="shared" si="503"/>
        <v>0</v>
      </c>
      <c r="Y92" s="47"/>
      <c r="Z92" s="52">
        <f t="shared" si="504"/>
        <v>0</v>
      </c>
      <c r="AA92" s="47"/>
      <c r="AB92" s="481">
        <f t="shared" si="505"/>
        <v>0</v>
      </c>
      <c r="AC92" s="486"/>
      <c r="AD92" s="52">
        <f t="shared" si="506"/>
        <v>0</v>
      </c>
      <c r="AE92" s="47"/>
      <c r="AF92" s="52">
        <f t="shared" si="507"/>
        <v>0</v>
      </c>
      <c r="AG92" s="47"/>
      <c r="AH92" s="52">
        <f t="shared" si="508"/>
        <v>0</v>
      </c>
      <c r="AI92" s="47"/>
      <c r="AJ92" s="52">
        <f t="shared" si="509"/>
        <v>0</v>
      </c>
      <c r="AK92" s="47"/>
      <c r="AL92" s="52">
        <f t="shared" si="510"/>
        <v>0</v>
      </c>
      <c r="AM92" s="47"/>
      <c r="AN92" s="52">
        <f t="shared" si="511"/>
        <v>0</v>
      </c>
      <c r="AO92" s="47"/>
      <c r="AP92" s="52">
        <f t="shared" si="512"/>
        <v>0</v>
      </c>
      <c r="AQ92" s="47"/>
      <c r="AR92" s="52">
        <f t="shared" si="513"/>
        <v>0</v>
      </c>
      <c r="AS92" s="47"/>
      <c r="AT92" s="52">
        <f t="shared" si="514"/>
        <v>0</v>
      </c>
      <c r="AU92" s="47"/>
      <c r="AV92" s="52">
        <f t="shared" si="515"/>
        <v>0</v>
      </c>
      <c r="AW92" s="47"/>
      <c r="AX92" s="52">
        <f t="shared" si="516"/>
        <v>0</v>
      </c>
      <c r="AY92" s="47"/>
      <c r="AZ92" s="481">
        <f t="shared" si="517"/>
        <v>0</v>
      </c>
      <c r="BA92" s="486"/>
      <c r="BB92" s="52">
        <f t="shared" si="413"/>
        <v>0</v>
      </c>
      <c r="BC92" s="47"/>
      <c r="BD92" s="52">
        <f t="shared" ref="BD92:BD94" si="564">SUM(BC92*$D92)</f>
        <v>0</v>
      </c>
      <c r="BE92" s="47"/>
      <c r="BF92" s="52">
        <f t="shared" ref="BF92:BF94" si="565">SUM(BE92*$D92)</f>
        <v>0</v>
      </c>
      <c r="BG92" s="47"/>
      <c r="BH92" s="52">
        <f t="shared" ref="BH92:BH94" si="566">SUM(BG92*$D92)</f>
        <v>0</v>
      </c>
      <c r="BI92" s="47"/>
      <c r="BJ92" s="52">
        <f t="shared" ref="BJ92:BJ94" si="567">SUM(BI92*$D92)</f>
        <v>0</v>
      </c>
      <c r="BK92" s="47"/>
      <c r="BL92" s="52">
        <f t="shared" ref="BL92:BL94" si="568">SUM(BK92*$D92)</f>
        <v>0</v>
      </c>
      <c r="BM92" s="47"/>
      <c r="BN92" s="52">
        <f t="shared" ref="BN92:BN94" si="569">SUM(BM92*$D92)</f>
        <v>0</v>
      </c>
      <c r="BO92" s="47"/>
      <c r="BP92" s="52">
        <f t="shared" ref="BP92:BP94" si="570">SUM(BO92*$D92)</f>
        <v>0</v>
      </c>
      <c r="BQ92" s="47"/>
      <c r="BR92" s="52">
        <f t="shared" ref="BR92:BR94" si="571">SUM(BQ92*$D92)</f>
        <v>0</v>
      </c>
      <c r="BS92" s="47"/>
      <c r="BT92" s="52">
        <f t="shared" ref="BT92:BT94" si="572">SUM(BS92*$D92)</f>
        <v>0</v>
      </c>
      <c r="BU92" s="47"/>
      <c r="BV92" s="52">
        <f t="shared" ref="BV92:BV94" si="573">SUM(BU92*$D92)</f>
        <v>0</v>
      </c>
      <c r="BW92" s="47"/>
      <c r="BX92" s="505">
        <f t="shared" ref="BX92:BX94" si="574">SUM(BW92*$D92)</f>
        <v>0</v>
      </c>
      <c r="BY92" s="499"/>
      <c r="BZ92" s="52">
        <f t="shared" ref="BZ92:BZ94" si="575">SUM(BY92*$D92)</f>
        <v>0</v>
      </c>
      <c r="CA92" s="47"/>
      <c r="CB92" s="52">
        <f t="shared" ref="CB92:CB94" si="576">SUM(CA92*$D92)</f>
        <v>0</v>
      </c>
      <c r="CC92" s="47"/>
      <c r="CD92" s="52">
        <f t="shared" ref="CD92:CD94" si="577">SUM(CC92*$D92)</f>
        <v>0</v>
      </c>
      <c r="CE92" s="47"/>
      <c r="CF92" s="52">
        <f t="shared" ref="CF92:CF94" si="578">SUM(CE92*$D92)</f>
        <v>0</v>
      </c>
      <c r="CG92" s="42"/>
      <c r="CH92" s="49">
        <f t="shared" si="429"/>
        <v>0</v>
      </c>
      <c r="CI92" s="49">
        <f t="shared" si="430"/>
        <v>0</v>
      </c>
      <c r="CJ92" s="1"/>
      <c r="CK92" s="1"/>
      <c r="CL92" s="207"/>
      <c r="CM92" s="207">
        <f t="shared" si="431"/>
        <v>0</v>
      </c>
      <c r="CN92" s="206">
        <f t="shared" si="518"/>
        <v>0</v>
      </c>
      <c r="CO92" s="206">
        <f t="shared" si="519"/>
        <v>0</v>
      </c>
      <c r="CP92" s="207"/>
      <c r="CQ92" s="207">
        <f t="shared" si="432"/>
        <v>0</v>
      </c>
      <c r="CR92" s="206">
        <f t="shared" si="523"/>
        <v>0</v>
      </c>
      <c r="CS92" s="206">
        <f t="shared" si="433"/>
        <v>0</v>
      </c>
      <c r="CT92" s="207"/>
      <c r="CU92" s="207">
        <f t="shared" si="434"/>
        <v>0</v>
      </c>
      <c r="CV92" s="206">
        <f t="shared" si="435"/>
        <v>0</v>
      </c>
      <c r="CW92" s="206">
        <f t="shared" si="436"/>
        <v>0</v>
      </c>
      <c r="CX92" s="207"/>
      <c r="CY92" s="207">
        <f t="shared" si="437"/>
        <v>0</v>
      </c>
      <c r="CZ92" s="206">
        <f t="shared" si="438"/>
        <v>0</v>
      </c>
      <c r="DA92" s="206">
        <f t="shared" si="439"/>
        <v>0</v>
      </c>
      <c r="DB92" s="207"/>
      <c r="DC92" s="207">
        <f t="shared" si="440"/>
        <v>0</v>
      </c>
      <c r="DD92" s="206">
        <f t="shared" si="441"/>
        <v>0</v>
      </c>
      <c r="DE92" s="206">
        <f t="shared" si="442"/>
        <v>0</v>
      </c>
      <c r="DF92" s="207"/>
      <c r="DG92" s="207">
        <f t="shared" si="443"/>
        <v>0</v>
      </c>
      <c r="DH92" s="206">
        <f t="shared" si="444"/>
        <v>0</v>
      </c>
      <c r="DI92" s="206">
        <f t="shared" si="445"/>
        <v>0</v>
      </c>
      <c r="DJ92" s="207"/>
      <c r="DK92" s="207">
        <f t="shared" si="446"/>
        <v>0</v>
      </c>
      <c r="DL92" s="206">
        <f t="shared" si="447"/>
        <v>0</v>
      </c>
      <c r="DM92" s="206">
        <f t="shared" si="448"/>
        <v>0</v>
      </c>
      <c r="DN92" s="207"/>
      <c r="DO92" s="207">
        <f t="shared" si="449"/>
        <v>0</v>
      </c>
      <c r="DP92" s="206">
        <f t="shared" si="450"/>
        <v>0</v>
      </c>
      <c r="DQ92" s="206">
        <f t="shared" si="451"/>
        <v>0</v>
      </c>
      <c r="DR92" s="207"/>
      <c r="DS92" s="207">
        <f t="shared" si="452"/>
        <v>0</v>
      </c>
      <c r="DT92" s="206">
        <f t="shared" si="453"/>
        <v>0</v>
      </c>
      <c r="DU92" s="206">
        <f t="shared" si="454"/>
        <v>0</v>
      </c>
      <c r="DV92" s="207"/>
      <c r="DW92" s="207">
        <f t="shared" si="520"/>
        <v>0</v>
      </c>
      <c r="DX92" s="206">
        <f t="shared" si="521"/>
        <v>0</v>
      </c>
      <c r="DY92" s="206">
        <f t="shared" si="522"/>
        <v>0</v>
      </c>
      <c r="DZ92" s="525"/>
      <c r="EA92" s="207">
        <f t="shared" si="455"/>
        <v>0</v>
      </c>
      <c r="EB92" s="206">
        <f t="shared" si="456"/>
        <v>0</v>
      </c>
      <c r="EC92" s="206">
        <f t="shared" si="457"/>
        <v>0</v>
      </c>
      <c r="ED92" s="207"/>
      <c r="EE92" s="207">
        <f t="shared" si="458"/>
        <v>0</v>
      </c>
      <c r="EF92" s="206">
        <f t="shared" si="459"/>
        <v>0</v>
      </c>
      <c r="EG92" s="206">
        <f t="shared" si="460"/>
        <v>0</v>
      </c>
      <c r="EH92" s="207"/>
      <c r="EI92" s="207">
        <f t="shared" si="461"/>
        <v>0</v>
      </c>
      <c r="EJ92" s="206">
        <f t="shared" si="462"/>
        <v>0</v>
      </c>
      <c r="EK92" s="206">
        <f t="shared" si="463"/>
        <v>0</v>
      </c>
      <c r="EL92" s="207"/>
      <c r="EM92" s="207">
        <f t="shared" si="464"/>
        <v>0</v>
      </c>
      <c r="EN92" s="206">
        <f t="shared" si="465"/>
        <v>0</v>
      </c>
      <c r="EO92" s="206">
        <f t="shared" si="466"/>
        <v>0</v>
      </c>
      <c r="EP92" s="207"/>
      <c r="EQ92" s="207">
        <f t="shared" si="467"/>
        <v>0</v>
      </c>
      <c r="ER92" s="206">
        <f t="shared" si="468"/>
        <v>0</v>
      </c>
      <c r="ES92" s="206">
        <f t="shared" si="469"/>
        <v>0</v>
      </c>
      <c r="ET92" s="207"/>
      <c r="EU92" s="207">
        <f t="shared" si="470"/>
        <v>0</v>
      </c>
      <c r="EV92" s="206">
        <f t="shared" si="471"/>
        <v>0</v>
      </c>
      <c r="EW92" s="206">
        <f t="shared" si="472"/>
        <v>0</v>
      </c>
      <c r="EX92" s="207"/>
      <c r="EY92" s="207">
        <f t="shared" si="473"/>
        <v>0</v>
      </c>
      <c r="EZ92" s="206">
        <f t="shared" si="474"/>
        <v>0</v>
      </c>
      <c r="FA92" s="206">
        <f t="shared" si="475"/>
        <v>0</v>
      </c>
      <c r="FB92" s="207"/>
      <c r="FC92" s="207">
        <f t="shared" si="476"/>
        <v>0</v>
      </c>
      <c r="FD92" s="206">
        <f t="shared" si="477"/>
        <v>0</v>
      </c>
      <c r="FE92" s="206">
        <f t="shared" si="478"/>
        <v>0</v>
      </c>
      <c r="FF92" s="207"/>
      <c r="FG92" s="207">
        <f t="shared" si="479"/>
        <v>0</v>
      </c>
      <c r="FH92" s="206">
        <f t="shared" si="480"/>
        <v>0</v>
      </c>
      <c r="FI92" s="206">
        <f t="shared" si="481"/>
        <v>0</v>
      </c>
      <c r="FJ92" s="207"/>
      <c r="FK92" s="207">
        <f t="shared" si="482"/>
        <v>0</v>
      </c>
      <c r="FL92" s="206">
        <f t="shared" si="483"/>
        <v>0</v>
      </c>
      <c r="FM92" s="206">
        <f t="shared" si="484"/>
        <v>0</v>
      </c>
      <c r="FN92" s="207"/>
      <c r="FO92" s="207">
        <f t="shared" si="485"/>
        <v>0</v>
      </c>
      <c r="FP92" s="206">
        <f t="shared" si="486"/>
        <v>0</v>
      </c>
      <c r="FQ92" s="206">
        <f t="shared" si="487"/>
        <v>0</v>
      </c>
      <c r="FR92" s="207"/>
      <c r="FS92" s="207">
        <f t="shared" si="488"/>
        <v>0</v>
      </c>
      <c r="FT92" s="206">
        <f t="shared" si="489"/>
        <v>0</v>
      </c>
      <c r="FU92" s="206">
        <f t="shared" si="490"/>
        <v>0</v>
      </c>
      <c r="FV92" s="207"/>
      <c r="FW92" s="207">
        <f t="shared" si="491"/>
        <v>0</v>
      </c>
      <c r="FX92" s="206"/>
      <c r="FY92" s="206"/>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1:263" s="3" customFormat="1" x14ac:dyDescent="0.2">
      <c r="A93" s="45"/>
      <c r="B93" s="45"/>
      <c r="C93" s="45" t="s">
        <v>2</v>
      </c>
      <c r="D93" s="45">
        <v>140</v>
      </c>
      <c r="E93" s="486"/>
      <c r="F93" s="52">
        <f t="shared" si="494"/>
        <v>0</v>
      </c>
      <c r="G93" s="47"/>
      <c r="H93" s="52">
        <f t="shared" si="495"/>
        <v>0</v>
      </c>
      <c r="I93" s="47"/>
      <c r="J93" s="52">
        <f t="shared" si="496"/>
        <v>0</v>
      </c>
      <c r="K93" s="47"/>
      <c r="L93" s="52">
        <f t="shared" si="497"/>
        <v>0</v>
      </c>
      <c r="M93" s="47"/>
      <c r="N93" s="52">
        <f t="shared" si="498"/>
        <v>0</v>
      </c>
      <c r="O93" s="47"/>
      <c r="P93" s="52">
        <f t="shared" si="499"/>
        <v>0</v>
      </c>
      <c r="Q93" s="47"/>
      <c r="R93" s="52">
        <f t="shared" si="500"/>
        <v>0</v>
      </c>
      <c r="S93" s="47"/>
      <c r="T93" s="52">
        <f t="shared" si="501"/>
        <v>0</v>
      </c>
      <c r="U93" s="47"/>
      <c r="V93" s="52">
        <f t="shared" si="502"/>
        <v>0</v>
      </c>
      <c r="W93" s="47"/>
      <c r="X93" s="52">
        <f t="shared" si="503"/>
        <v>0</v>
      </c>
      <c r="Y93" s="47"/>
      <c r="Z93" s="52">
        <f t="shared" si="504"/>
        <v>0</v>
      </c>
      <c r="AA93" s="47"/>
      <c r="AB93" s="481">
        <f t="shared" si="505"/>
        <v>0</v>
      </c>
      <c r="AC93" s="486"/>
      <c r="AD93" s="52">
        <f t="shared" si="506"/>
        <v>0</v>
      </c>
      <c r="AE93" s="47"/>
      <c r="AF93" s="52">
        <f t="shared" si="507"/>
        <v>0</v>
      </c>
      <c r="AG93" s="47"/>
      <c r="AH93" s="52">
        <f t="shared" si="508"/>
        <v>0</v>
      </c>
      <c r="AI93" s="47"/>
      <c r="AJ93" s="52">
        <f t="shared" si="509"/>
        <v>0</v>
      </c>
      <c r="AK93" s="47"/>
      <c r="AL93" s="52">
        <f t="shared" si="510"/>
        <v>0</v>
      </c>
      <c r="AM93" s="47"/>
      <c r="AN93" s="52">
        <f t="shared" si="511"/>
        <v>0</v>
      </c>
      <c r="AO93" s="47"/>
      <c r="AP93" s="52">
        <f t="shared" si="512"/>
        <v>0</v>
      </c>
      <c r="AQ93" s="47"/>
      <c r="AR93" s="52">
        <f t="shared" si="513"/>
        <v>0</v>
      </c>
      <c r="AS93" s="47"/>
      <c r="AT93" s="52">
        <f t="shared" si="514"/>
        <v>0</v>
      </c>
      <c r="AU93" s="47"/>
      <c r="AV93" s="52">
        <f t="shared" si="515"/>
        <v>0</v>
      </c>
      <c r="AW93" s="47"/>
      <c r="AX93" s="52">
        <f t="shared" si="516"/>
        <v>0</v>
      </c>
      <c r="AY93" s="47"/>
      <c r="AZ93" s="481">
        <f t="shared" si="517"/>
        <v>0</v>
      </c>
      <c r="BA93" s="486"/>
      <c r="BB93" s="52">
        <f t="shared" si="413"/>
        <v>0</v>
      </c>
      <c r="BC93" s="47"/>
      <c r="BD93" s="52">
        <f t="shared" si="564"/>
        <v>0</v>
      </c>
      <c r="BE93" s="47"/>
      <c r="BF93" s="52">
        <f t="shared" si="565"/>
        <v>0</v>
      </c>
      <c r="BG93" s="47"/>
      <c r="BH93" s="52">
        <f t="shared" si="566"/>
        <v>0</v>
      </c>
      <c r="BI93" s="47"/>
      <c r="BJ93" s="52">
        <f t="shared" si="567"/>
        <v>0</v>
      </c>
      <c r="BK93" s="47"/>
      <c r="BL93" s="52">
        <f t="shared" si="568"/>
        <v>0</v>
      </c>
      <c r="BM93" s="47"/>
      <c r="BN93" s="52">
        <f t="shared" si="569"/>
        <v>0</v>
      </c>
      <c r="BO93" s="47"/>
      <c r="BP93" s="52">
        <f t="shared" si="570"/>
        <v>0</v>
      </c>
      <c r="BQ93" s="47"/>
      <c r="BR93" s="52">
        <f t="shared" si="571"/>
        <v>0</v>
      </c>
      <c r="BS93" s="47"/>
      <c r="BT93" s="52">
        <f t="shared" si="572"/>
        <v>0</v>
      </c>
      <c r="BU93" s="47"/>
      <c r="BV93" s="52">
        <f t="shared" si="573"/>
        <v>0</v>
      </c>
      <c r="BW93" s="47"/>
      <c r="BX93" s="505">
        <f t="shared" si="574"/>
        <v>0</v>
      </c>
      <c r="BY93" s="499"/>
      <c r="BZ93" s="52">
        <f t="shared" si="575"/>
        <v>0</v>
      </c>
      <c r="CA93" s="47"/>
      <c r="CB93" s="52">
        <f t="shared" si="576"/>
        <v>0</v>
      </c>
      <c r="CC93" s="47"/>
      <c r="CD93" s="52">
        <f t="shared" si="577"/>
        <v>0</v>
      </c>
      <c r="CE93" s="47"/>
      <c r="CF93" s="52">
        <f t="shared" si="578"/>
        <v>0</v>
      </c>
      <c r="CG93" s="42"/>
      <c r="CH93" s="49">
        <f t="shared" si="429"/>
        <v>0</v>
      </c>
      <c r="CI93" s="49">
        <f t="shared" si="430"/>
        <v>0</v>
      </c>
      <c r="CJ93" s="1"/>
      <c r="CK93" s="1"/>
      <c r="CL93" s="207"/>
      <c r="CM93" s="207">
        <f t="shared" si="431"/>
        <v>0</v>
      </c>
      <c r="CN93" s="206">
        <f t="shared" si="518"/>
        <v>0</v>
      </c>
      <c r="CO93" s="206">
        <f t="shared" si="519"/>
        <v>0</v>
      </c>
      <c r="CP93" s="207"/>
      <c r="CQ93" s="207">
        <f t="shared" si="432"/>
        <v>0</v>
      </c>
      <c r="CR93" s="206">
        <f t="shared" si="523"/>
        <v>0</v>
      </c>
      <c r="CS93" s="206">
        <f t="shared" si="433"/>
        <v>0</v>
      </c>
      <c r="CT93" s="207"/>
      <c r="CU93" s="207">
        <f t="shared" si="434"/>
        <v>0</v>
      </c>
      <c r="CV93" s="206">
        <f t="shared" si="435"/>
        <v>0</v>
      </c>
      <c r="CW93" s="206">
        <f t="shared" si="436"/>
        <v>0</v>
      </c>
      <c r="CX93" s="207"/>
      <c r="CY93" s="207">
        <f t="shared" si="437"/>
        <v>0</v>
      </c>
      <c r="CZ93" s="206">
        <f t="shared" si="438"/>
        <v>0</v>
      </c>
      <c r="DA93" s="206">
        <f t="shared" si="439"/>
        <v>0</v>
      </c>
      <c r="DB93" s="207"/>
      <c r="DC93" s="207">
        <f t="shared" si="440"/>
        <v>0</v>
      </c>
      <c r="DD93" s="206">
        <f t="shared" si="441"/>
        <v>0</v>
      </c>
      <c r="DE93" s="206">
        <f t="shared" si="442"/>
        <v>0</v>
      </c>
      <c r="DF93" s="207"/>
      <c r="DG93" s="207">
        <f t="shared" si="443"/>
        <v>0</v>
      </c>
      <c r="DH93" s="206">
        <f t="shared" si="444"/>
        <v>0</v>
      </c>
      <c r="DI93" s="206">
        <f t="shared" si="445"/>
        <v>0</v>
      </c>
      <c r="DJ93" s="207"/>
      <c r="DK93" s="207">
        <f t="shared" si="446"/>
        <v>0</v>
      </c>
      <c r="DL93" s="206">
        <f t="shared" si="447"/>
        <v>0</v>
      </c>
      <c r="DM93" s="206">
        <f t="shared" si="448"/>
        <v>0</v>
      </c>
      <c r="DN93" s="207"/>
      <c r="DO93" s="207">
        <f t="shared" si="449"/>
        <v>0</v>
      </c>
      <c r="DP93" s="206">
        <f t="shared" si="450"/>
        <v>0</v>
      </c>
      <c r="DQ93" s="206">
        <f t="shared" si="451"/>
        <v>0</v>
      </c>
      <c r="DR93" s="207"/>
      <c r="DS93" s="207">
        <f t="shared" si="452"/>
        <v>0</v>
      </c>
      <c r="DT93" s="206">
        <f t="shared" si="453"/>
        <v>0</v>
      </c>
      <c r="DU93" s="206">
        <f t="shared" si="454"/>
        <v>0</v>
      </c>
      <c r="DV93" s="207"/>
      <c r="DW93" s="207">
        <f t="shared" si="520"/>
        <v>0</v>
      </c>
      <c r="DX93" s="206">
        <f t="shared" si="521"/>
        <v>0</v>
      </c>
      <c r="DY93" s="206">
        <f t="shared" si="522"/>
        <v>0</v>
      </c>
      <c r="DZ93" s="525"/>
      <c r="EA93" s="207">
        <f t="shared" si="455"/>
        <v>0</v>
      </c>
      <c r="EB93" s="206">
        <f t="shared" si="456"/>
        <v>0</v>
      </c>
      <c r="EC93" s="206">
        <f t="shared" si="457"/>
        <v>0</v>
      </c>
      <c r="ED93" s="207"/>
      <c r="EE93" s="207">
        <f t="shared" si="458"/>
        <v>0</v>
      </c>
      <c r="EF93" s="206">
        <f t="shared" si="459"/>
        <v>0</v>
      </c>
      <c r="EG93" s="206">
        <f t="shared" si="460"/>
        <v>0</v>
      </c>
      <c r="EH93" s="207"/>
      <c r="EI93" s="207">
        <f t="shared" si="461"/>
        <v>0</v>
      </c>
      <c r="EJ93" s="206">
        <f t="shared" si="462"/>
        <v>0</v>
      </c>
      <c r="EK93" s="206">
        <f t="shared" si="463"/>
        <v>0</v>
      </c>
      <c r="EL93" s="207"/>
      <c r="EM93" s="207">
        <f t="shared" si="464"/>
        <v>0</v>
      </c>
      <c r="EN93" s="206">
        <f t="shared" si="465"/>
        <v>0</v>
      </c>
      <c r="EO93" s="206">
        <f t="shared" si="466"/>
        <v>0</v>
      </c>
      <c r="EP93" s="207"/>
      <c r="EQ93" s="207">
        <f t="shared" si="467"/>
        <v>0</v>
      </c>
      <c r="ER93" s="206">
        <f t="shared" si="468"/>
        <v>0</v>
      </c>
      <c r="ES93" s="206">
        <f t="shared" si="469"/>
        <v>0</v>
      </c>
      <c r="ET93" s="207"/>
      <c r="EU93" s="207">
        <f t="shared" si="470"/>
        <v>0</v>
      </c>
      <c r="EV93" s="206">
        <f t="shared" si="471"/>
        <v>0</v>
      </c>
      <c r="EW93" s="206">
        <f t="shared" si="472"/>
        <v>0</v>
      </c>
      <c r="EX93" s="207"/>
      <c r="EY93" s="207">
        <f t="shared" si="473"/>
        <v>0</v>
      </c>
      <c r="EZ93" s="206">
        <f t="shared" si="474"/>
        <v>0</v>
      </c>
      <c r="FA93" s="206">
        <f t="shared" si="475"/>
        <v>0</v>
      </c>
      <c r="FB93" s="207"/>
      <c r="FC93" s="207">
        <f t="shared" si="476"/>
        <v>0</v>
      </c>
      <c r="FD93" s="206">
        <f t="shared" si="477"/>
        <v>0</v>
      </c>
      <c r="FE93" s="206">
        <f t="shared" si="478"/>
        <v>0</v>
      </c>
      <c r="FF93" s="207"/>
      <c r="FG93" s="207">
        <f t="shared" si="479"/>
        <v>0</v>
      </c>
      <c r="FH93" s="206">
        <f t="shared" si="480"/>
        <v>0</v>
      </c>
      <c r="FI93" s="206">
        <f t="shared" si="481"/>
        <v>0</v>
      </c>
      <c r="FJ93" s="207"/>
      <c r="FK93" s="207">
        <f t="shared" si="482"/>
        <v>0</v>
      </c>
      <c r="FL93" s="206">
        <f t="shared" si="483"/>
        <v>0</v>
      </c>
      <c r="FM93" s="206">
        <f t="shared" si="484"/>
        <v>0</v>
      </c>
      <c r="FN93" s="207"/>
      <c r="FO93" s="207">
        <f t="shared" si="485"/>
        <v>0</v>
      </c>
      <c r="FP93" s="206">
        <f t="shared" si="486"/>
        <v>0</v>
      </c>
      <c r="FQ93" s="206">
        <f t="shared" si="487"/>
        <v>0</v>
      </c>
      <c r="FR93" s="207"/>
      <c r="FS93" s="207">
        <f t="shared" si="488"/>
        <v>0</v>
      </c>
      <c r="FT93" s="206">
        <f t="shared" si="489"/>
        <v>0</v>
      </c>
      <c r="FU93" s="206">
        <f t="shared" si="490"/>
        <v>0</v>
      </c>
      <c r="FV93" s="207"/>
      <c r="FW93" s="207">
        <f t="shared" si="491"/>
        <v>0</v>
      </c>
      <c r="FX93" s="206"/>
      <c r="FY93" s="206"/>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1:263" s="3" customFormat="1" x14ac:dyDescent="0.2">
      <c r="A94" s="45" t="s">
        <v>117</v>
      </c>
      <c r="B94" s="45" t="s">
        <v>350</v>
      </c>
      <c r="C94" s="45" t="s">
        <v>7</v>
      </c>
      <c r="D94" s="45">
        <v>118</v>
      </c>
      <c r="E94" s="486"/>
      <c r="F94" s="52">
        <f t="shared" si="494"/>
        <v>0</v>
      </c>
      <c r="G94" s="47"/>
      <c r="H94" s="52">
        <f t="shared" si="495"/>
        <v>0</v>
      </c>
      <c r="I94" s="47"/>
      <c r="J94" s="52">
        <f t="shared" si="496"/>
        <v>0</v>
      </c>
      <c r="K94" s="47"/>
      <c r="L94" s="52">
        <f t="shared" si="497"/>
        <v>0</v>
      </c>
      <c r="M94" s="47"/>
      <c r="N94" s="52">
        <f t="shared" si="498"/>
        <v>0</v>
      </c>
      <c r="O94" s="47"/>
      <c r="P94" s="52">
        <f t="shared" si="499"/>
        <v>0</v>
      </c>
      <c r="Q94" s="47"/>
      <c r="R94" s="52">
        <f t="shared" si="500"/>
        <v>0</v>
      </c>
      <c r="S94" s="47"/>
      <c r="T94" s="52">
        <f t="shared" si="501"/>
        <v>0</v>
      </c>
      <c r="U94" s="47"/>
      <c r="V94" s="52">
        <f t="shared" si="502"/>
        <v>0</v>
      </c>
      <c r="W94" s="47"/>
      <c r="X94" s="52">
        <f t="shared" si="503"/>
        <v>0</v>
      </c>
      <c r="Y94" s="47"/>
      <c r="Z94" s="52">
        <f t="shared" si="504"/>
        <v>0</v>
      </c>
      <c r="AA94" s="47"/>
      <c r="AB94" s="481">
        <f t="shared" si="505"/>
        <v>0</v>
      </c>
      <c r="AC94" s="516">
        <v>5</v>
      </c>
      <c r="AD94" s="52">
        <f t="shared" si="506"/>
        <v>590</v>
      </c>
      <c r="AE94" s="47">
        <v>0.75</v>
      </c>
      <c r="AF94" s="52">
        <f t="shared" si="507"/>
        <v>88.5</v>
      </c>
      <c r="AG94" s="184">
        <v>20.75</v>
      </c>
      <c r="AH94" s="52">
        <f t="shared" si="508"/>
        <v>2448.5</v>
      </c>
      <c r="AI94" s="47">
        <v>18.5</v>
      </c>
      <c r="AJ94" s="52">
        <f t="shared" si="509"/>
        <v>2183</v>
      </c>
      <c r="AK94" s="47">
        <v>12.75</v>
      </c>
      <c r="AL94" s="52">
        <f t="shared" si="510"/>
        <v>1504.5</v>
      </c>
      <c r="AM94" s="47">
        <v>6.5</v>
      </c>
      <c r="AN94" s="52">
        <f t="shared" si="511"/>
        <v>767</v>
      </c>
      <c r="AO94" s="47">
        <v>11.5</v>
      </c>
      <c r="AP94" s="52">
        <f t="shared" si="512"/>
        <v>1357</v>
      </c>
      <c r="AQ94" s="47">
        <v>14.5</v>
      </c>
      <c r="AR94" s="52">
        <f t="shared" si="513"/>
        <v>1711</v>
      </c>
      <c r="AS94" s="47">
        <v>32.75</v>
      </c>
      <c r="AT94" s="52">
        <f t="shared" si="514"/>
        <v>3864.5</v>
      </c>
      <c r="AU94" s="47">
        <v>21.5</v>
      </c>
      <c r="AV94" s="52">
        <f t="shared" si="515"/>
        <v>2537</v>
      </c>
      <c r="AW94" s="47">
        <v>25.5</v>
      </c>
      <c r="AX94" s="52">
        <f t="shared" si="516"/>
        <v>3009</v>
      </c>
      <c r="AY94" s="47">
        <v>20.5</v>
      </c>
      <c r="AZ94" s="481">
        <f t="shared" si="517"/>
        <v>2419</v>
      </c>
      <c r="BA94" s="486"/>
      <c r="BB94" s="52">
        <f t="shared" si="413"/>
        <v>0</v>
      </c>
      <c r="BC94" s="47"/>
      <c r="BD94" s="52">
        <f t="shared" si="564"/>
        <v>0</v>
      </c>
      <c r="BE94" s="47"/>
      <c r="BF94" s="52">
        <f t="shared" si="565"/>
        <v>0</v>
      </c>
      <c r="BG94" s="47"/>
      <c r="BH94" s="52">
        <f t="shared" si="566"/>
        <v>0</v>
      </c>
      <c r="BI94" s="47"/>
      <c r="BJ94" s="52">
        <f t="shared" si="567"/>
        <v>0</v>
      </c>
      <c r="BK94" s="47"/>
      <c r="BL94" s="52">
        <f t="shared" si="568"/>
        <v>0</v>
      </c>
      <c r="BM94" s="47"/>
      <c r="BN94" s="52">
        <f t="shared" si="569"/>
        <v>0</v>
      </c>
      <c r="BO94" s="47"/>
      <c r="BP94" s="52">
        <f t="shared" si="570"/>
        <v>0</v>
      </c>
      <c r="BQ94" s="47"/>
      <c r="BR94" s="52">
        <f t="shared" si="571"/>
        <v>0</v>
      </c>
      <c r="BS94" s="47"/>
      <c r="BT94" s="52">
        <f t="shared" si="572"/>
        <v>0</v>
      </c>
      <c r="BU94" s="47"/>
      <c r="BV94" s="52">
        <f t="shared" si="573"/>
        <v>0</v>
      </c>
      <c r="BW94" s="47"/>
      <c r="BX94" s="505">
        <f t="shared" si="574"/>
        <v>0</v>
      </c>
      <c r="BY94" s="499"/>
      <c r="BZ94" s="52">
        <f t="shared" si="575"/>
        <v>0</v>
      </c>
      <c r="CA94" s="47"/>
      <c r="CB94" s="52">
        <f t="shared" si="576"/>
        <v>0</v>
      </c>
      <c r="CC94" s="47"/>
      <c r="CD94" s="52">
        <f t="shared" si="577"/>
        <v>0</v>
      </c>
      <c r="CE94" s="47"/>
      <c r="CF94" s="52">
        <f t="shared" si="578"/>
        <v>0</v>
      </c>
      <c r="CG94" s="42"/>
      <c r="CH94" s="49">
        <f t="shared" si="429"/>
        <v>190.5</v>
      </c>
      <c r="CI94" s="49">
        <f t="shared" si="430"/>
        <v>22479</v>
      </c>
      <c r="CJ94" s="1"/>
      <c r="CK94" s="1"/>
      <c r="CL94" s="207"/>
      <c r="CM94" s="207">
        <f t="shared" si="431"/>
        <v>0</v>
      </c>
      <c r="CN94" s="206">
        <f t="shared" si="518"/>
        <v>0</v>
      </c>
      <c r="CO94" s="206">
        <f t="shared" si="519"/>
        <v>0</v>
      </c>
      <c r="CP94" s="207"/>
      <c r="CQ94" s="207">
        <f t="shared" si="432"/>
        <v>0</v>
      </c>
      <c r="CR94" s="206">
        <f t="shared" si="523"/>
        <v>0</v>
      </c>
      <c r="CS94" s="206">
        <f t="shared" si="433"/>
        <v>0</v>
      </c>
      <c r="CT94" s="207"/>
      <c r="CU94" s="207">
        <f t="shared" si="434"/>
        <v>0</v>
      </c>
      <c r="CV94" s="206">
        <f t="shared" si="435"/>
        <v>0</v>
      </c>
      <c r="CW94" s="206">
        <f t="shared" si="436"/>
        <v>0</v>
      </c>
      <c r="CX94" s="207"/>
      <c r="CY94" s="207">
        <f t="shared" si="437"/>
        <v>0</v>
      </c>
      <c r="CZ94" s="206">
        <f t="shared" si="438"/>
        <v>0</v>
      </c>
      <c r="DA94" s="206">
        <f t="shared" si="439"/>
        <v>0</v>
      </c>
      <c r="DB94" s="207"/>
      <c r="DC94" s="207">
        <f t="shared" si="440"/>
        <v>0</v>
      </c>
      <c r="DD94" s="206">
        <f t="shared" si="441"/>
        <v>0</v>
      </c>
      <c r="DE94" s="206">
        <f t="shared" si="442"/>
        <v>0</v>
      </c>
      <c r="DF94" s="207"/>
      <c r="DG94" s="207">
        <f t="shared" si="443"/>
        <v>0</v>
      </c>
      <c r="DH94" s="206">
        <f t="shared" si="444"/>
        <v>0</v>
      </c>
      <c r="DI94" s="206">
        <f t="shared" si="445"/>
        <v>0</v>
      </c>
      <c r="DJ94" s="207"/>
      <c r="DK94" s="207">
        <f t="shared" si="446"/>
        <v>0</v>
      </c>
      <c r="DL94" s="206">
        <f t="shared" si="447"/>
        <v>0</v>
      </c>
      <c r="DM94" s="206">
        <f t="shared" si="448"/>
        <v>0</v>
      </c>
      <c r="DN94" s="207"/>
      <c r="DO94" s="207">
        <f t="shared" si="449"/>
        <v>0</v>
      </c>
      <c r="DP94" s="206">
        <f t="shared" si="450"/>
        <v>0</v>
      </c>
      <c r="DQ94" s="206">
        <f t="shared" si="451"/>
        <v>0</v>
      </c>
      <c r="DR94" s="207"/>
      <c r="DS94" s="207">
        <f t="shared" si="452"/>
        <v>0</v>
      </c>
      <c r="DT94" s="206">
        <f t="shared" si="453"/>
        <v>0</v>
      </c>
      <c r="DU94" s="206">
        <f t="shared" si="454"/>
        <v>0</v>
      </c>
      <c r="DV94" s="207"/>
      <c r="DW94" s="207">
        <f t="shared" si="520"/>
        <v>0</v>
      </c>
      <c r="DX94" s="206">
        <f t="shared" si="521"/>
        <v>0</v>
      </c>
      <c r="DY94" s="206">
        <f t="shared" si="522"/>
        <v>0</v>
      </c>
      <c r="DZ94" s="526">
        <v>6.25</v>
      </c>
      <c r="EA94" s="207">
        <f t="shared" si="455"/>
        <v>737.5</v>
      </c>
      <c r="EB94" s="206">
        <f t="shared" si="456"/>
        <v>11.25</v>
      </c>
      <c r="EC94" s="206">
        <f t="shared" si="457"/>
        <v>1327.5</v>
      </c>
      <c r="ED94" s="207">
        <f>6.75</f>
        <v>6.75</v>
      </c>
      <c r="EE94" s="207">
        <f t="shared" si="458"/>
        <v>796.5</v>
      </c>
      <c r="EF94" s="206">
        <f t="shared" si="459"/>
        <v>7.5</v>
      </c>
      <c r="EG94" s="206">
        <f t="shared" si="460"/>
        <v>885</v>
      </c>
      <c r="EH94" s="207">
        <f>4</f>
        <v>4</v>
      </c>
      <c r="EI94" s="207">
        <f t="shared" si="461"/>
        <v>472</v>
      </c>
      <c r="EJ94" s="206">
        <f t="shared" si="462"/>
        <v>24.75</v>
      </c>
      <c r="EK94" s="206">
        <f t="shared" si="463"/>
        <v>2920.5</v>
      </c>
      <c r="EL94" s="207">
        <v>1.75</v>
      </c>
      <c r="EM94" s="207">
        <f t="shared" si="464"/>
        <v>206.5</v>
      </c>
      <c r="EN94" s="206">
        <f t="shared" si="465"/>
        <v>20.25</v>
      </c>
      <c r="EO94" s="206">
        <f t="shared" si="466"/>
        <v>2389.5</v>
      </c>
      <c r="EP94" s="207">
        <f>0.5+3</f>
        <v>3.5</v>
      </c>
      <c r="EQ94" s="207">
        <f t="shared" si="467"/>
        <v>413</v>
      </c>
      <c r="ER94" s="206">
        <f t="shared" si="468"/>
        <v>16.25</v>
      </c>
      <c r="ES94" s="206">
        <f t="shared" si="469"/>
        <v>1917.5</v>
      </c>
      <c r="ET94" s="207">
        <v>4</v>
      </c>
      <c r="EU94" s="207">
        <f t="shared" si="470"/>
        <v>472</v>
      </c>
      <c r="EV94" s="206">
        <f t="shared" si="471"/>
        <v>10.5</v>
      </c>
      <c r="EW94" s="206">
        <f t="shared" si="472"/>
        <v>1239</v>
      </c>
      <c r="EX94" s="207"/>
      <c r="EY94" s="207">
        <f t="shared" si="473"/>
        <v>0</v>
      </c>
      <c r="EZ94" s="206">
        <f t="shared" si="474"/>
        <v>11.5</v>
      </c>
      <c r="FA94" s="206">
        <f t="shared" si="475"/>
        <v>1357</v>
      </c>
      <c r="FB94" s="207">
        <v>3.25</v>
      </c>
      <c r="FC94" s="207">
        <f t="shared" si="476"/>
        <v>383.5</v>
      </c>
      <c r="FD94" s="206">
        <f t="shared" si="477"/>
        <v>17.75</v>
      </c>
      <c r="FE94" s="206">
        <f t="shared" si="478"/>
        <v>2094.5</v>
      </c>
      <c r="FF94" s="207">
        <v>10.25</v>
      </c>
      <c r="FG94" s="207">
        <f t="shared" si="479"/>
        <v>1209.5</v>
      </c>
      <c r="FH94" s="206">
        <f t="shared" si="480"/>
        <v>43</v>
      </c>
      <c r="FI94" s="206">
        <f t="shared" si="481"/>
        <v>5074</v>
      </c>
      <c r="FJ94" s="207">
        <v>3</v>
      </c>
      <c r="FK94" s="207">
        <f t="shared" si="482"/>
        <v>354</v>
      </c>
      <c r="FL94" s="206">
        <f t="shared" si="483"/>
        <v>24.5</v>
      </c>
      <c r="FM94" s="206">
        <f t="shared" si="484"/>
        <v>2891</v>
      </c>
      <c r="FN94" s="207">
        <v>5.75</v>
      </c>
      <c r="FO94" s="207">
        <f t="shared" si="485"/>
        <v>678.5</v>
      </c>
      <c r="FP94" s="206">
        <f t="shared" si="486"/>
        <v>31.25</v>
      </c>
      <c r="FQ94" s="206">
        <f t="shared" si="487"/>
        <v>3687.5</v>
      </c>
      <c r="FR94" s="207">
        <v>2.25</v>
      </c>
      <c r="FS94" s="207">
        <f t="shared" si="488"/>
        <v>265.5</v>
      </c>
      <c r="FT94" s="206">
        <f t="shared" si="489"/>
        <v>22.75</v>
      </c>
      <c r="FU94" s="206">
        <f t="shared" si="490"/>
        <v>2684.5</v>
      </c>
      <c r="FV94" s="207"/>
      <c r="FW94" s="207">
        <f t="shared" si="491"/>
        <v>0</v>
      </c>
      <c r="FX94" s="206"/>
      <c r="FY94" s="206"/>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1:263" s="3" customFormat="1" x14ac:dyDescent="0.2">
      <c r="A95" s="45" t="s">
        <v>104</v>
      </c>
      <c r="B95" s="45" t="s">
        <v>105</v>
      </c>
      <c r="C95" s="45" t="s">
        <v>7</v>
      </c>
      <c r="D95" s="45">
        <v>118</v>
      </c>
      <c r="E95" s="486"/>
      <c r="F95" s="52">
        <f t="shared" ref="F95:F100" si="579">SUM(E95*$D95)</f>
        <v>0</v>
      </c>
      <c r="G95" s="47"/>
      <c r="H95" s="52">
        <f t="shared" ref="H95:H100" si="580">SUM(G95*$D95)</f>
        <v>0</v>
      </c>
      <c r="I95" s="47"/>
      <c r="J95" s="52">
        <f t="shared" ref="J95:J100" si="581">SUM(I95*$D95)</f>
        <v>0</v>
      </c>
      <c r="K95" s="47"/>
      <c r="L95" s="52">
        <f t="shared" ref="L95:L100" si="582">SUM(K95*$D95)</f>
        <v>0</v>
      </c>
      <c r="M95" s="47"/>
      <c r="N95" s="52">
        <f t="shared" ref="N95:N100" si="583">SUM(M95*$D95)</f>
        <v>0</v>
      </c>
      <c r="O95" s="47"/>
      <c r="P95" s="52">
        <f t="shared" ref="P95:P100" si="584">SUM(O95*$D95)</f>
        <v>0</v>
      </c>
      <c r="Q95" s="47"/>
      <c r="R95" s="52">
        <f t="shared" ref="R95:R100" si="585">SUM(Q95*$D95)</f>
        <v>0</v>
      </c>
      <c r="S95" s="47"/>
      <c r="T95" s="52">
        <f t="shared" ref="T95:T100" si="586">SUM(S95*$D95)</f>
        <v>0</v>
      </c>
      <c r="U95" s="47"/>
      <c r="V95" s="52">
        <f t="shared" ref="V95:V100" si="587">SUM(U95*$D95)</f>
        <v>0</v>
      </c>
      <c r="W95" s="47"/>
      <c r="X95" s="52">
        <f t="shared" ref="X95:X100" si="588">SUM(W95*$D95)</f>
        <v>0</v>
      </c>
      <c r="Y95" s="47"/>
      <c r="Z95" s="52">
        <f t="shared" ref="Z95:Z100" si="589">SUM(Y95*$D95)</f>
        <v>0</v>
      </c>
      <c r="AA95" s="47"/>
      <c r="AB95" s="481">
        <f t="shared" ref="AB95:AB100" si="590">SUM(AA95*$D95)</f>
        <v>0</v>
      </c>
      <c r="AC95" s="486"/>
      <c r="AD95" s="52">
        <f t="shared" ref="AD95:AD100" si="591">SUM(AC95*$D95)</f>
        <v>0</v>
      </c>
      <c r="AE95" s="47"/>
      <c r="AF95" s="52">
        <f t="shared" ref="AF95:AF100" si="592">SUM(AE95*$D95)</f>
        <v>0</v>
      </c>
      <c r="AG95" s="47"/>
      <c r="AH95" s="52">
        <f t="shared" ref="AH95:AH100" si="593">SUM(AG95*$D95)</f>
        <v>0</v>
      </c>
      <c r="AI95" s="47"/>
      <c r="AJ95" s="52">
        <f t="shared" ref="AJ95:AJ100" si="594">SUM(AI95*$D95)</f>
        <v>0</v>
      </c>
      <c r="AK95" s="47"/>
      <c r="AL95" s="52">
        <f t="shared" ref="AL95:AL100" si="595">SUM(AK95*$D95)</f>
        <v>0</v>
      </c>
      <c r="AM95" s="47"/>
      <c r="AN95" s="52">
        <f t="shared" ref="AN95:AN100" si="596">SUM(AM95*$D95)</f>
        <v>0</v>
      </c>
      <c r="AO95" s="47"/>
      <c r="AP95" s="52">
        <f t="shared" ref="AP95:AP100" si="597">SUM(AO95*$D95)</f>
        <v>0</v>
      </c>
      <c r="AQ95" s="47"/>
      <c r="AR95" s="52">
        <f t="shared" ref="AR95:AR100" si="598">SUM(AQ95*$D95)</f>
        <v>0</v>
      </c>
      <c r="AS95" s="47"/>
      <c r="AT95" s="52">
        <f t="shared" ref="AT95:AT100" si="599">SUM(AS95*$D95)</f>
        <v>0</v>
      </c>
      <c r="AU95" s="47"/>
      <c r="AV95" s="52">
        <f t="shared" ref="AV95:AV100" si="600">SUM(AU95*$D95)</f>
        <v>0</v>
      </c>
      <c r="AW95" s="47"/>
      <c r="AX95" s="52">
        <f t="shared" ref="AX95:AX100" si="601">SUM(AW95*$D95)</f>
        <v>0</v>
      </c>
      <c r="AY95" s="47"/>
      <c r="AZ95" s="481">
        <f t="shared" ref="AZ95:AZ100" si="602">SUM(AY95*$D95)</f>
        <v>0</v>
      </c>
      <c r="BA95" s="486"/>
      <c r="BB95" s="52">
        <f t="shared" ref="BB95:BB100" si="603">SUM(BA95*$D95)</f>
        <v>0</v>
      </c>
      <c r="BC95" s="47"/>
      <c r="BD95" s="52">
        <f t="shared" ref="BD95:BD100" si="604">SUM(BC95*$D95)</f>
        <v>0</v>
      </c>
      <c r="BE95" s="47"/>
      <c r="BF95" s="52">
        <f t="shared" ref="BF95:BF100" si="605">SUM(BE95*$D95)</f>
        <v>0</v>
      </c>
      <c r="BG95" s="47"/>
      <c r="BH95" s="52">
        <f t="shared" ref="BH95:BH100" si="606">SUM(BG95*$D95)</f>
        <v>0</v>
      </c>
      <c r="BI95" s="47"/>
      <c r="BJ95" s="52">
        <f t="shared" ref="BJ95:BJ100" si="607">SUM(BI95*$D95)</f>
        <v>0</v>
      </c>
      <c r="BK95" s="47"/>
      <c r="BL95" s="52">
        <f t="shared" ref="BL95:BL100" si="608">SUM(BK95*$D95)</f>
        <v>0</v>
      </c>
      <c r="BM95" s="47"/>
      <c r="BN95" s="52">
        <f t="shared" ref="BN95:BN100" si="609">SUM(BM95*$D95)</f>
        <v>0</v>
      </c>
      <c r="BO95" s="47"/>
      <c r="BP95" s="52">
        <f t="shared" ref="BP95:BP100" si="610">SUM(BO95*$D95)</f>
        <v>0</v>
      </c>
      <c r="BQ95" s="47"/>
      <c r="BR95" s="52">
        <f t="shared" ref="BR95:BR100" si="611">SUM(BQ95*$D95)</f>
        <v>0</v>
      </c>
      <c r="BS95" s="47"/>
      <c r="BT95" s="52">
        <f t="shared" ref="BT95:BT100" si="612">SUM(BS95*$D95)</f>
        <v>0</v>
      </c>
      <c r="BU95" s="47"/>
      <c r="BV95" s="52">
        <f t="shared" ref="BV95:BV100" si="613">SUM(BU95*$D95)</f>
        <v>0</v>
      </c>
      <c r="BW95" s="47"/>
      <c r="BX95" s="505">
        <f t="shared" ref="BX95:BX100" si="614">SUM(BW95*$D95)</f>
        <v>0</v>
      </c>
      <c r="BY95" s="499"/>
      <c r="BZ95" s="52">
        <f t="shared" ref="BZ95:BZ100" si="615">SUM(BY95*$D95)</f>
        <v>0</v>
      </c>
      <c r="CA95" s="47"/>
      <c r="CB95" s="52">
        <f t="shared" ref="CB95:CB100" si="616">SUM(CA95*$D95)</f>
        <v>0</v>
      </c>
      <c r="CC95" s="47"/>
      <c r="CD95" s="52">
        <f t="shared" ref="CD95:CD100" si="617">SUM(CC95*$D95)</f>
        <v>0</v>
      </c>
      <c r="CE95" s="47"/>
      <c r="CF95" s="52">
        <f t="shared" ref="CF95:CF100" si="618">SUM(CE95*$D95)</f>
        <v>0</v>
      </c>
      <c r="CG95" s="42"/>
      <c r="CH95" s="49">
        <f t="shared" si="429"/>
        <v>0</v>
      </c>
      <c r="CI95" s="49">
        <f t="shared" si="430"/>
        <v>0</v>
      </c>
      <c r="CJ95" s="1"/>
      <c r="CK95" s="1"/>
      <c r="CL95" s="207"/>
      <c r="CM95" s="207">
        <f t="shared" si="431"/>
        <v>0</v>
      </c>
      <c r="CN95" s="206">
        <f t="shared" si="518"/>
        <v>0</v>
      </c>
      <c r="CO95" s="206">
        <f t="shared" si="519"/>
        <v>0</v>
      </c>
      <c r="CP95" s="207"/>
      <c r="CQ95" s="207">
        <f t="shared" si="432"/>
        <v>0</v>
      </c>
      <c r="CR95" s="206">
        <f t="shared" si="523"/>
        <v>0</v>
      </c>
      <c r="CS95" s="206">
        <f t="shared" si="433"/>
        <v>0</v>
      </c>
      <c r="CT95" s="207"/>
      <c r="CU95" s="207">
        <f t="shared" si="434"/>
        <v>0</v>
      </c>
      <c r="CV95" s="206">
        <f t="shared" si="435"/>
        <v>0</v>
      </c>
      <c r="CW95" s="206">
        <f t="shared" si="436"/>
        <v>0</v>
      </c>
      <c r="CX95" s="207"/>
      <c r="CY95" s="207">
        <f t="shared" si="437"/>
        <v>0</v>
      </c>
      <c r="CZ95" s="206">
        <f t="shared" si="438"/>
        <v>0</v>
      </c>
      <c r="DA95" s="206">
        <f t="shared" si="439"/>
        <v>0</v>
      </c>
      <c r="DB95" s="207"/>
      <c r="DC95" s="207">
        <f t="shared" si="440"/>
        <v>0</v>
      </c>
      <c r="DD95" s="206">
        <f t="shared" si="441"/>
        <v>0</v>
      </c>
      <c r="DE95" s="206">
        <f t="shared" si="442"/>
        <v>0</v>
      </c>
      <c r="DF95" s="207"/>
      <c r="DG95" s="207">
        <f t="shared" si="443"/>
        <v>0</v>
      </c>
      <c r="DH95" s="206">
        <f t="shared" si="444"/>
        <v>0</v>
      </c>
      <c r="DI95" s="206">
        <f t="shared" si="445"/>
        <v>0</v>
      </c>
      <c r="DJ95" s="207"/>
      <c r="DK95" s="207">
        <f t="shared" si="446"/>
        <v>0</v>
      </c>
      <c r="DL95" s="206">
        <f t="shared" si="447"/>
        <v>0</v>
      </c>
      <c r="DM95" s="206">
        <f t="shared" si="448"/>
        <v>0</v>
      </c>
      <c r="DN95" s="207"/>
      <c r="DO95" s="207">
        <f t="shared" si="449"/>
        <v>0</v>
      </c>
      <c r="DP95" s="206">
        <f t="shared" si="450"/>
        <v>0</v>
      </c>
      <c r="DQ95" s="206">
        <f t="shared" si="451"/>
        <v>0</v>
      </c>
      <c r="DR95" s="207"/>
      <c r="DS95" s="207">
        <f t="shared" si="452"/>
        <v>0</v>
      </c>
      <c r="DT95" s="206">
        <f t="shared" si="453"/>
        <v>0</v>
      </c>
      <c r="DU95" s="206">
        <f t="shared" si="454"/>
        <v>0</v>
      </c>
      <c r="DV95" s="207"/>
      <c r="DW95" s="207">
        <f t="shared" si="520"/>
        <v>0</v>
      </c>
      <c r="DX95" s="206">
        <f t="shared" si="521"/>
        <v>0</v>
      </c>
      <c r="DY95" s="206">
        <f t="shared" si="522"/>
        <v>0</v>
      </c>
      <c r="DZ95" s="525"/>
      <c r="EA95" s="207">
        <f t="shared" si="455"/>
        <v>0</v>
      </c>
      <c r="EB95" s="206">
        <f t="shared" si="456"/>
        <v>0</v>
      </c>
      <c r="EC95" s="206">
        <f t="shared" si="457"/>
        <v>0</v>
      </c>
      <c r="ED95" s="207"/>
      <c r="EE95" s="207">
        <f t="shared" si="458"/>
        <v>0</v>
      </c>
      <c r="EF95" s="206">
        <f t="shared" si="459"/>
        <v>0</v>
      </c>
      <c r="EG95" s="206">
        <f t="shared" si="460"/>
        <v>0</v>
      </c>
      <c r="EH95" s="207"/>
      <c r="EI95" s="207">
        <f t="shared" si="461"/>
        <v>0</v>
      </c>
      <c r="EJ95" s="206">
        <f t="shared" si="462"/>
        <v>0</v>
      </c>
      <c r="EK95" s="206">
        <f t="shared" si="463"/>
        <v>0</v>
      </c>
      <c r="EL95" s="207"/>
      <c r="EM95" s="207">
        <f t="shared" si="464"/>
        <v>0</v>
      </c>
      <c r="EN95" s="206">
        <f t="shared" si="465"/>
        <v>0</v>
      </c>
      <c r="EO95" s="206">
        <f t="shared" si="466"/>
        <v>0</v>
      </c>
      <c r="EP95" s="207"/>
      <c r="EQ95" s="207">
        <f t="shared" si="467"/>
        <v>0</v>
      </c>
      <c r="ER95" s="206">
        <f t="shared" si="468"/>
        <v>0</v>
      </c>
      <c r="ES95" s="206">
        <f t="shared" si="469"/>
        <v>0</v>
      </c>
      <c r="ET95" s="207"/>
      <c r="EU95" s="207">
        <f t="shared" si="470"/>
        <v>0</v>
      </c>
      <c r="EV95" s="206">
        <f t="shared" si="471"/>
        <v>0</v>
      </c>
      <c r="EW95" s="206">
        <f t="shared" si="472"/>
        <v>0</v>
      </c>
      <c r="EX95" s="207"/>
      <c r="EY95" s="207">
        <f t="shared" si="473"/>
        <v>0</v>
      </c>
      <c r="EZ95" s="206">
        <f t="shared" si="474"/>
        <v>0</v>
      </c>
      <c r="FA95" s="206">
        <f t="shared" si="475"/>
        <v>0</v>
      </c>
      <c r="FB95" s="207"/>
      <c r="FC95" s="207">
        <f t="shared" si="476"/>
        <v>0</v>
      </c>
      <c r="FD95" s="206">
        <f t="shared" si="477"/>
        <v>0</v>
      </c>
      <c r="FE95" s="206">
        <f t="shared" si="478"/>
        <v>0</v>
      </c>
      <c r="FF95" s="207"/>
      <c r="FG95" s="207">
        <f t="shared" si="479"/>
        <v>0</v>
      </c>
      <c r="FH95" s="206">
        <f t="shared" si="480"/>
        <v>0</v>
      </c>
      <c r="FI95" s="206">
        <f t="shared" si="481"/>
        <v>0</v>
      </c>
      <c r="FJ95" s="207"/>
      <c r="FK95" s="207">
        <f t="shared" si="482"/>
        <v>0</v>
      </c>
      <c r="FL95" s="206">
        <f t="shared" si="483"/>
        <v>0</v>
      </c>
      <c r="FM95" s="206">
        <f t="shared" si="484"/>
        <v>0</v>
      </c>
      <c r="FN95" s="207"/>
      <c r="FO95" s="207">
        <f t="shared" si="485"/>
        <v>0</v>
      </c>
      <c r="FP95" s="206">
        <f t="shared" si="486"/>
        <v>0</v>
      </c>
      <c r="FQ95" s="206">
        <f t="shared" si="487"/>
        <v>0</v>
      </c>
      <c r="FR95" s="207"/>
      <c r="FS95" s="207">
        <f t="shared" si="488"/>
        <v>0</v>
      </c>
      <c r="FT95" s="206">
        <f t="shared" si="489"/>
        <v>0</v>
      </c>
      <c r="FU95" s="206">
        <f t="shared" si="490"/>
        <v>0</v>
      </c>
      <c r="FV95" s="207"/>
      <c r="FW95" s="207">
        <f t="shared" si="491"/>
        <v>0</v>
      </c>
      <c r="FX95" s="206"/>
      <c r="FY95" s="206"/>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1:263" s="3" customFormat="1" x14ac:dyDescent="0.2">
      <c r="A96" s="45" t="s">
        <v>234</v>
      </c>
      <c r="B96" s="45" t="s">
        <v>235</v>
      </c>
      <c r="C96" s="45" t="s">
        <v>7</v>
      </c>
      <c r="D96" s="45">
        <v>118</v>
      </c>
      <c r="E96" s="486"/>
      <c r="F96" s="52">
        <f t="shared" si="579"/>
        <v>0</v>
      </c>
      <c r="G96" s="47"/>
      <c r="H96" s="52">
        <f t="shared" si="580"/>
        <v>0</v>
      </c>
      <c r="I96" s="47"/>
      <c r="J96" s="52">
        <f t="shared" si="581"/>
        <v>0</v>
      </c>
      <c r="K96" s="47"/>
      <c r="L96" s="52">
        <f t="shared" si="582"/>
        <v>0</v>
      </c>
      <c r="M96" s="47"/>
      <c r="N96" s="52">
        <f t="shared" si="583"/>
        <v>0</v>
      </c>
      <c r="O96" s="47"/>
      <c r="P96" s="52">
        <f t="shared" si="584"/>
        <v>0</v>
      </c>
      <c r="Q96" s="47"/>
      <c r="R96" s="52">
        <f t="shared" si="585"/>
        <v>0</v>
      </c>
      <c r="S96" s="47">
        <v>7.5</v>
      </c>
      <c r="T96" s="52">
        <f t="shared" si="586"/>
        <v>885</v>
      </c>
      <c r="U96" s="47">
        <v>21</v>
      </c>
      <c r="V96" s="52">
        <f t="shared" si="587"/>
        <v>2478</v>
      </c>
      <c r="W96" s="184">
        <v>23</v>
      </c>
      <c r="X96" s="52">
        <f t="shared" si="588"/>
        <v>2714</v>
      </c>
      <c r="Y96" s="47">
        <v>39</v>
      </c>
      <c r="Z96" s="52">
        <f t="shared" si="589"/>
        <v>4602</v>
      </c>
      <c r="AA96" s="47">
        <v>10.5</v>
      </c>
      <c r="AB96" s="481">
        <f t="shared" si="590"/>
        <v>1239</v>
      </c>
      <c r="AC96" s="516">
        <v>60.5</v>
      </c>
      <c r="AD96" s="52">
        <f t="shared" si="591"/>
        <v>7139</v>
      </c>
      <c r="AE96" s="47">
        <v>55</v>
      </c>
      <c r="AF96" s="52">
        <f t="shared" si="592"/>
        <v>6490</v>
      </c>
      <c r="AG96" s="184">
        <v>64.5</v>
      </c>
      <c r="AH96" s="52">
        <f t="shared" si="593"/>
        <v>7611</v>
      </c>
      <c r="AI96" s="47">
        <v>40</v>
      </c>
      <c r="AJ96" s="52">
        <f t="shared" si="594"/>
        <v>4720</v>
      </c>
      <c r="AK96" s="47">
        <v>21</v>
      </c>
      <c r="AL96" s="52">
        <f t="shared" si="595"/>
        <v>2478</v>
      </c>
      <c r="AM96" s="47">
        <v>22.5</v>
      </c>
      <c r="AN96" s="52">
        <f t="shared" si="596"/>
        <v>2655</v>
      </c>
      <c r="AO96" s="47">
        <v>1</v>
      </c>
      <c r="AP96" s="52">
        <f t="shared" si="597"/>
        <v>118</v>
      </c>
      <c r="AQ96" s="47">
        <v>3</v>
      </c>
      <c r="AR96" s="52">
        <f t="shared" si="598"/>
        <v>354</v>
      </c>
      <c r="AS96" s="47">
        <v>11.5</v>
      </c>
      <c r="AT96" s="52">
        <f t="shared" si="599"/>
        <v>1357</v>
      </c>
      <c r="AU96" s="47">
        <v>9.5</v>
      </c>
      <c r="AV96" s="52">
        <f t="shared" si="600"/>
        <v>1121</v>
      </c>
      <c r="AW96" s="47">
        <v>3</v>
      </c>
      <c r="AX96" s="52">
        <f t="shared" si="601"/>
        <v>354</v>
      </c>
      <c r="AY96" s="47"/>
      <c r="AZ96" s="481">
        <f t="shared" si="602"/>
        <v>0</v>
      </c>
      <c r="BA96" s="486"/>
      <c r="BB96" s="52">
        <f t="shared" si="603"/>
        <v>0</v>
      </c>
      <c r="BC96" s="47"/>
      <c r="BD96" s="52">
        <f t="shared" si="604"/>
        <v>0</v>
      </c>
      <c r="BE96" s="47"/>
      <c r="BF96" s="52">
        <f t="shared" si="605"/>
        <v>0</v>
      </c>
      <c r="BG96" s="47"/>
      <c r="BH96" s="52">
        <f t="shared" si="606"/>
        <v>0</v>
      </c>
      <c r="BI96" s="47"/>
      <c r="BJ96" s="52">
        <f t="shared" si="607"/>
        <v>0</v>
      </c>
      <c r="BK96" s="47"/>
      <c r="BL96" s="52">
        <f t="shared" si="608"/>
        <v>0</v>
      </c>
      <c r="BM96" s="47"/>
      <c r="BN96" s="52">
        <f t="shared" si="609"/>
        <v>0</v>
      </c>
      <c r="BO96" s="47"/>
      <c r="BP96" s="52">
        <f t="shared" si="610"/>
        <v>0</v>
      </c>
      <c r="BQ96" s="47"/>
      <c r="BR96" s="52">
        <f t="shared" si="611"/>
        <v>0</v>
      </c>
      <c r="BS96" s="47"/>
      <c r="BT96" s="52">
        <f t="shared" si="612"/>
        <v>0</v>
      </c>
      <c r="BU96" s="47"/>
      <c r="BV96" s="52">
        <f t="shared" si="613"/>
        <v>0</v>
      </c>
      <c r="BW96" s="47"/>
      <c r="BX96" s="505">
        <f t="shared" si="614"/>
        <v>0</v>
      </c>
      <c r="BY96" s="499"/>
      <c r="BZ96" s="52">
        <f t="shared" si="615"/>
        <v>0</v>
      </c>
      <c r="CA96" s="47"/>
      <c r="CB96" s="52">
        <f t="shared" si="616"/>
        <v>0</v>
      </c>
      <c r="CC96" s="47"/>
      <c r="CD96" s="52">
        <f t="shared" si="617"/>
        <v>0</v>
      </c>
      <c r="CE96" s="47"/>
      <c r="CF96" s="52">
        <f t="shared" si="618"/>
        <v>0</v>
      </c>
      <c r="CG96" s="42"/>
      <c r="CH96" s="49">
        <f t="shared" si="429"/>
        <v>392.5</v>
      </c>
      <c r="CI96" s="49">
        <f t="shared" si="430"/>
        <v>46315</v>
      </c>
      <c r="CJ96" s="1"/>
      <c r="CK96" s="1"/>
      <c r="CL96" s="207">
        <v>3.5</v>
      </c>
      <c r="CM96" s="207">
        <f t="shared" si="431"/>
        <v>413</v>
      </c>
      <c r="CN96" s="206">
        <f t="shared" si="518"/>
        <v>3.5</v>
      </c>
      <c r="CO96" s="206">
        <f t="shared" si="519"/>
        <v>413</v>
      </c>
      <c r="CP96" s="207"/>
      <c r="CQ96" s="207">
        <f t="shared" si="432"/>
        <v>0</v>
      </c>
      <c r="CR96" s="206">
        <f t="shared" si="523"/>
        <v>0</v>
      </c>
      <c r="CS96" s="206">
        <f t="shared" si="433"/>
        <v>0</v>
      </c>
      <c r="CT96" s="207"/>
      <c r="CU96" s="207">
        <f t="shared" si="434"/>
        <v>0</v>
      </c>
      <c r="CV96" s="206">
        <f t="shared" si="435"/>
        <v>0</v>
      </c>
      <c r="CW96" s="206">
        <f t="shared" si="436"/>
        <v>0</v>
      </c>
      <c r="CX96" s="207"/>
      <c r="CY96" s="207">
        <f t="shared" si="437"/>
        <v>0</v>
      </c>
      <c r="CZ96" s="206">
        <f t="shared" si="438"/>
        <v>0</v>
      </c>
      <c r="DA96" s="206">
        <f t="shared" si="439"/>
        <v>0</v>
      </c>
      <c r="DB96" s="207">
        <v>1</v>
      </c>
      <c r="DC96" s="207">
        <f t="shared" si="440"/>
        <v>118</v>
      </c>
      <c r="DD96" s="206">
        <f t="shared" si="441"/>
        <v>1</v>
      </c>
      <c r="DE96" s="206">
        <f t="shared" si="442"/>
        <v>118</v>
      </c>
      <c r="DF96" s="207">
        <v>1</v>
      </c>
      <c r="DG96" s="207">
        <f t="shared" si="443"/>
        <v>118</v>
      </c>
      <c r="DH96" s="206">
        <f t="shared" si="444"/>
        <v>8.5</v>
      </c>
      <c r="DI96" s="206">
        <f t="shared" si="445"/>
        <v>1003</v>
      </c>
      <c r="DJ96" s="207"/>
      <c r="DK96" s="207">
        <f t="shared" si="446"/>
        <v>0</v>
      </c>
      <c r="DL96" s="206">
        <f t="shared" si="447"/>
        <v>21</v>
      </c>
      <c r="DM96" s="206">
        <f t="shared" si="448"/>
        <v>2478</v>
      </c>
      <c r="DN96" s="207"/>
      <c r="DO96" s="207">
        <f t="shared" si="449"/>
        <v>0</v>
      </c>
      <c r="DP96" s="206">
        <f t="shared" si="450"/>
        <v>23</v>
      </c>
      <c r="DQ96" s="206">
        <f t="shared" si="451"/>
        <v>2714</v>
      </c>
      <c r="DR96" s="207"/>
      <c r="DS96" s="207">
        <f t="shared" si="452"/>
        <v>0</v>
      </c>
      <c r="DT96" s="206">
        <f t="shared" si="453"/>
        <v>39</v>
      </c>
      <c r="DU96" s="206">
        <f t="shared" si="454"/>
        <v>4602</v>
      </c>
      <c r="DV96" s="207"/>
      <c r="DW96" s="207">
        <f t="shared" si="520"/>
        <v>0</v>
      </c>
      <c r="DX96" s="206">
        <f t="shared" si="521"/>
        <v>10.5</v>
      </c>
      <c r="DY96" s="206">
        <f t="shared" si="522"/>
        <v>1239</v>
      </c>
      <c r="DZ96" s="525"/>
      <c r="EA96" s="207">
        <f t="shared" si="455"/>
        <v>0</v>
      </c>
      <c r="EB96" s="206">
        <f t="shared" si="456"/>
        <v>60.5</v>
      </c>
      <c r="EC96" s="206">
        <f t="shared" si="457"/>
        <v>7139</v>
      </c>
      <c r="ED96" s="207"/>
      <c r="EE96" s="207">
        <f t="shared" si="458"/>
        <v>0</v>
      </c>
      <c r="EF96" s="206">
        <f t="shared" si="459"/>
        <v>55</v>
      </c>
      <c r="EG96" s="206">
        <f t="shared" si="460"/>
        <v>6490</v>
      </c>
      <c r="EH96" s="207"/>
      <c r="EI96" s="207">
        <f t="shared" si="461"/>
        <v>0</v>
      </c>
      <c r="EJ96" s="206">
        <f t="shared" si="462"/>
        <v>64.5</v>
      </c>
      <c r="EK96" s="206">
        <f t="shared" si="463"/>
        <v>7611</v>
      </c>
      <c r="EL96" s="207"/>
      <c r="EM96" s="207">
        <f t="shared" si="464"/>
        <v>0</v>
      </c>
      <c r="EN96" s="206">
        <f t="shared" si="465"/>
        <v>40</v>
      </c>
      <c r="EO96" s="206">
        <f t="shared" si="466"/>
        <v>4720</v>
      </c>
      <c r="EP96" s="207">
        <v>0.25</v>
      </c>
      <c r="EQ96" s="207">
        <f t="shared" si="467"/>
        <v>29.5</v>
      </c>
      <c r="ER96" s="206">
        <f t="shared" si="468"/>
        <v>21.25</v>
      </c>
      <c r="ES96" s="206">
        <f t="shared" si="469"/>
        <v>2507.5</v>
      </c>
      <c r="ET96" s="207"/>
      <c r="EU96" s="207">
        <f t="shared" si="470"/>
        <v>0</v>
      </c>
      <c r="EV96" s="206">
        <f t="shared" si="471"/>
        <v>22.5</v>
      </c>
      <c r="EW96" s="206">
        <f t="shared" si="472"/>
        <v>2655</v>
      </c>
      <c r="EX96" s="207"/>
      <c r="EY96" s="207">
        <f t="shared" si="473"/>
        <v>0</v>
      </c>
      <c r="EZ96" s="206">
        <f t="shared" si="474"/>
        <v>1</v>
      </c>
      <c r="FA96" s="206">
        <f t="shared" si="475"/>
        <v>118</v>
      </c>
      <c r="FB96" s="207">
        <v>2.5</v>
      </c>
      <c r="FC96" s="207">
        <f t="shared" si="476"/>
        <v>295</v>
      </c>
      <c r="FD96" s="206">
        <f t="shared" si="477"/>
        <v>5.5</v>
      </c>
      <c r="FE96" s="206">
        <f t="shared" si="478"/>
        <v>649</v>
      </c>
      <c r="FF96" s="207">
        <v>2.5</v>
      </c>
      <c r="FG96" s="207">
        <f t="shared" si="479"/>
        <v>295</v>
      </c>
      <c r="FH96" s="206">
        <f t="shared" si="480"/>
        <v>14</v>
      </c>
      <c r="FI96" s="206">
        <f t="shared" si="481"/>
        <v>1652</v>
      </c>
      <c r="FJ96" s="207">
        <v>0.75</v>
      </c>
      <c r="FK96" s="207">
        <f t="shared" si="482"/>
        <v>88.5</v>
      </c>
      <c r="FL96" s="206">
        <f t="shared" si="483"/>
        <v>10.25</v>
      </c>
      <c r="FM96" s="206">
        <f t="shared" si="484"/>
        <v>1209.5</v>
      </c>
      <c r="FN96" s="207">
        <v>7.5</v>
      </c>
      <c r="FO96" s="207">
        <f t="shared" si="485"/>
        <v>885</v>
      </c>
      <c r="FP96" s="206">
        <f t="shared" si="486"/>
        <v>10.5</v>
      </c>
      <c r="FQ96" s="206">
        <f t="shared" si="487"/>
        <v>1239</v>
      </c>
      <c r="FR96" s="207">
        <v>6.5</v>
      </c>
      <c r="FS96" s="207">
        <f t="shared" si="488"/>
        <v>767</v>
      </c>
      <c r="FT96" s="206">
        <f t="shared" si="489"/>
        <v>6.5</v>
      </c>
      <c r="FU96" s="206">
        <f t="shared" si="490"/>
        <v>767</v>
      </c>
      <c r="FV96" s="207"/>
      <c r="FW96" s="207">
        <f t="shared" si="491"/>
        <v>0</v>
      </c>
      <c r="FX96" s="206"/>
      <c r="FY96" s="206"/>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1:263" s="3" customFormat="1" x14ac:dyDescent="0.2">
      <c r="A97" s="45" t="s">
        <v>179</v>
      </c>
      <c r="B97" s="45" t="s">
        <v>180</v>
      </c>
      <c r="C97" s="45" t="s">
        <v>7</v>
      </c>
      <c r="D97" s="45">
        <v>118</v>
      </c>
      <c r="E97" s="486"/>
      <c r="F97" s="52">
        <f t="shared" si="579"/>
        <v>0</v>
      </c>
      <c r="G97" s="47"/>
      <c r="H97" s="52">
        <f t="shared" si="580"/>
        <v>0</v>
      </c>
      <c r="I97" s="47"/>
      <c r="J97" s="52">
        <f t="shared" si="581"/>
        <v>0</v>
      </c>
      <c r="K97" s="47"/>
      <c r="L97" s="52">
        <f t="shared" si="582"/>
        <v>0</v>
      </c>
      <c r="M97" s="47"/>
      <c r="N97" s="52">
        <f t="shared" si="583"/>
        <v>0</v>
      </c>
      <c r="O97" s="47"/>
      <c r="P97" s="52">
        <f t="shared" si="584"/>
        <v>0</v>
      </c>
      <c r="Q97" s="47"/>
      <c r="R97" s="52">
        <f t="shared" si="585"/>
        <v>0</v>
      </c>
      <c r="S97" s="47">
        <v>2</v>
      </c>
      <c r="T97" s="52">
        <f t="shared" si="586"/>
        <v>236</v>
      </c>
      <c r="U97" s="47"/>
      <c r="V97" s="52">
        <f t="shared" si="587"/>
        <v>0</v>
      </c>
      <c r="W97" s="47"/>
      <c r="X97" s="52">
        <f t="shared" si="588"/>
        <v>0</v>
      </c>
      <c r="Y97" s="47"/>
      <c r="Z97" s="52">
        <f t="shared" si="589"/>
        <v>0</v>
      </c>
      <c r="AA97" s="47"/>
      <c r="AB97" s="481">
        <f t="shared" si="590"/>
        <v>0</v>
      </c>
      <c r="AC97" s="486"/>
      <c r="AD97" s="52">
        <f t="shared" si="591"/>
        <v>0</v>
      </c>
      <c r="AE97" s="47"/>
      <c r="AF97" s="52">
        <f t="shared" si="592"/>
        <v>0</v>
      </c>
      <c r="AG97" s="47"/>
      <c r="AH97" s="52">
        <f t="shared" si="593"/>
        <v>0</v>
      </c>
      <c r="AI97" s="47"/>
      <c r="AJ97" s="52">
        <f t="shared" si="594"/>
        <v>0</v>
      </c>
      <c r="AK97" s="47"/>
      <c r="AL97" s="52">
        <f t="shared" si="595"/>
        <v>0</v>
      </c>
      <c r="AM97" s="47"/>
      <c r="AN97" s="52">
        <f t="shared" si="596"/>
        <v>0</v>
      </c>
      <c r="AO97" s="47"/>
      <c r="AP97" s="52">
        <f t="shared" si="597"/>
        <v>0</v>
      </c>
      <c r="AQ97" s="47"/>
      <c r="AR97" s="52">
        <f t="shared" si="598"/>
        <v>0</v>
      </c>
      <c r="AS97" s="47"/>
      <c r="AT97" s="52">
        <f t="shared" si="599"/>
        <v>0</v>
      </c>
      <c r="AU97" s="47"/>
      <c r="AV97" s="52">
        <f t="shared" si="600"/>
        <v>0</v>
      </c>
      <c r="AW97" s="47"/>
      <c r="AX97" s="52">
        <f t="shared" si="601"/>
        <v>0</v>
      </c>
      <c r="AY97" s="47"/>
      <c r="AZ97" s="481">
        <f t="shared" si="602"/>
        <v>0</v>
      </c>
      <c r="BA97" s="486"/>
      <c r="BB97" s="52">
        <f t="shared" si="603"/>
        <v>0</v>
      </c>
      <c r="BC97" s="47"/>
      <c r="BD97" s="52">
        <f t="shared" si="604"/>
        <v>0</v>
      </c>
      <c r="BE97" s="47"/>
      <c r="BF97" s="52">
        <f t="shared" si="605"/>
        <v>0</v>
      </c>
      <c r="BG97" s="47"/>
      <c r="BH97" s="52">
        <f t="shared" si="606"/>
        <v>0</v>
      </c>
      <c r="BI97" s="47"/>
      <c r="BJ97" s="52">
        <f t="shared" si="607"/>
        <v>0</v>
      </c>
      <c r="BK97" s="47"/>
      <c r="BL97" s="52">
        <f t="shared" si="608"/>
        <v>0</v>
      </c>
      <c r="BM97" s="47"/>
      <c r="BN97" s="52">
        <f t="shared" si="609"/>
        <v>0</v>
      </c>
      <c r="BO97" s="47"/>
      <c r="BP97" s="52">
        <f t="shared" si="610"/>
        <v>0</v>
      </c>
      <c r="BQ97" s="47"/>
      <c r="BR97" s="52">
        <f t="shared" si="611"/>
        <v>0</v>
      </c>
      <c r="BS97" s="47"/>
      <c r="BT97" s="52">
        <f t="shared" si="612"/>
        <v>0</v>
      </c>
      <c r="BU97" s="47"/>
      <c r="BV97" s="52">
        <f t="shared" si="613"/>
        <v>0</v>
      </c>
      <c r="BW97" s="47"/>
      <c r="BX97" s="505">
        <f t="shared" si="614"/>
        <v>0</v>
      </c>
      <c r="BY97" s="499"/>
      <c r="BZ97" s="52">
        <f t="shared" si="615"/>
        <v>0</v>
      </c>
      <c r="CA97" s="47"/>
      <c r="CB97" s="52">
        <f t="shared" si="616"/>
        <v>0</v>
      </c>
      <c r="CC97" s="47"/>
      <c r="CD97" s="52">
        <f t="shared" si="617"/>
        <v>0</v>
      </c>
      <c r="CE97" s="47"/>
      <c r="CF97" s="52">
        <f t="shared" si="618"/>
        <v>0</v>
      </c>
      <c r="CG97" s="42"/>
      <c r="CH97" s="49">
        <f t="shared" si="429"/>
        <v>2</v>
      </c>
      <c r="CI97" s="49">
        <f t="shared" si="430"/>
        <v>236</v>
      </c>
      <c r="CJ97" s="1"/>
      <c r="CK97" s="1"/>
      <c r="CL97" s="207"/>
      <c r="CM97" s="207">
        <f t="shared" si="431"/>
        <v>0</v>
      </c>
      <c r="CN97" s="206">
        <f t="shared" si="518"/>
        <v>0</v>
      </c>
      <c r="CO97" s="206">
        <f t="shared" si="519"/>
        <v>0</v>
      </c>
      <c r="CP97" s="207"/>
      <c r="CQ97" s="207">
        <f t="shared" si="432"/>
        <v>0</v>
      </c>
      <c r="CR97" s="206">
        <f t="shared" si="523"/>
        <v>0</v>
      </c>
      <c r="CS97" s="206">
        <f t="shared" si="433"/>
        <v>0</v>
      </c>
      <c r="CT97" s="207"/>
      <c r="CU97" s="207">
        <f t="shared" si="434"/>
        <v>0</v>
      </c>
      <c r="CV97" s="206">
        <f t="shared" si="435"/>
        <v>0</v>
      </c>
      <c r="CW97" s="206">
        <f t="shared" si="436"/>
        <v>0</v>
      </c>
      <c r="CX97" s="207"/>
      <c r="CY97" s="207">
        <f t="shared" si="437"/>
        <v>0</v>
      </c>
      <c r="CZ97" s="206">
        <f t="shared" si="438"/>
        <v>0</v>
      </c>
      <c r="DA97" s="206">
        <f t="shared" si="439"/>
        <v>0</v>
      </c>
      <c r="DB97" s="207"/>
      <c r="DC97" s="207">
        <f t="shared" si="440"/>
        <v>0</v>
      </c>
      <c r="DD97" s="206">
        <f t="shared" si="441"/>
        <v>0</v>
      </c>
      <c r="DE97" s="206">
        <f t="shared" si="442"/>
        <v>0</v>
      </c>
      <c r="DF97" s="207"/>
      <c r="DG97" s="207">
        <f t="shared" si="443"/>
        <v>0</v>
      </c>
      <c r="DH97" s="206">
        <f t="shared" si="444"/>
        <v>2</v>
      </c>
      <c r="DI97" s="206">
        <f t="shared" si="445"/>
        <v>236</v>
      </c>
      <c r="DJ97" s="207"/>
      <c r="DK97" s="207">
        <f t="shared" si="446"/>
        <v>0</v>
      </c>
      <c r="DL97" s="206">
        <f t="shared" si="447"/>
        <v>0</v>
      </c>
      <c r="DM97" s="206">
        <f t="shared" si="448"/>
        <v>0</v>
      </c>
      <c r="DN97" s="207"/>
      <c r="DO97" s="207">
        <f t="shared" si="449"/>
        <v>0</v>
      </c>
      <c r="DP97" s="206">
        <f t="shared" si="450"/>
        <v>0</v>
      </c>
      <c r="DQ97" s="206">
        <f t="shared" si="451"/>
        <v>0</v>
      </c>
      <c r="DR97" s="207"/>
      <c r="DS97" s="207">
        <f t="shared" si="452"/>
        <v>0</v>
      </c>
      <c r="DT97" s="206">
        <f t="shared" si="453"/>
        <v>0</v>
      </c>
      <c r="DU97" s="206">
        <f t="shared" si="454"/>
        <v>0</v>
      </c>
      <c r="DV97" s="207"/>
      <c r="DW97" s="207">
        <f t="shared" si="520"/>
        <v>0</v>
      </c>
      <c r="DX97" s="206">
        <f t="shared" si="521"/>
        <v>0</v>
      </c>
      <c r="DY97" s="206">
        <f t="shared" si="522"/>
        <v>0</v>
      </c>
      <c r="DZ97" s="525"/>
      <c r="EA97" s="207">
        <f t="shared" si="455"/>
        <v>0</v>
      </c>
      <c r="EB97" s="206">
        <f t="shared" si="456"/>
        <v>0</v>
      </c>
      <c r="EC97" s="206">
        <f t="shared" si="457"/>
        <v>0</v>
      </c>
      <c r="ED97" s="207"/>
      <c r="EE97" s="207">
        <f t="shared" si="458"/>
        <v>0</v>
      </c>
      <c r="EF97" s="206">
        <f t="shared" si="459"/>
        <v>0</v>
      </c>
      <c r="EG97" s="206">
        <f t="shared" si="460"/>
        <v>0</v>
      </c>
      <c r="EH97" s="207"/>
      <c r="EI97" s="207">
        <f t="shared" si="461"/>
        <v>0</v>
      </c>
      <c r="EJ97" s="206">
        <f t="shared" si="462"/>
        <v>0</v>
      </c>
      <c r="EK97" s="206">
        <f t="shared" si="463"/>
        <v>0</v>
      </c>
      <c r="EL97" s="207"/>
      <c r="EM97" s="207">
        <f t="shared" si="464"/>
        <v>0</v>
      </c>
      <c r="EN97" s="206">
        <f t="shared" si="465"/>
        <v>0</v>
      </c>
      <c r="EO97" s="206">
        <f t="shared" si="466"/>
        <v>0</v>
      </c>
      <c r="EP97" s="207"/>
      <c r="EQ97" s="207">
        <f t="shared" si="467"/>
        <v>0</v>
      </c>
      <c r="ER97" s="206">
        <f t="shared" si="468"/>
        <v>0</v>
      </c>
      <c r="ES97" s="206">
        <f t="shared" si="469"/>
        <v>0</v>
      </c>
      <c r="ET97" s="207"/>
      <c r="EU97" s="207">
        <f t="shared" si="470"/>
        <v>0</v>
      </c>
      <c r="EV97" s="206">
        <f t="shared" si="471"/>
        <v>0</v>
      </c>
      <c r="EW97" s="206">
        <f t="shared" si="472"/>
        <v>0</v>
      </c>
      <c r="EX97" s="207"/>
      <c r="EY97" s="207">
        <f t="shared" si="473"/>
        <v>0</v>
      </c>
      <c r="EZ97" s="206">
        <f t="shared" si="474"/>
        <v>0</v>
      </c>
      <c r="FA97" s="206">
        <f t="shared" si="475"/>
        <v>0</v>
      </c>
      <c r="FB97" s="207"/>
      <c r="FC97" s="207">
        <f t="shared" si="476"/>
        <v>0</v>
      </c>
      <c r="FD97" s="206">
        <f t="shared" si="477"/>
        <v>0</v>
      </c>
      <c r="FE97" s="206">
        <f t="shared" si="478"/>
        <v>0</v>
      </c>
      <c r="FF97" s="207"/>
      <c r="FG97" s="207">
        <f t="shared" si="479"/>
        <v>0</v>
      </c>
      <c r="FH97" s="206">
        <f t="shared" si="480"/>
        <v>0</v>
      </c>
      <c r="FI97" s="206">
        <f t="shared" si="481"/>
        <v>0</v>
      </c>
      <c r="FJ97" s="207"/>
      <c r="FK97" s="207">
        <f t="shared" si="482"/>
        <v>0</v>
      </c>
      <c r="FL97" s="206">
        <f t="shared" si="483"/>
        <v>0</v>
      </c>
      <c r="FM97" s="206">
        <f t="shared" si="484"/>
        <v>0</v>
      </c>
      <c r="FN97" s="207"/>
      <c r="FO97" s="207">
        <f t="shared" si="485"/>
        <v>0</v>
      </c>
      <c r="FP97" s="206">
        <f t="shared" si="486"/>
        <v>0</v>
      </c>
      <c r="FQ97" s="206">
        <f t="shared" si="487"/>
        <v>0</v>
      </c>
      <c r="FR97" s="207"/>
      <c r="FS97" s="207">
        <f t="shared" si="488"/>
        <v>0</v>
      </c>
      <c r="FT97" s="206">
        <f t="shared" si="489"/>
        <v>0</v>
      </c>
      <c r="FU97" s="206">
        <f t="shared" si="490"/>
        <v>0</v>
      </c>
      <c r="FV97" s="207"/>
      <c r="FW97" s="207">
        <f t="shared" si="491"/>
        <v>0</v>
      </c>
      <c r="FX97" s="206"/>
      <c r="FY97" s="206"/>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1:263" s="3" customFormat="1" x14ac:dyDescent="0.2">
      <c r="A98" s="45" t="s">
        <v>156</v>
      </c>
      <c r="B98" s="45" t="s">
        <v>157</v>
      </c>
      <c r="C98" s="45" t="s">
        <v>7</v>
      </c>
      <c r="D98" s="45">
        <v>118</v>
      </c>
      <c r="E98" s="486"/>
      <c r="F98" s="52">
        <f t="shared" si="579"/>
        <v>0</v>
      </c>
      <c r="G98" s="47"/>
      <c r="H98" s="52">
        <f t="shared" si="580"/>
        <v>0</v>
      </c>
      <c r="I98" s="47"/>
      <c r="J98" s="52">
        <f t="shared" si="581"/>
        <v>0</v>
      </c>
      <c r="K98" s="47"/>
      <c r="L98" s="52">
        <f t="shared" si="582"/>
        <v>0</v>
      </c>
      <c r="M98" s="47"/>
      <c r="N98" s="52">
        <f t="shared" si="583"/>
        <v>0</v>
      </c>
      <c r="O98" s="47"/>
      <c r="P98" s="52">
        <f t="shared" si="584"/>
        <v>0</v>
      </c>
      <c r="Q98" s="47"/>
      <c r="R98" s="52">
        <f t="shared" si="585"/>
        <v>0</v>
      </c>
      <c r="S98" s="47"/>
      <c r="T98" s="52">
        <f t="shared" si="586"/>
        <v>0</v>
      </c>
      <c r="U98" s="47"/>
      <c r="V98" s="52">
        <f t="shared" si="587"/>
        <v>0</v>
      </c>
      <c r="W98" s="47"/>
      <c r="X98" s="52">
        <f t="shared" si="588"/>
        <v>0</v>
      </c>
      <c r="Y98" s="47"/>
      <c r="Z98" s="52">
        <f t="shared" si="589"/>
        <v>0</v>
      </c>
      <c r="AA98" s="47"/>
      <c r="AB98" s="481">
        <f t="shared" si="590"/>
        <v>0</v>
      </c>
      <c r="AC98" s="486"/>
      <c r="AD98" s="52">
        <f t="shared" si="591"/>
        <v>0</v>
      </c>
      <c r="AE98" s="47"/>
      <c r="AF98" s="52">
        <f t="shared" si="592"/>
        <v>0</v>
      </c>
      <c r="AG98" s="184">
        <v>2</v>
      </c>
      <c r="AH98" s="52">
        <f t="shared" si="593"/>
        <v>236</v>
      </c>
      <c r="AI98" s="47"/>
      <c r="AJ98" s="52">
        <f t="shared" si="594"/>
        <v>0</v>
      </c>
      <c r="AK98" s="47"/>
      <c r="AL98" s="52">
        <f t="shared" si="595"/>
        <v>0</v>
      </c>
      <c r="AM98" s="47"/>
      <c r="AN98" s="52">
        <f t="shared" si="596"/>
        <v>0</v>
      </c>
      <c r="AO98" s="47"/>
      <c r="AP98" s="52">
        <f t="shared" si="597"/>
        <v>0</v>
      </c>
      <c r="AQ98" s="47"/>
      <c r="AR98" s="52">
        <f t="shared" si="598"/>
        <v>0</v>
      </c>
      <c r="AS98" s="47"/>
      <c r="AT98" s="52">
        <f t="shared" si="599"/>
        <v>0</v>
      </c>
      <c r="AU98" s="47"/>
      <c r="AV98" s="52">
        <f t="shared" si="600"/>
        <v>0</v>
      </c>
      <c r="AW98" s="47"/>
      <c r="AX98" s="52">
        <f t="shared" si="601"/>
        <v>0</v>
      </c>
      <c r="AY98" s="47"/>
      <c r="AZ98" s="481">
        <f t="shared" si="602"/>
        <v>0</v>
      </c>
      <c r="BA98" s="486"/>
      <c r="BB98" s="52">
        <f t="shared" si="603"/>
        <v>0</v>
      </c>
      <c r="BC98" s="47"/>
      <c r="BD98" s="52">
        <f t="shared" si="604"/>
        <v>0</v>
      </c>
      <c r="BE98" s="47"/>
      <c r="BF98" s="52">
        <f t="shared" si="605"/>
        <v>0</v>
      </c>
      <c r="BG98" s="47"/>
      <c r="BH98" s="52">
        <f t="shared" si="606"/>
        <v>0</v>
      </c>
      <c r="BI98" s="47"/>
      <c r="BJ98" s="52">
        <f t="shared" si="607"/>
        <v>0</v>
      </c>
      <c r="BK98" s="47"/>
      <c r="BL98" s="52">
        <f t="shared" si="608"/>
        <v>0</v>
      </c>
      <c r="BM98" s="47"/>
      <c r="BN98" s="52">
        <f t="shared" si="609"/>
        <v>0</v>
      </c>
      <c r="BO98" s="47"/>
      <c r="BP98" s="52">
        <f t="shared" si="610"/>
        <v>0</v>
      </c>
      <c r="BQ98" s="47"/>
      <c r="BR98" s="52">
        <f t="shared" si="611"/>
        <v>0</v>
      </c>
      <c r="BS98" s="47"/>
      <c r="BT98" s="52">
        <f t="shared" si="612"/>
        <v>0</v>
      </c>
      <c r="BU98" s="47"/>
      <c r="BV98" s="52">
        <f t="shared" si="613"/>
        <v>0</v>
      </c>
      <c r="BW98" s="47"/>
      <c r="BX98" s="505">
        <f t="shared" si="614"/>
        <v>0</v>
      </c>
      <c r="BY98" s="499"/>
      <c r="BZ98" s="52">
        <f t="shared" si="615"/>
        <v>0</v>
      </c>
      <c r="CA98" s="47"/>
      <c r="CB98" s="52">
        <f t="shared" si="616"/>
        <v>0</v>
      </c>
      <c r="CC98" s="47"/>
      <c r="CD98" s="52">
        <f t="shared" si="617"/>
        <v>0</v>
      </c>
      <c r="CE98" s="47"/>
      <c r="CF98" s="52">
        <f t="shared" si="618"/>
        <v>0</v>
      </c>
      <c r="CG98" s="42"/>
      <c r="CH98" s="49">
        <f t="shared" si="429"/>
        <v>2</v>
      </c>
      <c r="CI98" s="49">
        <f t="shared" si="430"/>
        <v>236</v>
      </c>
      <c r="CJ98" s="1"/>
      <c r="CK98" s="1"/>
      <c r="CL98" s="207">
        <v>1.75</v>
      </c>
      <c r="CM98" s="207">
        <f t="shared" si="431"/>
        <v>206.5</v>
      </c>
      <c r="CN98" s="206">
        <f t="shared" si="518"/>
        <v>1.75</v>
      </c>
      <c r="CO98" s="206">
        <f t="shared" si="519"/>
        <v>206.5</v>
      </c>
      <c r="CP98" s="207">
        <v>3</v>
      </c>
      <c r="CQ98" s="207">
        <f t="shared" si="432"/>
        <v>354</v>
      </c>
      <c r="CR98" s="206">
        <f t="shared" si="523"/>
        <v>3</v>
      </c>
      <c r="CS98" s="206">
        <f t="shared" si="433"/>
        <v>354</v>
      </c>
      <c r="CT98" s="207"/>
      <c r="CU98" s="207">
        <f t="shared" si="434"/>
        <v>0</v>
      </c>
      <c r="CV98" s="206">
        <f t="shared" si="435"/>
        <v>0</v>
      </c>
      <c r="CW98" s="206">
        <f t="shared" si="436"/>
        <v>0</v>
      </c>
      <c r="CX98" s="207"/>
      <c r="CY98" s="207">
        <f t="shared" si="437"/>
        <v>0</v>
      </c>
      <c r="CZ98" s="206">
        <f t="shared" si="438"/>
        <v>0</v>
      </c>
      <c r="DA98" s="206">
        <f t="shared" si="439"/>
        <v>0</v>
      </c>
      <c r="DB98" s="207"/>
      <c r="DC98" s="207">
        <f t="shared" si="440"/>
        <v>0</v>
      </c>
      <c r="DD98" s="206">
        <f t="shared" si="441"/>
        <v>0</v>
      </c>
      <c r="DE98" s="206">
        <f t="shared" si="442"/>
        <v>0</v>
      </c>
      <c r="DF98" s="207"/>
      <c r="DG98" s="207">
        <f t="shared" si="443"/>
        <v>0</v>
      </c>
      <c r="DH98" s="206">
        <f t="shared" si="444"/>
        <v>0</v>
      </c>
      <c r="DI98" s="206">
        <f t="shared" si="445"/>
        <v>0</v>
      </c>
      <c r="DJ98" s="207"/>
      <c r="DK98" s="207">
        <f t="shared" si="446"/>
        <v>0</v>
      </c>
      <c r="DL98" s="206">
        <f t="shared" si="447"/>
        <v>0</v>
      </c>
      <c r="DM98" s="206">
        <f t="shared" si="448"/>
        <v>0</v>
      </c>
      <c r="DN98" s="207"/>
      <c r="DO98" s="207">
        <f t="shared" si="449"/>
        <v>0</v>
      </c>
      <c r="DP98" s="206">
        <f t="shared" si="450"/>
        <v>0</v>
      </c>
      <c r="DQ98" s="206">
        <f t="shared" si="451"/>
        <v>0</v>
      </c>
      <c r="DR98" s="207"/>
      <c r="DS98" s="207">
        <f t="shared" si="452"/>
        <v>0</v>
      </c>
      <c r="DT98" s="206">
        <f t="shared" si="453"/>
        <v>0</v>
      </c>
      <c r="DU98" s="206">
        <f t="shared" si="454"/>
        <v>0</v>
      </c>
      <c r="DV98" s="207"/>
      <c r="DW98" s="207">
        <f t="shared" si="520"/>
        <v>0</v>
      </c>
      <c r="DX98" s="206">
        <f t="shared" si="521"/>
        <v>0</v>
      </c>
      <c r="DY98" s="206">
        <f t="shared" si="522"/>
        <v>0</v>
      </c>
      <c r="DZ98" s="525"/>
      <c r="EA98" s="207">
        <f t="shared" si="455"/>
        <v>0</v>
      </c>
      <c r="EB98" s="206">
        <f t="shared" si="456"/>
        <v>0</v>
      </c>
      <c r="EC98" s="206">
        <f t="shared" si="457"/>
        <v>0</v>
      </c>
      <c r="ED98" s="207"/>
      <c r="EE98" s="207">
        <f t="shared" si="458"/>
        <v>0</v>
      </c>
      <c r="EF98" s="206">
        <f t="shared" si="459"/>
        <v>0</v>
      </c>
      <c r="EG98" s="206">
        <f t="shared" si="460"/>
        <v>0</v>
      </c>
      <c r="EH98" s="207"/>
      <c r="EI98" s="207">
        <f t="shared" si="461"/>
        <v>0</v>
      </c>
      <c r="EJ98" s="206">
        <f t="shared" si="462"/>
        <v>2</v>
      </c>
      <c r="EK98" s="206">
        <f t="shared" si="463"/>
        <v>236</v>
      </c>
      <c r="EL98" s="207"/>
      <c r="EM98" s="207">
        <f t="shared" si="464"/>
        <v>0</v>
      </c>
      <c r="EN98" s="206">
        <f t="shared" si="465"/>
        <v>0</v>
      </c>
      <c r="EO98" s="206">
        <f t="shared" si="466"/>
        <v>0</v>
      </c>
      <c r="EP98" s="207"/>
      <c r="EQ98" s="207">
        <f t="shared" si="467"/>
        <v>0</v>
      </c>
      <c r="ER98" s="206">
        <f t="shared" si="468"/>
        <v>0</v>
      </c>
      <c r="ES98" s="206">
        <f t="shared" si="469"/>
        <v>0</v>
      </c>
      <c r="ET98" s="207"/>
      <c r="EU98" s="207">
        <f t="shared" si="470"/>
        <v>0</v>
      </c>
      <c r="EV98" s="206">
        <f t="shared" si="471"/>
        <v>0</v>
      </c>
      <c r="EW98" s="206">
        <f t="shared" si="472"/>
        <v>0</v>
      </c>
      <c r="EX98" s="207"/>
      <c r="EY98" s="207">
        <f t="shared" si="473"/>
        <v>0</v>
      </c>
      <c r="EZ98" s="206">
        <f t="shared" si="474"/>
        <v>0</v>
      </c>
      <c r="FA98" s="206">
        <f t="shared" si="475"/>
        <v>0</v>
      </c>
      <c r="FB98" s="207"/>
      <c r="FC98" s="207">
        <f t="shared" si="476"/>
        <v>0</v>
      </c>
      <c r="FD98" s="206">
        <f t="shared" si="477"/>
        <v>0</v>
      </c>
      <c r="FE98" s="206">
        <f t="shared" si="478"/>
        <v>0</v>
      </c>
      <c r="FF98" s="207"/>
      <c r="FG98" s="207">
        <f t="shared" si="479"/>
        <v>0</v>
      </c>
      <c r="FH98" s="206">
        <f t="shared" si="480"/>
        <v>0</v>
      </c>
      <c r="FI98" s="206">
        <f t="shared" si="481"/>
        <v>0</v>
      </c>
      <c r="FJ98" s="207"/>
      <c r="FK98" s="207">
        <f t="shared" si="482"/>
        <v>0</v>
      </c>
      <c r="FL98" s="206">
        <f t="shared" si="483"/>
        <v>0</v>
      </c>
      <c r="FM98" s="206">
        <f t="shared" si="484"/>
        <v>0</v>
      </c>
      <c r="FN98" s="207"/>
      <c r="FO98" s="207">
        <f t="shared" si="485"/>
        <v>0</v>
      </c>
      <c r="FP98" s="206">
        <f t="shared" si="486"/>
        <v>0</v>
      </c>
      <c r="FQ98" s="206">
        <f t="shared" si="487"/>
        <v>0</v>
      </c>
      <c r="FR98" s="207"/>
      <c r="FS98" s="207">
        <f t="shared" si="488"/>
        <v>0</v>
      </c>
      <c r="FT98" s="206">
        <f t="shared" si="489"/>
        <v>0</v>
      </c>
      <c r="FU98" s="206">
        <f t="shared" si="490"/>
        <v>0</v>
      </c>
      <c r="FV98" s="207"/>
      <c r="FW98" s="207">
        <f t="shared" si="491"/>
        <v>0</v>
      </c>
      <c r="FX98" s="206"/>
      <c r="FY98" s="206"/>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1:263" s="3" customFormat="1" x14ac:dyDescent="0.2">
      <c r="A99" s="45" t="s">
        <v>126</v>
      </c>
      <c r="B99" s="45" t="s">
        <v>120</v>
      </c>
      <c r="C99" s="45" t="s">
        <v>7</v>
      </c>
      <c r="D99" s="45">
        <v>118</v>
      </c>
      <c r="E99" s="486"/>
      <c r="F99" s="52">
        <f t="shared" si="579"/>
        <v>0</v>
      </c>
      <c r="G99" s="47"/>
      <c r="H99" s="52">
        <f t="shared" si="580"/>
        <v>0</v>
      </c>
      <c r="I99" s="47"/>
      <c r="J99" s="52">
        <f t="shared" si="581"/>
        <v>0</v>
      </c>
      <c r="K99" s="47"/>
      <c r="L99" s="52">
        <f t="shared" si="582"/>
        <v>0</v>
      </c>
      <c r="M99" s="47"/>
      <c r="N99" s="52">
        <f t="shared" si="583"/>
        <v>0</v>
      </c>
      <c r="O99" s="47"/>
      <c r="P99" s="52">
        <f t="shared" si="584"/>
        <v>0</v>
      </c>
      <c r="Q99" s="47"/>
      <c r="R99" s="52">
        <f t="shared" si="585"/>
        <v>0</v>
      </c>
      <c r="S99" s="47"/>
      <c r="T99" s="52">
        <f t="shared" si="586"/>
        <v>0</v>
      </c>
      <c r="U99" s="47"/>
      <c r="V99" s="52">
        <f t="shared" si="587"/>
        <v>0</v>
      </c>
      <c r="W99" s="47"/>
      <c r="X99" s="52">
        <f t="shared" si="588"/>
        <v>0</v>
      </c>
      <c r="Y99" s="47"/>
      <c r="Z99" s="52">
        <f t="shared" si="589"/>
        <v>0</v>
      </c>
      <c r="AA99" s="47"/>
      <c r="AB99" s="481">
        <f t="shared" si="590"/>
        <v>0</v>
      </c>
      <c r="AC99" s="486"/>
      <c r="AD99" s="52">
        <f t="shared" si="591"/>
        <v>0</v>
      </c>
      <c r="AE99" s="47"/>
      <c r="AF99" s="52">
        <f t="shared" si="592"/>
        <v>0</v>
      </c>
      <c r="AG99" s="47"/>
      <c r="AH99" s="52">
        <f t="shared" si="593"/>
        <v>0</v>
      </c>
      <c r="AI99" s="47"/>
      <c r="AJ99" s="52">
        <f t="shared" si="594"/>
        <v>0</v>
      </c>
      <c r="AK99" s="47"/>
      <c r="AL99" s="52">
        <f t="shared" si="595"/>
        <v>0</v>
      </c>
      <c r="AM99" s="47"/>
      <c r="AN99" s="52">
        <f t="shared" si="596"/>
        <v>0</v>
      </c>
      <c r="AO99" s="47"/>
      <c r="AP99" s="52">
        <f t="shared" si="597"/>
        <v>0</v>
      </c>
      <c r="AQ99" s="47"/>
      <c r="AR99" s="52">
        <f t="shared" si="598"/>
        <v>0</v>
      </c>
      <c r="AS99" s="47"/>
      <c r="AT99" s="52">
        <f t="shared" si="599"/>
        <v>0</v>
      </c>
      <c r="AU99" s="47"/>
      <c r="AV99" s="52">
        <f t="shared" si="600"/>
        <v>0</v>
      </c>
      <c r="AW99" s="47"/>
      <c r="AX99" s="52">
        <f t="shared" si="601"/>
        <v>0</v>
      </c>
      <c r="AY99" s="47"/>
      <c r="AZ99" s="481">
        <f t="shared" si="602"/>
        <v>0</v>
      </c>
      <c r="BA99" s="486"/>
      <c r="BB99" s="52">
        <f t="shared" si="603"/>
        <v>0</v>
      </c>
      <c r="BC99" s="47"/>
      <c r="BD99" s="52">
        <f t="shared" si="604"/>
        <v>0</v>
      </c>
      <c r="BE99" s="47"/>
      <c r="BF99" s="52">
        <f t="shared" si="605"/>
        <v>0</v>
      </c>
      <c r="BG99" s="47"/>
      <c r="BH99" s="52">
        <f t="shared" si="606"/>
        <v>0</v>
      </c>
      <c r="BI99" s="47"/>
      <c r="BJ99" s="52">
        <f t="shared" si="607"/>
        <v>0</v>
      </c>
      <c r="BK99" s="47"/>
      <c r="BL99" s="52">
        <f t="shared" si="608"/>
        <v>0</v>
      </c>
      <c r="BM99" s="47"/>
      <c r="BN99" s="52">
        <f t="shared" si="609"/>
        <v>0</v>
      </c>
      <c r="BO99" s="47"/>
      <c r="BP99" s="52">
        <f t="shared" si="610"/>
        <v>0</v>
      </c>
      <c r="BQ99" s="47"/>
      <c r="BR99" s="52">
        <f t="shared" si="611"/>
        <v>0</v>
      </c>
      <c r="BS99" s="47"/>
      <c r="BT99" s="52">
        <f t="shared" si="612"/>
        <v>0</v>
      </c>
      <c r="BU99" s="47"/>
      <c r="BV99" s="52">
        <f t="shared" si="613"/>
        <v>0</v>
      </c>
      <c r="BW99" s="47"/>
      <c r="BX99" s="505">
        <f t="shared" si="614"/>
        <v>0</v>
      </c>
      <c r="BY99" s="499"/>
      <c r="BZ99" s="52">
        <f t="shared" si="615"/>
        <v>0</v>
      </c>
      <c r="CA99" s="47"/>
      <c r="CB99" s="52">
        <f t="shared" si="616"/>
        <v>0</v>
      </c>
      <c r="CC99" s="47"/>
      <c r="CD99" s="52">
        <f t="shared" si="617"/>
        <v>0</v>
      </c>
      <c r="CE99" s="47"/>
      <c r="CF99" s="52">
        <f t="shared" si="618"/>
        <v>0</v>
      </c>
      <c r="CG99" s="42"/>
      <c r="CH99" s="49">
        <f t="shared" si="429"/>
        <v>0</v>
      </c>
      <c r="CI99" s="49">
        <f t="shared" si="430"/>
        <v>0</v>
      </c>
      <c r="CJ99" s="1"/>
      <c r="CK99" s="1"/>
      <c r="CL99" s="207"/>
      <c r="CM99" s="207">
        <f t="shared" si="431"/>
        <v>0</v>
      </c>
      <c r="CN99" s="206">
        <f t="shared" si="518"/>
        <v>0</v>
      </c>
      <c r="CO99" s="206">
        <f t="shared" si="519"/>
        <v>0</v>
      </c>
      <c r="CP99" s="207"/>
      <c r="CQ99" s="207">
        <f t="shared" si="432"/>
        <v>0</v>
      </c>
      <c r="CR99" s="206">
        <f t="shared" si="523"/>
        <v>0</v>
      </c>
      <c r="CS99" s="206">
        <f t="shared" si="433"/>
        <v>0</v>
      </c>
      <c r="CT99" s="207"/>
      <c r="CU99" s="207">
        <f t="shared" si="434"/>
        <v>0</v>
      </c>
      <c r="CV99" s="206">
        <f t="shared" si="435"/>
        <v>0</v>
      </c>
      <c r="CW99" s="206">
        <f t="shared" si="436"/>
        <v>0</v>
      </c>
      <c r="CX99" s="207"/>
      <c r="CY99" s="207">
        <f t="shared" si="437"/>
        <v>0</v>
      </c>
      <c r="CZ99" s="206">
        <f t="shared" si="438"/>
        <v>0</v>
      </c>
      <c r="DA99" s="206">
        <f t="shared" si="439"/>
        <v>0</v>
      </c>
      <c r="DB99" s="207"/>
      <c r="DC99" s="207">
        <f t="shared" si="440"/>
        <v>0</v>
      </c>
      <c r="DD99" s="206">
        <f t="shared" si="441"/>
        <v>0</v>
      </c>
      <c r="DE99" s="206">
        <f t="shared" si="442"/>
        <v>0</v>
      </c>
      <c r="DF99" s="207"/>
      <c r="DG99" s="207">
        <f t="shared" si="443"/>
        <v>0</v>
      </c>
      <c r="DH99" s="206">
        <f t="shared" si="444"/>
        <v>0</v>
      </c>
      <c r="DI99" s="206">
        <f t="shared" si="445"/>
        <v>0</v>
      </c>
      <c r="DJ99" s="207"/>
      <c r="DK99" s="207">
        <f t="shared" si="446"/>
        <v>0</v>
      </c>
      <c r="DL99" s="206">
        <f t="shared" si="447"/>
        <v>0</v>
      </c>
      <c r="DM99" s="206">
        <f t="shared" si="448"/>
        <v>0</v>
      </c>
      <c r="DN99" s="207"/>
      <c r="DO99" s="207">
        <f t="shared" si="449"/>
        <v>0</v>
      </c>
      <c r="DP99" s="206">
        <f t="shared" si="450"/>
        <v>0</v>
      </c>
      <c r="DQ99" s="206">
        <f t="shared" si="451"/>
        <v>0</v>
      </c>
      <c r="DR99" s="207"/>
      <c r="DS99" s="207">
        <f t="shared" si="452"/>
        <v>0</v>
      </c>
      <c r="DT99" s="206">
        <f t="shared" si="453"/>
        <v>0</v>
      </c>
      <c r="DU99" s="206">
        <f t="shared" si="454"/>
        <v>0</v>
      </c>
      <c r="DV99" s="207"/>
      <c r="DW99" s="207">
        <f t="shared" si="520"/>
        <v>0</v>
      </c>
      <c r="DX99" s="206">
        <f t="shared" si="521"/>
        <v>0</v>
      </c>
      <c r="DY99" s="206">
        <f t="shared" si="522"/>
        <v>0</v>
      </c>
      <c r="DZ99" s="525"/>
      <c r="EA99" s="207">
        <f t="shared" si="455"/>
        <v>0</v>
      </c>
      <c r="EB99" s="206">
        <f t="shared" si="456"/>
        <v>0</v>
      </c>
      <c r="EC99" s="206">
        <f t="shared" si="457"/>
        <v>0</v>
      </c>
      <c r="ED99" s="207"/>
      <c r="EE99" s="207">
        <f t="shared" si="458"/>
        <v>0</v>
      </c>
      <c r="EF99" s="206">
        <f t="shared" si="459"/>
        <v>0</v>
      </c>
      <c r="EG99" s="206">
        <f t="shared" si="460"/>
        <v>0</v>
      </c>
      <c r="EH99" s="207"/>
      <c r="EI99" s="207">
        <f t="shared" si="461"/>
        <v>0</v>
      </c>
      <c r="EJ99" s="206">
        <f t="shared" si="462"/>
        <v>0</v>
      </c>
      <c r="EK99" s="206">
        <f t="shared" si="463"/>
        <v>0</v>
      </c>
      <c r="EL99" s="207"/>
      <c r="EM99" s="207">
        <f t="shared" si="464"/>
        <v>0</v>
      </c>
      <c r="EN99" s="206">
        <f t="shared" si="465"/>
        <v>0</v>
      </c>
      <c r="EO99" s="206">
        <f t="shared" si="466"/>
        <v>0</v>
      </c>
      <c r="EP99" s="207"/>
      <c r="EQ99" s="207">
        <f t="shared" si="467"/>
        <v>0</v>
      </c>
      <c r="ER99" s="206">
        <f t="shared" si="468"/>
        <v>0</v>
      </c>
      <c r="ES99" s="206">
        <f t="shared" si="469"/>
        <v>0</v>
      </c>
      <c r="ET99" s="207"/>
      <c r="EU99" s="207">
        <f t="shared" si="470"/>
        <v>0</v>
      </c>
      <c r="EV99" s="206">
        <f t="shared" si="471"/>
        <v>0</v>
      </c>
      <c r="EW99" s="206">
        <f t="shared" si="472"/>
        <v>0</v>
      </c>
      <c r="EX99" s="207"/>
      <c r="EY99" s="207">
        <f t="shared" si="473"/>
        <v>0</v>
      </c>
      <c r="EZ99" s="206">
        <f t="shared" si="474"/>
        <v>0</v>
      </c>
      <c r="FA99" s="206">
        <f t="shared" si="475"/>
        <v>0</v>
      </c>
      <c r="FB99" s="207"/>
      <c r="FC99" s="207">
        <f t="shared" si="476"/>
        <v>0</v>
      </c>
      <c r="FD99" s="206">
        <f t="shared" si="477"/>
        <v>0</v>
      </c>
      <c r="FE99" s="206">
        <f t="shared" si="478"/>
        <v>0</v>
      </c>
      <c r="FF99" s="207"/>
      <c r="FG99" s="207">
        <f t="shared" si="479"/>
        <v>0</v>
      </c>
      <c r="FH99" s="206">
        <f t="shared" si="480"/>
        <v>0</v>
      </c>
      <c r="FI99" s="206">
        <f t="shared" si="481"/>
        <v>0</v>
      </c>
      <c r="FJ99" s="207"/>
      <c r="FK99" s="207">
        <f t="shared" si="482"/>
        <v>0</v>
      </c>
      <c r="FL99" s="206">
        <f t="shared" si="483"/>
        <v>0</v>
      </c>
      <c r="FM99" s="206">
        <f t="shared" si="484"/>
        <v>0</v>
      </c>
      <c r="FN99" s="207"/>
      <c r="FO99" s="207">
        <f t="shared" si="485"/>
        <v>0</v>
      </c>
      <c r="FP99" s="206">
        <f t="shared" si="486"/>
        <v>0</v>
      </c>
      <c r="FQ99" s="206">
        <f t="shared" si="487"/>
        <v>0</v>
      </c>
      <c r="FR99" s="207"/>
      <c r="FS99" s="207">
        <f t="shared" si="488"/>
        <v>0</v>
      </c>
      <c r="FT99" s="206">
        <f t="shared" si="489"/>
        <v>0</v>
      </c>
      <c r="FU99" s="206">
        <f t="shared" si="490"/>
        <v>0</v>
      </c>
      <c r="FV99" s="207"/>
      <c r="FW99" s="207">
        <f t="shared" si="491"/>
        <v>0</v>
      </c>
      <c r="FX99" s="206"/>
      <c r="FY99" s="206"/>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1:263" s="3" customFormat="1" x14ac:dyDescent="0.2">
      <c r="A100" s="45"/>
      <c r="B100" s="45"/>
      <c r="C100" s="45" t="s">
        <v>7</v>
      </c>
      <c r="D100" s="45">
        <v>118</v>
      </c>
      <c r="E100" s="486"/>
      <c r="F100" s="52">
        <f t="shared" si="579"/>
        <v>0</v>
      </c>
      <c r="G100" s="47"/>
      <c r="H100" s="52">
        <f t="shared" si="580"/>
        <v>0</v>
      </c>
      <c r="I100" s="47"/>
      <c r="J100" s="52">
        <f t="shared" si="581"/>
        <v>0</v>
      </c>
      <c r="K100" s="47"/>
      <c r="L100" s="52">
        <f t="shared" si="582"/>
        <v>0</v>
      </c>
      <c r="M100" s="47"/>
      <c r="N100" s="52">
        <f t="shared" si="583"/>
        <v>0</v>
      </c>
      <c r="O100" s="47"/>
      <c r="P100" s="52">
        <f t="shared" si="584"/>
        <v>0</v>
      </c>
      <c r="Q100" s="47"/>
      <c r="R100" s="52">
        <f t="shared" si="585"/>
        <v>0</v>
      </c>
      <c r="S100" s="47"/>
      <c r="T100" s="52">
        <f t="shared" si="586"/>
        <v>0</v>
      </c>
      <c r="U100" s="47"/>
      <c r="V100" s="52">
        <f t="shared" si="587"/>
        <v>0</v>
      </c>
      <c r="W100" s="47"/>
      <c r="X100" s="52">
        <f t="shared" si="588"/>
        <v>0</v>
      </c>
      <c r="Y100" s="47"/>
      <c r="Z100" s="52">
        <f t="shared" si="589"/>
        <v>0</v>
      </c>
      <c r="AA100" s="47"/>
      <c r="AB100" s="481">
        <f t="shared" si="590"/>
        <v>0</v>
      </c>
      <c r="AC100" s="486"/>
      <c r="AD100" s="52">
        <f t="shared" si="591"/>
        <v>0</v>
      </c>
      <c r="AE100" s="47"/>
      <c r="AF100" s="52">
        <f t="shared" si="592"/>
        <v>0</v>
      </c>
      <c r="AG100" s="47"/>
      <c r="AH100" s="52">
        <f t="shared" si="593"/>
        <v>0</v>
      </c>
      <c r="AI100" s="47"/>
      <c r="AJ100" s="52">
        <f t="shared" si="594"/>
        <v>0</v>
      </c>
      <c r="AK100" s="47"/>
      <c r="AL100" s="52">
        <f t="shared" si="595"/>
        <v>0</v>
      </c>
      <c r="AM100" s="47"/>
      <c r="AN100" s="52">
        <f t="shared" si="596"/>
        <v>0</v>
      </c>
      <c r="AO100" s="47"/>
      <c r="AP100" s="52">
        <f t="shared" si="597"/>
        <v>0</v>
      </c>
      <c r="AQ100" s="47"/>
      <c r="AR100" s="52">
        <f t="shared" si="598"/>
        <v>0</v>
      </c>
      <c r="AS100" s="47"/>
      <c r="AT100" s="52">
        <f t="shared" si="599"/>
        <v>0</v>
      </c>
      <c r="AU100" s="47"/>
      <c r="AV100" s="52">
        <f t="shared" si="600"/>
        <v>0</v>
      </c>
      <c r="AW100" s="47"/>
      <c r="AX100" s="52">
        <f t="shared" si="601"/>
        <v>0</v>
      </c>
      <c r="AY100" s="47"/>
      <c r="AZ100" s="481">
        <f t="shared" si="602"/>
        <v>0</v>
      </c>
      <c r="BA100" s="486"/>
      <c r="BB100" s="52">
        <f t="shared" si="603"/>
        <v>0</v>
      </c>
      <c r="BC100" s="47"/>
      <c r="BD100" s="52">
        <f t="shared" si="604"/>
        <v>0</v>
      </c>
      <c r="BE100" s="47"/>
      <c r="BF100" s="52">
        <f t="shared" si="605"/>
        <v>0</v>
      </c>
      <c r="BG100" s="47"/>
      <c r="BH100" s="52">
        <f t="shared" si="606"/>
        <v>0</v>
      </c>
      <c r="BI100" s="47"/>
      <c r="BJ100" s="52">
        <f t="shared" si="607"/>
        <v>0</v>
      </c>
      <c r="BK100" s="47"/>
      <c r="BL100" s="52">
        <f t="shared" si="608"/>
        <v>0</v>
      </c>
      <c r="BM100" s="47"/>
      <c r="BN100" s="52">
        <f t="shared" si="609"/>
        <v>0</v>
      </c>
      <c r="BO100" s="47"/>
      <c r="BP100" s="52">
        <f t="shared" si="610"/>
        <v>0</v>
      </c>
      <c r="BQ100" s="47"/>
      <c r="BR100" s="52">
        <f t="shared" si="611"/>
        <v>0</v>
      </c>
      <c r="BS100" s="47"/>
      <c r="BT100" s="52">
        <f t="shared" si="612"/>
        <v>0</v>
      </c>
      <c r="BU100" s="47"/>
      <c r="BV100" s="52">
        <f t="shared" si="613"/>
        <v>0</v>
      </c>
      <c r="BW100" s="47"/>
      <c r="BX100" s="505">
        <f t="shared" si="614"/>
        <v>0</v>
      </c>
      <c r="BY100" s="499"/>
      <c r="BZ100" s="52">
        <f t="shared" si="615"/>
        <v>0</v>
      </c>
      <c r="CA100" s="47"/>
      <c r="CB100" s="52">
        <f t="shared" si="616"/>
        <v>0</v>
      </c>
      <c r="CC100" s="47"/>
      <c r="CD100" s="52">
        <f t="shared" si="617"/>
        <v>0</v>
      </c>
      <c r="CE100" s="47"/>
      <c r="CF100" s="52">
        <f t="shared" si="618"/>
        <v>0</v>
      </c>
      <c r="CG100" s="42"/>
      <c r="CH100" s="49">
        <f t="shared" si="429"/>
        <v>0</v>
      </c>
      <c r="CI100" s="49">
        <f t="shared" si="430"/>
        <v>0</v>
      </c>
      <c r="CJ100" s="1"/>
      <c r="CK100" s="1"/>
      <c r="CL100" s="207"/>
      <c r="CM100" s="207">
        <f t="shared" si="431"/>
        <v>0</v>
      </c>
      <c r="CN100" s="206">
        <f t="shared" si="518"/>
        <v>0</v>
      </c>
      <c r="CO100" s="206">
        <f t="shared" si="519"/>
        <v>0</v>
      </c>
      <c r="CP100" s="207"/>
      <c r="CQ100" s="207">
        <f t="shared" si="432"/>
        <v>0</v>
      </c>
      <c r="CR100" s="206">
        <f t="shared" si="523"/>
        <v>0</v>
      </c>
      <c r="CS100" s="206">
        <f t="shared" si="433"/>
        <v>0</v>
      </c>
      <c r="CT100" s="207"/>
      <c r="CU100" s="207">
        <f t="shared" si="434"/>
        <v>0</v>
      </c>
      <c r="CV100" s="206">
        <f t="shared" si="435"/>
        <v>0</v>
      </c>
      <c r="CW100" s="206">
        <f t="shared" si="436"/>
        <v>0</v>
      </c>
      <c r="CX100" s="207"/>
      <c r="CY100" s="207">
        <f t="shared" si="437"/>
        <v>0</v>
      </c>
      <c r="CZ100" s="206">
        <f t="shared" si="438"/>
        <v>0</v>
      </c>
      <c r="DA100" s="206">
        <f t="shared" si="439"/>
        <v>0</v>
      </c>
      <c r="DB100" s="207"/>
      <c r="DC100" s="207">
        <f t="shared" si="440"/>
        <v>0</v>
      </c>
      <c r="DD100" s="206">
        <f t="shared" si="441"/>
        <v>0</v>
      </c>
      <c r="DE100" s="206">
        <f t="shared" si="442"/>
        <v>0</v>
      </c>
      <c r="DF100" s="207"/>
      <c r="DG100" s="207">
        <f t="shared" si="443"/>
        <v>0</v>
      </c>
      <c r="DH100" s="206">
        <f t="shared" si="444"/>
        <v>0</v>
      </c>
      <c r="DI100" s="206">
        <f t="shared" si="445"/>
        <v>0</v>
      </c>
      <c r="DJ100" s="207"/>
      <c r="DK100" s="207">
        <f t="shared" si="446"/>
        <v>0</v>
      </c>
      <c r="DL100" s="206">
        <f t="shared" si="447"/>
        <v>0</v>
      </c>
      <c r="DM100" s="206">
        <f t="shared" si="448"/>
        <v>0</v>
      </c>
      <c r="DN100" s="207"/>
      <c r="DO100" s="207">
        <f t="shared" si="449"/>
        <v>0</v>
      </c>
      <c r="DP100" s="206">
        <f t="shared" si="450"/>
        <v>0</v>
      </c>
      <c r="DQ100" s="206">
        <f t="shared" si="451"/>
        <v>0</v>
      </c>
      <c r="DR100" s="207"/>
      <c r="DS100" s="207">
        <f t="shared" si="452"/>
        <v>0</v>
      </c>
      <c r="DT100" s="206">
        <f t="shared" si="453"/>
        <v>0</v>
      </c>
      <c r="DU100" s="206">
        <f t="shared" si="454"/>
        <v>0</v>
      </c>
      <c r="DV100" s="207"/>
      <c r="DW100" s="207">
        <f t="shared" si="520"/>
        <v>0</v>
      </c>
      <c r="DX100" s="206">
        <f t="shared" si="521"/>
        <v>0</v>
      </c>
      <c r="DY100" s="206">
        <f t="shared" si="522"/>
        <v>0</v>
      </c>
      <c r="DZ100" s="525"/>
      <c r="EA100" s="207">
        <f t="shared" si="455"/>
        <v>0</v>
      </c>
      <c r="EB100" s="206">
        <f t="shared" si="456"/>
        <v>0</v>
      </c>
      <c r="EC100" s="206">
        <f t="shared" si="457"/>
        <v>0</v>
      </c>
      <c r="ED100" s="207"/>
      <c r="EE100" s="207">
        <f t="shared" si="458"/>
        <v>0</v>
      </c>
      <c r="EF100" s="206">
        <f t="shared" si="459"/>
        <v>0</v>
      </c>
      <c r="EG100" s="206">
        <f t="shared" si="460"/>
        <v>0</v>
      </c>
      <c r="EH100" s="207"/>
      <c r="EI100" s="207">
        <f t="shared" si="461"/>
        <v>0</v>
      </c>
      <c r="EJ100" s="206">
        <f t="shared" si="462"/>
        <v>0</v>
      </c>
      <c r="EK100" s="206">
        <f t="shared" si="463"/>
        <v>0</v>
      </c>
      <c r="EL100" s="207"/>
      <c r="EM100" s="207">
        <f t="shared" si="464"/>
        <v>0</v>
      </c>
      <c r="EN100" s="206">
        <f t="shared" si="465"/>
        <v>0</v>
      </c>
      <c r="EO100" s="206">
        <f t="shared" si="466"/>
        <v>0</v>
      </c>
      <c r="EP100" s="207"/>
      <c r="EQ100" s="207">
        <f t="shared" si="467"/>
        <v>0</v>
      </c>
      <c r="ER100" s="206">
        <f t="shared" si="468"/>
        <v>0</v>
      </c>
      <c r="ES100" s="206">
        <f t="shared" si="469"/>
        <v>0</v>
      </c>
      <c r="ET100" s="207"/>
      <c r="EU100" s="207">
        <f t="shared" si="470"/>
        <v>0</v>
      </c>
      <c r="EV100" s="206">
        <f t="shared" si="471"/>
        <v>0</v>
      </c>
      <c r="EW100" s="206">
        <f t="shared" si="472"/>
        <v>0</v>
      </c>
      <c r="EX100" s="207"/>
      <c r="EY100" s="207">
        <f t="shared" si="473"/>
        <v>0</v>
      </c>
      <c r="EZ100" s="206">
        <f t="shared" si="474"/>
        <v>0</v>
      </c>
      <c r="FA100" s="206">
        <f t="shared" si="475"/>
        <v>0</v>
      </c>
      <c r="FB100" s="207"/>
      <c r="FC100" s="207">
        <f t="shared" si="476"/>
        <v>0</v>
      </c>
      <c r="FD100" s="206">
        <f t="shared" si="477"/>
        <v>0</v>
      </c>
      <c r="FE100" s="206">
        <f t="shared" si="478"/>
        <v>0</v>
      </c>
      <c r="FF100" s="207"/>
      <c r="FG100" s="207">
        <f t="shared" si="479"/>
        <v>0</v>
      </c>
      <c r="FH100" s="206">
        <f t="shared" si="480"/>
        <v>0</v>
      </c>
      <c r="FI100" s="206">
        <f t="shared" si="481"/>
        <v>0</v>
      </c>
      <c r="FJ100" s="207"/>
      <c r="FK100" s="207">
        <f t="shared" si="482"/>
        <v>0</v>
      </c>
      <c r="FL100" s="206">
        <f t="shared" si="483"/>
        <v>0</v>
      </c>
      <c r="FM100" s="206">
        <f t="shared" si="484"/>
        <v>0</v>
      </c>
      <c r="FN100" s="207"/>
      <c r="FO100" s="207">
        <f t="shared" si="485"/>
        <v>0</v>
      </c>
      <c r="FP100" s="206">
        <f t="shared" si="486"/>
        <v>0</v>
      </c>
      <c r="FQ100" s="206">
        <f t="shared" si="487"/>
        <v>0</v>
      </c>
      <c r="FR100" s="207"/>
      <c r="FS100" s="207">
        <f t="shared" si="488"/>
        <v>0</v>
      </c>
      <c r="FT100" s="206">
        <f t="shared" si="489"/>
        <v>0</v>
      </c>
      <c r="FU100" s="206">
        <f t="shared" si="490"/>
        <v>0</v>
      </c>
      <c r="FV100" s="207"/>
      <c r="FW100" s="207">
        <f t="shared" si="491"/>
        <v>0</v>
      </c>
      <c r="FX100" s="206"/>
      <c r="FY100" s="206"/>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1:263" s="3" customFormat="1" x14ac:dyDescent="0.2">
      <c r="A101" s="45"/>
      <c r="B101" s="45"/>
      <c r="C101" s="45" t="s">
        <v>7</v>
      </c>
      <c r="D101" s="45">
        <v>118</v>
      </c>
      <c r="E101" s="486"/>
      <c r="F101" s="52">
        <f t="shared" ref="F101" si="619">SUM(E101*$D101)</f>
        <v>0</v>
      </c>
      <c r="G101" s="47"/>
      <c r="H101" s="52">
        <f t="shared" ref="H101" si="620">SUM(G101*$D101)</f>
        <v>0</v>
      </c>
      <c r="I101" s="47"/>
      <c r="J101" s="52">
        <f t="shared" ref="J101" si="621">SUM(I101*$D101)</f>
        <v>0</v>
      </c>
      <c r="K101" s="47"/>
      <c r="L101" s="52">
        <f t="shared" ref="L101" si="622">SUM(K101*$D101)</f>
        <v>0</v>
      </c>
      <c r="M101" s="47"/>
      <c r="N101" s="52">
        <f t="shared" ref="N101" si="623">SUM(M101*$D101)</f>
        <v>0</v>
      </c>
      <c r="O101" s="47"/>
      <c r="P101" s="52">
        <f t="shared" ref="P101" si="624">SUM(O101*$D101)</f>
        <v>0</v>
      </c>
      <c r="Q101" s="47"/>
      <c r="R101" s="52">
        <f t="shared" ref="R101" si="625">SUM(Q101*$D101)</f>
        <v>0</v>
      </c>
      <c r="S101" s="47"/>
      <c r="T101" s="52">
        <f t="shared" ref="T101" si="626">SUM(S101*$D101)</f>
        <v>0</v>
      </c>
      <c r="U101" s="47"/>
      <c r="V101" s="52">
        <f t="shared" ref="V101" si="627">SUM(U101*$D101)</f>
        <v>0</v>
      </c>
      <c r="W101" s="47"/>
      <c r="X101" s="52">
        <f t="shared" ref="X101" si="628">SUM(W101*$D101)</f>
        <v>0</v>
      </c>
      <c r="Y101" s="47"/>
      <c r="Z101" s="52">
        <f t="shared" ref="Z101" si="629">SUM(Y101*$D101)</f>
        <v>0</v>
      </c>
      <c r="AA101" s="47"/>
      <c r="AB101" s="481">
        <f t="shared" ref="AB101" si="630">SUM(AA101*$D101)</f>
        <v>0</v>
      </c>
      <c r="AC101" s="486"/>
      <c r="AD101" s="52">
        <f t="shared" ref="AD101" si="631">SUM(AC101*$D101)</f>
        <v>0</v>
      </c>
      <c r="AE101" s="47"/>
      <c r="AF101" s="52">
        <f t="shared" ref="AF101" si="632">SUM(AE101*$D101)</f>
        <v>0</v>
      </c>
      <c r="AG101" s="47"/>
      <c r="AH101" s="52">
        <f t="shared" ref="AH101" si="633">SUM(AG101*$D101)</f>
        <v>0</v>
      </c>
      <c r="AI101" s="47"/>
      <c r="AJ101" s="52">
        <f t="shared" ref="AJ101" si="634">SUM(AI101*$D101)</f>
        <v>0</v>
      </c>
      <c r="AK101" s="47"/>
      <c r="AL101" s="52">
        <f t="shared" ref="AL101" si="635">SUM(AK101*$D101)</f>
        <v>0</v>
      </c>
      <c r="AM101" s="47"/>
      <c r="AN101" s="52">
        <f t="shared" ref="AN101" si="636">SUM(AM101*$D101)</f>
        <v>0</v>
      </c>
      <c r="AO101" s="47"/>
      <c r="AP101" s="52">
        <f t="shared" ref="AP101" si="637">SUM(AO101*$D101)</f>
        <v>0</v>
      </c>
      <c r="AQ101" s="47"/>
      <c r="AR101" s="52">
        <f t="shared" ref="AR101" si="638">SUM(AQ101*$D101)</f>
        <v>0</v>
      </c>
      <c r="AS101" s="47"/>
      <c r="AT101" s="52">
        <f t="shared" ref="AT101" si="639">SUM(AS101*$D101)</f>
        <v>0</v>
      </c>
      <c r="AU101" s="47"/>
      <c r="AV101" s="52">
        <f t="shared" ref="AV101" si="640">SUM(AU101*$D101)</f>
        <v>0</v>
      </c>
      <c r="AW101" s="47"/>
      <c r="AX101" s="52">
        <f t="shared" ref="AX101" si="641">SUM(AW101*$D101)</f>
        <v>0</v>
      </c>
      <c r="AY101" s="47"/>
      <c r="AZ101" s="481">
        <f t="shared" ref="AZ101" si="642">SUM(AY101*$D101)</f>
        <v>0</v>
      </c>
      <c r="BA101" s="486"/>
      <c r="BB101" s="52">
        <f t="shared" si="413"/>
        <v>0</v>
      </c>
      <c r="BC101" s="47"/>
      <c r="BD101" s="52">
        <f t="shared" ref="BD101" si="643">SUM(BC101*$D101)</f>
        <v>0</v>
      </c>
      <c r="BE101" s="47"/>
      <c r="BF101" s="52">
        <f t="shared" ref="BF101" si="644">SUM(BE101*$D101)</f>
        <v>0</v>
      </c>
      <c r="BG101" s="47"/>
      <c r="BH101" s="52">
        <f t="shared" ref="BH101" si="645">SUM(BG101*$D101)</f>
        <v>0</v>
      </c>
      <c r="BI101" s="47"/>
      <c r="BJ101" s="52">
        <f t="shared" ref="BJ101" si="646">SUM(BI101*$D101)</f>
        <v>0</v>
      </c>
      <c r="BK101" s="47"/>
      <c r="BL101" s="52">
        <f t="shared" ref="BL101" si="647">SUM(BK101*$D101)</f>
        <v>0</v>
      </c>
      <c r="BM101" s="47"/>
      <c r="BN101" s="52">
        <f t="shared" ref="BN101" si="648">SUM(BM101*$D101)</f>
        <v>0</v>
      </c>
      <c r="BO101" s="47"/>
      <c r="BP101" s="52">
        <f t="shared" ref="BP101" si="649">SUM(BO101*$D101)</f>
        <v>0</v>
      </c>
      <c r="BQ101" s="47"/>
      <c r="BR101" s="52">
        <f t="shared" ref="BR101" si="650">SUM(BQ101*$D101)</f>
        <v>0</v>
      </c>
      <c r="BS101" s="47"/>
      <c r="BT101" s="52">
        <f t="shared" ref="BT101" si="651">SUM(BS101*$D101)</f>
        <v>0</v>
      </c>
      <c r="BU101" s="47"/>
      <c r="BV101" s="52">
        <f t="shared" ref="BV101" si="652">SUM(BU101*$D101)</f>
        <v>0</v>
      </c>
      <c r="BW101" s="47"/>
      <c r="BX101" s="505">
        <f t="shared" ref="BX101" si="653">SUM(BW101*$D101)</f>
        <v>0</v>
      </c>
      <c r="BY101" s="499"/>
      <c r="BZ101" s="52">
        <f t="shared" ref="BZ101" si="654">SUM(BY101*$D101)</f>
        <v>0</v>
      </c>
      <c r="CA101" s="47"/>
      <c r="CB101" s="52">
        <f t="shared" ref="CB101" si="655">SUM(CA101*$D101)</f>
        <v>0</v>
      </c>
      <c r="CC101" s="47"/>
      <c r="CD101" s="52">
        <f t="shared" ref="CD101" si="656">SUM(CC101*$D101)</f>
        <v>0</v>
      </c>
      <c r="CE101" s="47"/>
      <c r="CF101" s="52">
        <f t="shared" ref="CF101" si="657">SUM(CE101*$D101)</f>
        <v>0</v>
      </c>
      <c r="CG101" s="42"/>
      <c r="CH101" s="49">
        <f t="shared" si="429"/>
        <v>0</v>
      </c>
      <c r="CI101" s="49">
        <f t="shared" si="430"/>
        <v>0</v>
      </c>
      <c r="CJ101" s="1"/>
      <c r="CK101" s="1"/>
      <c r="CL101" s="207"/>
      <c r="CM101" s="207">
        <f t="shared" si="431"/>
        <v>0</v>
      </c>
      <c r="CN101" s="206">
        <f t="shared" si="518"/>
        <v>0</v>
      </c>
      <c r="CO101" s="206">
        <f t="shared" si="519"/>
        <v>0</v>
      </c>
      <c r="CP101" s="207"/>
      <c r="CQ101" s="207">
        <f t="shared" si="432"/>
        <v>0</v>
      </c>
      <c r="CR101" s="206">
        <f t="shared" si="523"/>
        <v>0</v>
      </c>
      <c r="CS101" s="206">
        <f t="shared" si="433"/>
        <v>0</v>
      </c>
      <c r="CT101" s="207"/>
      <c r="CU101" s="207">
        <f t="shared" si="434"/>
        <v>0</v>
      </c>
      <c r="CV101" s="206">
        <f t="shared" si="435"/>
        <v>0</v>
      </c>
      <c r="CW101" s="206">
        <f t="shared" si="436"/>
        <v>0</v>
      </c>
      <c r="CX101" s="207"/>
      <c r="CY101" s="207">
        <f t="shared" si="437"/>
        <v>0</v>
      </c>
      <c r="CZ101" s="206">
        <f t="shared" si="438"/>
        <v>0</v>
      </c>
      <c r="DA101" s="206">
        <f t="shared" si="439"/>
        <v>0</v>
      </c>
      <c r="DB101" s="207"/>
      <c r="DC101" s="207">
        <f t="shared" si="440"/>
        <v>0</v>
      </c>
      <c r="DD101" s="206">
        <f t="shared" si="441"/>
        <v>0</v>
      </c>
      <c r="DE101" s="206">
        <f t="shared" si="442"/>
        <v>0</v>
      </c>
      <c r="DF101" s="207"/>
      <c r="DG101" s="207">
        <f t="shared" si="443"/>
        <v>0</v>
      </c>
      <c r="DH101" s="206">
        <f t="shared" si="444"/>
        <v>0</v>
      </c>
      <c r="DI101" s="206">
        <f t="shared" si="445"/>
        <v>0</v>
      </c>
      <c r="DJ101" s="207"/>
      <c r="DK101" s="207">
        <f t="shared" si="446"/>
        <v>0</v>
      </c>
      <c r="DL101" s="206">
        <f t="shared" si="447"/>
        <v>0</v>
      </c>
      <c r="DM101" s="206">
        <f t="shared" si="448"/>
        <v>0</v>
      </c>
      <c r="DN101" s="207"/>
      <c r="DO101" s="207">
        <f t="shared" si="449"/>
        <v>0</v>
      </c>
      <c r="DP101" s="206">
        <f t="shared" si="450"/>
        <v>0</v>
      </c>
      <c r="DQ101" s="206">
        <f t="shared" si="451"/>
        <v>0</v>
      </c>
      <c r="DR101" s="207"/>
      <c r="DS101" s="207">
        <f t="shared" si="452"/>
        <v>0</v>
      </c>
      <c r="DT101" s="206">
        <f t="shared" si="453"/>
        <v>0</v>
      </c>
      <c r="DU101" s="206">
        <f t="shared" si="454"/>
        <v>0</v>
      </c>
      <c r="DV101" s="207"/>
      <c r="DW101" s="207">
        <f t="shared" si="520"/>
        <v>0</v>
      </c>
      <c r="DX101" s="206">
        <f t="shared" si="521"/>
        <v>0</v>
      </c>
      <c r="DY101" s="206">
        <f t="shared" si="522"/>
        <v>0</v>
      </c>
      <c r="DZ101" s="525"/>
      <c r="EA101" s="207">
        <f t="shared" si="455"/>
        <v>0</v>
      </c>
      <c r="EB101" s="206">
        <f t="shared" si="456"/>
        <v>0</v>
      </c>
      <c r="EC101" s="206">
        <f t="shared" si="457"/>
        <v>0</v>
      </c>
      <c r="ED101" s="207"/>
      <c r="EE101" s="207">
        <f t="shared" si="458"/>
        <v>0</v>
      </c>
      <c r="EF101" s="206">
        <f t="shared" si="459"/>
        <v>0</v>
      </c>
      <c r="EG101" s="206">
        <f t="shared" si="460"/>
        <v>0</v>
      </c>
      <c r="EH101" s="207"/>
      <c r="EI101" s="207">
        <f t="shared" si="461"/>
        <v>0</v>
      </c>
      <c r="EJ101" s="206">
        <f t="shared" si="462"/>
        <v>0</v>
      </c>
      <c r="EK101" s="206">
        <f t="shared" si="463"/>
        <v>0</v>
      </c>
      <c r="EL101" s="207"/>
      <c r="EM101" s="207">
        <f t="shared" si="464"/>
        <v>0</v>
      </c>
      <c r="EN101" s="206">
        <f t="shared" si="465"/>
        <v>0</v>
      </c>
      <c r="EO101" s="206">
        <f t="shared" si="466"/>
        <v>0</v>
      </c>
      <c r="EP101" s="207"/>
      <c r="EQ101" s="207">
        <f t="shared" si="467"/>
        <v>0</v>
      </c>
      <c r="ER101" s="206">
        <f t="shared" si="468"/>
        <v>0</v>
      </c>
      <c r="ES101" s="206">
        <f t="shared" si="469"/>
        <v>0</v>
      </c>
      <c r="ET101" s="207"/>
      <c r="EU101" s="207">
        <f t="shared" si="470"/>
        <v>0</v>
      </c>
      <c r="EV101" s="206">
        <f t="shared" si="471"/>
        <v>0</v>
      </c>
      <c r="EW101" s="206">
        <f t="shared" si="472"/>
        <v>0</v>
      </c>
      <c r="EX101" s="207"/>
      <c r="EY101" s="207">
        <f t="shared" si="473"/>
        <v>0</v>
      </c>
      <c r="EZ101" s="206">
        <f t="shared" si="474"/>
        <v>0</v>
      </c>
      <c r="FA101" s="206">
        <f t="shared" si="475"/>
        <v>0</v>
      </c>
      <c r="FB101" s="207"/>
      <c r="FC101" s="207">
        <f t="shared" si="476"/>
        <v>0</v>
      </c>
      <c r="FD101" s="206">
        <f t="shared" si="477"/>
        <v>0</v>
      </c>
      <c r="FE101" s="206">
        <f t="shared" si="478"/>
        <v>0</v>
      </c>
      <c r="FF101" s="207"/>
      <c r="FG101" s="207">
        <f t="shared" si="479"/>
        <v>0</v>
      </c>
      <c r="FH101" s="206">
        <f t="shared" si="480"/>
        <v>0</v>
      </c>
      <c r="FI101" s="206">
        <f t="shared" si="481"/>
        <v>0</v>
      </c>
      <c r="FJ101" s="207"/>
      <c r="FK101" s="207">
        <f t="shared" si="482"/>
        <v>0</v>
      </c>
      <c r="FL101" s="206">
        <f t="shared" si="483"/>
        <v>0</v>
      </c>
      <c r="FM101" s="206">
        <f t="shared" si="484"/>
        <v>0</v>
      </c>
      <c r="FN101" s="207"/>
      <c r="FO101" s="207">
        <f t="shared" si="485"/>
        <v>0</v>
      </c>
      <c r="FP101" s="206">
        <f t="shared" si="486"/>
        <v>0</v>
      </c>
      <c r="FQ101" s="206">
        <f t="shared" si="487"/>
        <v>0</v>
      </c>
      <c r="FR101" s="207"/>
      <c r="FS101" s="207">
        <f t="shared" si="488"/>
        <v>0</v>
      </c>
      <c r="FT101" s="206">
        <f t="shared" si="489"/>
        <v>0</v>
      </c>
      <c r="FU101" s="206">
        <f t="shared" si="490"/>
        <v>0</v>
      </c>
      <c r="FV101" s="207"/>
      <c r="FW101" s="207">
        <f t="shared" si="491"/>
        <v>0</v>
      </c>
      <c r="FX101" s="206"/>
      <c r="FY101" s="206"/>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1:263" s="3" customFormat="1" x14ac:dyDescent="0.2">
      <c r="A102" s="45" t="s">
        <v>121</v>
      </c>
      <c r="B102" s="45" t="s">
        <v>86</v>
      </c>
      <c r="C102" s="45" t="s">
        <v>3</v>
      </c>
      <c r="D102" s="45">
        <v>100</v>
      </c>
      <c r="E102" s="486"/>
      <c r="F102" s="52">
        <f t="shared" ref="F102:F125" si="658">SUM(E102*$D102)</f>
        <v>0</v>
      </c>
      <c r="G102" s="47"/>
      <c r="H102" s="52">
        <f t="shared" ref="H102:H125" si="659">SUM(G102*$D102)</f>
        <v>0</v>
      </c>
      <c r="I102" s="47"/>
      <c r="J102" s="52">
        <f t="shared" ref="J102:J125" si="660">SUM(I102*$D102)</f>
        <v>0</v>
      </c>
      <c r="K102" s="47"/>
      <c r="L102" s="52">
        <f t="shared" ref="L102:L125" si="661">SUM(K102*$D102)</f>
        <v>0</v>
      </c>
      <c r="M102" s="47"/>
      <c r="N102" s="52">
        <f t="shared" ref="N102:N125" si="662">SUM(M102*$D102)</f>
        <v>0</v>
      </c>
      <c r="O102" s="47"/>
      <c r="P102" s="52">
        <f t="shared" ref="P102:P125" si="663">SUM(O102*$D102)</f>
        <v>0</v>
      </c>
      <c r="Q102" s="47"/>
      <c r="R102" s="52">
        <f t="shared" ref="R102:R125" si="664">SUM(Q102*$D102)</f>
        <v>0</v>
      </c>
      <c r="S102" s="47"/>
      <c r="T102" s="52">
        <f t="shared" ref="T102:T125" si="665">SUM(S102*$D102)</f>
        <v>0</v>
      </c>
      <c r="U102" s="47"/>
      <c r="V102" s="52">
        <f t="shared" ref="V102:V125" si="666">SUM(U102*$D102)</f>
        <v>0</v>
      </c>
      <c r="W102" s="47"/>
      <c r="X102" s="52">
        <f t="shared" ref="X102:X125" si="667">SUM(W102*$D102)</f>
        <v>0</v>
      </c>
      <c r="Y102" s="47"/>
      <c r="Z102" s="52">
        <f t="shared" ref="Z102:Z125" si="668">SUM(Y102*$D102)</f>
        <v>0</v>
      </c>
      <c r="AA102" s="47"/>
      <c r="AB102" s="481">
        <f t="shared" ref="AB102:AB125" si="669">SUM(AA102*$D102)</f>
        <v>0</v>
      </c>
      <c r="AC102" s="486"/>
      <c r="AD102" s="52">
        <f t="shared" ref="AD102:AD125" si="670">SUM(AC102*$D102)</f>
        <v>0</v>
      </c>
      <c r="AE102" s="47"/>
      <c r="AF102" s="52">
        <f t="shared" ref="AF102:AF125" si="671">SUM(AE102*$D102)</f>
        <v>0</v>
      </c>
      <c r="AG102" s="47"/>
      <c r="AH102" s="52">
        <f t="shared" ref="AH102:AH125" si="672">SUM(AG102*$D102)</f>
        <v>0</v>
      </c>
      <c r="AI102" s="47"/>
      <c r="AJ102" s="52">
        <f t="shared" ref="AJ102:AJ125" si="673">SUM(AI102*$D102)</f>
        <v>0</v>
      </c>
      <c r="AK102" s="47"/>
      <c r="AL102" s="52">
        <f t="shared" ref="AL102:AL125" si="674">SUM(AK102*$D102)</f>
        <v>0</v>
      </c>
      <c r="AM102" s="47"/>
      <c r="AN102" s="52">
        <f t="shared" ref="AN102:AN125" si="675">SUM(AM102*$D102)</f>
        <v>0</v>
      </c>
      <c r="AO102" s="47"/>
      <c r="AP102" s="52">
        <f t="shared" ref="AP102:AP125" si="676">SUM(AO102*$D102)</f>
        <v>0</v>
      </c>
      <c r="AQ102" s="47"/>
      <c r="AR102" s="52">
        <f t="shared" ref="AR102:AR125" si="677">SUM(AQ102*$D102)</f>
        <v>0</v>
      </c>
      <c r="AS102" s="47"/>
      <c r="AT102" s="52">
        <f t="shared" ref="AT102:AT125" si="678">SUM(AS102*$D102)</f>
        <v>0</v>
      </c>
      <c r="AU102" s="47">
        <v>0.5</v>
      </c>
      <c r="AV102" s="52">
        <f t="shared" ref="AV102:AV125" si="679">SUM(AU102*$D102)</f>
        <v>50</v>
      </c>
      <c r="AW102" s="47"/>
      <c r="AX102" s="52">
        <f t="shared" ref="AX102:AX125" si="680">SUM(AW102*$D102)</f>
        <v>0</v>
      </c>
      <c r="AY102" s="47"/>
      <c r="AZ102" s="481">
        <f t="shared" ref="AZ102:AZ125" si="681">SUM(AY102*$D102)</f>
        <v>0</v>
      </c>
      <c r="BA102" s="486"/>
      <c r="BB102" s="52">
        <f t="shared" ref="BB102:BB125" si="682">SUM(BA102*$D102)</f>
        <v>0</v>
      </c>
      <c r="BC102" s="47"/>
      <c r="BD102" s="52">
        <f t="shared" ref="BD102:BD103" si="683">SUM(BC102*$D102)</f>
        <v>0</v>
      </c>
      <c r="BE102" s="47"/>
      <c r="BF102" s="52">
        <f t="shared" ref="BF102:BF103" si="684">SUM(BE102*$D102)</f>
        <v>0</v>
      </c>
      <c r="BG102" s="47"/>
      <c r="BH102" s="52">
        <f t="shared" ref="BH102:BH103" si="685">SUM(BG102*$D102)</f>
        <v>0</v>
      </c>
      <c r="BI102" s="47"/>
      <c r="BJ102" s="52">
        <f t="shared" ref="BJ102:BJ103" si="686">SUM(BI102*$D102)</f>
        <v>0</v>
      </c>
      <c r="BK102" s="47"/>
      <c r="BL102" s="52">
        <f t="shared" ref="BL102:BL103" si="687">SUM(BK102*$D102)</f>
        <v>0</v>
      </c>
      <c r="BM102" s="47"/>
      <c r="BN102" s="52">
        <f t="shared" ref="BN102:BN103" si="688">SUM(BM102*$D102)</f>
        <v>0</v>
      </c>
      <c r="BO102" s="47"/>
      <c r="BP102" s="52">
        <f t="shared" ref="BP102:BP103" si="689">SUM(BO102*$D102)</f>
        <v>0</v>
      </c>
      <c r="BQ102" s="47"/>
      <c r="BR102" s="52">
        <f t="shared" ref="BR102:BR103" si="690">SUM(BQ102*$D102)</f>
        <v>0</v>
      </c>
      <c r="BS102" s="47"/>
      <c r="BT102" s="52">
        <f t="shared" ref="BT102:BT103" si="691">SUM(BS102*$D102)</f>
        <v>0</v>
      </c>
      <c r="BU102" s="47"/>
      <c r="BV102" s="52">
        <f t="shared" ref="BV102:BV103" si="692">SUM(BU102*$D102)</f>
        <v>0</v>
      </c>
      <c r="BW102" s="47"/>
      <c r="BX102" s="505">
        <f t="shared" ref="BX102:BX103" si="693">SUM(BW102*$D102)</f>
        <v>0</v>
      </c>
      <c r="BY102" s="499"/>
      <c r="BZ102" s="52">
        <f t="shared" ref="BZ102:BZ103" si="694">SUM(BY102*$D102)</f>
        <v>0</v>
      </c>
      <c r="CA102" s="47"/>
      <c r="CB102" s="52">
        <f t="shared" ref="CB102:CB103" si="695">SUM(CA102*$D102)</f>
        <v>0</v>
      </c>
      <c r="CC102" s="47"/>
      <c r="CD102" s="52">
        <f t="shared" ref="CD102:CD103" si="696">SUM(CC102*$D102)</f>
        <v>0</v>
      </c>
      <c r="CE102" s="47"/>
      <c r="CF102" s="52">
        <f t="shared" ref="CF102:CF103" si="697">SUM(CE102*$D102)</f>
        <v>0</v>
      </c>
      <c r="CG102" s="42"/>
      <c r="CH102" s="49">
        <f t="shared" si="429"/>
        <v>0.5</v>
      </c>
      <c r="CI102" s="49">
        <f t="shared" si="430"/>
        <v>50</v>
      </c>
      <c r="CJ102" s="1"/>
      <c r="CK102" s="1"/>
      <c r="CL102" s="207">
        <v>0.75</v>
      </c>
      <c r="CM102" s="207">
        <f t="shared" si="431"/>
        <v>75</v>
      </c>
      <c r="CN102" s="206">
        <f t="shared" si="518"/>
        <v>0.75</v>
      </c>
      <c r="CO102" s="206">
        <f t="shared" si="519"/>
        <v>75</v>
      </c>
      <c r="CP102" s="207"/>
      <c r="CQ102" s="207">
        <f t="shared" si="432"/>
        <v>0</v>
      </c>
      <c r="CR102" s="206">
        <f t="shared" si="523"/>
        <v>0</v>
      </c>
      <c r="CS102" s="206">
        <f t="shared" si="433"/>
        <v>0</v>
      </c>
      <c r="CT102" s="207"/>
      <c r="CU102" s="207">
        <f t="shared" si="434"/>
        <v>0</v>
      </c>
      <c r="CV102" s="206">
        <f t="shared" si="435"/>
        <v>0</v>
      </c>
      <c r="CW102" s="206">
        <f t="shared" si="436"/>
        <v>0</v>
      </c>
      <c r="CX102" s="207"/>
      <c r="CY102" s="207">
        <f t="shared" si="437"/>
        <v>0</v>
      </c>
      <c r="CZ102" s="206">
        <f t="shared" si="438"/>
        <v>0</v>
      </c>
      <c r="DA102" s="206">
        <f t="shared" si="439"/>
        <v>0</v>
      </c>
      <c r="DB102" s="207"/>
      <c r="DC102" s="207">
        <f t="shared" si="440"/>
        <v>0</v>
      </c>
      <c r="DD102" s="206">
        <f t="shared" si="441"/>
        <v>0</v>
      </c>
      <c r="DE102" s="206">
        <f t="shared" si="442"/>
        <v>0</v>
      </c>
      <c r="DF102" s="207">
        <v>0.5</v>
      </c>
      <c r="DG102" s="207">
        <f t="shared" si="443"/>
        <v>50</v>
      </c>
      <c r="DH102" s="206">
        <f t="shared" si="444"/>
        <v>0.5</v>
      </c>
      <c r="DI102" s="206">
        <f t="shared" si="445"/>
        <v>50</v>
      </c>
      <c r="DJ102" s="207">
        <v>0.5</v>
      </c>
      <c r="DK102" s="207">
        <f t="shared" si="446"/>
        <v>50</v>
      </c>
      <c r="DL102" s="206">
        <f t="shared" si="447"/>
        <v>0.5</v>
      </c>
      <c r="DM102" s="206">
        <f t="shared" si="448"/>
        <v>50</v>
      </c>
      <c r="DN102" s="207"/>
      <c r="DO102" s="207">
        <f t="shared" si="449"/>
        <v>0</v>
      </c>
      <c r="DP102" s="206">
        <f t="shared" si="450"/>
        <v>0</v>
      </c>
      <c r="DQ102" s="206">
        <f t="shared" si="451"/>
        <v>0</v>
      </c>
      <c r="DR102" s="207"/>
      <c r="DS102" s="207">
        <f t="shared" si="452"/>
        <v>0</v>
      </c>
      <c r="DT102" s="206">
        <f t="shared" si="453"/>
        <v>0</v>
      </c>
      <c r="DU102" s="206">
        <f t="shared" si="454"/>
        <v>0</v>
      </c>
      <c r="DV102" s="207"/>
      <c r="DW102" s="207">
        <f t="shared" si="520"/>
        <v>0</v>
      </c>
      <c r="DX102" s="206">
        <f t="shared" si="521"/>
        <v>0</v>
      </c>
      <c r="DY102" s="206">
        <f t="shared" si="522"/>
        <v>0</v>
      </c>
      <c r="DZ102" s="525"/>
      <c r="EA102" s="207">
        <f t="shared" si="455"/>
        <v>0</v>
      </c>
      <c r="EB102" s="206">
        <f t="shared" si="456"/>
        <v>0</v>
      </c>
      <c r="EC102" s="206">
        <f t="shared" si="457"/>
        <v>0</v>
      </c>
      <c r="ED102" s="207"/>
      <c r="EE102" s="207">
        <f t="shared" si="458"/>
        <v>0</v>
      </c>
      <c r="EF102" s="206">
        <f t="shared" si="459"/>
        <v>0</v>
      </c>
      <c r="EG102" s="206">
        <f t="shared" si="460"/>
        <v>0</v>
      </c>
      <c r="EH102" s="207"/>
      <c r="EI102" s="207">
        <f t="shared" si="461"/>
        <v>0</v>
      </c>
      <c r="EJ102" s="206">
        <f t="shared" si="462"/>
        <v>0</v>
      </c>
      <c r="EK102" s="206">
        <f t="shared" si="463"/>
        <v>0</v>
      </c>
      <c r="EL102" s="207"/>
      <c r="EM102" s="207">
        <f t="shared" si="464"/>
        <v>0</v>
      </c>
      <c r="EN102" s="206">
        <f t="shared" si="465"/>
        <v>0</v>
      </c>
      <c r="EO102" s="206">
        <f t="shared" si="466"/>
        <v>0</v>
      </c>
      <c r="EP102" s="207"/>
      <c r="EQ102" s="207">
        <f t="shared" si="467"/>
        <v>0</v>
      </c>
      <c r="ER102" s="206">
        <f t="shared" si="468"/>
        <v>0</v>
      </c>
      <c r="ES102" s="206">
        <f t="shared" si="469"/>
        <v>0</v>
      </c>
      <c r="ET102" s="207"/>
      <c r="EU102" s="207">
        <f t="shared" si="470"/>
        <v>0</v>
      </c>
      <c r="EV102" s="206">
        <f t="shared" si="471"/>
        <v>0</v>
      </c>
      <c r="EW102" s="206">
        <f t="shared" si="472"/>
        <v>0</v>
      </c>
      <c r="EX102" s="207"/>
      <c r="EY102" s="207">
        <f t="shared" si="473"/>
        <v>0</v>
      </c>
      <c r="EZ102" s="206">
        <f t="shared" si="474"/>
        <v>0</v>
      </c>
      <c r="FA102" s="206">
        <f t="shared" si="475"/>
        <v>0</v>
      </c>
      <c r="FB102" s="207"/>
      <c r="FC102" s="207">
        <f t="shared" si="476"/>
        <v>0</v>
      </c>
      <c r="FD102" s="206">
        <f t="shared" si="477"/>
        <v>0</v>
      </c>
      <c r="FE102" s="206">
        <f t="shared" si="478"/>
        <v>0</v>
      </c>
      <c r="FF102" s="207"/>
      <c r="FG102" s="207">
        <f t="shared" si="479"/>
        <v>0</v>
      </c>
      <c r="FH102" s="206">
        <f t="shared" si="480"/>
        <v>0</v>
      </c>
      <c r="FI102" s="206">
        <f t="shared" si="481"/>
        <v>0</v>
      </c>
      <c r="FJ102" s="207"/>
      <c r="FK102" s="207">
        <f t="shared" si="482"/>
        <v>0</v>
      </c>
      <c r="FL102" s="206">
        <f t="shared" si="483"/>
        <v>0.5</v>
      </c>
      <c r="FM102" s="206">
        <f t="shared" si="484"/>
        <v>50</v>
      </c>
      <c r="FN102" s="207"/>
      <c r="FO102" s="207">
        <f t="shared" si="485"/>
        <v>0</v>
      </c>
      <c r="FP102" s="206">
        <f t="shared" si="486"/>
        <v>0</v>
      </c>
      <c r="FQ102" s="206">
        <f t="shared" si="487"/>
        <v>0</v>
      </c>
      <c r="FR102" s="207"/>
      <c r="FS102" s="207">
        <f t="shared" si="488"/>
        <v>0</v>
      </c>
      <c r="FT102" s="206">
        <f t="shared" si="489"/>
        <v>0</v>
      </c>
      <c r="FU102" s="206">
        <f t="shared" si="490"/>
        <v>0</v>
      </c>
      <c r="FV102" s="207"/>
      <c r="FW102" s="207">
        <f t="shared" si="491"/>
        <v>0</v>
      </c>
      <c r="FX102" s="206"/>
      <c r="FY102" s="206"/>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1:263" s="3" customFormat="1" x14ac:dyDescent="0.2">
      <c r="A103" s="45" t="s">
        <v>221</v>
      </c>
      <c r="B103" s="45" t="s">
        <v>81</v>
      </c>
      <c r="C103" s="45" t="s">
        <v>3</v>
      </c>
      <c r="D103" s="45">
        <v>100</v>
      </c>
      <c r="E103" s="486"/>
      <c r="F103" s="52">
        <f t="shared" si="658"/>
        <v>0</v>
      </c>
      <c r="G103" s="47"/>
      <c r="H103" s="52">
        <f t="shared" si="659"/>
        <v>0</v>
      </c>
      <c r="I103" s="47"/>
      <c r="J103" s="52">
        <f t="shared" si="660"/>
        <v>0</v>
      </c>
      <c r="K103" s="47"/>
      <c r="L103" s="52">
        <f t="shared" si="661"/>
        <v>0</v>
      </c>
      <c r="M103" s="47"/>
      <c r="N103" s="52">
        <f t="shared" si="662"/>
        <v>0</v>
      </c>
      <c r="O103" s="47"/>
      <c r="P103" s="52">
        <f t="shared" si="663"/>
        <v>0</v>
      </c>
      <c r="Q103" s="47"/>
      <c r="R103" s="52">
        <f t="shared" si="664"/>
        <v>0</v>
      </c>
      <c r="S103" s="47"/>
      <c r="T103" s="52">
        <f t="shared" si="665"/>
        <v>0</v>
      </c>
      <c r="U103" s="47"/>
      <c r="V103" s="52">
        <f t="shared" si="666"/>
        <v>0</v>
      </c>
      <c r="W103" s="47"/>
      <c r="X103" s="52">
        <f t="shared" si="667"/>
        <v>0</v>
      </c>
      <c r="Y103" s="47"/>
      <c r="Z103" s="52">
        <f t="shared" si="668"/>
        <v>0</v>
      </c>
      <c r="AA103" s="47"/>
      <c r="AB103" s="481">
        <f t="shared" si="669"/>
        <v>0</v>
      </c>
      <c r="AC103" s="486"/>
      <c r="AD103" s="52">
        <f t="shared" si="670"/>
        <v>0</v>
      </c>
      <c r="AE103" s="47"/>
      <c r="AF103" s="52">
        <f t="shared" si="671"/>
        <v>0</v>
      </c>
      <c r="AG103" s="47"/>
      <c r="AH103" s="52">
        <f t="shared" si="672"/>
        <v>0</v>
      </c>
      <c r="AI103" s="47"/>
      <c r="AJ103" s="52">
        <f t="shared" si="673"/>
        <v>0</v>
      </c>
      <c r="AK103" s="47"/>
      <c r="AL103" s="52">
        <f t="shared" si="674"/>
        <v>0</v>
      </c>
      <c r="AM103" s="47"/>
      <c r="AN103" s="52">
        <f t="shared" si="675"/>
        <v>0</v>
      </c>
      <c r="AO103" s="47"/>
      <c r="AP103" s="52">
        <f t="shared" si="676"/>
        <v>0</v>
      </c>
      <c r="AQ103" s="47"/>
      <c r="AR103" s="52">
        <f t="shared" si="677"/>
        <v>0</v>
      </c>
      <c r="AS103" s="47"/>
      <c r="AT103" s="52">
        <f t="shared" si="678"/>
        <v>0</v>
      </c>
      <c r="AU103" s="47"/>
      <c r="AV103" s="52">
        <f t="shared" si="679"/>
        <v>0</v>
      </c>
      <c r="AW103" s="47"/>
      <c r="AX103" s="52">
        <f t="shared" si="680"/>
        <v>0</v>
      </c>
      <c r="AY103" s="47"/>
      <c r="AZ103" s="481">
        <f t="shared" si="681"/>
        <v>0</v>
      </c>
      <c r="BA103" s="486"/>
      <c r="BB103" s="52">
        <f t="shared" si="682"/>
        <v>0</v>
      </c>
      <c r="BC103" s="47"/>
      <c r="BD103" s="52">
        <f t="shared" si="683"/>
        <v>0</v>
      </c>
      <c r="BE103" s="47"/>
      <c r="BF103" s="52">
        <f t="shared" si="684"/>
        <v>0</v>
      </c>
      <c r="BG103" s="47"/>
      <c r="BH103" s="52">
        <f t="shared" si="685"/>
        <v>0</v>
      </c>
      <c r="BI103" s="47"/>
      <c r="BJ103" s="52">
        <f t="shared" si="686"/>
        <v>0</v>
      </c>
      <c r="BK103" s="47"/>
      <c r="BL103" s="52">
        <f t="shared" si="687"/>
        <v>0</v>
      </c>
      <c r="BM103" s="47"/>
      <c r="BN103" s="52">
        <f t="shared" si="688"/>
        <v>0</v>
      </c>
      <c r="BO103" s="47"/>
      <c r="BP103" s="52">
        <f t="shared" si="689"/>
        <v>0</v>
      </c>
      <c r="BQ103" s="47"/>
      <c r="BR103" s="52">
        <f t="shared" si="690"/>
        <v>0</v>
      </c>
      <c r="BS103" s="47"/>
      <c r="BT103" s="52">
        <f t="shared" si="691"/>
        <v>0</v>
      </c>
      <c r="BU103" s="47"/>
      <c r="BV103" s="52">
        <f t="shared" si="692"/>
        <v>0</v>
      </c>
      <c r="BW103" s="47"/>
      <c r="BX103" s="505">
        <f t="shared" si="693"/>
        <v>0</v>
      </c>
      <c r="BY103" s="499"/>
      <c r="BZ103" s="52">
        <f t="shared" si="694"/>
        <v>0</v>
      </c>
      <c r="CA103" s="47"/>
      <c r="CB103" s="52">
        <f t="shared" si="695"/>
        <v>0</v>
      </c>
      <c r="CC103" s="47"/>
      <c r="CD103" s="52">
        <f t="shared" si="696"/>
        <v>0</v>
      </c>
      <c r="CE103" s="47"/>
      <c r="CF103" s="52">
        <f t="shared" si="697"/>
        <v>0</v>
      </c>
      <c r="CG103" s="42"/>
      <c r="CH103" s="49">
        <f t="shared" si="429"/>
        <v>0</v>
      </c>
      <c r="CI103" s="49">
        <f t="shared" si="430"/>
        <v>0</v>
      </c>
      <c r="CJ103" s="1"/>
      <c r="CK103" s="1"/>
      <c r="CL103" s="207"/>
      <c r="CM103" s="207">
        <f t="shared" si="431"/>
        <v>0</v>
      </c>
      <c r="CN103" s="206">
        <f t="shared" si="518"/>
        <v>0</v>
      </c>
      <c r="CO103" s="206">
        <f t="shared" si="519"/>
        <v>0</v>
      </c>
      <c r="CP103" s="207"/>
      <c r="CQ103" s="207">
        <f t="shared" si="432"/>
        <v>0</v>
      </c>
      <c r="CR103" s="206">
        <f t="shared" si="523"/>
        <v>0</v>
      </c>
      <c r="CS103" s="206">
        <f t="shared" si="433"/>
        <v>0</v>
      </c>
      <c r="CT103" s="207"/>
      <c r="CU103" s="207">
        <f t="shared" si="434"/>
        <v>0</v>
      </c>
      <c r="CV103" s="206">
        <f t="shared" si="435"/>
        <v>0</v>
      </c>
      <c r="CW103" s="206">
        <f t="shared" si="436"/>
        <v>0</v>
      </c>
      <c r="CX103" s="207"/>
      <c r="CY103" s="207">
        <f t="shared" si="437"/>
        <v>0</v>
      </c>
      <c r="CZ103" s="206">
        <f t="shared" si="438"/>
        <v>0</v>
      </c>
      <c r="DA103" s="206">
        <f t="shared" si="439"/>
        <v>0</v>
      </c>
      <c r="DB103" s="207"/>
      <c r="DC103" s="207">
        <f t="shared" si="440"/>
        <v>0</v>
      </c>
      <c r="DD103" s="206">
        <f t="shared" si="441"/>
        <v>0</v>
      </c>
      <c r="DE103" s="206">
        <f t="shared" si="442"/>
        <v>0</v>
      </c>
      <c r="DF103" s="207"/>
      <c r="DG103" s="207">
        <f t="shared" si="443"/>
        <v>0</v>
      </c>
      <c r="DH103" s="206">
        <f t="shared" si="444"/>
        <v>0</v>
      </c>
      <c r="DI103" s="206">
        <f t="shared" si="445"/>
        <v>0</v>
      </c>
      <c r="DJ103" s="207"/>
      <c r="DK103" s="207">
        <f t="shared" si="446"/>
        <v>0</v>
      </c>
      <c r="DL103" s="206">
        <f t="shared" si="447"/>
        <v>0</v>
      </c>
      <c r="DM103" s="206">
        <f t="shared" si="448"/>
        <v>0</v>
      </c>
      <c r="DN103" s="207"/>
      <c r="DO103" s="207">
        <f t="shared" si="449"/>
        <v>0</v>
      </c>
      <c r="DP103" s="206">
        <f t="shared" si="450"/>
        <v>0</v>
      </c>
      <c r="DQ103" s="206">
        <f t="shared" si="451"/>
        <v>0</v>
      </c>
      <c r="DR103" s="207"/>
      <c r="DS103" s="207">
        <f t="shared" si="452"/>
        <v>0</v>
      </c>
      <c r="DT103" s="206">
        <f t="shared" si="453"/>
        <v>0</v>
      </c>
      <c r="DU103" s="206">
        <f t="shared" si="454"/>
        <v>0</v>
      </c>
      <c r="DV103" s="207"/>
      <c r="DW103" s="207">
        <f t="shared" si="520"/>
        <v>0</v>
      </c>
      <c r="DX103" s="206">
        <f t="shared" si="521"/>
        <v>0</v>
      </c>
      <c r="DY103" s="206">
        <f t="shared" si="522"/>
        <v>0</v>
      </c>
      <c r="DZ103" s="525"/>
      <c r="EA103" s="207">
        <f t="shared" si="455"/>
        <v>0</v>
      </c>
      <c r="EB103" s="206">
        <f t="shared" si="456"/>
        <v>0</v>
      </c>
      <c r="EC103" s="206">
        <f t="shared" si="457"/>
        <v>0</v>
      </c>
      <c r="ED103" s="207"/>
      <c r="EE103" s="207">
        <f t="shared" si="458"/>
        <v>0</v>
      </c>
      <c r="EF103" s="206">
        <f t="shared" si="459"/>
        <v>0</v>
      </c>
      <c r="EG103" s="206">
        <f t="shared" si="460"/>
        <v>0</v>
      </c>
      <c r="EH103" s="207"/>
      <c r="EI103" s="207">
        <f t="shared" si="461"/>
        <v>0</v>
      </c>
      <c r="EJ103" s="206">
        <f t="shared" si="462"/>
        <v>0</v>
      </c>
      <c r="EK103" s="206">
        <f t="shared" si="463"/>
        <v>0</v>
      </c>
      <c r="EL103" s="207"/>
      <c r="EM103" s="207">
        <f t="shared" si="464"/>
        <v>0</v>
      </c>
      <c r="EN103" s="206">
        <f t="shared" si="465"/>
        <v>0</v>
      </c>
      <c r="EO103" s="206">
        <f t="shared" si="466"/>
        <v>0</v>
      </c>
      <c r="EP103" s="207"/>
      <c r="EQ103" s="207">
        <f t="shared" si="467"/>
        <v>0</v>
      </c>
      <c r="ER103" s="206">
        <f t="shared" si="468"/>
        <v>0</v>
      </c>
      <c r="ES103" s="206">
        <f t="shared" si="469"/>
        <v>0</v>
      </c>
      <c r="ET103" s="207"/>
      <c r="EU103" s="207">
        <f t="shared" si="470"/>
        <v>0</v>
      </c>
      <c r="EV103" s="206">
        <f t="shared" si="471"/>
        <v>0</v>
      </c>
      <c r="EW103" s="206">
        <f t="shared" si="472"/>
        <v>0</v>
      </c>
      <c r="EX103" s="207"/>
      <c r="EY103" s="207">
        <f t="shared" si="473"/>
        <v>0</v>
      </c>
      <c r="EZ103" s="206">
        <f t="shared" si="474"/>
        <v>0</v>
      </c>
      <c r="FA103" s="206">
        <f t="shared" si="475"/>
        <v>0</v>
      </c>
      <c r="FB103" s="207"/>
      <c r="FC103" s="207">
        <f t="shared" si="476"/>
        <v>0</v>
      </c>
      <c r="FD103" s="206">
        <f t="shared" si="477"/>
        <v>0</v>
      </c>
      <c r="FE103" s="206">
        <f t="shared" si="478"/>
        <v>0</v>
      </c>
      <c r="FF103" s="207"/>
      <c r="FG103" s="207">
        <f t="shared" si="479"/>
        <v>0</v>
      </c>
      <c r="FH103" s="206">
        <f t="shared" si="480"/>
        <v>0</v>
      </c>
      <c r="FI103" s="206">
        <f t="shared" si="481"/>
        <v>0</v>
      </c>
      <c r="FJ103" s="207"/>
      <c r="FK103" s="207">
        <f t="shared" si="482"/>
        <v>0</v>
      </c>
      <c r="FL103" s="206">
        <f t="shared" si="483"/>
        <v>0</v>
      </c>
      <c r="FM103" s="206">
        <f t="shared" si="484"/>
        <v>0</v>
      </c>
      <c r="FN103" s="207"/>
      <c r="FO103" s="207">
        <f t="shared" si="485"/>
        <v>0</v>
      </c>
      <c r="FP103" s="206">
        <f t="shared" si="486"/>
        <v>0</v>
      </c>
      <c r="FQ103" s="206">
        <f t="shared" si="487"/>
        <v>0</v>
      </c>
      <c r="FR103" s="207"/>
      <c r="FS103" s="207">
        <f t="shared" si="488"/>
        <v>0</v>
      </c>
      <c r="FT103" s="206">
        <f t="shared" si="489"/>
        <v>0</v>
      </c>
      <c r="FU103" s="206">
        <f t="shared" si="490"/>
        <v>0</v>
      </c>
      <c r="FV103" s="207"/>
      <c r="FW103" s="207">
        <f t="shared" si="491"/>
        <v>0</v>
      </c>
      <c r="FX103" s="206"/>
      <c r="FY103" s="206"/>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1:263" s="3" customFormat="1" x14ac:dyDescent="0.2">
      <c r="A104" s="45" t="s">
        <v>357</v>
      </c>
      <c r="B104" s="45" t="s">
        <v>358</v>
      </c>
      <c r="C104" s="45" t="s">
        <v>3</v>
      </c>
      <c r="D104" s="45">
        <v>100</v>
      </c>
      <c r="E104" s="486"/>
      <c r="F104" s="52">
        <f>SUM(E104*$D104)</f>
        <v>0</v>
      </c>
      <c r="G104" s="47"/>
      <c r="H104" s="52">
        <f>SUM(G104*$D104)</f>
        <v>0</v>
      </c>
      <c r="I104" s="47"/>
      <c r="J104" s="52">
        <f>SUM(I104*$D104)</f>
        <v>0</v>
      </c>
      <c r="K104" s="47"/>
      <c r="L104" s="52">
        <f>SUM(K104*$D104)</f>
        <v>0</v>
      </c>
      <c r="M104" s="47"/>
      <c r="N104" s="52">
        <f>SUM(M104*$D104)</f>
        <v>0</v>
      </c>
      <c r="O104" s="47"/>
      <c r="P104" s="52">
        <f>SUM(O104*$D104)</f>
        <v>0</v>
      </c>
      <c r="Q104" s="47"/>
      <c r="R104" s="52">
        <f>SUM(Q104*$D104)</f>
        <v>0</v>
      </c>
      <c r="S104" s="47"/>
      <c r="T104" s="52">
        <f>SUM(S104*$D104)</f>
        <v>0</v>
      </c>
      <c r="U104" s="47"/>
      <c r="V104" s="52">
        <f>SUM(U104*$D104)</f>
        <v>0</v>
      </c>
      <c r="W104" s="47"/>
      <c r="X104" s="52">
        <f>SUM(W104*$D104)</f>
        <v>0</v>
      </c>
      <c r="Y104" s="47"/>
      <c r="Z104" s="52">
        <f>SUM(Y104*$D104)</f>
        <v>0</v>
      </c>
      <c r="AA104" s="47"/>
      <c r="AB104" s="481">
        <f>SUM(AA104*$D104)</f>
        <v>0</v>
      </c>
      <c r="AC104" s="486"/>
      <c r="AD104" s="52">
        <f>SUM(AC104*$D104)</f>
        <v>0</v>
      </c>
      <c r="AE104" s="47"/>
      <c r="AF104" s="52">
        <f>SUM(AE104*$D104)</f>
        <v>0</v>
      </c>
      <c r="AG104" s="184">
        <v>55.5</v>
      </c>
      <c r="AH104" s="52">
        <f>SUM(AG104*$D104)</f>
        <v>5550</v>
      </c>
      <c r="AI104" s="47">
        <v>7.5</v>
      </c>
      <c r="AJ104" s="52">
        <f>SUM(AI104*$D104)</f>
        <v>750</v>
      </c>
      <c r="AK104" s="47">
        <v>25.25</v>
      </c>
      <c r="AL104" s="52">
        <f>SUM(AK104*$D104)</f>
        <v>2525</v>
      </c>
      <c r="AM104" s="47">
        <v>10.25</v>
      </c>
      <c r="AN104" s="52">
        <f>SUM(AM104*$D104)</f>
        <v>1025</v>
      </c>
      <c r="AO104" s="47">
        <v>7.25</v>
      </c>
      <c r="AP104" s="52">
        <f>SUM(AO104*$D104)</f>
        <v>725</v>
      </c>
      <c r="AQ104" s="47">
        <v>12</v>
      </c>
      <c r="AR104" s="52">
        <f>SUM(AQ104*$D104)</f>
        <v>1200</v>
      </c>
      <c r="AS104" s="47">
        <v>27.5</v>
      </c>
      <c r="AT104" s="52">
        <f>SUM(AS104*$D104)</f>
        <v>2750</v>
      </c>
      <c r="AU104" s="47"/>
      <c r="AV104" s="52">
        <f>SUM(AU104*$D104)</f>
        <v>0</v>
      </c>
      <c r="AW104" s="47">
        <v>0.25</v>
      </c>
      <c r="AX104" s="52">
        <f>SUM(AW104*$D104)</f>
        <v>25</v>
      </c>
      <c r="AY104" s="47"/>
      <c r="AZ104" s="481">
        <f>SUM(AY104*$D104)</f>
        <v>0</v>
      </c>
      <c r="BA104" s="486"/>
      <c r="BB104" s="52">
        <f>SUM(BA104*$D104)</f>
        <v>0</v>
      </c>
      <c r="BC104" s="47"/>
      <c r="BD104" s="52">
        <f>SUM(BC104*$D104)</f>
        <v>0</v>
      </c>
      <c r="BE104" s="47"/>
      <c r="BF104" s="52">
        <f>SUM(BE104*$D104)</f>
        <v>0</v>
      </c>
      <c r="BG104" s="47"/>
      <c r="BH104" s="52">
        <f>SUM(BG104*$D104)</f>
        <v>0</v>
      </c>
      <c r="BI104" s="47"/>
      <c r="BJ104" s="52">
        <f>SUM(BI104*$D104)</f>
        <v>0</v>
      </c>
      <c r="BK104" s="47"/>
      <c r="BL104" s="52">
        <f>SUM(BK104*$D104)</f>
        <v>0</v>
      </c>
      <c r="BM104" s="47"/>
      <c r="BN104" s="52">
        <f>SUM(BM104*$D104)</f>
        <v>0</v>
      </c>
      <c r="BO104" s="47"/>
      <c r="BP104" s="52">
        <f>SUM(BO104*$D104)</f>
        <v>0</v>
      </c>
      <c r="BQ104" s="47"/>
      <c r="BR104" s="52">
        <f>SUM(BQ104*$D104)</f>
        <v>0</v>
      </c>
      <c r="BS104" s="47"/>
      <c r="BT104" s="52">
        <f>SUM(BS104*$D104)</f>
        <v>0</v>
      </c>
      <c r="BU104" s="47"/>
      <c r="BV104" s="52">
        <f>SUM(BU104*$D104)</f>
        <v>0</v>
      </c>
      <c r="BW104" s="47"/>
      <c r="BX104" s="505">
        <f>SUM(BW104*$D104)</f>
        <v>0</v>
      </c>
      <c r="BY104" s="499"/>
      <c r="BZ104" s="52">
        <f>SUM(BY104*$D104)</f>
        <v>0</v>
      </c>
      <c r="CA104" s="47"/>
      <c r="CB104" s="52">
        <f>SUM(CA104*$D104)</f>
        <v>0</v>
      </c>
      <c r="CC104" s="47"/>
      <c r="CD104" s="52">
        <f>SUM(CC104*$D104)</f>
        <v>0</v>
      </c>
      <c r="CE104" s="47"/>
      <c r="CF104" s="52">
        <f>SUM(CE104*$D104)</f>
        <v>0</v>
      </c>
      <c r="CG104" s="42"/>
      <c r="CH104" s="49">
        <f t="shared" si="429"/>
        <v>145.5</v>
      </c>
      <c r="CI104" s="49">
        <f t="shared" si="430"/>
        <v>14550</v>
      </c>
      <c r="CJ104" s="1"/>
      <c r="CK104" s="1"/>
      <c r="CL104" s="207"/>
      <c r="CM104" s="207">
        <f t="shared" si="431"/>
        <v>0</v>
      </c>
      <c r="CN104" s="206">
        <f t="shared" si="518"/>
        <v>0</v>
      </c>
      <c r="CO104" s="206">
        <f t="shared" si="519"/>
        <v>0</v>
      </c>
      <c r="CP104" s="207"/>
      <c r="CQ104" s="207">
        <f t="shared" si="432"/>
        <v>0</v>
      </c>
      <c r="CR104" s="206">
        <f t="shared" si="523"/>
        <v>0</v>
      </c>
      <c r="CS104" s="206">
        <f t="shared" si="433"/>
        <v>0</v>
      </c>
      <c r="CT104" s="207"/>
      <c r="CU104" s="207">
        <f t="shared" si="434"/>
        <v>0</v>
      </c>
      <c r="CV104" s="206">
        <f t="shared" si="435"/>
        <v>0</v>
      </c>
      <c r="CW104" s="206">
        <f t="shared" si="436"/>
        <v>0</v>
      </c>
      <c r="CX104" s="207"/>
      <c r="CY104" s="207">
        <f t="shared" si="437"/>
        <v>0</v>
      </c>
      <c r="CZ104" s="206">
        <f t="shared" si="438"/>
        <v>0</v>
      </c>
      <c r="DA104" s="206">
        <f t="shared" si="439"/>
        <v>0</v>
      </c>
      <c r="DB104" s="207"/>
      <c r="DC104" s="207">
        <f t="shared" si="440"/>
        <v>0</v>
      </c>
      <c r="DD104" s="206">
        <f t="shared" si="441"/>
        <v>0</v>
      </c>
      <c r="DE104" s="206">
        <f t="shared" si="442"/>
        <v>0</v>
      </c>
      <c r="DF104" s="207"/>
      <c r="DG104" s="207">
        <f t="shared" si="443"/>
        <v>0</v>
      </c>
      <c r="DH104" s="206">
        <f t="shared" si="444"/>
        <v>0</v>
      </c>
      <c r="DI104" s="206">
        <f t="shared" si="445"/>
        <v>0</v>
      </c>
      <c r="DJ104" s="207"/>
      <c r="DK104" s="207">
        <f t="shared" si="446"/>
        <v>0</v>
      </c>
      <c r="DL104" s="206">
        <f t="shared" si="447"/>
        <v>0</v>
      </c>
      <c r="DM104" s="206">
        <f t="shared" si="448"/>
        <v>0</v>
      </c>
      <c r="DN104" s="207"/>
      <c r="DO104" s="207">
        <f t="shared" si="449"/>
        <v>0</v>
      </c>
      <c r="DP104" s="206">
        <f t="shared" si="450"/>
        <v>0</v>
      </c>
      <c r="DQ104" s="206">
        <f t="shared" si="451"/>
        <v>0</v>
      </c>
      <c r="DR104" s="207">
        <f>2+2.25</f>
        <v>4.25</v>
      </c>
      <c r="DS104" s="207">
        <f t="shared" si="452"/>
        <v>425</v>
      </c>
      <c r="DT104" s="206">
        <f t="shared" si="453"/>
        <v>4.25</v>
      </c>
      <c r="DU104" s="206">
        <f t="shared" si="454"/>
        <v>425</v>
      </c>
      <c r="DV104" s="207">
        <v>1</v>
      </c>
      <c r="DW104" s="207">
        <f t="shared" si="520"/>
        <v>100</v>
      </c>
      <c r="DX104" s="206">
        <f t="shared" si="521"/>
        <v>1</v>
      </c>
      <c r="DY104" s="206">
        <f t="shared" si="522"/>
        <v>100</v>
      </c>
      <c r="DZ104" s="526">
        <v>0.5</v>
      </c>
      <c r="EA104" s="207">
        <f t="shared" si="455"/>
        <v>50</v>
      </c>
      <c r="EB104" s="206">
        <f t="shared" si="456"/>
        <v>0.5</v>
      </c>
      <c r="EC104" s="206">
        <f t="shared" si="457"/>
        <v>50</v>
      </c>
      <c r="ED104" s="207">
        <v>0.5</v>
      </c>
      <c r="EE104" s="207">
        <f t="shared" si="458"/>
        <v>50</v>
      </c>
      <c r="EF104" s="206">
        <f t="shared" si="459"/>
        <v>0.5</v>
      </c>
      <c r="EG104" s="206">
        <f t="shared" si="460"/>
        <v>50</v>
      </c>
      <c r="EH104" s="207"/>
      <c r="EI104" s="207">
        <f t="shared" si="461"/>
        <v>0</v>
      </c>
      <c r="EJ104" s="206">
        <f t="shared" si="462"/>
        <v>55.5</v>
      </c>
      <c r="EK104" s="206">
        <f t="shared" si="463"/>
        <v>5550</v>
      </c>
      <c r="EL104" s="207">
        <v>2.75</v>
      </c>
      <c r="EM104" s="207">
        <f t="shared" si="464"/>
        <v>275</v>
      </c>
      <c r="EN104" s="206">
        <f t="shared" si="465"/>
        <v>10.25</v>
      </c>
      <c r="EO104" s="206">
        <f t="shared" si="466"/>
        <v>1025</v>
      </c>
      <c r="EP104" s="207">
        <f>0.75+0.5</f>
        <v>1.25</v>
      </c>
      <c r="EQ104" s="207">
        <f t="shared" si="467"/>
        <v>125</v>
      </c>
      <c r="ER104" s="206">
        <f t="shared" si="468"/>
        <v>26.5</v>
      </c>
      <c r="ES104" s="206">
        <f t="shared" si="469"/>
        <v>2650</v>
      </c>
      <c r="ET104" s="207"/>
      <c r="EU104" s="207">
        <f t="shared" si="470"/>
        <v>0</v>
      </c>
      <c r="EV104" s="206">
        <f t="shared" si="471"/>
        <v>10.25</v>
      </c>
      <c r="EW104" s="206">
        <f t="shared" si="472"/>
        <v>1025</v>
      </c>
      <c r="EX104" s="207"/>
      <c r="EY104" s="207">
        <f t="shared" si="473"/>
        <v>0</v>
      </c>
      <c r="EZ104" s="206">
        <f t="shared" si="474"/>
        <v>7.25</v>
      </c>
      <c r="FA104" s="206">
        <f t="shared" si="475"/>
        <v>725</v>
      </c>
      <c r="FB104" s="207"/>
      <c r="FC104" s="207">
        <f t="shared" si="476"/>
        <v>0</v>
      </c>
      <c r="FD104" s="206">
        <f t="shared" si="477"/>
        <v>12</v>
      </c>
      <c r="FE104" s="206">
        <f t="shared" si="478"/>
        <v>1200</v>
      </c>
      <c r="FF104" s="207"/>
      <c r="FG104" s="207">
        <f t="shared" si="479"/>
        <v>0</v>
      </c>
      <c r="FH104" s="206">
        <f t="shared" si="480"/>
        <v>27.5</v>
      </c>
      <c r="FI104" s="206">
        <f t="shared" si="481"/>
        <v>2750</v>
      </c>
      <c r="FJ104" s="207"/>
      <c r="FK104" s="207">
        <f t="shared" si="482"/>
        <v>0</v>
      </c>
      <c r="FL104" s="206">
        <f t="shared" si="483"/>
        <v>0</v>
      </c>
      <c r="FM104" s="206">
        <f t="shared" si="484"/>
        <v>0</v>
      </c>
      <c r="FN104" s="207"/>
      <c r="FO104" s="207">
        <f t="shared" si="485"/>
        <v>0</v>
      </c>
      <c r="FP104" s="206">
        <f t="shared" si="486"/>
        <v>0.25</v>
      </c>
      <c r="FQ104" s="206">
        <f t="shared" si="487"/>
        <v>25</v>
      </c>
      <c r="FR104" s="207"/>
      <c r="FS104" s="207">
        <f t="shared" si="488"/>
        <v>0</v>
      </c>
      <c r="FT104" s="206">
        <f t="shared" si="489"/>
        <v>0</v>
      </c>
      <c r="FU104" s="206">
        <f t="shared" si="490"/>
        <v>0</v>
      </c>
      <c r="FV104" s="207"/>
      <c r="FW104" s="207">
        <f>SUM(FV104*CH104)</f>
        <v>0</v>
      </c>
      <c r="FX104" s="206"/>
      <c r="FY104" s="206"/>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1:263" s="472" customFormat="1" x14ac:dyDescent="0.2">
      <c r="A105" s="467" t="s">
        <v>117</v>
      </c>
      <c r="B105" s="467" t="s">
        <v>350</v>
      </c>
      <c r="C105" s="467" t="s">
        <v>3</v>
      </c>
      <c r="D105" s="467">
        <v>100</v>
      </c>
      <c r="E105" s="487"/>
      <c r="F105" s="469">
        <f>SUM(E105*$D105)</f>
        <v>0</v>
      </c>
      <c r="G105" s="470"/>
      <c r="H105" s="469">
        <f>SUM(G105*$D105)</f>
        <v>0</v>
      </c>
      <c r="I105" s="470">
        <v>0.5</v>
      </c>
      <c r="J105" s="469">
        <f>SUM(I105*$D105)</f>
        <v>50</v>
      </c>
      <c r="K105" s="470"/>
      <c r="L105" s="469">
        <f>SUM(K105*$D105)</f>
        <v>0</v>
      </c>
      <c r="M105" s="470"/>
      <c r="N105" s="469">
        <f>SUM(M105*$D105)</f>
        <v>0</v>
      </c>
      <c r="O105" s="470"/>
      <c r="P105" s="469">
        <f>SUM(O105*$D105)</f>
        <v>0</v>
      </c>
      <c r="Q105" s="470"/>
      <c r="R105" s="469">
        <f>SUM(Q105*$D105)</f>
        <v>0</v>
      </c>
      <c r="S105" s="470">
        <v>3</v>
      </c>
      <c r="T105" s="469">
        <f>SUM(S105*$D105)</f>
        <v>300</v>
      </c>
      <c r="U105" s="470"/>
      <c r="V105" s="469">
        <f>SUM(U105*$D105)</f>
        <v>0</v>
      </c>
      <c r="W105" s="470"/>
      <c r="X105" s="469">
        <f>SUM(W105*$D105)</f>
        <v>0</v>
      </c>
      <c r="Y105" s="470">
        <v>0.753</v>
      </c>
      <c r="Z105" s="469">
        <f>SUM(Y105*$D105)</f>
        <v>75.3</v>
      </c>
      <c r="AA105" s="470">
        <v>2.5</v>
      </c>
      <c r="AB105" s="482">
        <f>SUM(AA105*$D105)</f>
        <v>250</v>
      </c>
      <c r="AC105" s="487"/>
      <c r="AD105" s="469">
        <f>SUM(AC105*$D105)</f>
        <v>0</v>
      </c>
      <c r="AE105" s="470"/>
      <c r="AF105" s="469">
        <f>SUM(AE105*$D105)</f>
        <v>0</v>
      </c>
      <c r="AG105" s="470"/>
      <c r="AH105" s="469">
        <f>SUM(AG105*$D105)</f>
        <v>0</v>
      </c>
      <c r="AI105" s="470"/>
      <c r="AJ105" s="469">
        <f>SUM(AI105*$D105)</f>
        <v>0</v>
      </c>
      <c r="AK105" s="470"/>
      <c r="AL105" s="469">
        <f>SUM(AK105*$D105)</f>
        <v>0</v>
      </c>
      <c r="AM105" s="470"/>
      <c r="AN105" s="469">
        <f>SUM(AM105*$D105)</f>
        <v>0</v>
      </c>
      <c r="AO105" s="470"/>
      <c r="AP105" s="469">
        <f>SUM(AO105*$D105)</f>
        <v>0</v>
      </c>
      <c r="AQ105" s="470"/>
      <c r="AR105" s="469">
        <f>SUM(AQ105*$D105)</f>
        <v>0</v>
      </c>
      <c r="AS105" s="470"/>
      <c r="AT105" s="469">
        <f>SUM(AS105*$D105)</f>
        <v>0</v>
      </c>
      <c r="AU105" s="470"/>
      <c r="AV105" s="469">
        <f>SUM(AU105*$D105)</f>
        <v>0</v>
      </c>
      <c r="AW105" s="470"/>
      <c r="AX105" s="469">
        <f>SUM(AW105*$D105)</f>
        <v>0</v>
      </c>
      <c r="AY105" s="470"/>
      <c r="AZ105" s="482">
        <f>SUM(AY105*$D105)</f>
        <v>0</v>
      </c>
      <c r="BA105" s="487"/>
      <c r="BB105" s="469">
        <f>SUM(BA105*$D105)</f>
        <v>0</v>
      </c>
      <c r="BC105" s="470"/>
      <c r="BD105" s="469">
        <f>SUM(BC105*$D105)</f>
        <v>0</v>
      </c>
      <c r="BE105" s="470"/>
      <c r="BF105" s="469">
        <f>SUM(BE105*$D105)</f>
        <v>0</v>
      </c>
      <c r="BG105" s="470"/>
      <c r="BH105" s="469">
        <f>SUM(BG105*$D105)</f>
        <v>0</v>
      </c>
      <c r="BI105" s="470"/>
      <c r="BJ105" s="469">
        <f>SUM(BI105*$D105)</f>
        <v>0</v>
      </c>
      <c r="BK105" s="470"/>
      <c r="BL105" s="469">
        <f>SUM(BK105*$D105)</f>
        <v>0</v>
      </c>
      <c r="BM105" s="470"/>
      <c r="BN105" s="469">
        <f>SUM(BM105*$D105)</f>
        <v>0</v>
      </c>
      <c r="BO105" s="470"/>
      <c r="BP105" s="469">
        <f>SUM(BO105*$D105)</f>
        <v>0</v>
      </c>
      <c r="BQ105" s="470"/>
      <c r="BR105" s="469">
        <f>SUM(BQ105*$D105)</f>
        <v>0</v>
      </c>
      <c r="BS105" s="470"/>
      <c r="BT105" s="469">
        <f>SUM(BS105*$D105)</f>
        <v>0</v>
      </c>
      <c r="BU105" s="470"/>
      <c r="BV105" s="469">
        <f>SUM(BU105*$D105)</f>
        <v>0</v>
      </c>
      <c r="BW105" s="470"/>
      <c r="BX105" s="506">
        <f>SUM(BW105*$D105)</f>
        <v>0</v>
      </c>
      <c r="BY105" s="500"/>
      <c r="BZ105" s="469">
        <f>SUM(BY105*$D105)</f>
        <v>0</v>
      </c>
      <c r="CA105" s="470"/>
      <c r="CB105" s="469">
        <f>SUM(CA105*$D105)</f>
        <v>0</v>
      </c>
      <c r="CC105" s="470"/>
      <c r="CD105" s="469">
        <f>SUM(CC105*$D105)</f>
        <v>0</v>
      </c>
      <c r="CE105" s="470"/>
      <c r="CF105" s="469">
        <f>SUM(CE105*$D105)</f>
        <v>0</v>
      </c>
      <c r="CG105" s="468"/>
      <c r="CH105" s="49">
        <f t="shared" si="429"/>
        <v>6.7530000000000001</v>
      </c>
      <c r="CI105" s="471">
        <f t="shared" si="430"/>
        <v>675.3</v>
      </c>
      <c r="CL105" s="473">
        <f>3.25+5.75</f>
        <v>9</v>
      </c>
      <c r="CM105" s="473">
        <f t="shared" si="431"/>
        <v>900</v>
      </c>
      <c r="CN105" s="206">
        <f t="shared" si="518"/>
        <v>9.5</v>
      </c>
      <c r="CO105" s="206">
        <f t="shared" si="519"/>
        <v>950</v>
      </c>
      <c r="CP105" s="473"/>
      <c r="CQ105" s="473">
        <f t="shared" si="432"/>
        <v>0</v>
      </c>
      <c r="CR105" s="206">
        <v>2.25</v>
      </c>
      <c r="CS105" s="206">
        <f t="shared" si="433"/>
        <v>225</v>
      </c>
      <c r="CT105" s="473">
        <v>1</v>
      </c>
      <c r="CU105" s="473">
        <f t="shared" si="434"/>
        <v>100</v>
      </c>
      <c r="CV105" s="473">
        <f t="shared" si="435"/>
        <v>1</v>
      </c>
      <c r="CW105" s="473">
        <f t="shared" si="436"/>
        <v>100</v>
      </c>
      <c r="CX105" s="473">
        <v>3.5</v>
      </c>
      <c r="CY105" s="473">
        <f t="shared" si="437"/>
        <v>350</v>
      </c>
      <c r="CZ105" s="473">
        <f t="shared" si="438"/>
        <v>3.5</v>
      </c>
      <c r="DA105" s="473">
        <f t="shared" si="439"/>
        <v>350</v>
      </c>
      <c r="DB105" s="473">
        <v>12.75</v>
      </c>
      <c r="DC105" s="473">
        <f t="shared" si="440"/>
        <v>1275</v>
      </c>
      <c r="DD105" s="473">
        <f t="shared" si="441"/>
        <v>12.75</v>
      </c>
      <c r="DE105" s="473">
        <f t="shared" si="442"/>
        <v>1275</v>
      </c>
      <c r="DF105" s="473">
        <v>5</v>
      </c>
      <c r="DG105" s="473">
        <f t="shared" si="443"/>
        <v>500</v>
      </c>
      <c r="DH105" s="473">
        <f t="shared" si="444"/>
        <v>8</v>
      </c>
      <c r="DI105" s="473">
        <f t="shared" si="445"/>
        <v>800</v>
      </c>
      <c r="DJ105" s="473">
        <v>5.5</v>
      </c>
      <c r="DK105" s="473">
        <f t="shared" si="446"/>
        <v>550</v>
      </c>
      <c r="DL105" s="473">
        <f t="shared" si="447"/>
        <v>5.5</v>
      </c>
      <c r="DM105" s="473">
        <f t="shared" si="448"/>
        <v>550</v>
      </c>
      <c r="DN105" s="473">
        <v>9.25</v>
      </c>
      <c r="DO105" s="473">
        <f t="shared" si="449"/>
        <v>925</v>
      </c>
      <c r="DP105" s="473">
        <f t="shared" si="450"/>
        <v>9.25</v>
      </c>
      <c r="DQ105" s="473">
        <f t="shared" si="451"/>
        <v>925</v>
      </c>
      <c r="DR105" s="473">
        <v>8</v>
      </c>
      <c r="DS105" s="473">
        <f t="shared" si="452"/>
        <v>800</v>
      </c>
      <c r="DT105" s="473">
        <f t="shared" si="453"/>
        <v>8.7530000000000001</v>
      </c>
      <c r="DU105" s="473">
        <f t="shared" si="454"/>
        <v>875.3</v>
      </c>
      <c r="DV105" s="473">
        <v>3.75</v>
      </c>
      <c r="DW105" s="207">
        <f t="shared" si="520"/>
        <v>375</v>
      </c>
      <c r="DX105" s="206">
        <f t="shared" si="521"/>
        <v>6.25</v>
      </c>
      <c r="DY105" s="206">
        <f t="shared" si="522"/>
        <v>625</v>
      </c>
      <c r="DZ105" s="527"/>
      <c r="EA105" s="207">
        <f t="shared" si="455"/>
        <v>0</v>
      </c>
      <c r="EB105" s="206">
        <f t="shared" si="456"/>
        <v>0</v>
      </c>
      <c r="EC105" s="206">
        <f t="shared" si="457"/>
        <v>0</v>
      </c>
      <c r="ED105" s="473"/>
      <c r="EE105" s="207">
        <f t="shared" si="458"/>
        <v>0</v>
      </c>
      <c r="EF105" s="206">
        <f t="shared" si="459"/>
        <v>0</v>
      </c>
      <c r="EG105" s="206">
        <f t="shared" si="460"/>
        <v>0</v>
      </c>
      <c r="EH105" s="473"/>
      <c r="EI105" s="207">
        <f t="shared" si="461"/>
        <v>0</v>
      </c>
      <c r="EJ105" s="206">
        <f t="shared" si="462"/>
        <v>0</v>
      </c>
      <c r="EK105" s="206">
        <f t="shared" si="463"/>
        <v>0</v>
      </c>
      <c r="EL105" s="473"/>
      <c r="EM105" s="207">
        <f t="shared" si="464"/>
        <v>0</v>
      </c>
      <c r="EN105" s="206">
        <f t="shared" si="465"/>
        <v>0</v>
      </c>
      <c r="EO105" s="206">
        <f t="shared" si="466"/>
        <v>0</v>
      </c>
      <c r="EP105" s="473"/>
      <c r="EQ105" s="207">
        <f t="shared" si="467"/>
        <v>0</v>
      </c>
      <c r="ER105" s="206">
        <f t="shared" si="468"/>
        <v>0</v>
      </c>
      <c r="ES105" s="206">
        <f t="shared" si="469"/>
        <v>0</v>
      </c>
      <c r="ET105" s="473"/>
      <c r="EU105" s="207">
        <f t="shared" si="470"/>
        <v>0</v>
      </c>
      <c r="EV105" s="206">
        <f t="shared" si="471"/>
        <v>0</v>
      </c>
      <c r="EW105" s="206">
        <f t="shared" si="472"/>
        <v>0</v>
      </c>
      <c r="EX105" s="473"/>
      <c r="EY105" s="473">
        <f t="shared" si="473"/>
        <v>0</v>
      </c>
      <c r="EZ105" s="206">
        <f t="shared" si="474"/>
        <v>0</v>
      </c>
      <c r="FA105" s="206">
        <f t="shared" si="475"/>
        <v>0</v>
      </c>
      <c r="FB105" s="473"/>
      <c r="FC105" s="207">
        <f t="shared" si="476"/>
        <v>0</v>
      </c>
      <c r="FD105" s="206">
        <f t="shared" si="477"/>
        <v>0</v>
      </c>
      <c r="FE105" s="206">
        <f t="shared" si="478"/>
        <v>0</v>
      </c>
      <c r="FF105" s="473"/>
      <c r="FG105" s="207">
        <f t="shared" si="479"/>
        <v>0</v>
      </c>
      <c r="FH105" s="206">
        <f t="shared" si="480"/>
        <v>0</v>
      </c>
      <c r="FI105" s="206">
        <f t="shared" si="481"/>
        <v>0</v>
      </c>
      <c r="FJ105" s="473"/>
      <c r="FK105" s="207">
        <f t="shared" si="482"/>
        <v>0</v>
      </c>
      <c r="FL105" s="206">
        <f t="shared" si="483"/>
        <v>0</v>
      </c>
      <c r="FM105" s="206">
        <f t="shared" si="484"/>
        <v>0</v>
      </c>
      <c r="FN105" s="473"/>
      <c r="FO105" s="207">
        <f t="shared" si="485"/>
        <v>0</v>
      </c>
      <c r="FP105" s="206">
        <f t="shared" si="486"/>
        <v>0</v>
      </c>
      <c r="FQ105" s="206">
        <f t="shared" si="487"/>
        <v>0</v>
      </c>
      <c r="FR105" s="473"/>
      <c r="FS105" s="207">
        <f t="shared" si="488"/>
        <v>0</v>
      </c>
      <c r="FT105" s="206">
        <f t="shared" si="489"/>
        <v>0</v>
      </c>
      <c r="FU105" s="206">
        <f t="shared" si="490"/>
        <v>0</v>
      </c>
      <c r="FV105" s="473"/>
      <c r="FW105" s="473">
        <f>SUM(FV105*CH105)</f>
        <v>0</v>
      </c>
      <c r="FX105" s="473"/>
      <c r="FY105" s="473"/>
    </row>
    <row r="106" spans="1:263" s="472" customFormat="1" x14ac:dyDescent="0.2">
      <c r="A106" s="467" t="s">
        <v>117</v>
      </c>
      <c r="B106" s="467" t="s">
        <v>118</v>
      </c>
      <c r="C106" s="467" t="s">
        <v>3</v>
      </c>
      <c r="D106" s="467">
        <v>100</v>
      </c>
      <c r="E106" s="487"/>
      <c r="F106" s="469">
        <f t="shared" si="658"/>
        <v>0</v>
      </c>
      <c r="G106" s="470"/>
      <c r="H106" s="469">
        <f t="shared" si="659"/>
        <v>0</v>
      </c>
      <c r="I106" s="470"/>
      <c r="J106" s="469"/>
      <c r="K106" s="470"/>
      <c r="L106" s="469">
        <f t="shared" si="661"/>
        <v>0</v>
      </c>
      <c r="M106" s="470"/>
      <c r="N106" s="469">
        <f t="shared" si="662"/>
        <v>0</v>
      </c>
      <c r="O106" s="470"/>
      <c r="P106" s="469">
        <f t="shared" si="663"/>
        <v>0</v>
      </c>
      <c r="Q106" s="470"/>
      <c r="R106" s="469">
        <f t="shared" si="664"/>
        <v>0</v>
      </c>
      <c r="S106" s="470"/>
      <c r="T106" s="469">
        <f t="shared" si="665"/>
        <v>0</v>
      </c>
      <c r="U106" s="470"/>
      <c r="V106" s="469">
        <f t="shared" si="666"/>
        <v>0</v>
      </c>
      <c r="W106" s="470"/>
      <c r="X106" s="469">
        <f t="shared" si="667"/>
        <v>0</v>
      </c>
      <c r="Y106" s="470"/>
      <c r="Z106" s="469">
        <f t="shared" si="668"/>
        <v>0</v>
      </c>
      <c r="AA106" s="470"/>
      <c r="AB106" s="482">
        <f t="shared" si="669"/>
        <v>0</v>
      </c>
      <c r="AC106" s="487"/>
      <c r="AD106" s="469">
        <f t="shared" si="670"/>
        <v>0</v>
      </c>
      <c r="AE106" s="470"/>
      <c r="AF106" s="469">
        <f t="shared" si="671"/>
        <v>0</v>
      </c>
      <c r="AG106" s="470"/>
      <c r="AH106" s="469">
        <f t="shared" si="672"/>
        <v>0</v>
      </c>
      <c r="AI106" s="470"/>
      <c r="AJ106" s="469">
        <f t="shared" si="673"/>
        <v>0</v>
      </c>
      <c r="AK106" s="470"/>
      <c r="AL106" s="469">
        <f t="shared" si="674"/>
        <v>0</v>
      </c>
      <c r="AM106" s="470"/>
      <c r="AN106" s="469">
        <f t="shared" si="675"/>
        <v>0</v>
      </c>
      <c r="AO106" s="470"/>
      <c r="AP106" s="469">
        <f t="shared" si="676"/>
        <v>0</v>
      </c>
      <c r="AQ106" s="470"/>
      <c r="AR106" s="469">
        <f t="shared" si="677"/>
        <v>0</v>
      </c>
      <c r="AS106" s="470"/>
      <c r="AT106" s="469">
        <f t="shared" si="678"/>
        <v>0</v>
      </c>
      <c r="AU106" s="470"/>
      <c r="AV106" s="469">
        <f t="shared" si="679"/>
        <v>0</v>
      </c>
      <c r="AW106" s="470"/>
      <c r="AX106" s="469">
        <f t="shared" si="680"/>
        <v>0</v>
      </c>
      <c r="AY106" s="470"/>
      <c r="AZ106" s="482">
        <f t="shared" si="681"/>
        <v>0</v>
      </c>
      <c r="BA106" s="487"/>
      <c r="BB106" s="469">
        <f t="shared" si="682"/>
        <v>0</v>
      </c>
      <c r="BC106" s="470"/>
      <c r="BD106" s="469">
        <f t="shared" ref="BD106:BD117" si="698">SUM(BC106*$D106)</f>
        <v>0</v>
      </c>
      <c r="BE106" s="470"/>
      <c r="BF106" s="469">
        <f t="shared" ref="BF106:BF117" si="699">SUM(BE106*$D106)</f>
        <v>0</v>
      </c>
      <c r="BG106" s="470"/>
      <c r="BH106" s="469">
        <f t="shared" ref="BH106:BH117" si="700">SUM(BG106*$D106)</f>
        <v>0</v>
      </c>
      <c r="BI106" s="470"/>
      <c r="BJ106" s="469">
        <f t="shared" ref="BJ106:BJ117" si="701">SUM(BI106*$D106)</f>
        <v>0</v>
      </c>
      <c r="BK106" s="470"/>
      <c r="BL106" s="469">
        <f t="shared" ref="BL106:BL117" si="702">SUM(BK106*$D106)</f>
        <v>0</v>
      </c>
      <c r="BM106" s="470"/>
      <c r="BN106" s="469">
        <f t="shared" ref="BN106:BN117" si="703">SUM(BM106*$D106)</f>
        <v>0</v>
      </c>
      <c r="BO106" s="470"/>
      <c r="BP106" s="469">
        <f t="shared" ref="BP106:BP117" si="704">SUM(BO106*$D106)</f>
        <v>0</v>
      </c>
      <c r="BQ106" s="470"/>
      <c r="BR106" s="469">
        <f t="shared" ref="BR106:BR117" si="705">SUM(BQ106*$D106)</f>
        <v>0</v>
      </c>
      <c r="BS106" s="470"/>
      <c r="BT106" s="469">
        <f t="shared" ref="BT106:BT117" si="706">SUM(BS106*$D106)</f>
        <v>0</v>
      </c>
      <c r="BU106" s="470"/>
      <c r="BV106" s="469">
        <f t="shared" ref="BV106:BV117" si="707">SUM(BU106*$D106)</f>
        <v>0</v>
      </c>
      <c r="BW106" s="470"/>
      <c r="BX106" s="506">
        <f t="shared" ref="BX106:BX117" si="708">SUM(BW106*$D106)</f>
        <v>0</v>
      </c>
      <c r="BY106" s="500"/>
      <c r="BZ106" s="469">
        <f t="shared" ref="BZ106:BZ117" si="709">SUM(BY106*$D106)</f>
        <v>0</v>
      </c>
      <c r="CA106" s="470"/>
      <c r="CB106" s="469">
        <f t="shared" ref="CB106:CB117" si="710">SUM(CA106*$D106)</f>
        <v>0</v>
      </c>
      <c r="CC106" s="470"/>
      <c r="CD106" s="469">
        <f t="shared" ref="CD106:CD117" si="711">SUM(CC106*$D106)</f>
        <v>0</v>
      </c>
      <c r="CE106" s="470"/>
      <c r="CF106" s="469">
        <f t="shared" ref="CF106:CF117" si="712">SUM(CE106*$D106)</f>
        <v>0</v>
      </c>
      <c r="CG106" s="468"/>
      <c r="CH106" s="49">
        <f t="shared" si="429"/>
        <v>0</v>
      </c>
      <c r="CI106" s="471">
        <f t="shared" si="430"/>
        <v>0</v>
      </c>
      <c r="CL106" s="473"/>
      <c r="CM106" s="473">
        <f t="shared" si="431"/>
        <v>0</v>
      </c>
      <c r="CN106" s="206">
        <f t="shared" si="518"/>
        <v>0</v>
      </c>
      <c r="CO106" s="206">
        <f t="shared" si="519"/>
        <v>0</v>
      </c>
      <c r="CP106" s="473"/>
      <c r="CQ106" s="473">
        <f t="shared" si="432"/>
        <v>0</v>
      </c>
      <c r="CR106" s="206">
        <f t="shared" si="523"/>
        <v>0</v>
      </c>
      <c r="CS106" s="206">
        <f t="shared" si="433"/>
        <v>0</v>
      </c>
      <c r="CT106" s="473"/>
      <c r="CU106" s="474">
        <f t="shared" si="434"/>
        <v>0</v>
      </c>
      <c r="CV106" s="474">
        <f t="shared" si="435"/>
        <v>0</v>
      </c>
      <c r="CW106" s="474">
        <f t="shared" si="436"/>
        <v>0</v>
      </c>
      <c r="CX106" s="473"/>
      <c r="CY106" s="474">
        <f t="shared" si="437"/>
        <v>0</v>
      </c>
      <c r="CZ106" s="474">
        <f t="shared" si="438"/>
        <v>0</v>
      </c>
      <c r="DA106" s="474">
        <f t="shared" si="439"/>
        <v>0</v>
      </c>
      <c r="DB106" s="473"/>
      <c r="DC106" s="474">
        <f t="shared" si="440"/>
        <v>0</v>
      </c>
      <c r="DD106" s="474">
        <f t="shared" si="441"/>
        <v>0</v>
      </c>
      <c r="DE106" s="474">
        <f t="shared" si="442"/>
        <v>0</v>
      </c>
      <c r="DF106" s="473"/>
      <c r="DG106" s="474">
        <f t="shared" si="443"/>
        <v>0</v>
      </c>
      <c r="DH106" s="474">
        <f t="shared" si="444"/>
        <v>0</v>
      </c>
      <c r="DI106" s="474">
        <f t="shared" si="445"/>
        <v>0</v>
      </c>
      <c r="DJ106" s="473"/>
      <c r="DK106" s="474">
        <f t="shared" si="446"/>
        <v>0</v>
      </c>
      <c r="DL106" s="474">
        <f t="shared" si="447"/>
        <v>0</v>
      </c>
      <c r="DM106" s="474">
        <f t="shared" si="448"/>
        <v>0</v>
      </c>
      <c r="DN106" s="473"/>
      <c r="DO106" s="474">
        <f t="shared" si="449"/>
        <v>0</v>
      </c>
      <c r="DP106" s="474">
        <f t="shared" si="450"/>
        <v>0</v>
      </c>
      <c r="DQ106" s="474">
        <f t="shared" si="451"/>
        <v>0</v>
      </c>
      <c r="DR106" s="473"/>
      <c r="DS106" s="474">
        <f t="shared" si="452"/>
        <v>0</v>
      </c>
      <c r="DT106" s="474">
        <f t="shared" si="453"/>
        <v>0</v>
      </c>
      <c r="DU106" s="474">
        <f t="shared" si="454"/>
        <v>0</v>
      </c>
      <c r="DV106" s="473"/>
      <c r="DW106" s="207">
        <f t="shared" si="520"/>
        <v>0</v>
      </c>
      <c r="DX106" s="206">
        <f t="shared" si="521"/>
        <v>0</v>
      </c>
      <c r="DY106" s="206">
        <f t="shared" si="522"/>
        <v>0</v>
      </c>
      <c r="DZ106" s="527"/>
      <c r="EA106" s="207">
        <f t="shared" si="455"/>
        <v>0</v>
      </c>
      <c r="EB106" s="206">
        <f t="shared" si="456"/>
        <v>0</v>
      </c>
      <c r="EC106" s="206">
        <f t="shared" si="457"/>
        <v>0</v>
      </c>
      <c r="ED106" s="473"/>
      <c r="EE106" s="207">
        <f t="shared" si="458"/>
        <v>0</v>
      </c>
      <c r="EF106" s="206">
        <f t="shared" si="459"/>
        <v>0</v>
      </c>
      <c r="EG106" s="206">
        <f t="shared" si="460"/>
        <v>0</v>
      </c>
      <c r="EH106" s="473"/>
      <c r="EI106" s="207">
        <f t="shared" si="461"/>
        <v>0</v>
      </c>
      <c r="EJ106" s="206">
        <f t="shared" si="462"/>
        <v>0</v>
      </c>
      <c r="EK106" s="206">
        <f t="shared" si="463"/>
        <v>0</v>
      </c>
      <c r="EL106" s="473"/>
      <c r="EM106" s="207">
        <f t="shared" si="464"/>
        <v>0</v>
      </c>
      <c r="EN106" s="206">
        <f t="shared" si="465"/>
        <v>0</v>
      </c>
      <c r="EO106" s="206">
        <f t="shared" si="466"/>
        <v>0</v>
      </c>
      <c r="EP106" s="473"/>
      <c r="EQ106" s="207">
        <f t="shared" si="467"/>
        <v>0</v>
      </c>
      <c r="ER106" s="206">
        <f t="shared" si="468"/>
        <v>0</v>
      </c>
      <c r="ES106" s="206">
        <f t="shared" si="469"/>
        <v>0</v>
      </c>
      <c r="ET106" s="473"/>
      <c r="EU106" s="207">
        <f t="shared" si="470"/>
        <v>0</v>
      </c>
      <c r="EV106" s="206">
        <f t="shared" si="471"/>
        <v>0</v>
      </c>
      <c r="EW106" s="206">
        <f t="shared" si="472"/>
        <v>0</v>
      </c>
      <c r="EX106" s="473"/>
      <c r="EY106" s="473">
        <f t="shared" si="473"/>
        <v>0</v>
      </c>
      <c r="EZ106" s="206">
        <f t="shared" si="474"/>
        <v>0</v>
      </c>
      <c r="FA106" s="206">
        <f t="shared" si="475"/>
        <v>0</v>
      </c>
      <c r="FB106" s="473"/>
      <c r="FC106" s="207">
        <f t="shared" si="476"/>
        <v>0</v>
      </c>
      <c r="FD106" s="206">
        <f t="shared" si="477"/>
        <v>0</v>
      </c>
      <c r="FE106" s="206">
        <f t="shared" si="478"/>
        <v>0</v>
      </c>
      <c r="FF106" s="473"/>
      <c r="FG106" s="207">
        <f t="shared" si="479"/>
        <v>0</v>
      </c>
      <c r="FH106" s="206">
        <f t="shared" si="480"/>
        <v>0</v>
      </c>
      <c r="FI106" s="206">
        <f t="shared" si="481"/>
        <v>0</v>
      </c>
      <c r="FJ106" s="473"/>
      <c r="FK106" s="207">
        <f t="shared" si="482"/>
        <v>0</v>
      </c>
      <c r="FL106" s="206">
        <f t="shared" si="483"/>
        <v>0</v>
      </c>
      <c r="FM106" s="206">
        <f t="shared" si="484"/>
        <v>0</v>
      </c>
      <c r="FN106" s="473"/>
      <c r="FO106" s="207">
        <f t="shared" si="485"/>
        <v>0</v>
      </c>
      <c r="FP106" s="206">
        <f t="shared" si="486"/>
        <v>0</v>
      </c>
      <c r="FQ106" s="206">
        <f t="shared" si="487"/>
        <v>0</v>
      </c>
      <c r="FR106" s="473"/>
      <c r="FS106" s="207">
        <f t="shared" si="488"/>
        <v>0</v>
      </c>
      <c r="FT106" s="206">
        <f t="shared" si="489"/>
        <v>0</v>
      </c>
      <c r="FU106" s="206">
        <f t="shared" si="490"/>
        <v>0</v>
      </c>
      <c r="FV106" s="473"/>
      <c r="FW106" s="473">
        <f t="shared" ref="FW106:FW117" si="713">SUM(FV106*CH106)</f>
        <v>0</v>
      </c>
      <c r="FX106" s="473"/>
      <c r="FY106" s="473"/>
    </row>
    <row r="107" spans="1:263" s="3" customFormat="1" x14ac:dyDescent="0.2">
      <c r="A107" s="45" t="s">
        <v>401</v>
      </c>
      <c r="B107" s="45" t="s">
        <v>402</v>
      </c>
      <c r="C107" s="45" t="s">
        <v>3</v>
      </c>
      <c r="D107" s="45">
        <v>100</v>
      </c>
      <c r="E107" s="486"/>
      <c r="F107" s="52">
        <f t="shared" ref="F107" si="714">SUM(E107*$D107)</f>
        <v>0</v>
      </c>
      <c r="G107" s="47"/>
      <c r="H107" s="52">
        <f t="shared" ref="H107" si="715">SUM(G107*$D107)</f>
        <v>0</v>
      </c>
      <c r="I107" s="47"/>
      <c r="J107" s="52">
        <f t="shared" ref="J107" si="716">SUM(I107*$D107)</f>
        <v>0</v>
      </c>
      <c r="K107" s="47"/>
      <c r="L107" s="52">
        <f t="shared" ref="L107" si="717">SUM(K107*$D107)</f>
        <v>0</v>
      </c>
      <c r="M107" s="47"/>
      <c r="N107" s="52">
        <f t="shared" ref="N107" si="718">SUM(M107*$D107)</f>
        <v>0</v>
      </c>
      <c r="O107" s="47"/>
      <c r="P107" s="52">
        <f t="shared" ref="P107" si="719">SUM(O107*$D107)</f>
        <v>0</v>
      </c>
      <c r="Q107" s="47"/>
      <c r="R107" s="52">
        <f t="shared" ref="R107" si="720">SUM(Q107*$D107)</f>
        <v>0</v>
      </c>
      <c r="S107" s="47"/>
      <c r="T107" s="52">
        <f t="shared" ref="T107" si="721">SUM(S107*$D107)</f>
        <v>0</v>
      </c>
      <c r="U107" s="47"/>
      <c r="V107" s="52">
        <f t="shared" ref="V107" si="722">SUM(U107*$D107)</f>
        <v>0</v>
      </c>
      <c r="W107" s="47"/>
      <c r="X107" s="52">
        <f t="shared" ref="X107" si="723">SUM(W107*$D107)</f>
        <v>0</v>
      </c>
      <c r="Y107" s="47"/>
      <c r="Z107" s="52">
        <f t="shared" ref="Z107" si="724">SUM(Y107*$D107)</f>
        <v>0</v>
      </c>
      <c r="AA107" s="47"/>
      <c r="AB107" s="481">
        <f t="shared" ref="AB107" si="725">SUM(AA107*$D107)</f>
        <v>0</v>
      </c>
      <c r="AC107" s="486"/>
      <c r="AD107" s="52">
        <f t="shared" ref="AD107" si="726">SUM(AC107*$D107)</f>
        <v>0</v>
      </c>
      <c r="AE107" s="47"/>
      <c r="AF107" s="52">
        <f t="shared" ref="AF107" si="727">SUM(AE107*$D107)</f>
        <v>0</v>
      </c>
      <c r="AG107" s="47"/>
      <c r="AH107" s="52">
        <f t="shared" ref="AH107" si="728">SUM(AG107*$D107)</f>
        <v>0</v>
      </c>
      <c r="AI107" s="47"/>
      <c r="AJ107" s="52">
        <f t="shared" ref="AJ107" si="729">SUM(AI107*$D107)</f>
        <v>0</v>
      </c>
      <c r="AK107" s="47"/>
      <c r="AL107" s="52">
        <f t="shared" ref="AL107" si="730">SUM(AK107*$D107)</f>
        <v>0</v>
      </c>
      <c r="AM107" s="47"/>
      <c r="AN107" s="52">
        <f t="shared" ref="AN107" si="731">SUM(AM107*$D107)</f>
        <v>0</v>
      </c>
      <c r="AO107" s="47"/>
      <c r="AP107" s="52">
        <f t="shared" ref="AP107" si="732">SUM(AO107*$D107)</f>
        <v>0</v>
      </c>
      <c r="AQ107" s="47"/>
      <c r="AR107" s="52">
        <f t="shared" ref="AR107" si="733">SUM(AQ107*$D107)</f>
        <v>0</v>
      </c>
      <c r="AS107" s="47"/>
      <c r="AT107" s="52">
        <f t="shared" ref="AT107" si="734">SUM(AS107*$D107)</f>
        <v>0</v>
      </c>
      <c r="AU107" s="47">
        <v>2.25</v>
      </c>
      <c r="AV107" s="52">
        <f t="shared" ref="AV107" si="735">SUM(AU107*$D107)</f>
        <v>225</v>
      </c>
      <c r="AW107" s="47">
        <v>1.25</v>
      </c>
      <c r="AX107" s="52">
        <f t="shared" ref="AX107" si="736">SUM(AW107*$D107)</f>
        <v>125</v>
      </c>
      <c r="AY107" s="47"/>
      <c r="AZ107" s="481">
        <f t="shared" ref="AZ107" si="737">SUM(AY107*$D107)</f>
        <v>0</v>
      </c>
      <c r="BA107" s="486"/>
      <c r="BB107" s="52">
        <f t="shared" ref="BB107" si="738">SUM(BA107*$D107)</f>
        <v>0</v>
      </c>
      <c r="BC107" s="47"/>
      <c r="BD107" s="52">
        <f t="shared" si="698"/>
        <v>0</v>
      </c>
      <c r="BE107" s="47"/>
      <c r="BF107" s="52">
        <f t="shared" si="699"/>
        <v>0</v>
      </c>
      <c r="BG107" s="47"/>
      <c r="BH107" s="52">
        <f t="shared" si="700"/>
        <v>0</v>
      </c>
      <c r="BI107" s="47"/>
      <c r="BJ107" s="52">
        <f t="shared" si="701"/>
        <v>0</v>
      </c>
      <c r="BK107" s="47"/>
      <c r="BL107" s="52">
        <f t="shared" si="702"/>
        <v>0</v>
      </c>
      <c r="BM107" s="47"/>
      <c r="BN107" s="52">
        <f t="shared" si="703"/>
        <v>0</v>
      </c>
      <c r="BO107" s="47"/>
      <c r="BP107" s="52">
        <f t="shared" si="704"/>
        <v>0</v>
      </c>
      <c r="BQ107" s="47"/>
      <c r="BR107" s="52">
        <f t="shared" si="705"/>
        <v>0</v>
      </c>
      <c r="BS107" s="47"/>
      <c r="BT107" s="52">
        <f t="shared" si="706"/>
        <v>0</v>
      </c>
      <c r="BU107" s="47"/>
      <c r="BV107" s="52">
        <f t="shared" si="707"/>
        <v>0</v>
      </c>
      <c r="BW107" s="47"/>
      <c r="BX107" s="505">
        <f t="shared" si="708"/>
        <v>0</v>
      </c>
      <c r="BY107" s="499"/>
      <c r="BZ107" s="52">
        <f t="shared" si="709"/>
        <v>0</v>
      </c>
      <c r="CA107" s="47"/>
      <c r="CB107" s="52">
        <f t="shared" si="710"/>
        <v>0</v>
      </c>
      <c r="CC107" s="47"/>
      <c r="CD107" s="52">
        <f t="shared" si="711"/>
        <v>0</v>
      </c>
      <c r="CE107" s="47"/>
      <c r="CF107" s="52">
        <f t="shared" si="712"/>
        <v>0</v>
      </c>
      <c r="CG107" s="42"/>
      <c r="CH107" s="49">
        <f t="shared" si="429"/>
        <v>3.5</v>
      </c>
      <c r="CI107" s="49">
        <f t="shared" si="430"/>
        <v>350</v>
      </c>
      <c r="CJ107" s="1"/>
      <c r="CK107" s="1"/>
      <c r="CL107" s="207"/>
      <c r="CM107" s="207">
        <f t="shared" si="431"/>
        <v>0</v>
      </c>
      <c r="CN107" s="206">
        <f t="shared" si="518"/>
        <v>0</v>
      </c>
      <c r="CO107" s="206">
        <f t="shared" si="519"/>
        <v>0</v>
      </c>
      <c r="CP107" s="207"/>
      <c r="CQ107" s="207">
        <f t="shared" si="432"/>
        <v>0</v>
      </c>
      <c r="CR107" s="206">
        <f t="shared" si="523"/>
        <v>0</v>
      </c>
      <c r="CS107" s="206">
        <f t="shared" si="433"/>
        <v>0</v>
      </c>
      <c r="CT107" s="207"/>
      <c r="CU107" s="207">
        <f t="shared" si="434"/>
        <v>0</v>
      </c>
      <c r="CV107" s="206">
        <f t="shared" si="435"/>
        <v>0</v>
      </c>
      <c r="CW107" s="206">
        <f t="shared" si="436"/>
        <v>0</v>
      </c>
      <c r="CX107" s="207"/>
      <c r="CY107" s="207">
        <f t="shared" si="437"/>
        <v>0</v>
      </c>
      <c r="CZ107" s="206">
        <f t="shared" si="438"/>
        <v>0</v>
      </c>
      <c r="DA107" s="206">
        <f t="shared" si="439"/>
        <v>0</v>
      </c>
      <c r="DB107" s="207"/>
      <c r="DC107" s="207">
        <f t="shared" si="440"/>
        <v>0</v>
      </c>
      <c r="DD107" s="206">
        <f t="shared" si="441"/>
        <v>0</v>
      </c>
      <c r="DE107" s="206">
        <f t="shared" si="442"/>
        <v>0</v>
      </c>
      <c r="DF107" s="207"/>
      <c r="DG107" s="207">
        <f t="shared" si="443"/>
        <v>0</v>
      </c>
      <c r="DH107" s="206">
        <f t="shared" si="444"/>
        <v>0</v>
      </c>
      <c r="DI107" s="206">
        <f t="shared" si="445"/>
        <v>0</v>
      </c>
      <c r="DJ107" s="207"/>
      <c r="DK107" s="207">
        <f t="shared" si="446"/>
        <v>0</v>
      </c>
      <c r="DL107" s="206">
        <f t="shared" si="447"/>
        <v>0</v>
      </c>
      <c r="DM107" s="206">
        <f t="shared" si="448"/>
        <v>0</v>
      </c>
      <c r="DN107" s="207"/>
      <c r="DO107" s="207">
        <f t="shared" si="449"/>
        <v>0</v>
      </c>
      <c r="DP107" s="206">
        <f t="shared" si="450"/>
        <v>0</v>
      </c>
      <c r="DQ107" s="206">
        <f t="shared" si="451"/>
        <v>0</v>
      </c>
      <c r="DR107" s="207"/>
      <c r="DS107" s="207">
        <f t="shared" si="452"/>
        <v>0</v>
      </c>
      <c r="DT107" s="206">
        <f t="shared" si="453"/>
        <v>0</v>
      </c>
      <c r="DU107" s="206">
        <f t="shared" si="454"/>
        <v>0</v>
      </c>
      <c r="DV107" s="207"/>
      <c r="DW107" s="207">
        <f t="shared" si="520"/>
        <v>0</v>
      </c>
      <c r="DX107" s="206">
        <f t="shared" si="521"/>
        <v>0</v>
      </c>
      <c r="DY107" s="206">
        <f t="shared" si="522"/>
        <v>0</v>
      </c>
      <c r="DZ107" s="525"/>
      <c r="EA107" s="207">
        <f t="shared" si="455"/>
        <v>0</v>
      </c>
      <c r="EB107" s="206">
        <f t="shared" si="456"/>
        <v>0</v>
      </c>
      <c r="EC107" s="206">
        <f t="shared" si="457"/>
        <v>0</v>
      </c>
      <c r="ED107" s="207"/>
      <c r="EE107" s="207">
        <f t="shared" si="458"/>
        <v>0</v>
      </c>
      <c r="EF107" s="206">
        <f t="shared" si="459"/>
        <v>0</v>
      </c>
      <c r="EG107" s="206">
        <f t="shared" si="460"/>
        <v>0</v>
      </c>
      <c r="EH107" s="207"/>
      <c r="EI107" s="207">
        <f t="shared" si="461"/>
        <v>0</v>
      </c>
      <c r="EJ107" s="206">
        <f t="shared" si="462"/>
        <v>0</v>
      </c>
      <c r="EK107" s="206">
        <f t="shared" si="463"/>
        <v>0</v>
      </c>
      <c r="EL107" s="207"/>
      <c r="EM107" s="207">
        <f t="shared" si="464"/>
        <v>0</v>
      </c>
      <c r="EN107" s="206">
        <f t="shared" si="465"/>
        <v>0</v>
      </c>
      <c r="EO107" s="206">
        <f t="shared" si="466"/>
        <v>0</v>
      </c>
      <c r="EP107" s="207"/>
      <c r="EQ107" s="207">
        <f t="shared" si="467"/>
        <v>0</v>
      </c>
      <c r="ER107" s="206">
        <f t="shared" si="468"/>
        <v>0</v>
      </c>
      <c r="ES107" s="206">
        <f t="shared" si="469"/>
        <v>0</v>
      </c>
      <c r="ET107" s="207"/>
      <c r="EU107" s="207">
        <f t="shared" si="470"/>
        <v>0</v>
      </c>
      <c r="EV107" s="206">
        <f t="shared" si="471"/>
        <v>0</v>
      </c>
      <c r="EW107" s="206">
        <f t="shared" si="472"/>
        <v>0</v>
      </c>
      <c r="EX107" s="207"/>
      <c r="EY107" s="207">
        <f t="shared" si="473"/>
        <v>0</v>
      </c>
      <c r="EZ107" s="206">
        <f t="shared" si="474"/>
        <v>0</v>
      </c>
      <c r="FA107" s="206">
        <f t="shared" si="475"/>
        <v>0</v>
      </c>
      <c r="FB107" s="207"/>
      <c r="FC107" s="207">
        <f t="shared" si="476"/>
        <v>0</v>
      </c>
      <c r="FD107" s="206">
        <f t="shared" si="477"/>
        <v>0</v>
      </c>
      <c r="FE107" s="206">
        <f t="shared" si="478"/>
        <v>0</v>
      </c>
      <c r="FF107" s="207"/>
      <c r="FG107" s="207">
        <f t="shared" si="479"/>
        <v>0</v>
      </c>
      <c r="FH107" s="206">
        <f t="shared" si="480"/>
        <v>0</v>
      </c>
      <c r="FI107" s="206">
        <f t="shared" si="481"/>
        <v>0</v>
      </c>
      <c r="FJ107" s="207">
        <v>1.5</v>
      </c>
      <c r="FK107" s="207">
        <f t="shared" si="482"/>
        <v>150</v>
      </c>
      <c r="FL107" s="206">
        <f t="shared" si="483"/>
        <v>3.75</v>
      </c>
      <c r="FM107" s="206">
        <f t="shared" si="484"/>
        <v>375</v>
      </c>
      <c r="FN107" s="207">
        <v>3</v>
      </c>
      <c r="FO107" s="207">
        <f t="shared" si="485"/>
        <v>300</v>
      </c>
      <c r="FP107" s="206">
        <f t="shared" si="486"/>
        <v>4.25</v>
      </c>
      <c r="FQ107" s="206">
        <f t="shared" si="487"/>
        <v>425</v>
      </c>
      <c r="FR107" s="207"/>
      <c r="FS107" s="207">
        <f t="shared" si="488"/>
        <v>0</v>
      </c>
      <c r="FT107" s="206">
        <f t="shared" si="489"/>
        <v>0</v>
      </c>
      <c r="FU107" s="206">
        <f t="shared" si="490"/>
        <v>0</v>
      </c>
      <c r="FV107" s="207"/>
      <c r="FW107" s="207">
        <f t="shared" si="713"/>
        <v>0</v>
      </c>
      <c r="FX107" s="206"/>
      <c r="FY107" s="206"/>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1:263" s="3" customFormat="1" x14ac:dyDescent="0.2">
      <c r="A108" s="45" t="s">
        <v>239</v>
      </c>
      <c r="B108" s="45" t="s">
        <v>240</v>
      </c>
      <c r="C108" s="45" t="s">
        <v>3</v>
      </c>
      <c r="D108" s="45">
        <v>100</v>
      </c>
      <c r="E108" s="486"/>
      <c r="F108" s="52">
        <f t="shared" si="658"/>
        <v>0</v>
      </c>
      <c r="G108" s="47"/>
      <c r="H108" s="52">
        <f t="shared" si="659"/>
        <v>0</v>
      </c>
      <c r="I108" s="47"/>
      <c r="J108" s="52">
        <f t="shared" si="660"/>
        <v>0</v>
      </c>
      <c r="K108" s="47"/>
      <c r="L108" s="52">
        <f t="shared" si="661"/>
        <v>0</v>
      </c>
      <c r="M108" s="47"/>
      <c r="N108" s="52">
        <f t="shared" si="662"/>
        <v>0</v>
      </c>
      <c r="O108" s="47"/>
      <c r="P108" s="52">
        <f t="shared" si="663"/>
        <v>0</v>
      </c>
      <c r="Q108" s="47"/>
      <c r="R108" s="52">
        <f t="shared" si="664"/>
        <v>0</v>
      </c>
      <c r="S108" s="47"/>
      <c r="T108" s="52">
        <f t="shared" si="665"/>
        <v>0</v>
      </c>
      <c r="U108" s="47"/>
      <c r="V108" s="52">
        <f t="shared" si="666"/>
        <v>0</v>
      </c>
      <c r="W108" s="47"/>
      <c r="X108" s="52">
        <f t="shared" si="667"/>
        <v>0</v>
      </c>
      <c r="Y108" s="47"/>
      <c r="Z108" s="52">
        <f t="shared" si="668"/>
        <v>0</v>
      </c>
      <c r="AA108" s="47"/>
      <c r="AB108" s="481">
        <f t="shared" si="669"/>
        <v>0</v>
      </c>
      <c r="AC108" s="486"/>
      <c r="AD108" s="52">
        <f t="shared" si="670"/>
        <v>0</v>
      </c>
      <c r="AE108" s="47"/>
      <c r="AF108" s="52">
        <f t="shared" si="671"/>
        <v>0</v>
      </c>
      <c r="AG108" s="47"/>
      <c r="AH108" s="52">
        <f t="shared" si="672"/>
        <v>0</v>
      </c>
      <c r="AI108" s="47"/>
      <c r="AJ108" s="52">
        <f t="shared" si="673"/>
        <v>0</v>
      </c>
      <c r="AK108" s="47"/>
      <c r="AL108" s="52">
        <f t="shared" si="674"/>
        <v>0</v>
      </c>
      <c r="AM108" s="47"/>
      <c r="AN108" s="52">
        <f t="shared" si="675"/>
        <v>0</v>
      </c>
      <c r="AO108" s="47"/>
      <c r="AP108" s="52">
        <f t="shared" si="676"/>
        <v>0</v>
      </c>
      <c r="AQ108" s="47"/>
      <c r="AR108" s="52">
        <f t="shared" si="677"/>
        <v>0</v>
      </c>
      <c r="AS108" s="47"/>
      <c r="AT108" s="52">
        <f t="shared" si="678"/>
        <v>0</v>
      </c>
      <c r="AU108" s="47"/>
      <c r="AV108" s="52">
        <f t="shared" si="679"/>
        <v>0</v>
      </c>
      <c r="AW108" s="47"/>
      <c r="AX108" s="52">
        <f t="shared" si="680"/>
        <v>0</v>
      </c>
      <c r="AY108" s="47"/>
      <c r="AZ108" s="481">
        <f t="shared" si="681"/>
        <v>0</v>
      </c>
      <c r="BA108" s="486"/>
      <c r="BB108" s="52">
        <f t="shared" si="682"/>
        <v>0</v>
      </c>
      <c r="BC108" s="47"/>
      <c r="BD108" s="52">
        <f t="shared" si="698"/>
        <v>0</v>
      </c>
      <c r="BE108" s="47"/>
      <c r="BF108" s="52">
        <f t="shared" si="699"/>
        <v>0</v>
      </c>
      <c r="BG108" s="47"/>
      <c r="BH108" s="52">
        <f t="shared" si="700"/>
        <v>0</v>
      </c>
      <c r="BI108" s="47"/>
      <c r="BJ108" s="52">
        <f t="shared" si="701"/>
        <v>0</v>
      </c>
      <c r="BK108" s="47"/>
      <c r="BL108" s="52">
        <f t="shared" si="702"/>
        <v>0</v>
      </c>
      <c r="BM108" s="47"/>
      <c r="BN108" s="52">
        <f t="shared" si="703"/>
        <v>0</v>
      </c>
      <c r="BO108" s="47"/>
      <c r="BP108" s="52">
        <f t="shared" si="704"/>
        <v>0</v>
      </c>
      <c r="BQ108" s="47"/>
      <c r="BR108" s="52">
        <f t="shared" si="705"/>
        <v>0</v>
      </c>
      <c r="BS108" s="47"/>
      <c r="BT108" s="52">
        <f t="shared" si="706"/>
        <v>0</v>
      </c>
      <c r="BU108" s="47"/>
      <c r="BV108" s="52">
        <f t="shared" si="707"/>
        <v>0</v>
      </c>
      <c r="BW108" s="47"/>
      <c r="BX108" s="505">
        <f t="shared" si="708"/>
        <v>0</v>
      </c>
      <c r="BY108" s="499"/>
      <c r="BZ108" s="52">
        <f t="shared" si="709"/>
        <v>0</v>
      </c>
      <c r="CA108" s="47"/>
      <c r="CB108" s="52">
        <f t="shared" si="710"/>
        <v>0</v>
      </c>
      <c r="CC108" s="47"/>
      <c r="CD108" s="52">
        <f t="shared" si="711"/>
        <v>0</v>
      </c>
      <c r="CE108" s="47"/>
      <c r="CF108" s="52">
        <f t="shared" si="712"/>
        <v>0</v>
      </c>
      <c r="CG108" s="42"/>
      <c r="CH108" s="49">
        <f t="shared" si="429"/>
        <v>0</v>
      </c>
      <c r="CI108" s="49">
        <f t="shared" si="430"/>
        <v>0</v>
      </c>
      <c r="CJ108" s="1"/>
      <c r="CK108" s="1"/>
      <c r="CL108" s="207">
        <v>0.75</v>
      </c>
      <c r="CM108" s="207">
        <f t="shared" si="431"/>
        <v>75</v>
      </c>
      <c r="CN108" s="206">
        <f t="shared" si="518"/>
        <v>0.75</v>
      </c>
      <c r="CO108" s="206">
        <f t="shared" si="519"/>
        <v>75</v>
      </c>
      <c r="CP108" s="207"/>
      <c r="CQ108" s="207">
        <f t="shared" si="432"/>
        <v>0</v>
      </c>
      <c r="CR108" s="206">
        <f t="shared" si="523"/>
        <v>0</v>
      </c>
      <c r="CS108" s="206">
        <f t="shared" si="433"/>
        <v>0</v>
      </c>
      <c r="CT108" s="207"/>
      <c r="CU108" s="207">
        <f t="shared" si="434"/>
        <v>0</v>
      </c>
      <c r="CV108" s="206">
        <f t="shared" si="435"/>
        <v>0</v>
      </c>
      <c r="CW108" s="206">
        <f t="shared" si="436"/>
        <v>0</v>
      </c>
      <c r="CX108" s="207"/>
      <c r="CY108" s="207">
        <f t="shared" si="437"/>
        <v>0</v>
      </c>
      <c r="CZ108" s="206">
        <f t="shared" si="438"/>
        <v>0</v>
      </c>
      <c r="DA108" s="206">
        <f t="shared" si="439"/>
        <v>0</v>
      </c>
      <c r="DB108" s="207"/>
      <c r="DC108" s="207">
        <f t="shared" si="440"/>
        <v>0</v>
      </c>
      <c r="DD108" s="206">
        <f t="shared" si="441"/>
        <v>0</v>
      </c>
      <c r="DE108" s="206">
        <f t="shared" si="442"/>
        <v>0</v>
      </c>
      <c r="DF108" s="207"/>
      <c r="DG108" s="207">
        <f t="shared" si="443"/>
        <v>0</v>
      </c>
      <c r="DH108" s="206">
        <f t="shared" si="444"/>
        <v>0</v>
      </c>
      <c r="DI108" s="206">
        <f t="shared" si="445"/>
        <v>0</v>
      </c>
      <c r="DJ108" s="207"/>
      <c r="DK108" s="207">
        <f t="shared" si="446"/>
        <v>0</v>
      </c>
      <c r="DL108" s="206">
        <f t="shared" si="447"/>
        <v>0</v>
      </c>
      <c r="DM108" s="206">
        <f t="shared" si="448"/>
        <v>0</v>
      </c>
      <c r="DN108" s="207"/>
      <c r="DO108" s="207">
        <f t="shared" si="449"/>
        <v>0</v>
      </c>
      <c r="DP108" s="206">
        <f t="shared" si="450"/>
        <v>0</v>
      </c>
      <c r="DQ108" s="206">
        <f t="shared" si="451"/>
        <v>0</v>
      </c>
      <c r="DR108" s="207"/>
      <c r="DS108" s="207">
        <f t="shared" si="452"/>
        <v>0</v>
      </c>
      <c r="DT108" s="206">
        <f t="shared" si="453"/>
        <v>0</v>
      </c>
      <c r="DU108" s="206">
        <f t="shared" si="454"/>
        <v>0</v>
      </c>
      <c r="DV108" s="207"/>
      <c r="DW108" s="207">
        <f t="shared" si="520"/>
        <v>0</v>
      </c>
      <c r="DX108" s="206">
        <f t="shared" si="521"/>
        <v>0</v>
      </c>
      <c r="DY108" s="206">
        <f t="shared" si="522"/>
        <v>0</v>
      </c>
      <c r="DZ108" s="525"/>
      <c r="EA108" s="207">
        <f t="shared" si="455"/>
        <v>0</v>
      </c>
      <c r="EB108" s="206">
        <f t="shared" si="456"/>
        <v>0</v>
      </c>
      <c r="EC108" s="206">
        <f t="shared" si="457"/>
        <v>0</v>
      </c>
      <c r="ED108" s="207"/>
      <c r="EE108" s="207">
        <f t="shared" si="458"/>
        <v>0</v>
      </c>
      <c r="EF108" s="206">
        <f t="shared" si="459"/>
        <v>0</v>
      </c>
      <c r="EG108" s="206">
        <f t="shared" si="460"/>
        <v>0</v>
      </c>
      <c r="EH108" s="207"/>
      <c r="EI108" s="207">
        <f t="shared" si="461"/>
        <v>0</v>
      </c>
      <c r="EJ108" s="206">
        <f t="shared" si="462"/>
        <v>0</v>
      </c>
      <c r="EK108" s="206">
        <f t="shared" si="463"/>
        <v>0</v>
      </c>
      <c r="EL108" s="207"/>
      <c r="EM108" s="207">
        <f t="shared" si="464"/>
        <v>0</v>
      </c>
      <c r="EN108" s="206">
        <f t="shared" si="465"/>
        <v>0</v>
      </c>
      <c r="EO108" s="206">
        <f t="shared" si="466"/>
        <v>0</v>
      </c>
      <c r="EP108" s="207"/>
      <c r="EQ108" s="207">
        <f t="shared" si="467"/>
        <v>0</v>
      </c>
      <c r="ER108" s="206">
        <f t="shared" si="468"/>
        <v>0</v>
      </c>
      <c r="ES108" s="206">
        <f t="shared" si="469"/>
        <v>0</v>
      </c>
      <c r="ET108" s="207"/>
      <c r="EU108" s="207">
        <f t="shared" si="470"/>
        <v>0</v>
      </c>
      <c r="EV108" s="206">
        <f t="shared" si="471"/>
        <v>0</v>
      </c>
      <c r="EW108" s="206">
        <f t="shared" si="472"/>
        <v>0</v>
      </c>
      <c r="EX108" s="207"/>
      <c r="EY108" s="207">
        <f t="shared" si="473"/>
        <v>0</v>
      </c>
      <c r="EZ108" s="206">
        <f t="shared" si="474"/>
        <v>0</v>
      </c>
      <c r="FA108" s="206">
        <f t="shared" si="475"/>
        <v>0</v>
      </c>
      <c r="FB108" s="207"/>
      <c r="FC108" s="207">
        <f t="shared" si="476"/>
        <v>0</v>
      </c>
      <c r="FD108" s="206">
        <f t="shared" si="477"/>
        <v>0</v>
      </c>
      <c r="FE108" s="206">
        <f t="shared" si="478"/>
        <v>0</v>
      </c>
      <c r="FF108" s="207"/>
      <c r="FG108" s="207">
        <f t="shared" si="479"/>
        <v>0</v>
      </c>
      <c r="FH108" s="206">
        <f t="shared" si="480"/>
        <v>0</v>
      </c>
      <c r="FI108" s="206">
        <f t="shared" si="481"/>
        <v>0</v>
      </c>
      <c r="FJ108" s="207"/>
      <c r="FK108" s="207">
        <f t="shared" si="482"/>
        <v>0</v>
      </c>
      <c r="FL108" s="206">
        <f t="shared" si="483"/>
        <v>0</v>
      </c>
      <c r="FM108" s="206">
        <f t="shared" si="484"/>
        <v>0</v>
      </c>
      <c r="FN108" s="207"/>
      <c r="FO108" s="207">
        <f t="shared" si="485"/>
        <v>0</v>
      </c>
      <c r="FP108" s="206">
        <f t="shared" si="486"/>
        <v>0</v>
      </c>
      <c r="FQ108" s="206">
        <f t="shared" si="487"/>
        <v>0</v>
      </c>
      <c r="FR108" s="207"/>
      <c r="FS108" s="207">
        <f t="shared" si="488"/>
        <v>0</v>
      </c>
      <c r="FT108" s="206">
        <f t="shared" si="489"/>
        <v>0</v>
      </c>
      <c r="FU108" s="206">
        <f t="shared" si="490"/>
        <v>0</v>
      </c>
      <c r="FV108" s="207"/>
      <c r="FW108" s="207">
        <f t="shared" si="713"/>
        <v>0</v>
      </c>
      <c r="FX108" s="206"/>
      <c r="FY108" s="206"/>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1:263" s="472" customFormat="1" x14ac:dyDescent="0.2">
      <c r="A109" s="467" t="s">
        <v>237</v>
      </c>
      <c r="B109" s="467" t="s">
        <v>238</v>
      </c>
      <c r="C109" s="467" t="s">
        <v>3</v>
      </c>
      <c r="D109" s="467">
        <v>100</v>
      </c>
      <c r="E109" s="487"/>
      <c r="F109" s="469">
        <f t="shared" si="658"/>
        <v>0</v>
      </c>
      <c r="G109" s="470"/>
      <c r="H109" s="469">
        <f t="shared" si="659"/>
        <v>0</v>
      </c>
      <c r="I109" s="470"/>
      <c r="J109" s="469">
        <f t="shared" si="660"/>
        <v>0</v>
      </c>
      <c r="K109" s="470"/>
      <c r="L109" s="469">
        <f t="shared" si="661"/>
        <v>0</v>
      </c>
      <c r="M109" s="470"/>
      <c r="N109" s="469">
        <f t="shared" si="662"/>
        <v>0</v>
      </c>
      <c r="O109" s="470"/>
      <c r="P109" s="469">
        <f t="shared" si="663"/>
        <v>0</v>
      </c>
      <c r="Q109" s="470"/>
      <c r="R109" s="469">
        <f t="shared" si="664"/>
        <v>0</v>
      </c>
      <c r="S109" s="470"/>
      <c r="T109" s="469">
        <f t="shared" si="665"/>
        <v>0</v>
      </c>
      <c r="U109" s="470"/>
      <c r="V109" s="469">
        <f t="shared" si="666"/>
        <v>0</v>
      </c>
      <c r="W109" s="470"/>
      <c r="X109" s="469">
        <f t="shared" si="667"/>
        <v>0</v>
      </c>
      <c r="Y109" s="470"/>
      <c r="Z109" s="469">
        <f t="shared" si="668"/>
        <v>0</v>
      </c>
      <c r="AA109" s="470"/>
      <c r="AB109" s="482">
        <f t="shared" si="669"/>
        <v>0</v>
      </c>
      <c r="AC109" s="487"/>
      <c r="AD109" s="469">
        <f t="shared" si="670"/>
        <v>0</v>
      </c>
      <c r="AE109" s="470"/>
      <c r="AF109" s="469">
        <f t="shared" si="671"/>
        <v>0</v>
      </c>
      <c r="AG109" s="470"/>
      <c r="AH109" s="469">
        <f t="shared" si="672"/>
        <v>0</v>
      </c>
      <c r="AI109" s="470"/>
      <c r="AJ109" s="469">
        <f t="shared" si="673"/>
        <v>0</v>
      </c>
      <c r="AK109" s="470"/>
      <c r="AL109" s="469">
        <f t="shared" si="674"/>
        <v>0</v>
      </c>
      <c r="AM109" s="470"/>
      <c r="AN109" s="469">
        <f t="shared" si="675"/>
        <v>0</v>
      </c>
      <c r="AO109" s="470"/>
      <c r="AP109" s="469">
        <f t="shared" si="676"/>
        <v>0</v>
      </c>
      <c r="AQ109" s="470"/>
      <c r="AR109" s="469">
        <f t="shared" si="677"/>
        <v>0</v>
      </c>
      <c r="AS109" s="470"/>
      <c r="AT109" s="469">
        <f t="shared" si="678"/>
        <v>0</v>
      </c>
      <c r="AU109" s="470"/>
      <c r="AV109" s="469">
        <f t="shared" si="679"/>
        <v>0</v>
      </c>
      <c r="AW109" s="470"/>
      <c r="AX109" s="469">
        <f t="shared" si="680"/>
        <v>0</v>
      </c>
      <c r="AY109" s="470"/>
      <c r="AZ109" s="482">
        <f t="shared" si="681"/>
        <v>0</v>
      </c>
      <c r="BA109" s="487"/>
      <c r="BB109" s="469">
        <f t="shared" si="682"/>
        <v>0</v>
      </c>
      <c r="BC109" s="470"/>
      <c r="BD109" s="469">
        <f t="shared" si="698"/>
        <v>0</v>
      </c>
      <c r="BE109" s="470"/>
      <c r="BF109" s="469">
        <f t="shared" si="699"/>
        <v>0</v>
      </c>
      <c r="BG109" s="470"/>
      <c r="BH109" s="469">
        <f t="shared" si="700"/>
        <v>0</v>
      </c>
      <c r="BI109" s="470"/>
      <c r="BJ109" s="469">
        <f t="shared" si="701"/>
        <v>0</v>
      </c>
      <c r="BK109" s="470"/>
      <c r="BL109" s="469">
        <f t="shared" si="702"/>
        <v>0</v>
      </c>
      <c r="BM109" s="470"/>
      <c r="BN109" s="469">
        <f t="shared" si="703"/>
        <v>0</v>
      </c>
      <c r="BO109" s="470"/>
      <c r="BP109" s="469">
        <f t="shared" si="704"/>
        <v>0</v>
      </c>
      <c r="BQ109" s="470"/>
      <c r="BR109" s="469">
        <f t="shared" si="705"/>
        <v>0</v>
      </c>
      <c r="BS109" s="470"/>
      <c r="BT109" s="469">
        <f t="shared" si="706"/>
        <v>0</v>
      </c>
      <c r="BU109" s="470"/>
      <c r="BV109" s="469">
        <f t="shared" si="707"/>
        <v>0</v>
      </c>
      <c r="BW109" s="470"/>
      <c r="BX109" s="506">
        <f t="shared" si="708"/>
        <v>0</v>
      </c>
      <c r="BY109" s="500"/>
      <c r="BZ109" s="469">
        <f t="shared" si="709"/>
        <v>0</v>
      </c>
      <c r="CA109" s="470"/>
      <c r="CB109" s="469">
        <f t="shared" si="710"/>
        <v>0</v>
      </c>
      <c r="CC109" s="470"/>
      <c r="CD109" s="469">
        <f t="shared" si="711"/>
        <v>0</v>
      </c>
      <c r="CE109" s="470"/>
      <c r="CF109" s="469">
        <f t="shared" si="712"/>
        <v>0</v>
      </c>
      <c r="CG109" s="468"/>
      <c r="CH109" s="49">
        <f t="shared" si="429"/>
        <v>0</v>
      </c>
      <c r="CI109" s="471">
        <f t="shared" si="430"/>
        <v>0</v>
      </c>
      <c r="CL109" s="473">
        <f>2.5+3.5</f>
        <v>6</v>
      </c>
      <c r="CM109" s="473">
        <f t="shared" si="431"/>
        <v>600</v>
      </c>
      <c r="CN109" s="206">
        <f t="shared" si="518"/>
        <v>6</v>
      </c>
      <c r="CO109" s="206">
        <f t="shared" si="519"/>
        <v>600</v>
      </c>
      <c r="CP109" s="473"/>
      <c r="CQ109" s="473">
        <f t="shared" si="432"/>
        <v>0</v>
      </c>
      <c r="CR109" s="206">
        <f t="shared" si="523"/>
        <v>0</v>
      </c>
      <c r="CS109" s="206">
        <f t="shared" si="433"/>
        <v>0</v>
      </c>
      <c r="CT109" s="473"/>
      <c r="CU109" s="473">
        <f t="shared" si="434"/>
        <v>0</v>
      </c>
      <c r="CV109" s="473">
        <f t="shared" si="435"/>
        <v>0</v>
      </c>
      <c r="CW109" s="473">
        <f t="shared" si="436"/>
        <v>0</v>
      </c>
      <c r="CX109" s="473"/>
      <c r="CY109" s="473">
        <f t="shared" si="437"/>
        <v>0</v>
      </c>
      <c r="CZ109" s="473">
        <f t="shared" si="438"/>
        <v>0</v>
      </c>
      <c r="DA109" s="473">
        <f t="shared" si="439"/>
        <v>0</v>
      </c>
      <c r="DB109" s="473"/>
      <c r="DC109" s="473">
        <f t="shared" si="440"/>
        <v>0</v>
      </c>
      <c r="DD109" s="473">
        <f t="shared" si="441"/>
        <v>0</v>
      </c>
      <c r="DE109" s="473">
        <f t="shared" si="442"/>
        <v>0</v>
      </c>
      <c r="DF109" s="473"/>
      <c r="DG109" s="473">
        <f t="shared" si="443"/>
        <v>0</v>
      </c>
      <c r="DH109" s="473">
        <f t="shared" si="444"/>
        <v>0</v>
      </c>
      <c r="DI109" s="473">
        <f t="shared" si="445"/>
        <v>0</v>
      </c>
      <c r="DJ109" s="473"/>
      <c r="DK109" s="473">
        <f t="shared" si="446"/>
        <v>0</v>
      </c>
      <c r="DL109" s="473">
        <f t="shared" si="447"/>
        <v>0</v>
      </c>
      <c r="DM109" s="473">
        <f t="shared" si="448"/>
        <v>0</v>
      </c>
      <c r="DN109" s="473"/>
      <c r="DO109" s="473">
        <f t="shared" si="449"/>
        <v>0</v>
      </c>
      <c r="DP109" s="473">
        <f t="shared" si="450"/>
        <v>0</v>
      </c>
      <c r="DQ109" s="473">
        <f t="shared" si="451"/>
        <v>0</v>
      </c>
      <c r="DR109" s="473"/>
      <c r="DS109" s="473">
        <f t="shared" si="452"/>
        <v>0</v>
      </c>
      <c r="DT109" s="473">
        <f t="shared" si="453"/>
        <v>0</v>
      </c>
      <c r="DU109" s="473">
        <f t="shared" si="454"/>
        <v>0</v>
      </c>
      <c r="DV109" s="473"/>
      <c r="DW109" s="207">
        <f t="shared" si="520"/>
        <v>0</v>
      </c>
      <c r="DX109" s="206">
        <f t="shared" si="521"/>
        <v>0</v>
      </c>
      <c r="DY109" s="206">
        <f t="shared" si="522"/>
        <v>0</v>
      </c>
      <c r="DZ109" s="527"/>
      <c r="EA109" s="473">
        <f t="shared" si="455"/>
        <v>0</v>
      </c>
      <c r="EB109" s="473">
        <f t="shared" si="456"/>
        <v>0</v>
      </c>
      <c r="EC109" s="473">
        <f t="shared" si="457"/>
        <v>0</v>
      </c>
      <c r="ED109" s="473"/>
      <c r="EE109" s="473">
        <f t="shared" si="458"/>
        <v>0</v>
      </c>
      <c r="EF109" s="473">
        <f t="shared" si="459"/>
        <v>0</v>
      </c>
      <c r="EG109" s="473">
        <f t="shared" si="460"/>
        <v>0</v>
      </c>
      <c r="EH109" s="473"/>
      <c r="EI109" s="207">
        <f t="shared" si="461"/>
        <v>0</v>
      </c>
      <c r="EJ109" s="206">
        <f t="shared" si="462"/>
        <v>0</v>
      </c>
      <c r="EK109" s="206">
        <f t="shared" si="463"/>
        <v>0</v>
      </c>
      <c r="EL109" s="473"/>
      <c r="EM109" s="207">
        <f t="shared" si="464"/>
        <v>0</v>
      </c>
      <c r="EN109" s="206">
        <f t="shared" si="465"/>
        <v>0</v>
      </c>
      <c r="EO109" s="206">
        <f t="shared" si="466"/>
        <v>0</v>
      </c>
      <c r="EP109" s="473"/>
      <c r="EQ109" s="207">
        <f t="shared" si="467"/>
        <v>0</v>
      </c>
      <c r="ER109" s="206">
        <f t="shared" si="468"/>
        <v>0</v>
      </c>
      <c r="ES109" s="206">
        <f t="shared" si="469"/>
        <v>0</v>
      </c>
      <c r="ET109" s="473"/>
      <c r="EU109" s="207">
        <f t="shared" si="470"/>
        <v>0</v>
      </c>
      <c r="EV109" s="206">
        <f t="shared" si="471"/>
        <v>0</v>
      </c>
      <c r="EW109" s="206">
        <f t="shared" si="472"/>
        <v>0</v>
      </c>
      <c r="EX109" s="473"/>
      <c r="EY109" s="473">
        <f t="shared" si="473"/>
        <v>0</v>
      </c>
      <c r="EZ109" s="206">
        <f t="shared" si="474"/>
        <v>0</v>
      </c>
      <c r="FA109" s="206">
        <f t="shared" si="475"/>
        <v>0</v>
      </c>
      <c r="FB109" s="473"/>
      <c r="FC109" s="207">
        <f t="shared" si="476"/>
        <v>0</v>
      </c>
      <c r="FD109" s="206">
        <f t="shared" si="477"/>
        <v>0</v>
      </c>
      <c r="FE109" s="206">
        <f t="shared" si="478"/>
        <v>0</v>
      </c>
      <c r="FF109" s="473"/>
      <c r="FG109" s="207">
        <f t="shared" si="479"/>
        <v>0</v>
      </c>
      <c r="FH109" s="206">
        <f t="shared" si="480"/>
        <v>0</v>
      </c>
      <c r="FI109" s="206">
        <f t="shared" si="481"/>
        <v>0</v>
      </c>
      <c r="FJ109" s="473"/>
      <c r="FK109" s="207">
        <f t="shared" si="482"/>
        <v>0</v>
      </c>
      <c r="FL109" s="206">
        <f t="shared" si="483"/>
        <v>0</v>
      </c>
      <c r="FM109" s="206">
        <f t="shared" si="484"/>
        <v>0</v>
      </c>
      <c r="FN109" s="473"/>
      <c r="FO109" s="207">
        <f t="shared" si="485"/>
        <v>0</v>
      </c>
      <c r="FP109" s="206">
        <f t="shared" si="486"/>
        <v>0</v>
      </c>
      <c r="FQ109" s="206">
        <f t="shared" si="487"/>
        <v>0</v>
      </c>
      <c r="FR109" s="473"/>
      <c r="FS109" s="207">
        <f t="shared" si="488"/>
        <v>0</v>
      </c>
      <c r="FT109" s="206">
        <f t="shared" si="489"/>
        <v>0</v>
      </c>
      <c r="FU109" s="206">
        <f t="shared" si="490"/>
        <v>0</v>
      </c>
      <c r="FV109" s="473"/>
      <c r="FW109" s="473">
        <f t="shared" si="713"/>
        <v>0</v>
      </c>
      <c r="FX109" s="473"/>
      <c r="FY109" s="473"/>
    </row>
    <row r="110" spans="1:263" s="3" customFormat="1" x14ac:dyDescent="0.2">
      <c r="A110" s="45" t="s">
        <v>174</v>
      </c>
      <c r="B110" s="45" t="s">
        <v>92</v>
      </c>
      <c r="C110" s="45" t="s">
        <v>3</v>
      </c>
      <c r="D110" s="45">
        <v>100</v>
      </c>
      <c r="E110" s="486"/>
      <c r="F110" s="52">
        <f t="shared" si="658"/>
        <v>0</v>
      </c>
      <c r="G110" s="47"/>
      <c r="H110" s="52">
        <f t="shared" si="659"/>
        <v>0</v>
      </c>
      <c r="I110" s="47"/>
      <c r="J110" s="52">
        <f t="shared" si="660"/>
        <v>0</v>
      </c>
      <c r="K110" s="47"/>
      <c r="L110" s="52">
        <f t="shared" si="661"/>
        <v>0</v>
      </c>
      <c r="M110" s="47"/>
      <c r="N110" s="52">
        <f t="shared" si="662"/>
        <v>0</v>
      </c>
      <c r="O110" s="47"/>
      <c r="P110" s="52">
        <f t="shared" si="663"/>
        <v>0</v>
      </c>
      <c r="Q110" s="47"/>
      <c r="R110" s="52">
        <f t="shared" si="664"/>
        <v>0</v>
      </c>
      <c r="S110" s="47"/>
      <c r="T110" s="52">
        <f t="shared" si="665"/>
        <v>0</v>
      </c>
      <c r="U110" s="47"/>
      <c r="V110" s="52">
        <f t="shared" si="666"/>
        <v>0</v>
      </c>
      <c r="W110" s="47"/>
      <c r="X110" s="52">
        <f t="shared" si="667"/>
        <v>0</v>
      </c>
      <c r="Y110" s="47"/>
      <c r="Z110" s="52">
        <f t="shared" si="668"/>
        <v>0</v>
      </c>
      <c r="AA110" s="47"/>
      <c r="AB110" s="481">
        <f t="shared" si="669"/>
        <v>0</v>
      </c>
      <c r="AC110" s="486"/>
      <c r="AD110" s="52">
        <f t="shared" si="670"/>
        <v>0</v>
      </c>
      <c r="AE110" s="47"/>
      <c r="AF110" s="52">
        <f t="shared" si="671"/>
        <v>0</v>
      </c>
      <c r="AG110" s="47"/>
      <c r="AH110" s="52">
        <f t="shared" si="672"/>
        <v>0</v>
      </c>
      <c r="AI110" s="47"/>
      <c r="AJ110" s="52">
        <f t="shared" si="673"/>
        <v>0</v>
      </c>
      <c r="AK110" s="47"/>
      <c r="AL110" s="52">
        <f t="shared" si="674"/>
        <v>0</v>
      </c>
      <c r="AM110" s="47"/>
      <c r="AN110" s="52">
        <f t="shared" si="675"/>
        <v>0</v>
      </c>
      <c r="AO110" s="47"/>
      <c r="AP110" s="52">
        <f t="shared" si="676"/>
        <v>0</v>
      </c>
      <c r="AQ110" s="47"/>
      <c r="AR110" s="52">
        <f t="shared" si="677"/>
        <v>0</v>
      </c>
      <c r="AS110" s="47"/>
      <c r="AT110" s="52">
        <f t="shared" si="678"/>
        <v>0</v>
      </c>
      <c r="AU110" s="47"/>
      <c r="AV110" s="52">
        <f t="shared" si="679"/>
        <v>0</v>
      </c>
      <c r="AW110" s="47"/>
      <c r="AX110" s="52">
        <f t="shared" si="680"/>
        <v>0</v>
      </c>
      <c r="AY110" s="47"/>
      <c r="AZ110" s="481">
        <f t="shared" si="681"/>
        <v>0</v>
      </c>
      <c r="BA110" s="486"/>
      <c r="BB110" s="52">
        <f t="shared" si="682"/>
        <v>0</v>
      </c>
      <c r="BC110" s="47"/>
      <c r="BD110" s="52">
        <f t="shared" si="698"/>
        <v>0</v>
      </c>
      <c r="BE110" s="47"/>
      <c r="BF110" s="52">
        <f t="shared" si="699"/>
        <v>0</v>
      </c>
      <c r="BG110" s="47"/>
      <c r="BH110" s="52">
        <f t="shared" si="700"/>
        <v>0</v>
      </c>
      <c r="BI110" s="47"/>
      <c r="BJ110" s="52">
        <f t="shared" si="701"/>
        <v>0</v>
      </c>
      <c r="BK110" s="47"/>
      <c r="BL110" s="52">
        <f t="shared" si="702"/>
        <v>0</v>
      </c>
      <c r="BM110" s="47"/>
      <c r="BN110" s="52">
        <f t="shared" si="703"/>
        <v>0</v>
      </c>
      <c r="BO110" s="47"/>
      <c r="BP110" s="52">
        <f t="shared" si="704"/>
        <v>0</v>
      </c>
      <c r="BQ110" s="47"/>
      <c r="BR110" s="52">
        <f t="shared" si="705"/>
        <v>0</v>
      </c>
      <c r="BS110" s="47"/>
      <c r="BT110" s="52">
        <f t="shared" si="706"/>
        <v>0</v>
      </c>
      <c r="BU110" s="47"/>
      <c r="BV110" s="52">
        <f t="shared" si="707"/>
        <v>0</v>
      </c>
      <c r="BW110" s="47"/>
      <c r="BX110" s="505">
        <f t="shared" si="708"/>
        <v>0</v>
      </c>
      <c r="BY110" s="499"/>
      <c r="BZ110" s="52">
        <f t="shared" si="709"/>
        <v>0</v>
      </c>
      <c r="CA110" s="47"/>
      <c r="CB110" s="52">
        <f t="shared" si="710"/>
        <v>0</v>
      </c>
      <c r="CC110" s="47"/>
      <c r="CD110" s="52">
        <f t="shared" si="711"/>
        <v>0</v>
      </c>
      <c r="CE110" s="47"/>
      <c r="CF110" s="52">
        <f t="shared" si="712"/>
        <v>0</v>
      </c>
      <c r="CG110" s="42"/>
      <c r="CH110" s="49">
        <f t="shared" si="429"/>
        <v>0</v>
      </c>
      <c r="CI110" s="49">
        <f t="shared" si="430"/>
        <v>0</v>
      </c>
      <c r="CJ110" s="1"/>
      <c r="CK110" s="1"/>
      <c r="CL110" s="207"/>
      <c r="CM110" s="207">
        <f t="shared" si="431"/>
        <v>0</v>
      </c>
      <c r="CN110" s="206">
        <f t="shared" si="518"/>
        <v>0</v>
      </c>
      <c r="CO110" s="206">
        <f t="shared" si="519"/>
        <v>0</v>
      </c>
      <c r="CP110" s="207"/>
      <c r="CQ110" s="207">
        <f t="shared" si="432"/>
        <v>0</v>
      </c>
      <c r="CR110" s="206">
        <f t="shared" si="523"/>
        <v>0</v>
      </c>
      <c r="CS110" s="206">
        <f t="shared" si="433"/>
        <v>0</v>
      </c>
      <c r="CT110" s="207"/>
      <c r="CU110" s="207">
        <f t="shared" si="434"/>
        <v>0</v>
      </c>
      <c r="CV110" s="206">
        <f t="shared" si="435"/>
        <v>0</v>
      </c>
      <c r="CW110" s="206">
        <f t="shared" si="436"/>
        <v>0</v>
      </c>
      <c r="CX110" s="207"/>
      <c r="CY110" s="207">
        <f t="shared" si="437"/>
        <v>0</v>
      </c>
      <c r="CZ110" s="206">
        <f t="shared" si="438"/>
        <v>0</v>
      </c>
      <c r="DA110" s="206">
        <f t="shared" si="439"/>
        <v>0</v>
      </c>
      <c r="DB110" s="207"/>
      <c r="DC110" s="207">
        <f t="shared" si="440"/>
        <v>0</v>
      </c>
      <c r="DD110" s="206">
        <f t="shared" si="441"/>
        <v>0</v>
      </c>
      <c r="DE110" s="206">
        <f t="shared" si="442"/>
        <v>0</v>
      </c>
      <c r="DF110" s="207"/>
      <c r="DG110" s="207">
        <f t="shared" si="443"/>
        <v>0</v>
      </c>
      <c r="DH110" s="206">
        <f t="shared" si="444"/>
        <v>0</v>
      </c>
      <c r="DI110" s="206">
        <f t="shared" si="445"/>
        <v>0</v>
      </c>
      <c r="DJ110" s="207"/>
      <c r="DK110" s="207">
        <f t="shared" si="446"/>
        <v>0</v>
      </c>
      <c r="DL110" s="206">
        <f t="shared" si="447"/>
        <v>0</v>
      </c>
      <c r="DM110" s="206">
        <f t="shared" si="448"/>
        <v>0</v>
      </c>
      <c r="DN110" s="207"/>
      <c r="DO110" s="207">
        <f t="shared" si="449"/>
        <v>0</v>
      </c>
      <c r="DP110" s="206">
        <f t="shared" si="450"/>
        <v>0</v>
      </c>
      <c r="DQ110" s="206">
        <f t="shared" si="451"/>
        <v>0</v>
      </c>
      <c r="DR110" s="207"/>
      <c r="DS110" s="207">
        <f t="shared" si="452"/>
        <v>0</v>
      </c>
      <c r="DT110" s="206">
        <f t="shared" si="453"/>
        <v>0</v>
      </c>
      <c r="DU110" s="206">
        <f t="shared" si="454"/>
        <v>0</v>
      </c>
      <c r="DV110" s="207"/>
      <c r="DW110" s="207">
        <f t="shared" si="520"/>
        <v>0</v>
      </c>
      <c r="DX110" s="206">
        <f t="shared" si="521"/>
        <v>0</v>
      </c>
      <c r="DY110" s="206">
        <f t="shared" si="522"/>
        <v>0</v>
      </c>
      <c r="DZ110" s="525"/>
      <c r="EA110" s="207">
        <f t="shared" si="455"/>
        <v>0</v>
      </c>
      <c r="EB110" s="206">
        <f t="shared" si="456"/>
        <v>0</v>
      </c>
      <c r="EC110" s="206">
        <f t="shared" si="457"/>
        <v>0</v>
      </c>
      <c r="ED110" s="207"/>
      <c r="EE110" s="207">
        <f t="shared" si="458"/>
        <v>0</v>
      </c>
      <c r="EF110" s="206">
        <f t="shared" si="459"/>
        <v>0</v>
      </c>
      <c r="EG110" s="206">
        <f t="shared" si="460"/>
        <v>0</v>
      </c>
      <c r="EH110" s="207"/>
      <c r="EI110" s="207">
        <f t="shared" si="461"/>
        <v>0</v>
      </c>
      <c r="EJ110" s="206">
        <f t="shared" si="462"/>
        <v>0</v>
      </c>
      <c r="EK110" s="206">
        <f t="shared" si="463"/>
        <v>0</v>
      </c>
      <c r="EL110" s="207"/>
      <c r="EM110" s="207">
        <f t="shared" si="464"/>
        <v>0</v>
      </c>
      <c r="EN110" s="206">
        <f t="shared" si="465"/>
        <v>0</v>
      </c>
      <c r="EO110" s="206">
        <f t="shared" si="466"/>
        <v>0</v>
      </c>
      <c r="EP110" s="207"/>
      <c r="EQ110" s="207">
        <f t="shared" si="467"/>
        <v>0</v>
      </c>
      <c r="ER110" s="206">
        <f t="shared" si="468"/>
        <v>0</v>
      </c>
      <c r="ES110" s="206">
        <f t="shared" si="469"/>
        <v>0</v>
      </c>
      <c r="ET110" s="207"/>
      <c r="EU110" s="207">
        <f t="shared" si="470"/>
        <v>0</v>
      </c>
      <c r="EV110" s="206">
        <f t="shared" si="471"/>
        <v>0</v>
      </c>
      <c r="EW110" s="206">
        <f t="shared" si="472"/>
        <v>0</v>
      </c>
      <c r="EX110" s="207"/>
      <c r="EY110" s="207">
        <f t="shared" si="473"/>
        <v>0</v>
      </c>
      <c r="EZ110" s="206">
        <f t="shared" si="474"/>
        <v>0</v>
      </c>
      <c r="FA110" s="206">
        <f t="shared" si="475"/>
        <v>0</v>
      </c>
      <c r="FB110" s="207"/>
      <c r="FC110" s="207">
        <f t="shared" si="476"/>
        <v>0</v>
      </c>
      <c r="FD110" s="206">
        <f t="shared" si="477"/>
        <v>0</v>
      </c>
      <c r="FE110" s="206">
        <f t="shared" si="478"/>
        <v>0</v>
      </c>
      <c r="FF110" s="207"/>
      <c r="FG110" s="207">
        <f t="shared" si="479"/>
        <v>0</v>
      </c>
      <c r="FH110" s="206">
        <f t="shared" si="480"/>
        <v>0</v>
      </c>
      <c r="FI110" s="206">
        <f t="shared" si="481"/>
        <v>0</v>
      </c>
      <c r="FJ110" s="207"/>
      <c r="FK110" s="207">
        <f t="shared" si="482"/>
        <v>0</v>
      </c>
      <c r="FL110" s="206">
        <f t="shared" si="483"/>
        <v>0</v>
      </c>
      <c r="FM110" s="206">
        <f t="shared" si="484"/>
        <v>0</v>
      </c>
      <c r="FN110" s="207"/>
      <c r="FO110" s="207">
        <f t="shared" si="485"/>
        <v>0</v>
      </c>
      <c r="FP110" s="206">
        <f t="shared" si="486"/>
        <v>0</v>
      </c>
      <c r="FQ110" s="206">
        <f t="shared" si="487"/>
        <v>0</v>
      </c>
      <c r="FR110" s="207"/>
      <c r="FS110" s="207">
        <f t="shared" si="488"/>
        <v>0</v>
      </c>
      <c r="FT110" s="206">
        <f t="shared" si="489"/>
        <v>0</v>
      </c>
      <c r="FU110" s="206">
        <f t="shared" si="490"/>
        <v>0</v>
      </c>
      <c r="FV110" s="207"/>
      <c r="FW110" s="207">
        <f t="shared" si="713"/>
        <v>0</v>
      </c>
      <c r="FX110" s="206"/>
      <c r="FY110" s="206"/>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1:263" s="472" customFormat="1" x14ac:dyDescent="0.2">
      <c r="A111" s="467" t="s">
        <v>236</v>
      </c>
      <c r="B111" s="467" t="s">
        <v>81</v>
      </c>
      <c r="C111" s="467" t="s">
        <v>3</v>
      </c>
      <c r="D111" s="467">
        <v>100</v>
      </c>
      <c r="E111" s="487"/>
      <c r="F111" s="469">
        <f t="shared" si="658"/>
        <v>0</v>
      </c>
      <c r="G111" s="470"/>
      <c r="H111" s="469">
        <f t="shared" si="659"/>
        <v>0</v>
      </c>
      <c r="I111" s="470"/>
      <c r="J111" s="469">
        <f t="shared" si="660"/>
        <v>0</v>
      </c>
      <c r="K111" s="470"/>
      <c r="L111" s="469">
        <f t="shared" si="661"/>
        <v>0</v>
      </c>
      <c r="M111" s="470"/>
      <c r="N111" s="469">
        <f t="shared" si="662"/>
        <v>0</v>
      </c>
      <c r="O111" s="470"/>
      <c r="P111" s="469">
        <f t="shared" si="663"/>
        <v>0</v>
      </c>
      <c r="Q111" s="470"/>
      <c r="R111" s="469">
        <f t="shared" si="664"/>
        <v>0</v>
      </c>
      <c r="S111" s="470"/>
      <c r="T111" s="469">
        <f t="shared" si="665"/>
        <v>0</v>
      </c>
      <c r="U111" s="470"/>
      <c r="V111" s="469">
        <f t="shared" si="666"/>
        <v>0</v>
      </c>
      <c r="W111" s="470"/>
      <c r="X111" s="469">
        <f t="shared" si="667"/>
        <v>0</v>
      </c>
      <c r="Y111" s="470"/>
      <c r="Z111" s="469">
        <f t="shared" si="668"/>
        <v>0</v>
      </c>
      <c r="AA111" s="470"/>
      <c r="AB111" s="482">
        <f t="shared" si="669"/>
        <v>0</v>
      </c>
      <c r="AC111" s="487"/>
      <c r="AD111" s="469">
        <f t="shared" si="670"/>
        <v>0</v>
      </c>
      <c r="AE111" s="470"/>
      <c r="AF111" s="469">
        <f t="shared" si="671"/>
        <v>0</v>
      </c>
      <c r="AG111" s="470"/>
      <c r="AH111" s="469">
        <f t="shared" si="672"/>
        <v>0</v>
      </c>
      <c r="AI111" s="470"/>
      <c r="AJ111" s="469">
        <f t="shared" si="673"/>
        <v>0</v>
      </c>
      <c r="AK111" s="470"/>
      <c r="AL111" s="469">
        <f t="shared" si="674"/>
        <v>0</v>
      </c>
      <c r="AM111" s="470"/>
      <c r="AN111" s="469">
        <f t="shared" si="675"/>
        <v>0</v>
      </c>
      <c r="AO111" s="470"/>
      <c r="AP111" s="469">
        <f t="shared" si="676"/>
        <v>0</v>
      </c>
      <c r="AQ111" s="470"/>
      <c r="AR111" s="469">
        <f t="shared" si="677"/>
        <v>0</v>
      </c>
      <c r="AS111" s="470"/>
      <c r="AT111" s="469">
        <f t="shared" si="678"/>
        <v>0</v>
      </c>
      <c r="AU111" s="470"/>
      <c r="AV111" s="469">
        <f t="shared" si="679"/>
        <v>0</v>
      </c>
      <c r="AW111" s="470"/>
      <c r="AX111" s="469">
        <f t="shared" si="680"/>
        <v>0</v>
      </c>
      <c r="AY111" s="470"/>
      <c r="AZ111" s="482">
        <f t="shared" si="681"/>
        <v>0</v>
      </c>
      <c r="BA111" s="487"/>
      <c r="BB111" s="469">
        <f t="shared" si="682"/>
        <v>0</v>
      </c>
      <c r="BC111" s="470"/>
      <c r="BD111" s="469">
        <f t="shared" si="698"/>
        <v>0</v>
      </c>
      <c r="BE111" s="470"/>
      <c r="BF111" s="469">
        <f t="shared" si="699"/>
        <v>0</v>
      </c>
      <c r="BG111" s="470"/>
      <c r="BH111" s="469">
        <f t="shared" si="700"/>
        <v>0</v>
      </c>
      <c r="BI111" s="470"/>
      <c r="BJ111" s="469">
        <f t="shared" si="701"/>
        <v>0</v>
      </c>
      <c r="BK111" s="470"/>
      <c r="BL111" s="469">
        <f t="shared" si="702"/>
        <v>0</v>
      </c>
      <c r="BM111" s="470"/>
      <c r="BN111" s="469">
        <f t="shared" si="703"/>
        <v>0</v>
      </c>
      <c r="BO111" s="470"/>
      <c r="BP111" s="469">
        <f t="shared" si="704"/>
        <v>0</v>
      </c>
      <c r="BQ111" s="470"/>
      <c r="BR111" s="469">
        <f t="shared" si="705"/>
        <v>0</v>
      </c>
      <c r="BS111" s="470"/>
      <c r="BT111" s="469">
        <f t="shared" si="706"/>
        <v>0</v>
      </c>
      <c r="BU111" s="470"/>
      <c r="BV111" s="469">
        <f t="shared" si="707"/>
        <v>0</v>
      </c>
      <c r="BW111" s="470"/>
      <c r="BX111" s="506">
        <f t="shared" si="708"/>
        <v>0</v>
      </c>
      <c r="BY111" s="500"/>
      <c r="BZ111" s="469">
        <f t="shared" si="709"/>
        <v>0</v>
      </c>
      <c r="CA111" s="470"/>
      <c r="CB111" s="469">
        <f t="shared" si="710"/>
        <v>0</v>
      </c>
      <c r="CC111" s="470"/>
      <c r="CD111" s="469">
        <f t="shared" si="711"/>
        <v>0</v>
      </c>
      <c r="CE111" s="470"/>
      <c r="CF111" s="469">
        <f t="shared" si="712"/>
        <v>0</v>
      </c>
      <c r="CG111" s="468"/>
      <c r="CH111" s="49">
        <f t="shared" si="429"/>
        <v>0</v>
      </c>
      <c r="CI111" s="471">
        <f t="shared" si="430"/>
        <v>0</v>
      </c>
      <c r="CL111" s="473"/>
      <c r="CM111" s="473">
        <f t="shared" si="431"/>
        <v>0</v>
      </c>
      <c r="CN111" s="206">
        <f t="shared" si="518"/>
        <v>0</v>
      </c>
      <c r="CO111" s="206">
        <f t="shared" si="519"/>
        <v>0</v>
      </c>
      <c r="CP111" s="473"/>
      <c r="CQ111" s="473">
        <f t="shared" si="432"/>
        <v>0</v>
      </c>
      <c r="CR111" s="206">
        <f t="shared" si="523"/>
        <v>0</v>
      </c>
      <c r="CS111" s="206">
        <f t="shared" si="433"/>
        <v>0</v>
      </c>
      <c r="CT111" s="473"/>
      <c r="CU111" s="473">
        <f t="shared" si="434"/>
        <v>0</v>
      </c>
      <c r="CV111" s="473">
        <f t="shared" si="435"/>
        <v>0</v>
      </c>
      <c r="CW111" s="473">
        <f t="shared" si="436"/>
        <v>0</v>
      </c>
      <c r="CX111" s="473"/>
      <c r="CY111" s="473">
        <f t="shared" si="437"/>
        <v>0</v>
      </c>
      <c r="CZ111" s="473">
        <f t="shared" si="438"/>
        <v>0</v>
      </c>
      <c r="DA111" s="473">
        <f t="shared" si="439"/>
        <v>0</v>
      </c>
      <c r="DB111" s="473"/>
      <c r="DC111" s="473">
        <f t="shared" si="440"/>
        <v>0</v>
      </c>
      <c r="DD111" s="473">
        <f t="shared" si="441"/>
        <v>0</v>
      </c>
      <c r="DE111" s="473">
        <f t="shared" si="442"/>
        <v>0</v>
      </c>
      <c r="DF111" s="473"/>
      <c r="DG111" s="473">
        <f t="shared" si="443"/>
        <v>0</v>
      </c>
      <c r="DH111" s="473">
        <f t="shared" si="444"/>
        <v>0</v>
      </c>
      <c r="DI111" s="473">
        <f t="shared" si="445"/>
        <v>0</v>
      </c>
      <c r="DJ111" s="473"/>
      <c r="DK111" s="473">
        <f t="shared" si="446"/>
        <v>0</v>
      </c>
      <c r="DL111" s="473">
        <f t="shared" si="447"/>
        <v>0</v>
      </c>
      <c r="DM111" s="473">
        <f t="shared" si="448"/>
        <v>0</v>
      </c>
      <c r="DN111" s="473"/>
      <c r="DO111" s="473">
        <f t="shared" si="449"/>
        <v>0</v>
      </c>
      <c r="DP111" s="473">
        <f t="shared" si="450"/>
        <v>0</v>
      </c>
      <c r="DQ111" s="473">
        <f t="shared" si="451"/>
        <v>0</v>
      </c>
      <c r="DR111" s="473"/>
      <c r="DS111" s="473">
        <f t="shared" si="452"/>
        <v>0</v>
      </c>
      <c r="DT111" s="473">
        <f t="shared" si="453"/>
        <v>0</v>
      </c>
      <c r="DU111" s="473">
        <f t="shared" si="454"/>
        <v>0</v>
      </c>
      <c r="DV111" s="473"/>
      <c r="DW111" s="207">
        <f t="shared" si="520"/>
        <v>0</v>
      </c>
      <c r="DX111" s="206">
        <f t="shared" si="521"/>
        <v>0</v>
      </c>
      <c r="DY111" s="206">
        <f t="shared" si="522"/>
        <v>0</v>
      </c>
      <c r="DZ111" s="527"/>
      <c r="EA111" s="473">
        <f t="shared" si="455"/>
        <v>0</v>
      </c>
      <c r="EB111" s="473">
        <f t="shared" si="456"/>
        <v>0</v>
      </c>
      <c r="EC111" s="473">
        <f t="shared" si="457"/>
        <v>0</v>
      </c>
      <c r="ED111" s="473"/>
      <c r="EE111" s="473">
        <f t="shared" si="458"/>
        <v>0</v>
      </c>
      <c r="EF111" s="473">
        <f t="shared" si="459"/>
        <v>0</v>
      </c>
      <c r="EG111" s="473">
        <f t="shared" si="460"/>
        <v>0</v>
      </c>
      <c r="EH111" s="473"/>
      <c r="EI111" s="207">
        <f t="shared" si="461"/>
        <v>0</v>
      </c>
      <c r="EJ111" s="206">
        <f t="shared" si="462"/>
        <v>0</v>
      </c>
      <c r="EK111" s="206">
        <f t="shared" si="463"/>
        <v>0</v>
      </c>
      <c r="EL111" s="473"/>
      <c r="EM111" s="207">
        <f t="shared" si="464"/>
        <v>0</v>
      </c>
      <c r="EN111" s="206">
        <f t="shared" si="465"/>
        <v>0</v>
      </c>
      <c r="EO111" s="206">
        <f t="shared" si="466"/>
        <v>0</v>
      </c>
      <c r="EP111" s="473"/>
      <c r="EQ111" s="207">
        <f t="shared" si="467"/>
        <v>0</v>
      </c>
      <c r="ER111" s="206">
        <f t="shared" si="468"/>
        <v>0</v>
      </c>
      <c r="ES111" s="206">
        <f t="shared" si="469"/>
        <v>0</v>
      </c>
      <c r="ET111" s="473"/>
      <c r="EU111" s="207">
        <f t="shared" si="470"/>
        <v>0</v>
      </c>
      <c r="EV111" s="206">
        <f t="shared" si="471"/>
        <v>0</v>
      </c>
      <c r="EW111" s="206">
        <f t="shared" si="472"/>
        <v>0</v>
      </c>
      <c r="EX111" s="473"/>
      <c r="EY111" s="473">
        <f t="shared" si="473"/>
        <v>0</v>
      </c>
      <c r="EZ111" s="206">
        <f t="shared" si="474"/>
        <v>0</v>
      </c>
      <c r="FA111" s="206">
        <f t="shared" si="475"/>
        <v>0</v>
      </c>
      <c r="FB111" s="473"/>
      <c r="FC111" s="207">
        <f t="shared" si="476"/>
        <v>0</v>
      </c>
      <c r="FD111" s="206">
        <f t="shared" si="477"/>
        <v>0</v>
      </c>
      <c r="FE111" s="206">
        <f t="shared" si="478"/>
        <v>0</v>
      </c>
      <c r="FF111" s="473"/>
      <c r="FG111" s="207">
        <f t="shared" si="479"/>
        <v>0</v>
      </c>
      <c r="FH111" s="206">
        <f t="shared" si="480"/>
        <v>0</v>
      </c>
      <c r="FI111" s="206">
        <f t="shared" si="481"/>
        <v>0</v>
      </c>
      <c r="FJ111" s="473"/>
      <c r="FK111" s="207">
        <f t="shared" si="482"/>
        <v>0</v>
      </c>
      <c r="FL111" s="206">
        <f t="shared" si="483"/>
        <v>0</v>
      </c>
      <c r="FM111" s="206">
        <f t="shared" si="484"/>
        <v>0</v>
      </c>
      <c r="FN111" s="473"/>
      <c r="FO111" s="207">
        <f t="shared" si="485"/>
        <v>0</v>
      </c>
      <c r="FP111" s="206">
        <f t="shared" si="486"/>
        <v>0</v>
      </c>
      <c r="FQ111" s="206">
        <f t="shared" si="487"/>
        <v>0</v>
      </c>
      <c r="FR111" s="473"/>
      <c r="FS111" s="207">
        <f t="shared" si="488"/>
        <v>0</v>
      </c>
      <c r="FT111" s="206">
        <f t="shared" si="489"/>
        <v>0</v>
      </c>
      <c r="FU111" s="206">
        <f t="shared" si="490"/>
        <v>0</v>
      </c>
      <c r="FV111" s="473"/>
      <c r="FW111" s="473">
        <f t="shared" si="713"/>
        <v>0</v>
      </c>
      <c r="FX111" s="473"/>
      <c r="FY111" s="473"/>
    </row>
    <row r="112" spans="1:263" s="3" customFormat="1" x14ac:dyDescent="0.2">
      <c r="A112" s="45" t="s">
        <v>199</v>
      </c>
      <c r="B112" s="45" t="s">
        <v>200</v>
      </c>
      <c r="C112" s="45" t="s">
        <v>3</v>
      </c>
      <c r="D112" s="45">
        <v>100</v>
      </c>
      <c r="E112" s="486"/>
      <c r="F112" s="52">
        <f t="shared" si="658"/>
        <v>0</v>
      </c>
      <c r="G112" s="47"/>
      <c r="H112" s="52">
        <f t="shared" si="659"/>
        <v>0</v>
      </c>
      <c r="I112" s="47"/>
      <c r="J112" s="52">
        <f t="shared" si="660"/>
        <v>0</v>
      </c>
      <c r="K112" s="47"/>
      <c r="L112" s="52">
        <f t="shared" si="661"/>
        <v>0</v>
      </c>
      <c r="M112" s="47"/>
      <c r="N112" s="52">
        <f t="shared" si="662"/>
        <v>0</v>
      </c>
      <c r="O112" s="47"/>
      <c r="P112" s="52">
        <f t="shared" si="663"/>
        <v>0</v>
      </c>
      <c r="Q112" s="47"/>
      <c r="R112" s="52">
        <f t="shared" si="664"/>
        <v>0</v>
      </c>
      <c r="S112" s="47"/>
      <c r="T112" s="52">
        <f t="shared" si="665"/>
        <v>0</v>
      </c>
      <c r="U112" s="47"/>
      <c r="V112" s="52">
        <f t="shared" si="666"/>
        <v>0</v>
      </c>
      <c r="W112" s="47"/>
      <c r="X112" s="52">
        <f t="shared" si="667"/>
        <v>0</v>
      </c>
      <c r="Y112" s="47"/>
      <c r="Z112" s="52">
        <f t="shared" si="668"/>
        <v>0</v>
      </c>
      <c r="AA112" s="47"/>
      <c r="AB112" s="481">
        <f t="shared" si="669"/>
        <v>0</v>
      </c>
      <c r="AC112" s="516">
        <v>56.5</v>
      </c>
      <c r="AD112" s="52">
        <f t="shared" si="670"/>
        <v>5650</v>
      </c>
      <c r="AE112" s="47">
        <v>59</v>
      </c>
      <c r="AF112" s="52">
        <f t="shared" si="671"/>
        <v>5900</v>
      </c>
      <c r="AG112" s="47">
        <v>22</v>
      </c>
      <c r="AH112" s="52">
        <f t="shared" si="672"/>
        <v>2200</v>
      </c>
      <c r="AI112" s="47">
        <v>17.5</v>
      </c>
      <c r="AJ112" s="52">
        <f t="shared" si="673"/>
        <v>1750</v>
      </c>
      <c r="AK112" s="47">
        <v>12.5</v>
      </c>
      <c r="AL112" s="52">
        <f t="shared" si="674"/>
        <v>1250</v>
      </c>
      <c r="AM112" s="47">
        <v>13</v>
      </c>
      <c r="AN112" s="52">
        <f t="shared" si="675"/>
        <v>1300</v>
      </c>
      <c r="AO112" s="47">
        <v>2</v>
      </c>
      <c r="AP112" s="52">
        <f t="shared" si="676"/>
        <v>200</v>
      </c>
      <c r="AQ112" s="47"/>
      <c r="AR112" s="52">
        <f t="shared" si="677"/>
        <v>0</v>
      </c>
      <c r="AS112" s="47">
        <v>2.5</v>
      </c>
      <c r="AT112" s="52">
        <f t="shared" si="678"/>
        <v>250</v>
      </c>
      <c r="AU112" s="47">
        <v>2.5</v>
      </c>
      <c r="AV112" s="52">
        <f t="shared" si="679"/>
        <v>250</v>
      </c>
      <c r="AW112" s="47">
        <v>9.5</v>
      </c>
      <c r="AX112" s="52">
        <f t="shared" si="680"/>
        <v>950</v>
      </c>
      <c r="AY112" s="47">
        <v>6.5</v>
      </c>
      <c r="AZ112" s="481">
        <f t="shared" si="681"/>
        <v>650</v>
      </c>
      <c r="BA112" s="486"/>
      <c r="BB112" s="52">
        <f t="shared" si="682"/>
        <v>0</v>
      </c>
      <c r="BC112" s="47"/>
      <c r="BD112" s="52">
        <f t="shared" si="698"/>
        <v>0</v>
      </c>
      <c r="BE112" s="47"/>
      <c r="BF112" s="52">
        <f t="shared" si="699"/>
        <v>0</v>
      </c>
      <c r="BG112" s="47"/>
      <c r="BH112" s="52">
        <f t="shared" si="700"/>
        <v>0</v>
      </c>
      <c r="BI112" s="47"/>
      <c r="BJ112" s="52">
        <f t="shared" si="701"/>
        <v>0</v>
      </c>
      <c r="BK112" s="47"/>
      <c r="BL112" s="52">
        <f t="shared" si="702"/>
        <v>0</v>
      </c>
      <c r="BM112" s="47"/>
      <c r="BN112" s="52">
        <f t="shared" si="703"/>
        <v>0</v>
      </c>
      <c r="BO112" s="47"/>
      <c r="BP112" s="52">
        <f t="shared" si="704"/>
        <v>0</v>
      </c>
      <c r="BQ112" s="47"/>
      <c r="BR112" s="52">
        <f t="shared" si="705"/>
        <v>0</v>
      </c>
      <c r="BS112" s="47"/>
      <c r="BT112" s="52">
        <f t="shared" si="706"/>
        <v>0</v>
      </c>
      <c r="BU112" s="47"/>
      <c r="BV112" s="52">
        <f t="shared" si="707"/>
        <v>0</v>
      </c>
      <c r="BW112" s="47"/>
      <c r="BX112" s="505">
        <f t="shared" si="708"/>
        <v>0</v>
      </c>
      <c r="BY112" s="499"/>
      <c r="BZ112" s="52">
        <f t="shared" si="709"/>
        <v>0</v>
      </c>
      <c r="CA112" s="47"/>
      <c r="CB112" s="52">
        <f t="shared" si="710"/>
        <v>0</v>
      </c>
      <c r="CC112" s="47"/>
      <c r="CD112" s="52">
        <f t="shared" si="711"/>
        <v>0</v>
      </c>
      <c r="CE112" s="47"/>
      <c r="CF112" s="52">
        <f t="shared" si="712"/>
        <v>0</v>
      </c>
      <c r="CG112" s="42"/>
      <c r="CH112" s="49">
        <f t="shared" si="429"/>
        <v>203.5</v>
      </c>
      <c r="CI112" s="49"/>
      <c r="CJ112" s="1"/>
      <c r="CK112" s="1"/>
      <c r="CL112" s="207"/>
      <c r="CM112" s="207">
        <f t="shared" si="431"/>
        <v>0</v>
      </c>
      <c r="CN112" s="206">
        <f t="shared" si="518"/>
        <v>0</v>
      </c>
      <c r="CO112" s="206">
        <f t="shared" si="519"/>
        <v>0</v>
      </c>
      <c r="CP112" s="207"/>
      <c r="CQ112" s="207">
        <f t="shared" si="432"/>
        <v>0</v>
      </c>
      <c r="CR112" s="206">
        <f t="shared" si="523"/>
        <v>0</v>
      </c>
      <c r="CS112" s="206">
        <f t="shared" si="433"/>
        <v>0</v>
      </c>
      <c r="CT112" s="207"/>
      <c r="CU112" s="207">
        <f t="shared" si="434"/>
        <v>0</v>
      </c>
      <c r="CV112" s="206"/>
      <c r="CW112" s="206"/>
      <c r="CX112" s="207"/>
      <c r="CY112" s="207">
        <f t="shared" si="437"/>
        <v>0</v>
      </c>
      <c r="CZ112" s="206"/>
      <c r="DA112" s="206"/>
      <c r="DB112" s="207"/>
      <c r="DC112" s="207">
        <f t="shared" si="440"/>
        <v>0</v>
      </c>
      <c r="DD112" s="206"/>
      <c r="DE112" s="206"/>
      <c r="DF112" s="207"/>
      <c r="DG112" s="207">
        <f t="shared" si="443"/>
        <v>0</v>
      </c>
      <c r="DH112" s="206"/>
      <c r="DI112" s="206"/>
      <c r="DJ112" s="207"/>
      <c r="DK112" s="207">
        <f t="shared" si="446"/>
        <v>0</v>
      </c>
      <c r="DL112" s="206"/>
      <c r="DM112" s="206"/>
      <c r="DN112" s="207"/>
      <c r="DO112" s="207">
        <f t="shared" si="449"/>
        <v>0</v>
      </c>
      <c r="DP112" s="206"/>
      <c r="DQ112" s="206"/>
      <c r="DR112" s="207"/>
      <c r="DS112" s="207">
        <f t="shared" si="452"/>
        <v>0</v>
      </c>
      <c r="DT112" s="206"/>
      <c r="DU112" s="206"/>
      <c r="DV112" s="207"/>
      <c r="DW112" s="207">
        <f t="shared" si="520"/>
        <v>0</v>
      </c>
      <c r="DX112" s="206">
        <f t="shared" si="521"/>
        <v>0</v>
      </c>
      <c r="DY112" s="206">
        <f t="shared" si="522"/>
        <v>0</v>
      </c>
      <c r="DZ112" s="525"/>
      <c r="EA112" s="207">
        <f t="shared" si="455"/>
        <v>0</v>
      </c>
      <c r="EB112" s="206">
        <f t="shared" si="456"/>
        <v>56.5</v>
      </c>
      <c r="EC112" s="206">
        <f t="shared" si="457"/>
        <v>5650</v>
      </c>
      <c r="ED112" s="207"/>
      <c r="EE112" s="207">
        <f t="shared" si="458"/>
        <v>0</v>
      </c>
      <c r="EF112" s="206">
        <f t="shared" si="459"/>
        <v>59</v>
      </c>
      <c r="EG112" s="206">
        <f t="shared" si="460"/>
        <v>5900</v>
      </c>
      <c r="EH112" s="207"/>
      <c r="EI112" s="207">
        <f t="shared" si="461"/>
        <v>0</v>
      </c>
      <c r="EJ112" s="206">
        <f t="shared" si="462"/>
        <v>22</v>
      </c>
      <c r="EK112" s="206">
        <f t="shared" si="463"/>
        <v>2200</v>
      </c>
      <c r="EL112" s="207"/>
      <c r="EM112" s="207">
        <f t="shared" si="464"/>
        <v>0</v>
      </c>
      <c r="EN112" s="206">
        <f t="shared" si="465"/>
        <v>17.5</v>
      </c>
      <c r="EO112" s="206">
        <f t="shared" si="466"/>
        <v>1750</v>
      </c>
      <c r="EP112" s="207">
        <v>2.25</v>
      </c>
      <c r="EQ112" s="207">
        <f t="shared" si="467"/>
        <v>225</v>
      </c>
      <c r="ER112" s="206">
        <f t="shared" si="468"/>
        <v>14.75</v>
      </c>
      <c r="ES112" s="206">
        <f t="shared" si="469"/>
        <v>1475</v>
      </c>
      <c r="ET112" s="207"/>
      <c r="EU112" s="207">
        <f t="shared" si="470"/>
        <v>0</v>
      </c>
      <c r="EV112" s="206">
        <f t="shared" si="471"/>
        <v>13</v>
      </c>
      <c r="EW112" s="206">
        <f t="shared" si="472"/>
        <v>1300</v>
      </c>
      <c r="EX112" s="207"/>
      <c r="EY112" s="207">
        <f t="shared" si="473"/>
        <v>0</v>
      </c>
      <c r="EZ112" s="206">
        <f t="shared" si="474"/>
        <v>2</v>
      </c>
      <c r="FA112" s="206">
        <f t="shared" si="475"/>
        <v>200</v>
      </c>
      <c r="FB112" s="207"/>
      <c r="FC112" s="207">
        <f t="shared" si="476"/>
        <v>0</v>
      </c>
      <c r="FD112" s="206">
        <f t="shared" si="477"/>
        <v>0</v>
      </c>
      <c r="FE112" s="206">
        <f t="shared" si="478"/>
        <v>0</v>
      </c>
      <c r="FF112" s="207"/>
      <c r="FG112" s="207">
        <f t="shared" si="479"/>
        <v>0</v>
      </c>
      <c r="FH112" s="206">
        <f t="shared" si="480"/>
        <v>2.5</v>
      </c>
      <c r="FI112" s="206">
        <f t="shared" si="481"/>
        <v>250</v>
      </c>
      <c r="FJ112" s="207"/>
      <c r="FK112" s="207">
        <f t="shared" si="482"/>
        <v>0</v>
      </c>
      <c r="FL112" s="206">
        <f t="shared" si="483"/>
        <v>2.5</v>
      </c>
      <c r="FM112" s="206">
        <f t="shared" si="484"/>
        <v>250</v>
      </c>
      <c r="FN112" s="207"/>
      <c r="FO112" s="207">
        <f t="shared" si="485"/>
        <v>0</v>
      </c>
      <c r="FP112" s="206">
        <f t="shared" si="486"/>
        <v>9.5</v>
      </c>
      <c r="FQ112" s="206">
        <f t="shared" si="487"/>
        <v>950</v>
      </c>
      <c r="FR112" s="207"/>
      <c r="FS112" s="207">
        <f t="shared" si="488"/>
        <v>0</v>
      </c>
      <c r="FT112" s="206">
        <f t="shared" si="489"/>
        <v>6.5</v>
      </c>
      <c r="FU112" s="206">
        <f t="shared" si="490"/>
        <v>650</v>
      </c>
      <c r="FV112" s="207"/>
      <c r="FW112" s="207">
        <f t="shared" si="713"/>
        <v>0</v>
      </c>
      <c r="FX112" s="206"/>
      <c r="FY112" s="206"/>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1:263" s="3" customFormat="1" x14ac:dyDescent="0.2">
      <c r="A113" s="45" t="s">
        <v>219</v>
      </c>
      <c r="B113" s="45" t="s">
        <v>220</v>
      </c>
      <c r="C113" s="45" t="s">
        <v>3</v>
      </c>
      <c r="D113" s="45">
        <v>100</v>
      </c>
      <c r="E113" s="486"/>
      <c r="F113" s="52">
        <f t="shared" si="658"/>
        <v>0</v>
      </c>
      <c r="G113" s="47"/>
      <c r="H113" s="52">
        <f t="shared" si="659"/>
        <v>0</v>
      </c>
      <c r="I113" s="47"/>
      <c r="J113" s="52">
        <f t="shared" si="660"/>
        <v>0</v>
      </c>
      <c r="K113" s="47"/>
      <c r="L113" s="52">
        <f t="shared" si="661"/>
        <v>0</v>
      </c>
      <c r="M113" s="47"/>
      <c r="N113" s="52">
        <f t="shared" si="662"/>
        <v>0</v>
      </c>
      <c r="O113" s="47"/>
      <c r="P113" s="52">
        <f t="shared" si="663"/>
        <v>0</v>
      </c>
      <c r="Q113" s="47"/>
      <c r="R113" s="52">
        <f t="shared" si="664"/>
        <v>0</v>
      </c>
      <c r="S113" s="47"/>
      <c r="T113" s="52">
        <f t="shared" si="665"/>
        <v>0</v>
      </c>
      <c r="U113" s="47"/>
      <c r="V113" s="52">
        <f t="shared" si="666"/>
        <v>0</v>
      </c>
      <c r="W113" s="47"/>
      <c r="X113" s="52">
        <f t="shared" si="667"/>
        <v>0</v>
      </c>
      <c r="Y113" s="47"/>
      <c r="Z113" s="52">
        <f t="shared" si="668"/>
        <v>0</v>
      </c>
      <c r="AA113" s="47"/>
      <c r="AB113" s="481">
        <f t="shared" si="669"/>
        <v>0</v>
      </c>
      <c r="AC113" s="486"/>
      <c r="AD113" s="52">
        <f t="shared" si="670"/>
        <v>0</v>
      </c>
      <c r="AE113" s="47"/>
      <c r="AF113" s="52">
        <f t="shared" si="671"/>
        <v>0</v>
      </c>
      <c r="AG113" s="47"/>
      <c r="AH113" s="52">
        <f t="shared" si="672"/>
        <v>0</v>
      </c>
      <c r="AI113" s="47"/>
      <c r="AJ113" s="52">
        <f t="shared" si="673"/>
        <v>0</v>
      </c>
      <c r="AK113" s="47"/>
      <c r="AL113" s="52">
        <f t="shared" si="674"/>
        <v>0</v>
      </c>
      <c r="AM113" s="47"/>
      <c r="AN113" s="52">
        <f t="shared" si="675"/>
        <v>0</v>
      </c>
      <c r="AO113" s="47"/>
      <c r="AP113" s="52">
        <f t="shared" si="676"/>
        <v>0</v>
      </c>
      <c r="AQ113" s="47"/>
      <c r="AR113" s="52">
        <f t="shared" si="677"/>
        <v>0</v>
      </c>
      <c r="AS113" s="47"/>
      <c r="AT113" s="52">
        <f t="shared" si="678"/>
        <v>0</v>
      </c>
      <c r="AU113" s="47"/>
      <c r="AV113" s="52">
        <f t="shared" si="679"/>
        <v>0</v>
      </c>
      <c r="AW113" s="47"/>
      <c r="AX113" s="52">
        <f t="shared" si="680"/>
        <v>0</v>
      </c>
      <c r="AY113" s="47"/>
      <c r="AZ113" s="481">
        <f t="shared" si="681"/>
        <v>0</v>
      </c>
      <c r="BA113" s="486"/>
      <c r="BB113" s="52">
        <f t="shared" si="682"/>
        <v>0</v>
      </c>
      <c r="BC113" s="47"/>
      <c r="BD113" s="52">
        <f t="shared" si="698"/>
        <v>0</v>
      </c>
      <c r="BE113" s="47"/>
      <c r="BF113" s="52">
        <f t="shared" si="699"/>
        <v>0</v>
      </c>
      <c r="BG113" s="47"/>
      <c r="BH113" s="52">
        <f t="shared" si="700"/>
        <v>0</v>
      </c>
      <c r="BI113" s="47"/>
      <c r="BJ113" s="52">
        <f t="shared" si="701"/>
        <v>0</v>
      </c>
      <c r="BK113" s="47"/>
      <c r="BL113" s="52">
        <f t="shared" si="702"/>
        <v>0</v>
      </c>
      <c r="BM113" s="47"/>
      <c r="BN113" s="52">
        <f t="shared" si="703"/>
        <v>0</v>
      </c>
      <c r="BO113" s="47"/>
      <c r="BP113" s="52">
        <f t="shared" si="704"/>
        <v>0</v>
      </c>
      <c r="BQ113" s="47"/>
      <c r="BR113" s="52">
        <f t="shared" si="705"/>
        <v>0</v>
      </c>
      <c r="BS113" s="47"/>
      <c r="BT113" s="52">
        <f t="shared" si="706"/>
        <v>0</v>
      </c>
      <c r="BU113" s="47"/>
      <c r="BV113" s="52">
        <f t="shared" si="707"/>
        <v>0</v>
      </c>
      <c r="BW113" s="47"/>
      <c r="BX113" s="505">
        <f t="shared" si="708"/>
        <v>0</v>
      </c>
      <c r="BY113" s="499"/>
      <c r="BZ113" s="52">
        <f t="shared" si="709"/>
        <v>0</v>
      </c>
      <c r="CA113" s="47"/>
      <c r="CB113" s="52">
        <f t="shared" si="710"/>
        <v>0</v>
      </c>
      <c r="CC113" s="47"/>
      <c r="CD113" s="52">
        <f t="shared" si="711"/>
        <v>0</v>
      </c>
      <c r="CE113" s="47"/>
      <c r="CF113" s="52">
        <f t="shared" si="712"/>
        <v>0</v>
      </c>
      <c r="CG113" s="42"/>
      <c r="CH113" s="49">
        <f t="shared" si="429"/>
        <v>0</v>
      </c>
      <c r="CI113" s="49">
        <f t="shared" ref="CI113:CI126" si="739">ROUND(CH113*D113*2,1)/2</f>
        <v>0</v>
      </c>
      <c r="CJ113" s="1"/>
      <c r="CK113" s="1"/>
      <c r="CL113" s="207"/>
      <c r="CM113" s="207">
        <f t="shared" si="431"/>
        <v>0</v>
      </c>
      <c r="CN113" s="206">
        <f t="shared" si="518"/>
        <v>0</v>
      </c>
      <c r="CO113" s="206">
        <f t="shared" si="519"/>
        <v>0</v>
      </c>
      <c r="CP113" s="207"/>
      <c r="CQ113" s="207">
        <f t="shared" si="432"/>
        <v>0</v>
      </c>
      <c r="CR113" s="206">
        <f t="shared" si="523"/>
        <v>0</v>
      </c>
      <c r="CS113" s="206">
        <f t="shared" si="433"/>
        <v>0</v>
      </c>
      <c r="CT113" s="207"/>
      <c r="CU113" s="207">
        <f t="shared" si="434"/>
        <v>0</v>
      </c>
      <c r="CV113" s="206">
        <f t="shared" ref="CV113:CV128" si="740">SUM(CT113+M113)</f>
        <v>0</v>
      </c>
      <c r="CW113" s="206">
        <f t="shared" ref="CW113:CW128" si="741">SUM(CV113*D113)</f>
        <v>0</v>
      </c>
      <c r="CX113" s="207"/>
      <c r="CY113" s="207">
        <f t="shared" si="437"/>
        <v>0</v>
      </c>
      <c r="CZ113" s="206">
        <f t="shared" ref="CZ113:CZ128" si="742">SUM(CX113+O113)</f>
        <v>0</v>
      </c>
      <c r="DA113" s="206">
        <f t="shared" ref="DA113:DA128" si="743">SUM(CZ113*D113)</f>
        <v>0</v>
      </c>
      <c r="DB113" s="207"/>
      <c r="DC113" s="207">
        <f t="shared" si="440"/>
        <v>0</v>
      </c>
      <c r="DD113" s="206">
        <f t="shared" ref="DD113:DD127" si="744">SUM(DB113+Q113)</f>
        <v>0</v>
      </c>
      <c r="DE113" s="206">
        <f t="shared" ref="DE113:DE128" si="745">SUM(DD113*D113)</f>
        <v>0</v>
      </c>
      <c r="DF113" s="207"/>
      <c r="DG113" s="207">
        <f t="shared" si="443"/>
        <v>0</v>
      </c>
      <c r="DH113" s="206">
        <f t="shared" ref="DH113:DH128" si="746">SUM(DF113+S113)</f>
        <v>0</v>
      </c>
      <c r="DI113" s="206">
        <f t="shared" ref="DI113:DI128" si="747">SUM(DH113*D113)</f>
        <v>0</v>
      </c>
      <c r="DJ113" s="207"/>
      <c r="DK113" s="207">
        <f t="shared" si="446"/>
        <v>0</v>
      </c>
      <c r="DL113" s="206">
        <f t="shared" ref="DL113:DL128" si="748">SUM(DJ113+U113)</f>
        <v>0</v>
      </c>
      <c r="DM113" s="206">
        <f t="shared" ref="DM113:DM128" si="749">SUM(DL113*D113)</f>
        <v>0</v>
      </c>
      <c r="DN113" s="207"/>
      <c r="DO113" s="207">
        <f t="shared" si="449"/>
        <v>0</v>
      </c>
      <c r="DP113" s="206">
        <f t="shared" ref="DP113:DP128" si="750">DN113+W113</f>
        <v>0</v>
      </c>
      <c r="DQ113" s="206">
        <f t="shared" ref="DQ113:DQ128" si="751">DP113*D113</f>
        <v>0</v>
      </c>
      <c r="DR113" s="207"/>
      <c r="DS113" s="207">
        <f t="shared" si="452"/>
        <v>0</v>
      </c>
      <c r="DT113" s="206">
        <f t="shared" ref="DT113:DT128" si="752">DR113+Y113</f>
        <v>0</v>
      </c>
      <c r="DU113" s="206">
        <f t="shared" ref="DU113:DU127" si="753">DT113*D113</f>
        <v>0</v>
      </c>
      <c r="DV113" s="207"/>
      <c r="DW113" s="207">
        <f t="shared" si="520"/>
        <v>0</v>
      </c>
      <c r="DX113" s="206">
        <f t="shared" si="521"/>
        <v>0</v>
      </c>
      <c r="DY113" s="206">
        <f t="shared" si="522"/>
        <v>0</v>
      </c>
      <c r="DZ113" s="525"/>
      <c r="EA113" s="207">
        <f t="shared" si="455"/>
        <v>0</v>
      </c>
      <c r="EB113" s="206">
        <f t="shared" si="456"/>
        <v>0</v>
      </c>
      <c r="EC113" s="206">
        <f t="shared" si="457"/>
        <v>0</v>
      </c>
      <c r="ED113" s="207"/>
      <c r="EE113" s="207">
        <f t="shared" si="458"/>
        <v>0</v>
      </c>
      <c r="EF113" s="206">
        <f t="shared" si="459"/>
        <v>0</v>
      </c>
      <c r="EG113" s="206">
        <f t="shared" si="460"/>
        <v>0</v>
      </c>
      <c r="EH113" s="207"/>
      <c r="EI113" s="207">
        <f t="shared" si="461"/>
        <v>0</v>
      </c>
      <c r="EJ113" s="206">
        <f t="shared" si="462"/>
        <v>0</v>
      </c>
      <c r="EK113" s="206">
        <f t="shared" si="463"/>
        <v>0</v>
      </c>
      <c r="EL113" s="207"/>
      <c r="EM113" s="207">
        <f t="shared" si="464"/>
        <v>0</v>
      </c>
      <c r="EN113" s="206">
        <f t="shared" si="465"/>
        <v>0</v>
      </c>
      <c r="EO113" s="206">
        <f t="shared" si="466"/>
        <v>0</v>
      </c>
      <c r="EP113" s="207"/>
      <c r="EQ113" s="207">
        <f t="shared" si="467"/>
        <v>0</v>
      </c>
      <c r="ER113" s="206">
        <f t="shared" si="468"/>
        <v>0</v>
      </c>
      <c r="ES113" s="206">
        <f t="shared" si="469"/>
        <v>0</v>
      </c>
      <c r="ET113" s="207"/>
      <c r="EU113" s="207">
        <f t="shared" si="470"/>
        <v>0</v>
      </c>
      <c r="EV113" s="206">
        <f t="shared" si="471"/>
        <v>0</v>
      </c>
      <c r="EW113" s="206">
        <f t="shared" si="472"/>
        <v>0</v>
      </c>
      <c r="EX113" s="207"/>
      <c r="EY113" s="207">
        <f t="shared" si="473"/>
        <v>0</v>
      </c>
      <c r="EZ113" s="206">
        <f t="shared" si="474"/>
        <v>0</v>
      </c>
      <c r="FA113" s="206">
        <f t="shared" si="475"/>
        <v>0</v>
      </c>
      <c r="FB113" s="207"/>
      <c r="FC113" s="207">
        <f t="shared" si="476"/>
        <v>0</v>
      </c>
      <c r="FD113" s="206">
        <f t="shared" si="477"/>
        <v>0</v>
      </c>
      <c r="FE113" s="206">
        <f t="shared" si="478"/>
        <v>0</v>
      </c>
      <c r="FF113" s="207"/>
      <c r="FG113" s="207">
        <f t="shared" si="479"/>
        <v>0</v>
      </c>
      <c r="FH113" s="206">
        <f t="shared" si="480"/>
        <v>0</v>
      </c>
      <c r="FI113" s="206">
        <f t="shared" si="481"/>
        <v>0</v>
      </c>
      <c r="FJ113" s="207"/>
      <c r="FK113" s="207">
        <f t="shared" si="482"/>
        <v>0</v>
      </c>
      <c r="FL113" s="206">
        <f t="shared" si="483"/>
        <v>0</v>
      </c>
      <c r="FM113" s="206">
        <f t="shared" si="484"/>
        <v>0</v>
      </c>
      <c r="FN113" s="207"/>
      <c r="FO113" s="207">
        <f t="shared" si="485"/>
        <v>0</v>
      </c>
      <c r="FP113" s="206">
        <f t="shared" si="486"/>
        <v>0</v>
      </c>
      <c r="FQ113" s="206">
        <f t="shared" si="487"/>
        <v>0</v>
      </c>
      <c r="FR113" s="207"/>
      <c r="FS113" s="207">
        <f t="shared" si="488"/>
        <v>0</v>
      </c>
      <c r="FT113" s="206">
        <f t="shared" si="489"/>
        <v>0</v>
      </c>
      <c r="FU113" s="206">
        <f t="shared" si="490"/>
        <v>0</v>
      </c>
      <c r="FV113" s="207"/>
      <c r="FW113" s="207">
        <f t="shared" si="713"/>
        <v>0</v>
      </c>
      <c r="FX113" s="206"/>
      <c r="FY113" s="206"/>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1:263" s="3" customFormat="1" x14ac:dyDescent="0.2">
      <c r="A114" s="45" t="s">
        <v>245</v>
      </c>
      <c r="B114" s="45" t="s">
        <v>246</v>
      </c>
      <c r="C114" s="45" t="s">
        <v>3</v>
      </c>
      <c r="D114" s="45">
        <v>100</v>
      </c>
      <c r="E114" s="486"/>
      <c r="F114" s="52">
        <f t="shared" si="658"/>
        <v>0</v>
      </c>
      <c r="G114" s="47"/>
      <c r="H114" s="52">
        <f t="shared" si="659"/>
        <v>0</v>
      </c>
      <c r="I114" s="47"/>
      <c r="J114" s="52">
        <f t="shared" si="660"/>
        <v>0</v>
      </c>
      <c r="K114" s="47"/>
      <c r="L114" s="52">
        <f t="shared" si="661"/>
        <v>0</v>
      </c>
      <c r="M114" s="47"/>
      <c r="N114" s="52">
        <f t="shared" si="662"/>
        <v>0</v>
      </c>
      <c r="O114" s="47"/>
      <c r="P114" s="52">
        <f t="shared" si="663"/>
        <v>0</v>
      </c>
      <c r="Q114" s="47"/>
      <c r="R114" s="52">
        <f t="shared" si="664"/>
        <v>0</v>
      </c>
      <c r="S114" s="47"/>
      <c r="T114" s="52">
        <f t="shared" si="665"/>
        <v>0</v>
      </c>
      <c r="U114" s="47"/>
      <c r="V114" s="52">
        <f t="shared" si="666"/>
        <v>0</v>
      </c>
      <c r="W114" s="47"/>
      <c r="X114" s="52">
        <f t="shared" si="667"/>
        <v>0</v>
      </c>
      <c r="Y114" s="47"/>
      <c r="Z114" s="52">
        <f t="shared" si="668"/>
        <v>0</v>
      </c>
      <c r="AA114" s="47"/>
      <c r="AB114" s="481">
        <f t="shared" si="669"/>
        <v>0</v>
      </c>
      <c r="AC114" s="486"/>
      <c r="AD114" s="52">
        <f t="shared" si="670"/>
        <v>0</v>
      </c>
      <c r="AE114" s="47"/>
      <c r="AF114" s="52">
        <f t="shared" si="671"/>
        <v>0</v>
      </c>
      <c r="AG114" s="47"/>
      <c r="AH114" s="52">
        <f t="shared" si="672"/>
        <v>0</v>
      </c>
      <c r="AI114" s="47"/>
      <c r="AJ114" s="52">
        <f t="shared" si="673"/>
        <v>0</v>
      </c>
      <c r="AK114" s="47"/>
      <c r="AL114" s="52">
        <f t="shared" si="674"/>
        <v>0</v>
      </c>
      <c r="AM114" s="47"/>
      <c r="AN114" s="52">
        <f t="shared" si="675"/>
        <v>0</v>
      </c>
      <c r="AO114" s="47"/>
      <c r="AP114" s="52">
        <f t="shared" si="676"/>
        <v>0</v>
      </c>
      <c r="AQ114" s="47"/>
      <c r="AR114" s="52">
        <f t="shared" si="677"/>
        <v>0</v>
      </c>
      <c r="AS114" s="47"/>
      <c r="AT114" s="52">
        <f t="shared" si="678"/>
        <v>0</v>
      </c>
      <c r="AU114" s="47"/>
      <c r="AV114" s="52">
        <f t="shared" si="679"/>
        <v>0</v>
      </c>
      <c r="AW114" s="47"/>
      <c r="AX114" s="52">
        <f t="shared" si="680"/>
        <v>0</v>
      </c>
      <c r="AY114" s="47"/>
      <c r="AZ114" s="481">
        <f t="shared" si="681"/>
        <v>0</v>
      </c>
      <c r="BA114" s="486"/>
      <c r="BB114" s="52">
        <f t="shared" si="682"/>
        <v>0</v>
      </c>
      <c r="BC114" s="47"/>
      <c r="BD114" s="52">
        <f t="shared" si="698"/>
        <v>0</v>
      </c>
      <c r="BE114" s="47"/>
      <c r="BF114" s="52">
        <f t="shared" si="699"/>
        <v>0</v>
      </c>
      <c r="BG114" s="47"/>
      <c r="BH114" s="52">
        <f t="shared" si="700"/>
        <v>0</v>
      </c>
      <c r="BI114" s="47"/>
      <c r="BJ114" s="52">
        <f t="shared" si="701"/>
        <v>0</v>
      </c>
      <c r="BK114" s="47"/>
      <c r="BL114" s="52">
        <f t="shared" si="702"/>
        <v>0</v>
      </c>
      <c r="BM114" s="47"/>
      <c r="BN114" s="52">
        <f t="shared" si="703"/>
        <v>0</v>
      </c>
      <c r="BO114" s="47"/>
      <c r="BP114" s="52">
        <f t="shared" si="704"/>
        <v>0</v>
      </c>
      <c r="BQ114" s="47"/>
      <c r="BR114" s="52">
        <f t="shared" si="705"/>
        <v>0</v>
      </c>
      <c r="BS114" s="47"/>
      <c r="BT114" s="52">
        <f t="shared" si="706"/>
        <v>0</v>
      </c>
      <c r="BU114" s="47"/>
      <c r="BV114" s="52">
        <f t="shared" si="707"/>
        <v>0</v>
      </c>
      <c r="BW114" s="47"/>
      <c r="BX114" s="505">
        <f t="shared" si="708"/>
        <v>0</v>
      </c>
      <c r="BY114" s="499"/>
      <c r="BZ114" s="52">
        <f t="shared" si="709"/>
        <v>0</v>
      </c>
      <c r="CA114" s="47"/>
      <c r="CB114" s="52">
        <f t="shared" si="710"/>
        <v>0</v>
      </c>
      <c r="CC114" s="47"/>
      <c r="CD114" s="52">
        <f t="shared" si="711"/>
        <v>0</v>
      </c>
      <c r="CE114" s="47"/>
      <c r="CF114" s="52">
        <f t="shared" si="712"/>
        <v>0</v>
      </c>
      <c r="CG114" s="42"/>
      <c r="CH114" s="49">
        <f t="shared" si="429"/>
        <v>0</v>
      </c>
      <c r="CI114" s="49">
        <f t="shared" si="739"/>
        <v>0</v>
      </c>
      <c r="CJ114" s="1"/>
      <c r="CK114" s="1"/>
      <c r="CL114" s="207"/>
      <c r="CM114" s="207">
        <f t="shared" si="431"/>
        <v>0</v>
      </c>
      <c r="CN114" s="206">
        <f t="shared" si="518"/>
        <v>0</v>
      </c>
      <c r="CO114" s="206">
        <f t="shared" si="519"/>
        <v>0</v>
      </c>
      <c r="CP114" s="207"/>
      <c r="CQ114" s="207">
        <f t="shared" si="432"/>
        <v>0</v>
      </c>
      <c r="CR114" s="206">
        <f t="shared" si="523"/>
        <v>0</v>
      </c>
      <c r="CS114" s="206">
        <f t="shared" si="433"/>
        <v>0</v>
      </c>
      <c r="CT114" s="207"/>
      <c r="CU114" s="207">
        <f t="shared" si="434"/>
        <v>0</v>
      </c>
      <c r="CV114" s="206">
        <f t="shared" si="740"/>
        <v>0</v>
      </c>
      <c r="CW114" s="206">
        <f t="shared" si="741"/>
        <v>0</v>
      </c>
      <c r="CX114" s="207"/>
      <c r="CY114" s="207">
        <f t="shared" si="437"/>
        <v>0</v>
      </c>
      <c r="CZ114" s="206">
        <f t="shared" si="742"/>
        <v>0</v>
      </c>
      <c r="DA114" s="206">
        <f t="shared" si="743"/>
        <v>0</v>
      </c>
      <c r="DB114" s="207"/>
      <c r="DC114" s="207">
        <f t="shared" si="440"/>
        <v>0</v>
      </c>
      <c r="DD114" s="206">
        <f t="shared" si="744"/>
        <v>0</v>
      </c>
      <c r="DE114" s="206">
        <f t="shared" si="745"/>
        <v>0</v>
      </c>
      <c r="DF114" s="207"/>
      <c r="DG114" s="207">
        <f t="shared" si="443"/>
        <v>0</v>
      </c>
      <c r="DH114" s="206">
        <f t="shared" si="746"/>
        <v>0</v>
      </c>
      <c r="DI114" s="206">
        <f t="shared" si="747"/>
        <v>0</v>
      </c>
      <c r="DJ114" s="207"/>
      <c r="DK114" s="207">
        <f t="shared" si="446"/>
        <v>0</v>
      </c>
      <c r="DL114" s="206">
        <f t="shared" si="748"/>
        <v>0</v>
      </c>
      <c r="DM114" s="206">
        <f t="shared" si="749"/>
        <v>0</v>
      </c>
      <c r="DN114" s="207"/>
      <c r="DO114" s="207">
        <f t="shared" si="449"/>
        <v>0</v>
      </c>
      <c r="DP114" s="206">
        <f t="shared" si="750"/>
        <v>0</v>
      </c>
      <c r="DQ114" s="206">
        <f t="shared" si="751"/>
        <v>0</v>
      </c>
      <c r="DR114" s="207"/>
      <c r="DS114" s="207">
        <f t="shared" si="452"/>
        <v>0</v>
      </c>
      <c r="DT114" s="206">
        <f t="shared" si="752"/>
        <v>0</v>
      </c>
      <c r="DU114" s="206">
        <f t="shared" si="753"/>
        <v>0</v>
      </c>
      <c r="DV114" s="207"/>
      <c r="DW114" s="207">
        <f t="shared" si="520"/>
        <v>0</v>
      </c>
      <c r="DX114" s="206">
        <f t="shared" si="521"/>
        <v>0</v>
      </c>
      <c r="DY114" s="206">
        <f t="shared" si="522"/>
        <v>0</v>
      </c>
      <c r="DZ114" s="525"/>
      <c r="EA114" s="207">
        <f t="shared" si="455"/>
        <v>0</v>
      </c>
      <c r="EB114" s="206">
        <f t="shared" si="456"/>
        <v>0</v>
      </c>
      <c r="EC114" s="206">
        <f t="shared" si="457"/>
        <v>0</v>
      </c>
      <c r="ED114" s="207"/>
      <c r="EE114" s="207">
        <f t="shared" si="458"/>
        <v>0</v>
      </c>
      <c r="EF114" s="206">
        <f t="shared" si="459"/>
        <v>0</v>
      </c>
      <c r="EG114" s="206">
        <f t="shared" si="460"/>
        <v>0</v>
      </c>
      <c r="EH114" s="207"/>
      <c r="EI114" s="207">
        <f t="shared" si="461"/>
        <v>0</v>
      </c>
      <c r="EJ114" s="206">
        <f t="shared" si="462"/>
        <v>0</v>
      </c>
      <c r="EK114" s="206">
        <f t="shared" si="463"/>
        <v>0</v>
      </c>
      <c r="EL114" s="207"/>
      <c r="EM114" s="207">
        <f t="shared" si="464"/>
        <v>0</v>
      </c>
      <c r="EN114" s="206">
        <f t="shared" si="465"/>
        <v>0</v>
      </c>
      <c r="EO114" s="206">
        <f t="shared" si="466"/>
        <v>0</v>
      </c>
      <c r="EP114" s="207"/>
      <c r="EQ114" s="207">
        <f t="shared" si="467"/>
        <v>0</v>
      </c>
      <c r="ER114" s="206">
        <f t="shared" si="468"/>
        <v>0</v>
      </c>
      <c r="ES114" s="206">
        <f t="shared" si="469"/>
        <v>0</v>
      </c>
      <c r="ET114" s="207"/>
      <c r="EU114" s="207">
        <f t="shared" si="470"/>
        <v>0</v>
      </c>
      <c r="EV114" s="206">
        <f t="shared" si="471"/>
        <v>0</v>
      </c>
      <c r="EW114" s="206">
        <f t="shared" si="472"/>
        <v>0</v>
      </c>
      <c r="EX114" s="207"/>
      <c r="EY114" s="207">
        <f t="shared" si="473"/>
        <v>0</v>
      </c>
      <c r="EZ114" s="206">
        <f t="shared" si="474"/>
        <v>0</v>
      </c>
      <c r="FA114" s="206">
        <f t="shared" si="475"/>
        <v>0</v>
      </c>
      <c r="FB114" s="207"/>
      <c r="FC114" s="207">
        <f t="shared" si="476"/>
        <v>0</v>
      </c>
      <c r="FD114" s="206">
        <f t="shared" si="477"/>
        <v>0</v>
      </c>
      <c r="FE114" s="206">
        <f t="shared" si="478"/>
        <v>0</v>
      </c>
      <c r="FF114" s="207"/>
      <c r="FG114" s="207">
        <f t="shared" si="479"/>
        <v>0</v>
      </c>
      <c r="FH114" s="206">
        <f t="shared" si="480"/>
        <v>0</v>
      </c>
      <c r="FI114" s="206">
        <f t="shared" si="481"/>
        <v>0</v>
      </c>
      <c r="FJ114" s="207"/>
      <c r="FK114" s="207">
        <f t="shared" si="482"/>
        <v>0</v>
      </c>
      <c r="FL114" s="206">
        <f t="shared" si="483"/>
        <v>0</v>
      </c>
      <c r="FM114" s="206">
        <f t="shared" si="484"/>
        <v>0</v>
      </c>
      <c r="FN114" s="207"/>
      <c r="FO114" s="207">
        <f t="shared" si="485"/>
        <v>0</v>
      </c>
      <c r="FP114" s="206">
        <f t="shared" si="486"/>
        <v>0</v>
      </c>
      <c r="FQ114" s="206">
        <f t="shared" si="487"/>
        <v>0</v>
      </c>
      <c r="FR114" s="207"/>
      <c r="FS114" s="207">
        <f t="shared" si="488"/>
        <v>0</v>
      </c>
      <c r="FT114" s="206">
        <f t="shared" si="489"/>
        <v>0</v>
      </c>
      <c r="FU114" s="206">
        <f t="shared" si="490"/>
        <v>0</v>
      </c>
      <c r="FV114" s="207"/>
      <c r="FW114" s="207">
        <f t="shared" si="713"/>
        <v>0</v>
      </c>
      <c r="FX114" s="206"/>
      <c r="FY114" s="206"/>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1:263" s="3" customFormat="1" x14ac:dyDescent="0.2">
      <c r="A115" s="45" t="s">
        <v>224</v>
      </c>
      <c r="B115" s="45" t="s">
        <v>118</v>
      </c>
      <c r="C115" s="45" t="s">
        <v>3</v>
      </c>
      <c r="D115" s="45">
        <v>100</v>
      </c>
      <c r="E115" s="486"/>
      <c r="F115" s="52">
        <f t="shared" si="658"/>
        <v>0</v>
      </c>
      <c r="G115" s="47"/>
      <c r="H115" s="52">
        <f t="shared" si="659"/>
        <v>0</v>
      </c>
      <c r="I115" s="47"/>
      <c r="J115" s="52">
        <f t="shared" si="660"/>
        <v>0</v>
      </c>
      <c r="K115" s="47"/>
      <c r="L115" s="52">
        <f t="shared" si="661"/>
        <v>0</v>
      </c>
      <c r="M115" s="47"/>
      <c r="N115" s="52">
        <f t="shared" si="662"/>
        <v>0</v>
      </c>
      <c r="O115" s="47"/>
      <c r="P115" s="52">
        <f t="shared" si="663"/>
        <v>0</v>
      </c>
      <c r="Q115" s="47"/>
      <c r="R115" s="52">
        <f t="shared" si="664"/>
        <v>0</v>
      </c>
      <c r="S115" s="47"/>
      <c r="T115" s="52">
        <f t="shared" si="665"/>
        <v>0</v>
      </c>
      <c r="U115" s="47"/>
      <c r="V115" s="52">
        <f t="shared" si="666"/>
        <v>0</v>
      </c>
      <c r="W115" s="47"/>
      <c r="X115" s="52">
        <f t="shared" si="667"/>
        <v>0</v>
      </c>
      <c r="Y115" s="47"/>
      <c r="Z115" s="52">
        <f t="shared" si="668"/>
        <v>0</v>
      </c>
      <c r="AA115" s="47"/>
      <c r="AB115" s="481">
        <f t="shared" si="669"/>
        <v>0</v>
      </c>
      <c r="AC115" s="486"/>
      <c r="AD115" s="52">
        <f t="shared" si="670"/>
        <v>0</v>
      </c>
      <c r="AE115" s="47"/>
      <c r="AF115" s="52">
        <f t="shared" si="671"/>
        <v>0</v>
      </c>
      <c r="AG115" s="47"/>
      <c r="AH115" s="52">
        <f t="shared" si="672"/>
        <v>0</v>
      </c>
      <c r="AI115" s="47"/>
      <c r="AJ115" s="52">
        <f t="shared" si="673"/>
        <v>0</v>
      </c>
      <c r="AK115" s="47">
        <v>0.5</v>
      </c>
      <c r="AL115" s="52">
        <f t="shared" si="674"/>
        <v>50</v>
      </c>
      <c r="AM115" s="47">
        <v>0.5</v>
      </c>
      <c r="AN115" s="52">
        <f t="shared" si="675"/>
        <v>50</v>
      </c>
      <c r="AO115" s="47"/>
      <c r="AP115" s="52">
        <f t="shared" si="676"/>
        <v>0</v>
      </c>
      <c r="AQ115" s="47"/>
      <c r="AR115" s="52">
        <f t="shared" si="677"/>
        <v>0</v>
      </c>
      <c r="AS115" s="47"/>
      <c r="AT115" s="52">
        <f t="shared" si="678"/>
        <v>0</v>
      </c>
      <c r="AU115" s="47"/>
      <c r="AV115" s="52">
        <f t="shared" si="679"/>
        <v>0</v>
      </c>
      <c r="AW115" s="47"/>
      <c r="AX115" s="52">
        <f t="shared" si="680"/>
        <v>0</v>
      </c>
      <c r="AY115" s="47"/>
      <c r="AZ115" s="481">
        <f t="shared" si="681"/>
        <v>0</v>
      </c>
      <c r="BA115" s="486"/>
      <c r="BB115" s="52">
        <f t="shared" si="682"/>
        <v>0</v>
      </c>
      <c r="BC115" s="47"/>
      <c r="BD115" s="52">
        <f t="shared" si="698"/>
        <v>0</v>
      </c>
      <c r="BE115" s="47"/>
      <c r="BF115" s="52">
        <f t="shared" si="699"/>
        <v>0</v>
      </c>
      <c r="BG115" s="47"/>
      <c r="BH115" s="52">
        <f t="shared" si="700"/>
        <v>0</v>
      </c>
      <c r="BI115" s="47"/>
      <c r="BJ115" s="52">
        <f t="shared" si="701"/>
        <v>0</v>
      </c>
      <c r="BK115" s="47"/>
      <c r="BL115" s="52">
        <f t="shared" si="702"/>
        <v>0</v>
      </c>
      <c r="BM115" s="47"/>
      <c r="BN115" s="52">
        <f t="shared" si="703"/>
        <v>0</v>
      </c>
      <c r="BO115" s="47"/>
      <c r="BP115" s="52">
        <f t="shared" si="704"/>
        <v>0</v>
      </c>
      <c r="BQ115" s="47"/>
      <c r="BR115" s="52">
        <f t="shared" si="705"/>
        <v>0</v>
      </c>
      <c r="BS115" s="47"/>
      <c r="BT115" s="52">
        <f t="shared" si="706"/>
        <v>0</v>
      </c>
      <c r="BU115" s="47"/>
      <c r="BV115" s="52">
        <f t="shared" si="707"/>
        <v>0</v>
      </c>
      <c r="BW115" s="47"/>
      <c r="BX115" s="505">
        <f t="shared" si="708"/>
        <v>0</v>
      </c>
      <c r="BY115" s="499"/>
      <c r="BZ115" s="52">
        <f t="shared" si="709"/>
        <v>0</v>
      </c>
      <c r="CA115" s="47"/>
      <c r="CB115" s="52">
        <f t="shared" si="710"/>
        <v>0</v>
      </c>
      <c r="CC115" s="47"/>
      <c r="CD115" s="52">
        <f t="shared" si="711"/>
        <v>0</v>
      </c>
      <c r="CE115" s="47"/>
      <c r="CF115" s="52">
        <f t="shared" si="712"/>
        <v>0</v>
      </c>
      <c r="CG115" s="42"/>
      <c r="CH115" s="49">
        <f t="shared" si="429"/>
        <v>1</v>
      </c>
      <c r="CI115" s="49">
        <f t="shared" si="739"/>
        <v>100</v>
      </c>
      <c r="CJ115" s="1"/>
      <c r="CK115" s="1"/>
      <c r="CL115" s="207"/>
      <c r="CM115" s="207">
        <f t="shared" si="431"/>
        <v>0</v>
      </c>
      <c r="CN115" s="206">
        <f t="shared" si="518"/>
        <v>0</v>
      </c>
      <c r="CO115" s="206">
        <f t="shared" si="519"/>
        <v>0</v>
      </c>
      <c r="CP115" s="207"/>
      <c r="CQ115" s="207">
        <f t="shared" si="432"/>
        <v>0</v>
      </c>
      <c r="CR115" s="206">
        <f t="shared" si="523"/>
        <v>0</v>
      </c>
      <c r="CS115" s="206">
        <f t="shared" si="433"/>
        <v>0</v>
      </c>
      <c r="CT115" s="207"/>
      <c r="CU115" s="207">
        <f t="shared" si="434"/>
        <v>0</v>
      </c>
      <c r="CV115" s="206">
        <f t="shared" si="740"/>
        <v>0</v>
      </c>
      <c r="CW115" s="206">
        <f t="shared" si="741"/>
        <v>0</v>
      </c>
      <c r="CX115" s="207"/>
      <c r="CY115" s="207">
        <f t="shared" si="437"/>
        <v>0</v>
      </c>
      <c r="CZ115" s="206">
        <f t="shared" si="742"/>
        <v>0</v>
      </c>
      <c r="DA115" s="206">
        <f t="shared" si="743"/>
        <v>0</v>
      </c>
      <c r="DB115" s="207"/>
      <c r="DC115" s="207">
        <f t="shared" si="440"/>
        <v>0</v>
      </c>
      <c r="DD115" s="206">
        <f t="shared" si="744"/>
        <v>0</v>
      </c>
      <c r="DE115" s="206">
        <f t="shared" si="745"/>
        <v>0</v>
      </c>
      <c r="DF115" s="207"/>
      <c r="DG115" s="207">
        <f t="shared" si="443"/>
        <v>0</v>
      </c>
      <c r="DH115" s="206">
        <f t="shared" si="746"/>
        <v>0</v>
      </c>
      <c r="DI115" s="206">
        <f t="shared" si="747"/>
        <v>0</v>
      </c>
      <c r="DJ115" s="207"/>
      <c r="DK115" s="207">
        <f t="shared" si="446"/>
        <v>0</v>
      </c>
      <c r="DL115" s="206">
        <f t="shared" si="748"/>
        <v>0</v>
      </c>
      <c r="DM115" s="206">
        <f t="shared" si="749"/>
        <v>0</v>
      </c>
      <c r="DN115" s="207"/>
      <c r="DO115" s="207">
        <f t="shared" si="449"/>
        <v>0</v>
      </c>
      <c r="DP115" s="206">
        <f t="shared" si="750"/>
        <v>0</v>
      </c>
      <c r="DQ115" s="206">
        <f t="shared" si="751"/>
        <v>0</v>
      </c>
      <c r="DR115" s="207"/>
      <c r="DS115" s="207">
        <f t="shared" si="452"/>
        <v>0</v>
      </c>
      <c r="DT115" s="206">
        <f t="shared" si="752"/>
        <v>0</v>
      </c>
      <c r="DU115" s="206">
        <f t="shared" si="753"/>
        <v>0</v>
      </c>
      <c r="DV115" s="207"/>
      <c r="DW115" s="207">
        <f t="shared" si="520"/>
        <v>0</v>
      </c>
      <c r="DX115" s="206">
        <f t="shared" si="521"/>
        <v>0</v>
      </c>
      <c r="DY115" s="206">
        <f t="shared" si="522"/>
        <v>0</v>
      </c>
      <c r="DZ115" s="525"/>
      <c r="EA115" s="207">
        <f t="shared" si="455"/>
        <v>0</v>
      </c>
      <c r="EB115" s="206">
        <f t="shared" si="456"/>
        <v>0</v>
      </c>
      <c r="EC115" s="206">
        <f t="shared" si="457"/>
        <v>0</v>
      </c>
      <c r="ED115" s="207"/>
      <c r="EE115" s="207">
        <f t="shared" si="458"/>
        <v>0</v>
      </c>
      <c r="EF115" s="206">
        <f t="shared" si="459"/>
        <v>0</v>
      </c>
      <c r="EG115" s="206">
        <f t="shared" si="460"/>
        <v>0</v>
      </c>
      <c r="EH115" s="207"/>
      <c r="EI115" s="207">
        <f t="shared" si="461"/>
        <v>0</v>
      </c>
      <c r="EJ115" s="206">
        <f t="shared" si="462"/>
        <v>0</v>
      </c>
      <c r="EK115" s="206">
        <f t="shared" si="463"/>
        <v>0</v>
      </c>
      <c r="EL115" s="207"/>
      <c r="EM115" s="207">
        <f t="shared" si="464"/>
        <v>0</v>
      </c>
      <c r="EN115" s="206">
        <f t="shared" si="465"/>
        <v>0</v>
      </c>
      <c r="EO115" s="206">
        <f t="shared" si="466"/>
        <v>0</v>
      </c>
      <c r="EP115" s="207"/>
      <c r="EQ115" s="207">
        <f t="shared" si="467"/>
        <v>0</v>
      </c>
      <c r="ER115" s="206">
        <f t="shared" si="468"/>
        <v>0.5</v>
      </c>
      <c r="ES115" s="206">
        <f t="shared" si="469"/>
        <v>50</v>
      </c>
      <c r="ET115" s="207"/>
      <c r="EU115" s="207">
        <f t="shared" si="470"/>
        <v>0</v>
      </c>
      <c r="EV115" s="206">
        <f t="shared" si="471"/>
        <v>0.5</v>
      </c>
      <c r="EW115" s="206">
        <f t="shared" si="472"/>
        <v>50</v>
      </c>
      <c r="EX115" s="207"/>
      <c r="EY115" s="207">
        <f t="shared" si="473"/>
        <v>0</v>
      </c>
      <c r="EZ115" s="206">
        <f t="shared" si="474"/>
        <v>0</v>
      </c>
      <c r="FA115" s="206">
        <f t="shared" si="475"/>
        <v>0</v>
      </c>
      <c r="FB115" s="207"/>
      <c r="FC115" s="207">
        <f t="shared" si="476"/>
        <v>0</v>
      </c>
      <c r="FD115" s="206">
        <f t="shared" si="477"/>
        <v>0</v>
      </c>
      <c r="FE115" s="206">
        <f t="shared" si="478"/>
        <v>0</v>
      </c>
      <c r="FF115" s="207"/>
      <c r="FG115" s="207">
        <f t="shared" si="479"/>
        <v>0</v>
      </c>
      <c r="FH115" s="206">
        <f t="shared" si="480"/>
        <v>0</v>
      </c>
      <c r="FI115" s="206">
        <f t="shared" si="481"/>
        <v>0</v>
      </c>
      <c r="FJ115" s="207"/>
      <c r="FK115" s="207">
        <f t="shared" si="482"/>
        <v>0</v>
      </c>
      <c r="FL115" s="206">
        <f t="shared" si="483"/>
        <v>0</v>
      </c>
      <c r="FM115" s="206">
        <f t="shared" si="484"/>
        <v>0</v>
      </c>
      <c r="FN115" s="207"/>
      <c r="FO115" s="207">
        <f t="shared" si="485"/>
        <v>0</v>
      </c>
      <c r="FP115" s="206">
        <f t="shared" si="486"/>
        <v>0</v>
      </c>
      <c r="FQ115" s="206">
        <f t="shared" si="487"/>
        <v>0</v>
      </c>
      <c r="FR115" s="207"/>
      <c r="FS115" s="207">
        <f t="shared" si="488"/>
        <v>0</v>
      </c>
      <c r="FT115" s="206">
        <f t="shared" si="489"/>
        <v>0</v>
      </c>
      <c r="FU115" s="206">
        <f t="shared" si="490"/>
        <v>0</v>
      </c>
      <c r="FV115" s="207"/>
      <c r="FW115" s="207">
        <f t="shared" si="713"/>
        <v>0</v>
      </c>
      <c r="FX115" s="206"/>
      <c r="FY115" s="206"/>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1:263" s="3" customFormat="1" x14ac:dyDescent="0.2">
      <c r="A116" s="45"/>
      <c r="B116" s="45"/>
      <c r="C116" s="45" t="s">
        <v>3</v>
      </c>
      <c r="D116" s="45">
        <v>100</v>
      </c>
      <c r="E116" s="486"/>
      <c r="F116" s="52">
        <f t="shared" si="658"/>
        <v>0</v>
      </c>
      <c r="G116" s="47"/>
      <c r="H116" s="52">
        <f t="shared" si="659"/>
        <v>0</v>
      </c>
      <c r="I116" s="47"/>
      <c r="J116" s="52">
        <f t="shared" si="660"/>
        <v>0</v>
      </c>
      <c r="K116" s="47"/>
      <c r="L116" s="52">
        <f t="shared" si="661"/>
        <v>0</v>
      </c>
      <c r="M116" s="47"/>
      <c r="N116" s="52">
        <f t="shared" si="662"/>
        <v>0</v>
      </c>
      <c r="O116" s="47"/>
      <c r="P116" s="52">
        <f t="shared" si="663"/>
        <v>0</v>
      </c>
      <c r="Q116" s="47"/>
      <c r="R116" s="52">
        <f t="shared" si="664"/>
        <v>0</v>
      </c>
      <c r="S116" s="47"/>
      <c r="T116" s="52">
        <f t="shared" si="665"/>
        <v>0</v>
      </c>
      <c r="U116" s="47"/>
      <c r="V116" s="52">
        <f t="shared" si="666"/>
        <v>0</v>
      </c>
      <c r="W116" s="47"/>
      <c r="X116" s="52">
        <f t="shared" si="667"/>
        <v>0</v>
      </c>
      <c r="Y116" s="47"/>
      <c r="Z116" s="52">
        <f t="shared" si="668"/>
        <v>0</v>
      </c>
      <c r="AA116" s="47"/>
      <c r="AB116" s="481">
        <f t="shared" si="669"/>
        <v>0</v>
      </c>
      <c r="AC116" s="486"/>
      <c r="AD116" s="52">
        <f t="shared" si="670"/>
        <v>0</v>
      </c>
      <c r="AE116" s="47"/>
      <c r="AF116" s="52">
        <f t="shared" si="671"/>
        <v>0</v>
      </c>
      <c r="AG116" s="47"/>
      <c r="AH116" s="52">
        <f t="shared" si="672"/>
        <v>0</v>
      </c>
      <c r="AI116" s="47"/>
      <c r="AJ116" s="52">
        <f t="shared" si="673"/>
        <v>0</v>
      </c>
      <c r="AK116" s="47"/>
      <c r="AL116" s="52">
        <f t="shared" si="674"/>
        <v>0</v>
      </c>
      <c r="AM116" s="47"/>
      <c r="AN116" s="52">
        <f t="shared" si="675"/>
        <v>0</v>
      </c>
      <c r="AO116" s="47"/>
      <c r="AP116" s="52">
        <f t="shared" si="676"/>
        <v>0</v>
      </c>
      <c r="AQ116" s="47"/>
      <c r="AR116" s="52">
        <f t="shared" si="677"/>
        <v>0</v>
      </c>
      <c r="AS116" s="47"/>
      <c r="AT116" s="52">
        <f t="shared" si="678"/>
        <v>0</v>
      </c>
      <c r="AU116" s="47"/>
      <c r="AV116" s="52">
        <f t="shared" si="679"/>
        <v>0</v>
      </c>
      <c r="AW116" s="47"/>
      <c r="AX116" s="52">
        <f t="shared" si="680"/>
        <v>0</v>
      </c>
      <c r="AY116" s="47"/>
      <c r="AZ116" s="481">
        <f t="shared" si="681"/>
        <v>0</v>
      </c>
      <c r="BA116" s="486"/>
      <c r="BB116" s="52">
        <f t="shared" si="682"/>
        <v>0</v>
      </c>
      <c r="BC116" s="47"/>
      <c r="BD116" s="52">
        <f t="shared" si="698"/>
        <v>0</v>
      </c>
      <c r="BE116" s="47"/>
      <c r="BF116" s="52">
        <f t="shared" si="699"/>
        <v>0</v>
      </c>
      <c r="BG116" s="47"/>
      <c r="BH116" s="52">
        <f t="shared" si="700"/>
        <v>0</v>
      </c>
      <c r="BI116" s="47"/>
      <c r="BJ116" s="52">
        <f t="shared" si="701"/>
        <v>0</v>
      </c>
      <c r="BK116" s="47"/>
      <c r="BL116" s="52">
        <f t="shared" si="702"/>
        <v>0</v>
      </c>
      <c r="BM116" s="47"/>
      <c r="BN116" s="52">
        <f t="shared" si="703"/>
        <v>0</v>
      </c>
      <c r="BO116" s="47"/>
      <c r="BP116" s="52">
        <f t="shared" si="704"/>
        <v>0</v>
      </c>
      <c r="BQ116" s="47"/>
      <c r="BR116" s="52">
        <f t="shared" si="705"/>
        <v>0</v>
      </c>
      <c r="BS116" s="47"/>
      <c r="BT116" s="52">
        <f t="shared" si="706"/>
        <v>0</v>
      </c>
      <c r="BU116" s="47"/>
      <c r="BV116" s="52">
        <f t="shared" si="707"/>
        <v>0</v>
      </c>
      <c r="BW116" s="47"/>
      <c r="BX116" s="505">
        <f t="shared" si="708"/>
        <v>0</v>
      </c>
      <c r="BY116" s="499"/>
      <c r="BZ116" s="52">
        <f t="shared" si="709"/>
        <v>0</v>
      </c>
      <c r="CA116" s="47"/>
      <c r="CB116" s="52">
        <f t="shared" si="710"/>
        <v>0</v>
      </c>
      <c r="CC116" s="47"/>
      <c r="CD116" s="52">
        <f t="shared" si="711"/>
        <v>0</v>
      </c>
      <c r="CE116" s="47"/>
      <c r="CF116" s="52">
        <f t="shared" si="712"/>
        <v>0</v>
      </c>
      <c r="CG116" s="42"/>
      <c r="CH116" s="49">
        <f t="shared" si="429"/>
        <v>0</v>
      </c>
      <c r="CI116" s="49">
        <f t="shared" si="739"/>
        <v>0</v>
      </c>
      <c r="CJ116" s="1"/>
      <c r="CK116" s="1"/>
      <c r="CL116" s="207"/>
      <c r="CM116" s="207">
        <f t="shared" si="431"/>
        <v>0</v>
      </c>
      <c r="CN116" s="206">
        <f t="shared" si="518"/>
        <v>0</v>
      </c>
      <c r="CO116" s="206">
        <f t="shared" si="519"/>
        <v>0</v>
      </c>
      <c r="CP116" s="207"/>
      <c r="CQ116" s="207">
        <f t="shared" si="432"/>
        <v>0</v>
      </c>
      <c r="CR116" s="206">
        <f t="shared" si="523"/>
        <v>0</v>
      </c>
      <c r="CS116" s="206">
        <f t="shared" si="433"/>
        <v>0</v>
      </c>
      <c r="CT116" s="207"/>
      <c r="CU116" s="207">
        <f t="shared" si="434"/>
        <v>0</v>
      </c>
      <c r="CV116" s="206">
        <f t="shared" si="740"/>
        <v>0</v>
      </c>
      <c r="CW116" s="206">
        <f t="shared" si="741"/>
        <v>0</v>
      </c>
      <c r="CX116" s="207"/>
      <c r="CY116" s="207">
        <f t="shared" si="437"/>
        <v>0</v>
      </c>
      <c r="CZ116" s="206">
        <f t="shared" si="742"/>
        <v>0</v>
      </c>
      <c r="DA116" s="206">
        <f t="shared" si="743"/>
        <v>0</v>
      </c>
      <c r="DB116" s="207"/>
      <c r="DC116" s="207">
        <f t="shared" si="440"/>
        <v>0</v>
      </c>
      <c r="DD116" s="206">
        <f t="shared" si="744"/>
        <v>0</v>
      </c>
      <c r="DE116" s="206">
        <f t="shared" si="745"/>
        <v>0</v>
      </c>
      <c r="DF116" s="207"/>
      <c r="DG116" s="207">
        <f t="shared" si="443"/>
        <v>0</v>
      </c>
      <c r="DH116" s="206">
        <f t="shared" si="746"/>
        <v>0</v>
      </c>
      <c r="DI116" s="206">
        <f t="shared" si="747"/>
        <v>0</v>
      </c>
      <c r="DJ116" s="207"/>
      <c r="DK116" s="207">
        <f t="shared" si="446"/>
        <v>0</v>
      </c>
      <c r="DL116" s="206">
        <f t="shared" si="748"/>
        <v>0</v>
      </c>
      <c r="DM116" s="206">
        <f t="shared" si="749"/>
        <v>0</v>
      </c>
      <c r="DN116" s="207"/>
      <c r="DO116" s="207">
        <f t="shared" si="449"/>
        <v>0</v>
      </c>
      <c r="DP116" s="206">
        <f t="shared" si="750"/>
        <v>0</v>
      </c>
      <c r="DQ116" s="206">
        <f t="shared" si="751"/>
        <v>0</v>
      </c>
      <c r="DR116" s="207"/>
      <c r="DS116" s="207">
        <f t="shared" si="452"/>
        <v>0</v>
      </c>
      <c r="DT116" s="206">
        <f t="shared" si="752"/>
        <v>0</v>
      </c>
      <c r="DU116" s="206">
        <f t="shared" si="753"/>
        <v>0</v>
      </c>
      <c r="DV116" s="207"/>
      <c r="DW116" s="207">
        <f t="shared" si="520"/>
        <v>0</v>
      </c>
      <c r="DX116" s="206">
        <f t="shared" si="521"/>
        <v>0</v>
      </c>
      <c r="DY116" s="206">
        <f t="shared" si="522"/>
        <v>0</v>
      </c>
      <c r="DZ116" s="525"/>
      <c r="EA116" s="207">
        <f t="shared" si="455"/>
        <v>0</v>
      </c>
      <c r="EB116" s="206">
        <f t="shared" si="456"/>
        <v>0</v>
      </c>
      <c r="EC116" s="206">
        <f t="shared" si="457"/>
        <v>0</v>
      </c>
      <c r="ED116" s="207"/>
      <c r="EE116" s="207">
        <f t="shared" si="458"/>
        <v>0</v>
      </c>
      <c r="EF116" s="206">
        <f t="shared" si="459"/>
        <v>0</v>
      </c>
      <c r="EG116" s="206">
        <f t="shared" si="460"/>
        <v>0</v>
      </c>
      <c r="EH116" s="207"/>
      <c r="EI116" s="207">
        <f t="shared" si="461"/>
        <v>0</v>
      </c>
      <c r="EJ116" s="206">
        <f t="shared" si="462"/>
        <v>0</v>
      </c>
      <c r="EK116" s="206">
        <f t="shared" si="463"/>
        <v>0</v>
      </c>
      <c r="EL116" s="207"/>
      <c r="EM116" s="207">
        <f t="shared" si="464"/>
        <v>0</v>
      </c>
      <c r="EN116" s="206">
        <f t="shared" si="465"/>
        <v>0</v>
      </c>
      <c r="EO116" s="206">
        <f t="shared" si="466"/>
        <v>0</v>
      </c>
      <c r="EP116" s="207"/>
      <c r="EQ116" s="207">
        <f t="shared" si="467"/>
        <v>0</v>
      </c>
      <c r="ER116" s="206">
        <f t="shared" si="468"/>
        <v>0</v>
      </c>
      <c r="ES116" s="206">
        <f t="shared" si="469"/>
        <v>0</v>
      </c>
      <c r="ET116" s="207"/>
      <c r="EU116" s="207">
        <f t="shared" si="470"/>
        <v>0</v>
      </c>
      <c r="EV116" s="206">
        <f t="shared" si="471"/>
        <v>0</v>
      </c>
      <c r="EW116" s="206">
        <f t="shared" si="472"/>
        <v>0</v>
      </c>
      <c r="EX116" s="207"/>
      <c r="EY116" s="207">
        <f t="shared" si="473"/>
        <v>0</v>
      </c>
      <c r="EZ116" s="206">
        <f t="shared" si="474"/>
        <v>0</v>
      </c>
      <c r="FA116" s="206">
        <f t="shared" si="475"/>
        <v>0</v>
      </c>
      <c r="FB116" s="207"/>
      <c r="FC116" s="207">
        <f t="shared" si="476"/>
        <v>0</v>
      </c>
      <c r="FD116" s="206">
        <f t="shared" si="477"/>
        <v>0</v>
      </c>
      <c r="FE116" s="206">
        <f t="shared" si="478"/>
        <v>0</v>
      </c>
      <c r="FF116" s="207"/>
      <c r="FG116" s="207">
        <f t="shared" si="479"/>
        <v>0</v>
      </c>
      <c r="FH116" s="206">
        <f t="shared" si="480"/>
        <v>0</v>
      </c>
      <c r="FI116" s="206">
        <f t="shared" si="481"/>
        <v>0</v>
      </c>
      <c r="FJ116" s="207"/>
      <c r="FK116" s="207">
        <f t="shared" si="482"/>
        <v>0</v>
      </c>
      <c r="FL116" s="206">
        <f t="shared" si="483"/>
        <v>0</v>
      </c>
      <c r="FM116" s="206">
        <f t="shared" si="484"/>
        <v>0</v>
      </c>
      <c r="FN116" s="207"/>
      <c r="FO116" s="207">
        <f t="shared" si="485"/>
        <v>0</v>
      </c>
      <c r="FP116" s="206">
        <f t="shared" si="486"/>
        <v>0</v>
      </c>
      <c r="FQ116" s="206">
        <f t="shared" si="487"/>
        <v>0</v>
      </c>
      <c r="FR116" s="207"/>
      <c r="FS116" s="207">
        <f t="shared" si="488"/>
        <v>0</v>
      </c>
      <c r="FT116" s="206">
        <f t="shared" si="489"/>
        <v>0</v>
      </c>
      <c r="FU116" s="206">
        <f t="shared" si="490"/>
        <v>0</v>
      </c>
      <c r="FV116" s="207"/>
      <c r="FW116" s="207">
        <f t="shared" si="713"/>
        <v>0</v>
      </c>
      <c r="FX116" s="206"/>
      <c r="FY116" s="206"/>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1:263" s="3" customFormat="1" x14ac:dyDescent="0.2">
      <c r="A117" s="45"/>
      <c r="B117" s="45"/>
      <c r="C117" s="45" t="s">
        <v>3</v>
      </c>
      <c r="D117" s="45">
        <v>100</v>
      </c>
      <c r="E117" s="486"/>
      <c r="F117" s="52">
        <f t="shared" si="658"/>
        <v>0</v>
      </c>
      <c r="G117" s="47"/>
      <c r="H117" s="52">
        <f t="shared" si="659"/>
        <v>0</v>
      </c>
      <c r="I117" s="47"/>
      <c r="J117" s="52">
        <f t="shared" si="660"/>
        <v>0</v>
      </c>
      <c r="K117" s="47"/>
      <c r="L117" s="52">
        <f t="shared" si="661"/>
        <v>0</v>
      </c>
      <c r="M117" s="47"/>
      <c r="N117" s="52">
        <f t="shared" si="662"/>
        <v>0</v>
      </c>
      <c r="O117" s="47"/>
      <c r="P117" s="52">
        <f t="shared" si="663"/>
        <v>0</v>
      </c>
      <c r="Q117" s="47"/>
      <c r="R117" s="52">
        <f t="shared" si="664"/>
        <v>0</v>
      </c>
      <c r="S117" s="47"/>
      <c r="T117" s="52">
        <f t="shared" si="665"/>
        <v>0</v>
      </c>
      <c r="U117" s="47"/>
      <c r="V117" s="52">
        <f t="shared" si="666"/>
        <v>0</v>
      </c>
      <c r="W117" s="47"/>
      <c r="X117" s="52">
        <f t="shared" si="667"/>
        <v>0</v>
      </c>
      <c r="Y117" s="47"/>
      <c r="Z117" s="52">
        <f t="shared" si="668"/>
        <v>0</v>
      </c>
      <c r="AA117" s="47"/>
      <c r="AB117" s="481">
        <f t="shared" si="669"/>
        <v>0</v>
      </c>
      <c r="AC117" s="486"/>
      <c r="AD117" s="52">
        <f t="shared" si="670"/>
        <v>0</v>
      </c>
      <c r="AE117" s="47"/>
      <c r="AF117" s="52">
        <f t="shared" si="671"/>
        <v>0</v>
      </c>
      <c r="AG117" s="47"/>
      <c r="AH117" s="52">
        <f t="shared" si="672"/>
        <v>0</v>
      </c>
      <c r="AI117" s="47"/>
      <c r="AJ117" s="52">
        <f t="shared" si="673"/>
        <v>0</v>
      </c>
      <c r="AK117" s="47"/>
      <c r="AL117" s="52">
        <f t="shared" si="674"/>
        <v>0</v>
      </c>
      <c r="AM117" s="47"/>
      <c r="AN117" s="52">
        <f t="shared" si="675"/>
        <v>0</v>
      </c>
      <c r="AO117" s="47"/>
      <c r="AP117" s="52">
        <f t="shared" si="676"/>
        <v>0</v>
      </c>
      <c r="AQ117" s="47"/>
      <c r="AR117" s="52">
        <f t="shared" si="677"/>
        <v>0</v>
      </c>
      <c r="AS117" s="47"/>
      <c r="AT117" s="52">
        <f t="shared" si="678"/>
        <v>0</v>
      </c>
      <c r="AU117" s="47"/>
      <c r="AV117" s="52">
        <f t="shared" si="679"/>
        <v>0</v>
      </c>
      <c r="AW117" s="47"/>
      <c r="AX117" s="52">
        <f t="shared" si="680"/>
        <v>0</v>
      </c>
      <c r="AY117" s="47"/>
      <c r="AZ117" s="481">
        <f t="shared" si="681"/>
        <v>0</v>
      </c>
      <c r="BA117" s="486"/>
      <c r="BB117" s="52">
        <f t="shared" si="682"/>
        <v>0</v>
      </c>
      <c r="BC117" s="47"/>
      <c r="BD117" s="52">
        <f t="shared" si="698"/>
        <v>0</v>
      </c>
      <c r="BE117" s="47"/>
      <c r="BF117" s="52">
        <f t="shared" si="699"/>
        <v>0</v>
      </c>
      <c r="BG117" s="47"/>
      <c r="BH117" s="52">
        <f t="shared" si="700"/>
        <v>0</v>
      </c>
      <c r="BI117" s="47"/>
      <c r="BJ117" s="52">
        <f t="shared" si="701"/>
        <v>0</v>
      </c>
      <c r="BK117" s="47"/>
      <c r="BL117" s="52">
        <f t="shared" si="702"/>
        <v>0</v>
      </c>
      <c r="BM117" s="47"/>
      <c r="BN117" s="52">
        <f t="shared" si="703"/>
        <v>0</v>
      </c>
      <c r="BO117" s="47"/>
      <c r="BP117" s="52">
        <f t="shared" si="704"/>
        <v>0</v>
      </c>
      <c r="BQ117" s="47"/>
      <c r="BR117" s="52">
        <f t="shared" si="705"/>
        <v>0</v>
      </c>
      <c r="BS117" s="47"/>
      <c r="BT117" s="52">
        <f t="shared" si="706"/>
        <v>0</v>
      </c>
      <c r="BU117" s="47"/>
      <c r="BV117" s="52">
        <f t="shared" si="707"/>
        <v>0</v>
      </c>
      <c r="BW117" s="47"/>
      <c r="BX117" s="505">
        <f t="shared" si="708"/>
        <v>0</v>
      </c>
      <c r="BY117" s="499"/>
      <c r="BZ117" s="52">
        <f t="shared" si="709"/>
        <v>0</v>
      </c>
      <c r="CA117" s="47"/>
      <c r="CB117" s="52">
        <f t="shared" si="710"/>
        <v>0</v>
      </c>
      <c r="CC117" s="47"/>
      <c r="CD117" s="52">
        <f t="shared" si="711"/>
        <v>0</v>
      </c>
      <c r="CE117" s="47"/>
      <c r="CF117" s="52">
        <f t="shared" si="712"/>
        <v>0</v>
      </c>
      <c r="CG117" s="42"/>
      <c r="CH117" s="49">
        <f t="shared" si="429"/>
        <v>0</v>
      </c>
      <c r="CI117" s="49">
        <f t="shared" si="739"/>
        <v>0</v>
      </c>
      <c r="CJ117" s="1"/>
      <c r="CK117" s="1"/>
      <c r="CL117" s="207"/>
      <c r="CM117" s="207">
        <f t="shared" si="431"/>
        <v>0</v>
      </c>
      <c r="CN117" s="206">
        <f t="shared" si="518"/>
        <v>0</v>
      </c>
      <c r="CO117" s="206">
        <f t="shared" si="519"/>
        <v>0</v>
      </c>
      <c r="CP117" s="207"/>
      <c r="CQ117" s="207">
        <f t="shared" si="432"/>
        <v>0</v>
      </c>
      <c r="CR117" s="206">
        <f t="shared" si="523"/>
        <v>0</v>
      </c>
      <c r="CS117" s="206">
        <f t="shared" si="433"/>
        <v>0</v>
      </c>
      <c r="CT117" s="207"/>
      <c r="CU117" s="207">
        <f t="shared" si="434"/>
        <v>0</v>
      </c>
      <c r="CV117" s="206">
        <f t="shared" si="740"/>
        <v>0</v>
      </c>
      <c r="CW117" s="206">
        <f t="shared" si="741"/>
        <v>0</v>
      </c>
      <c r="CX117" s="207"/>
      <c r="CY117" s="207">
        <f t="shared" si="437"/>
        <v>0</v>
      </c>
      <c r="CZ117" s="206">
        <f t="shared" si="742"/>
        <v>0</v>
      </c>
      <c r="DA117" s="206">
        <f t="shared" si="743"/>
        <v>0</v>
      </c>
      <c r="DB117" s="207"/>
      <c r="DC117" s="207">
        <f t="shared" si="440"/>
        <v>0</v>
      </c>
      <c r="DD117" s="206">
        <f t="shared" si="744"/>
        <v>0</v>
      </c>
      <c r="DE117" s="206">
        <f t="shared" si="745"/>
        <v>0</v>
      </c>
      <c r="DF117" s="207"/>
      <c r="DG117" s="207">
        <f t="shared" si="443"/>
        <v>0</v>
      </c>
      <c r="DH117" s="206">
        <f t="shared" si="746"/>
        <v>0</v>
      </c>
      <c r="DI117" s="206">
        <f t="shared" si="747"/>
        <v>0</v>
      </c>
      <c r="DJ117" s="207"/>
      <c r="DK117" s="207">
        <f t="shared" si="446"/>
        <v>0</v>
      </c>
      <c r="DL117" s="206">
        <f t="shared" si="748"/>
        <v>0</v>
      </c>
      <c r="DM117" s="206">
        <f t="shared" si="749"/>
        <v>0</v>
      </c>
      <c r="DN117" s="207"/>
      <c r="DO117" s="207">
        <f t="shared" si="449"/>
        <v>0</v>
      </c>
      <c r="DP117" s="206">
        <f t="shared" si="750"/>
        <v>0</v>
      </c>
      <c r="DQ117" s="206">
        <f t="shared" si="751"/>
        <v>0</v>
      </c>
      <c r="DR117" s="207"/>
      <c r="DS117" s="207">
        <f t="shared" si="452"/>
        <v>0</v>
      </c>
      <c r="DT117" s="206">
        <f t="shared" si="752"/>
        <v>0</v>
      </c>
      <c r="DU117" s="206">
        <f t="shared" si="753"/>
        <v>0</v>
      </c>
      <c r="DV117" s="207"/>
      <c r="DW117" s="207">
        <f t="shared" si="520"/>
        <v>0</v>
      </c>
      <c r="DX117" s="206">
        <f t="shared" si="521"/>
        <v>0</v>
      </c>
      <c r="DY117" s="206">
        <f t="shared" si="522"/>
        <v>0</v>
      </c>
      <c r="DZ117" s="525"/>
      <c r="EA117" s="207">
        <f t="shared" si="455"/>
        <v>0</v>
      </c>
      <c r="EB117" s="206">
        <f t="shared" si="456"/>
        <v>0</v>
      </c>
      <c r="EC117" s="206">
        <f t="shared" si="457"/>
        <v>0</v>
      </c>
      <c r="ED117" s="207"/>
      <c r="EE117" s="207">
        <f t="shared" si="458"/>
        <v>0</v>
      </c>
      <c r="EF117" s="206">
        <f t="shared" si="459"/>
        <v>0</v>
      </c>
      <c r="EG117" s="206">
        <f t="shared" si="460"/>
        <v>0</v>
      </c>
      <c r="EH117" s="207"/>
      <c r="EI117" s="207">
        <f t="shared" si="461"/>
        <v>0</v>
      </c>
      <c r="EJ117" s="206">
        <f t="shared" si="462"/>
        <v>0</v>
      </c>
      <c r="EK117" s="206">
        <f t="shared" si="463"/>
        <v>0</v>
      </c>
      <c r="EL117" s="207"/>
      <c r="EM117" s="207">
        <f t="shared" si="464"/>
        <v>0</v>
      </c>
      <c r="EN117" s="206">
        <f t="shared" si="465"/>
        <v>0</v>
      </c>
      <c r="EO117" s="206">
        <f t="shared" si="466"/>
        <v>0</v>
      </c>
      <c r="EP117" s="207"/>
      <c r="EQ117" s="207">
        <f t="shared" si="467"/>
        <v>0</v>
      </c>
      <c r="ER117" s="206">
        <f t="shared" si="468"/>
        <v>0</v>
      </c>
      <c r="ES117" s="206">
        <f t="shared" si="469"/>
        <v>0</v>
      </c>
      <c r="ET117" s="207"/>
      <c r="EU117" s="207">
        <f t="shared" si="470"/>
        <v>0</v>
      </c>
      <c r="EV117" s="206">
        <f t="shared" si="471"/>
        <v>0</v>
      </c>
      <c r="EW117" s="206">
        <f t="shared" si="472"/>
        <v>0</v>
      </c>
      <c r="EX117" s="207"/>
      <c r="EY117" s="207">
        <f t="shared" si="473"/>
        <v>0</v>
      </c>
      <c r="EZ117" s="206">
        <f t="shared" si="474"/>
        <v>0</v>
      </c>
      <c r="FA117" s="206">
        <f t="shared" si="475"/>
        <v>0</v>
      </c>
      <c r="FB117" s="207"/>
      <c r="FC117" s="207">
        <f t="shared" si="476"/>
        <v>0</v>
      </c>
      <c r="FD117" s="206">
        <f t="shared" si="477"/>
        <v>0</v>
      </c>
      <c r="FE117" s="206">
        <f t="shared" si="478"/>
        <v>0</v>
      </c>
      <c r="FF117" s="207"/>
      <c r="FG117" s="207">
        <f t="shared" si="479"/>
        <v>0</v>
      </c>
      <c r="FH117" s="206">
        <f t="shared" si="480"/>
        <v>0</v>
      </c>
      <c r="FI117" s="206">
        <f t="shared" si="481"/>
        <v>0</v>
      </c>
      <c r="FJ117" s="207"/>
      <c r="FK117" s="207">
        <f t="shared" si="482"/>
        <v>0</v>
      </c>
      <c r="FL117" s="206">
        <f t="shared" si="483"/>
        <v>0</v>
      </c>
      <c r="FM117" s="206">
        <f t="shared" si="484"/>
        <v>0</v>
      </c>
      <c r="FN117" s="207"/>
      <c r="FO117" s="207">
        <f t="shared" si="485"/>
        <v>0</v>
      </c>
      <c r="FP117" s="206">
        <f t="shared" si="486"/>
        <v>0</v>
      </c>
      <c r="FQ117" s="206">
        <f t="shared" si="487"/>
        <v>0</v>
      </c>
      <c r="FR117" s="207"/>
      <c r="FS117" s="207">
        <f t="shared" si="488"/>
        <v>0</v>
      </c>
      <c r="FT117" s="206">
        <f t="shared" si="489"/>
        <v>0</v>
      </c>
      <c r="FU117" s="206">
        <f t="shared" si="490"/>
        <v>0</v>
      </c>
      <c r="FV117" s="207"/>
      <c r="FW117" s="207">
        <f t="shared" si="713"/>
        <v>0</v>
      </c>
      <c r="FX117" s="206"/>
      <c r="FY117" s="206"/>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1:263" s="3" customFormat="1" x14ac:dyDescent="0.2">
      <c r="A118" s="45" t="s">
        <v>389</v>
      </c>
      <c r="B118" s="45" t="s">
        <v>238</v>
      </c>
      <c r="C118" s="45" t="s">
        <v>8</v>
      </c>
      <c r="D118" s="45">
        <v>75</v>
      </c>
      <c r="E118" s="486"/>
      <c r="F118" s="52">
        <f>SUM(E118*$D118)</f>
        <v>0</v>
      </c>
      <c r="G118" s="47"/>
      <c r="H118" s="52">
        <f>SUM(G118*$D118)</f>
        <v>0</v>
      </c>
      <c r="I118" s="47"/>
      <c r="J118" s="52">
        <f>SUM(I118*$D118)</f>
        <v>0</v>
      </c>
      <c r="K118" s="47"/>
      <c r="L118" s="52">
        <f>SUM(K118*$D118)</f>
        <v>0</v>
      </c>
      <c r="M118" s="47"/>
      <c r="N118" s="52">
        <f>SUM(M118*$D118)</f>
        <v>0</v>
      </c>
      <c r="O118" s="47"/>
      <c r="P118" s="52">
        <f>SUM(O118*$D118)</f>
        <v>0</v>
      </c>
      <c r="Q118" s="47"/>
      <c r="R118" s="52">
        <f>SUM(Q118*$D118)</f>
        <v>0</v>
      </c>
      <c r="S118" s="47"/>
      <c r="T118" s="52">
        <f>SUM(S118*$D118)</f>
        <v>0</v>
      </c>
      <c r="U118" s="47"/>
      <c r="V118" s="52">
        <f>SUM(U118*$D118)</f>
        <v>0</v>
      </c>
      <c r="W118" s="47"/>
      <c r="X118" s="52">
        <f>SUM(W118*$D118)</f>
        <v>0</v>
      </c>
      <c r="Y118" s="47"/>
      <c r="Z118" s="52">
        <f>SUM(Y118*$D118)</f>
        <v>0</v>
      </c>
      <c r="AA118" s="47"/>
      <c r="AB118" s="481">
        <f>SUM(AA118*$D118)</f>
        <v>0</v>
      </c>
      <c r="AC118" s="486"/>
      <c r="AD118" s="52">
        <f>SUM(AC118*$D118)</f>
        <v>0</v>
      </c>
      <c r="AE118" s="47">
        <v>2.75</v>
      </c>
      <c r="AF118" s="52">
        <f>SUM(AE118*$D118)</f>
        <v>206.25</v>
      </c>
      <c r="AG118" s="47"/>
      <c r="AH118" s="52">
        <f>SUM(AG118*$D118)</f>
        <v>0</v>
      </c>
      <c r="AI118" s="47"/>
      <c r="AJ118" s="52">
        <f>SUM(AI118*$D118)</f>
        <v>0</v>
      </c>
      <c r="AK118" s="47"/>
      <c r="AL118" s="52">
        <f>SUM(AK118*$D118)</f>
        <v>0</v>
      </c>
      <c r="AM118" s="47"/>
      <c r="AN118" s="52">
        <f>SUM(AM118*$D118)</f>
        <v>0</v>
      </c>
      <c r="AO118" s="47"/>
      <c r="AP118" s="52">
        <f>SUM(AO118*$D118)</f>
        <v>0</v>
      </c>
      <c r="AQ118" s="47"/>
      <c r="AR118" s="52">
        <f>SUM(AQ118*$D118)</f>
        <v>0</v>
      </c>
      <c r="AS118" s="47"/>
      <c r="AT118" s="52">
        <f>SUM(AS118*$D118)</f>
        <v>0</v>
      </c>
      <c r="AU118" s="47"/>
      <c r="AV118" s="52">
        <f>SUM(AU118*$D118)</f>
        <v>0</v>
      </c>
      <c r="AW118" s="47"/>
      <c r="AX118" s="52">
        <f>SUM(AW118*$D118)</f>
        <v>0</v>
      </c>
      <c r="AY118" s="47"/>
      <c r="AZ118" s="481">
        <f>SUM(AY118*$D118)</f>
        <v>0</v>
      </c>
      <c r="BA118" s="486"/>
      <c r="BB118" s="52">
        <f>SUM(BA118*$D118)</f>
        <v>0</v>
      </c>
      <c r="BC118" s="47"/>
      <c r="BD118" s="52">
        <f>SUM(BC118*$D118)</f>
        <v>0</v>
      </c>
      <c r="BE118" s="47"/>
      <c r="BF118" s="52">
        <f>SUM(BE118*$D118)</f>
        <v>0</v>
      </c>
      <c r="BG118" s="47"/>
      <c r="BH118" s="52">
        <f>SUM(BG118*$D118)</f>
        <v>0</v>
      </c>
      <c r="BI118" s="47"/>
      <c r="BJ118" s="52">
        <f>SUM(BI118*$D118)</f>
        <v>0</v>
      </c>
      <c r="BK118" s="47"/>
      <c r="BL118" s="52">
        <f>SUM(BK118*$D118)</f>
        <v>0</v>
      </c>
      <c r="BM118" s="47"/>
      <c r="BN118" s="52">
        <f>SUM(BM118*$D118)</f>
        <v>0</v>
      </c>
      <c r="BO118" s="47"/>
      <c r="BP118" s="52">
        <f>SUM(BO118*$D118)</f>
        <v>0</v>
      </c>
      <c r="BQ118" s="47"/>
      <c r="BR118" s="52">
        <f>SUM(BQ118*$D118)</f>
        <v>0</v>
      </c>
      <c r="BS118" s="47"/>
      <c r="BT118" s="52">
        <f>SUM(BS118*$D118)</f>
        <v>0</v>
      </c>
      <c r="BU118" s="47"/>
      <c r="BV118" s="52">
        <f>SUM(BU118*$D118)</f>
        <v>0</v>
      </c>
      <c r="BW118" s="47"/>
      <c r="BX118" s="505">
        <f>SUM(BW118*$D118)</f>
        <v>0</v>
      </c>
      <c r="BY118" s="499"/>
      <c r="BZ118" s="52">
        <f>SUM(BY118*$D118)</f>
        <v>0</v>
      </c>
      <c r="CA118" s="47"/>
      <c r="CB118" s="52">
        <f>SUM(CA118*$D118)</f>
        <v>0</v>
      </c>
      <c r="CC118" s="47"/>
      <c r="CD118" s="52">
        <f>SUM(CC118*$D118)</f>
        <v>0</v>
      </c>
      <c r="CE118" s="47"/>
      <c r="CF118" s="52">
        <f>SUM(CE118*$D118)</f>
        <v>0</v>
      </c>
      <c r="CG118" s="42"/>
      <c r="CH118" s="49">
        <f t="shared" si="429"/>
        <v>2.75</v>
      </c>
      <c r="CI118" s="49">
        <f t="shared" si="739"/>
        <v>206.25</v>
      </c>
      <c r="CJ118" s="1"/>
      <c r="CK118" s="1"/>
      <c r="CL118" s="207"/>
      <c r="CM118" s="207">
        <f t="shared" si="431"/>
        <v>0</v>
      </c>
      <c r="CN118" s="206">
        <f t="shared" si="518"/>
        <v>0</v>
      </c>
      <c r="CO118" s="206">
        <f t="shared" si="519"/>
        <v>0</v>
      </c>
      <c r="CP118" s="207"/>
      <c r="CQ118" s="207">
        <f t="shared" si="432"/>
        <v>0</v>
      </c>
      <c r="CR118" s="206">
        <f t="shared" si="523"/>
        <v>0</v>
      </c>
      <c r="CS118" s="206">
        <f t="shared" si="433"/>
        <v>0</v>
      </c>
      <c r="CT118" s="207"/>
      <c r="CU118" s="207">
        <f t="shared" si="434"/>
        <v>0</v>
      </c>
      <c r="CV118" s="206">
        <f t="shared" si="740"/>
        <v>0</v>
      </c>
      <c r="CW118" s="206">
        <f t="shared" si="741"/>
        <v>0</v>
      </c>
      <c r="CX118" s="207"/>
      <c r="CY118" s="207">
        <f t="shared" si="437"/>
        <v>0</v>
      </c>
      <c r="CZ118" s="206">
        <f t="shared" si="742"/>
        <v>0</v>
      </c>
      <c r="DA118" s="206">
        <f t="shared" si="743"/>
        <v>0</v>
      </c>
      <c r="DB118" s="207"/>
      <c r="DC118" s="207">
        <f t="shared" si="440"/>
        <v>0</v>
      </c>
      <c r="DD118" s="206">
        <f t="shared" si="744"/>
        <v>0</v>
      </c>
      <c r="DE118" s="206">
        <f t="shared" si="745"/>
        <v>0</v>
      </c>
      <c r="DF118" s="207"/>
      <c r="DG118" s="207">
        <f t="shared" si="443"/>
        <v>0</v>
      </c>
      <c r="DH118" s="206">
        <f t="shared" si="746"/>
        <v>0</v>
      </c>
      <c r="DI118" s="206">
        <f t="shared" si="747"/>
        <v>0</v>
      </c>
      <c r="DJ118" s="207"/>
      <c r="DK118" s="207">
        <f t="shared" si="446"/>
        <v>0</v>
      </c>
      <c r="DL118" s="206">
        <f t="shared" si="748"/>
        <v>0</v>
      </c>
      <c r="DM118" s="206">
        <f t="shared" si="749"/>
        <v>0</v>
      </c>
      <c r="DN118" s="207"/>
      <c r="DO118" s="207">
        <f t="shared" si="449"/>
        <v>0</v>
      </c>
      <c r="DP118" s="206">
        <f t="shared" si="750"/>
        <v>0</v>
      </c>
      <c r="DQ118" s="206">
        <f t="shared" si="751"/>
        <v>0</v>
      </c>
      <c r="DR118" s="207"/>
      <c r="DS118" s="207">
        <f t="shared" si="452"/>
        <v>0</v>
      </c>
      <c r="DT118" s="206">
        <f t="shared" si="752"/>
        <v>0</v>
      </c>
      <c r="DU118" s="206">
        <f t="shared" si="753"/>
        <v>0</v>
      </c>
      <c r="DV118" s="207"/>
      <c r="DW118" s="207">
        <f t="shared" si="520"/>
        <v>0</v>
      </c>
      <c r="DX118" s="206">
        <f t="shared" si="521"/>
        <v>0</v>
      </c>
      <c r="DY118" s="206">
        <f t="shared" si="522"/>
        <v>0</v>
      </c>
      <c r="DZ118" s="525"/>
      <c r="EA118" s="207">
        <f t="shared" si="455"/>
        <v>0</v>
      </c>
      <c r="EB118" s="206">
        <f t="shared" si="456"/>
        <v>0</v>
      </c>
      <c r="EC118" s="206">
        <f t="shared" si="457"/>
        <v>0</v>
      </c>
      <c r="ED118" s="207"/>
      <c r="EE118" s="207">
        <f t="shared" si="458"/>
        <v>0</v>
      </c>
      <c r="EF118" s="206">
        <f t="shared" si="459"/>
        <v>2.75</v>
      </c>
      <c r="EG118" s="206">
        <f t="shared" si="460"/>
        <v>206.25</v>
      </c>
      <c r="EH118" s="207"/>
      <c r="EI118" s="207">
        <f t="shared" si="461"/>
        <v>0</v>
      </c>
      <c r="EJ118" s="206">
        <f t="shared" si="462"/>
        <v>0</v>
      </c>
      <c r="EK118" s="206">
        <f t="shared" si="463"/>
        <v>0</v>
      </c>
      <c r="EL118" s="207"/>
      <c r="EM118" s="207">
        <f t="shared" si="464"/>
        <v>0</v>
      </c>
      <c r="EN118" s="206">
        <f t="shared" si="465"/>
        <v>0</v>
      </c>
      <c r="EO118" s="206">
        <f t="shared" si="466"/>
        <v>0</v>
      </c>
      <c r="EP118" s="207"/>
      <c r="EQ118" s="207">
        <f t="shared" si="467"/>
        <v>0</v>
      </c>
      <c r="ER118" s="206">
        <f t="shared" si="468"/>
        <v>0</v>
      </c>
      <c r="ES118" s="206">
        <f t="shared" si="469"/>
        <v>0</v>
      </c>
      <c r="ET118" s="207"/>
      <c r="EU118" s="207">
        <f t="shared" si="470"/>
        <v>0</v>
      </c>
      <c r="EV118" s="206">
        <f t="shared" si="471"/>
        <v>0</v>
      </c>
      <c r="EW118" s="206">
        <f t="shared" si="472"/>
        <v>0</v>
      </c>
      <c r="EX118" s="207"/>
      <c r="EY118" s="207">
        <f t="shared" si="473"/>
        <v>0</v>
      </c>
      <c r="EZ118" s="206">
        <f t="shared" si="474"/>
        <v>0</v>
      </c>
      <c r="FA118" s="206">
        <f t="shared" si="475"/>
        <v>0</v>
      </c>
      <c r="FB118" s="207"/>
      <c r="FC118" s="207">
        <f t="shared" si="476"/>
        <v>0</v>
      </c>
      <c r="FD118" s="206">
        <f t="shared" si="477"/>
        <v>0</v>
      </c>
      <c r="FE118" s="206">
        <f t="shared" si="478"/>
        <v>0</v>
      </c>
      <c r="FF118" s="207"/>
      <c r="FG118" s="207">
        <f t="shared" si="479"/>
        <v>0</v>
      </c>
      <c r="FH118" s="206">
        <f t="shared" si="480"/>
        <v>0</v>
      </c>
      <c r="FI118" s="206">
        <f t="shared" si="481"/>
        <v>0</v>
      </c>
      <c r="FJ118" s="207"/>
      <c r="FK118" s="207">
        <f t="shared" si="482"/>
        <v>0</v>
      </c>
      <c r="FL118" s="206">
        <f t="shared" si="483"/>
        <v>0</v>
      </c>
      <c r="FM118" s="206">
        <f t="shared" si="484"/>
        <v>0</v>
      </c>
      <c r="FN118" s="207"/>
      <c r="FO118" s="207">
        <f t="shared" si="485"/>
        <v>0</v>
      </c>
      <c r="FP118" s="206">
        <f t="shared" si="486"/>
        <v>0</v>
      </c>
      <c r="FQ118" s="206">
        <f t="shared" si="487"/>
        <v>0</v>
      </c>
      <c r="FR118" s="207"/>
      <c r="FS118" s="207">
        <f t="shared" si="488"/>
        <v>0</v>
      </c>
      <c r="FT118" s="206">
        <f t="shared" si="489"/>
        <v>0</v>
      </c>
      <c r="FU118" s="206">
        <f t="shared" si="490"/>
        <v>0</v>
      </c>
      <c r="FV118" s="207"/>
      <c r="FW118" s="207">
        <f>SUM(FV118*CH118)</f>
        <v>0</v>
      </c>
      <c r="FX118" s="206"/>
      <c r="FY118" s="206"/>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1:263" s="3" customFormat="1" x14ac:dyDescent="0.2">
      <c r="A119" s="45" t="s">
        <v>153</v>
      </c>
      <c r="B119" s="45" t="s">
        <v>81</v>
      </c>
      <c r="C119" s="45" t="s">
        <v>8</v>
      </c>
      <c r="D119" s="45">
        <v>75</v>
      </c>
      <c r="E119" s="486"/>
      <c r="F119" s="52">
        <f t="shared" si="658"/>
        <v>0</v>
      </c>
      <c r="G119" s="47"/>
      <c r="H119" s="52">
        <f t="shared" si="659"/>
        <v>0</v>
      </c>
      <c r="I119" s="47"/>
      <c r="J119" s="52">
        <f t="shared" si="660"/>
        <v>0</v>
      </c>
      <c r="K119" s="47"/>
      <c r="L119" s="52">
        <f t="shared" si="661"/>
        <v>0</v>
      </c>
      <c r="M119" s="47"/>
      <c r="N119" s="52">
        <f t="shared" si="662"/>
        <v>0</v>
      </c>
      <c r="O119" s="47"/>
      <c r="P119" s="52">
        <f t="shared" si="663"/>
        <v>0</v>
      </c>
      <c r="Q119" s="47"/>
      <c r="R119" s="52">
        <f t="shared" si="664"/>
        <v>0</v>
      </c>
      <c r="S119" s="47"/>
      <c r="T119" s="52">
        <f t="shared" si="665"/>
        <v>0</v>
      </c>
      <c r="U119" s="47"/>
      <c r="V119" s="52">
        <f t="shared" si="666"/>
        <v>0</v>
      </c>
      <c r="W119" s="47"/>
      <c r="X119" s="52">
        <f t="shared" si="667"/>
        <v>0</v>
      </c>
      <c r="Y119" s="47"/>
      <c r="Z119" s="52">
        <f t="shared" si="668"/>
        <v>0</v>
      </c>
      <c r="AA119" s="47"/>
      <c r="AB119" s="481">
        <f t="shared" si="669"/>
        <v>0</v>
      </c>
      <c r="AC119" s="486"/>
      <c r="AD119" s="52">
        <f t="shared" si="670"/>
        <v>0</v>
      </c>
      <c r="AE119" s="47"/>
      <c r="AF119" s="52">
        <f t="shared" si="671"/>
        <v>0</v>
      </c>
      <c r="AG119" s="47"/>
      <c r="AH119" s="52">
        <f t="shared" si="672"/>
        <v>0</v>
      </c>
      <c r="AI119" s="47"/>
      <c r="AJ119" s="52">
        <f t="shared" si="673"/>
        <v>0</v>
      </c>
      <c r="AK119" s="47"/>
      <c r="AL119" s="52">
        <f t="shared" si="674"/>
        <v>0</v>
      </c>
      <c r="AM119" s="47"/>
      <c r="AN119" s="52">
        <f t="shared" si="675"/>
        <v>0</v>
      </c>
      <c r="AO119" s="47"/>
      <c r="AP119" s="52">
        <f t="shared" si="676"/>
        <v>0</v>
      </c>
      <c r="AQ119" s="47"/>
      <c r="AR119" s="52">
        <f t="shared" si="677"/>
        <v>0</v>
      </c>
      <c r="AS119" s="47"/>
      <c r="AT119" s="52">
        <f t="shared" si="678"/>
        <v>0</v>
      </c>
      <c r="AU119" s="47"/>
      <c r="AV119" s="52">
        <f t="shared" si="679"/>
        <v>0</v>
      </c>
      <c r="AW119" s="47"/>
      <c r="AX119" s="52">
        <f t="shared" si="680"/>
        <v>0</v>
      </c>
      <c r="AY119" s="47"/>
      <c r="AZ119" s="481">
        <f t="shared" si="681"/>
        <v>0</v>
      </c>
      <c r="BA119" s="486"/>
      <c r="BB119" s="52">
        <f t="shared" si="682"/>
        <v>0</v>
      </c>
      <c r="BC119" s="47"/>
      <c r="BD119" s="52">
        <f t="shared" ref="BD119:BD122" si="754">SUM(BC119*$D119)</f>
        <v>0</v>
      </c>
      <c r="BE119" s="47"/>
      <c r="BF119" s="52">
        <f t="shared" ref="BF119:BF122" si="755">SUM(BE119*$D119)</f>
        <v>0</v>
      </c>
      <c r="BG119" s="47"/>
      <c r="BH119" s="52">
        <f t="shared" ref="BH119:BH122" si="756">SUM(BG119*$D119)</f>
        <v>0</v>
      </c>
      <c r="BI119" s="47"/>
      <c r="BJ119" s="52">
        <f t="shared" ref="BJ119:BJ122" si="757">SUM(BI119*$D119)</f>
        <v>0</v>
      </c>
      <c r="BK119" s="47"/>
      <c r="BL119" s="52">
        <f t="shared" ref="BL119:BL122" si="758">SUM(BK119*$D119)</f>
        <v>0</v>
      </c>
      <c r="BM119" s="47"/>
      <c r="BN119" s="52">
        <f t="shared" ref="BN119:BN122" si="759">SUM(BM119*$D119)</f>
        <v>0</v>
      </c>
      <c r="BO119" s="47"/>
      <c r="BP119" s="52">
        <f t="shared" ref="BP119:BP122" si="760">SUM(BO119*$D119)</f>
        <v>0</v>
      </c>
      <c r="BQ119" s="47"/>
      <c r="BR119" s="52">
        <f t="shared" ref="BR119:BR122" si="761">SUM(BQ119*$D119)</f>
        <v>0</v>
      </c>
      <c r="BS119" s="47"/>
      <c r="BT119" s="52">
        <f t="shared" ref="BT119:BT122" si="762">SUM(BS119*$D119)</f>
        <v>0</v>
      </c>
      <c r="BU119" s="47"/>
      <c r="BV119" s="52">
        <f t="shared" ref="BV119:BV122" si="763">SUM(BU119*$D119)</f>
        <v>0</v>
      </c>
      <c r="BW119" s="47"/>
      <c r="BX119" s="505">
        <f t="shared" ref="BX119:BX122" si="764">SUM(BW119*$D119)</f>
        <v>0</v>
      </c>
      <c r="BY119" s="499"/>
      <c r="BZ119" s="52">
        <f t="shared" ref="BZ119:BZ122" si="765">SUM(BY119*$D119)</f>
        <v>0</v>
      </c>
      <c r="CA119" s="47"/>
      <c r="CB119" s="52">
        <f t="shared" ref="CB119:CB122" si="766">SUM(CA119*$D119)</f>
        <v>0</v>
      </c>
      <c r="CC119" s="47"/>
      <c r="CD119" s="52">
        <f t="shared" ref="CD119:CD122" si="767">SUM(CC119*$D119)</f>
        <v>0</v>
      </c>
      <c r="CE119" s="47"/>
      <c r="CF119" s="52">
        <f t="shared" ref="CF119:CF122" si="768">SUM(CE119*$D119)</f>
        <v>0</v>
      </c>
      <c r="CG119" s="42"/>
      <c r="CH119" s="49">
        <f t="shared" si="429"/>
        <v>0</v>
      </c>
      <c r="CI119" s="49">
        <f t="shared" si="739"/>
        <v>0</v>
      </c>
      <c r="CJ119" s="1"/>
      <c r="CK119" s="1"/>
      <c r="CL119" s="207"/>
      <c r="CM119" s="207">
        <f t="shared" si="431"/>
        <v>0</v>
      </c>
      <c r="CN119" s="206">
        <f t="shared" si="518"/>
        <v>0</v>
      </c>
      <c r="CO119" s="206">
        <f t="shared" si="519"/>
        <v>0</v>
      </c>
      <c r="CP119" s="207"/>
      <c r="CQ119" s="207">
        <f t="shared" si="432"/>
        <v>0</v>
      </c>
      <c r="CR119" s="206">
        <f t="shared" si="523"/>
        <v>0</v>
      </c>
      <c r="CS119" s="206">
        <f t="shared" si="433"/>
        <v>0</v>
      </c>
      <c r="CT119" s="207"/>
      <c r="CU119" s="207">
        <f t="shared" si="434"/>
        <v>0</v>
      </c>
      <c r="CV119" s="206">
        <f t="shared" si="740"/>
        <v>0</v>
      </c>
      <c r="CW119" s="206">
        <f t="shared" si="741"/>
        <v>0</v>
      </c>
      <c r="CX119" s="207"/>
      <c r="CY119" s="207">
        <f t="shared" si="437"/>
        <v>0</v>
      </c>
      <c r="CZ119" s="206">
        <f t="shared" si="742"/>
        <v>0</v>
      </c>
      <c r="DA119" s="206">
        <f t="shared" si="743"/>
        <v>0</v>
      </c>
      <c r="DB119" s="207"/>
      <c r="DC119" s="207">
        <f t="shared" si="440"/>
        <v>0</v>
      </c>
      <c r="DD119" s="206">
        <f t="shared" si="744"/>
        <v>0</v>
      </c>
      <c r="DE119" s="206">
        <f t="shared" si="745"/>
        <v>0</v>
      </c>
      <c r="DF119" s="207"/>
      <c r="DG119" s="207">
        <f t="shared" si="443"/>
        <v>0</v>
      </c>
      <c r="DH119" s="206">
        <f t="shared" si="746"/>
        <v>0</v>
      </c>
      <c r="DI119" s="206">
        <f t="shared" si="747"/>
        <v>0</v>
      </c>
      <c r="DJ119" s="207"/>
      <c r="DK119" s="207">
        <f t="shared" si="446"/>
        <v>0</v>
      </c>
      <c r="DL119" s="206">
        <f t="shared" si="748"/>
        <v>0</v>
      </c>
      <c r="DM119" s="206">
        <f t="shared" si="749"/>
        <v>0</v>
      </c>
      <c r="DN119" s="207"/>
      <c r="DO119" s="207">
        <f t="shared" si="449"/>
        <v>0</v>
      </c>
      <c r="DP119" s="206">
        <f t="shared" si="750"/>
        <v>0</v>
      </c>
      <c r="DQ119" s="206">
        <f t="shared" si="751"/>
        <v>0</v>
      </c>
      <c r="DR119" s="207"/>
      <c r="DS119" s="207">
        <f t="shared" si="452"/>
        <v>0</v>
      </c>
      <c r="DT119" s="206">
        <f t="shared" si="752"/>
        <v>0</v>
      </c>
      <c r="DU119" s="206">
        <f t="shared" si="753"/>
        <v>0</v>
      </c>
      <c r="DV119" s="207"/>
      <c r="DW119" s="207">
        <f t="shared" si="520"/>
        <v>0</v>
      </c>
      <c r="DX119" s="206">
        <f t="shared" si="521"/>
        <v>0</v>
      </c>
      <c r="DY119" s="206">
        <f t="shared" si="522"/>
        <v>0</v>
      </c>
      <c r="DZ119" s="525"/>
      <c r="EA119" s="207">
        <f t="shared" si="455"/>
        <v>0</v>
      </c>
      <c r="EB119" s="206">
        <f t="shared" si="456"/>
        <v>0</v>
      </c>
      <c r="EC119" s="206">
        <f t="shared" si="457"/>
        <v>0</v>
      </c>
      <c r="ED119" s="207"/>
      <c r="EE119" s="207">
        <f t="shared" si="458"/>
        <v>0</v>
      </c>
      <c r="EF119" s="206">
        <f t="shared" si="459"/>
        <v>0</v>
      </c>
      <c r="EG119" s="206">
        <f t="shared" si="460"/>
        <v>0</v>
      </c>
      <c r="EH119" s="207"/>
      <c r="EI119" s="207">
        <f t="shared" si="461"/>
        <v>0</v>
      </c>
      <c r="EJ119" s="206">
        <f t="shared" si="462"/>
        <v>0</v>
      </c>
      <c r="EK119" s="206">
        <f t="shared" si="463"/>
        <v>0</v>
      </c>
      <c r="EL119" s="207"/>
      <c r="EM119" s="207">
        <f t="shared" si="464"/>
        <v>0</v>
      </c>
      <c r="EN119" s="206">
        <f t="shared" si="465"/>
        <v>0</v>
      </c>
      <c r="EO119" s="206">
        <f t="shared" si="466"/>
        <v>0</v>
      </c>
      <c r="EP119" s="207"/>
      <c r="EQ119" s="207">
        <f t="shared" si="467"/>
        <v>0</v>
      </c>
      <c r="ER119" s="206">
        <f t="shared" si="468"/>
        <v>0</v>
      </c>
      <c r="ES119" s="206">
        <f t="shared" si="469"/>
        <v>0</v>
      </c>
      <c r="ET119" s="207"/>
      <c r="EU119" s="207">
        <f t="shared" si="470"/>
        <v>0</v>
      </c>
      <c r="EV119" s="206">
        <f t="shared" si="471"/>
        <v>0</v>
      </c>
      <c r="EW119" s="206">
        <f t="shared" si="472"/>
        <v>0</v>
      </c>
      <c r="EX119" s="207"/>
      <c r="EY119" s="207">
        <f t="shared" si="473"/>
        <v>0</v>
      </c>
      <c r="EZ119" s="206">
        <f t="shared" si="474"/>
        <v>0</v>
      </c>
      <c r="FA119" s="206">
        <f t="shared" si="475"/>
        <v>0</v>
      </c>
      <c r="FB119" s="207"/>
      <c r="FC119" s="207">
        <f t="shared" si="476"/>
        <v>0</v>
      </c>
      <c r="FD119" s="206">
        <f t="shared" si="477"/>
        <v>0</v>
      </c>
      <c r="FE119" s="206">
        <f t="shared" si="478"/>
        <v>0</v>
      </c>
      <c r="FF119" s="207"/>
      <c r="FG119" s="207">
        <f t="shared" si="479"/>
        <v>0</v>
      </c>
      <c r="FH119" s="206">
        <f t="shared" si="480"/>
        <v>0</v>
      </c>
      <c r="FI119" s="206">
        <f t="shared" si="481"/>
        <v>0</v>
      </c>
      <c r="FJ119" s="207"/>
      <c r="FK119" s="207">
        <f t="shared" si="482"/>
        <v>0</v>
      </c>
      <c r="FL119" s="206">
        <f t="shared" si="483"/>
        <v>0</v>
      </c>
      <c r="FM119" s="206">
        <f t="shared" si="484"/>
        <v>0</v>
      </c>
      <c r="FN119" s="207"/>
      <c r="FO119" s="207">
        <f t="shared" si="485"/>
        <v>0</v>
      </c>
      <c r="FP119" s="206">
        <f t="shared" si="486"/>
        <v>0</v>
      </c>
      <c r="FQ119" s="206">
        <f t="shared" si="487"/>
        <v>0</v>
      </c>
      <c r="FR119" s="207"/>
      <c r="FS119" s="207">
        <f t="shared" si="488"/>
        <v>0</v>
      </c>
      <c r="FT119" s="206">
        <f t="shared" si="489"/>
        <v>0</v>
      </c>
      <c r="FU119" s="206">
        <f t="shared" si="490"/>
        <v>0</v>
      </c>
      <c r="FV119" s="207"/>
      <c r="FW119" s="207">
        <f t="shared" ref="FW119:FW122" si="769">SUM(FV119*CH119)</f>
        <v>0</v>
      </c>
      <c r="FX119" s="206"/>
      <c r="FY119" s="206"/>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1:263" s="3" customFormat="1" x14ac:dyDescent="0.2">
      <c r="A120" s="45" t="s">
        <v>247</v>
      </c>
      <c r="B120" s="45" t="s">
        <v>216</v>
      </c>
      <c r="C120" s="45" t="s">
        <v>8</v>
      </c>
      <c r="D120" s="45">
        <v>75</v>
      </c>
      <c r="E120" s="486"/>
      <c r="F120" s="52">
        <f t="shared" si="658"/>
        <v>0</v>
      </c>
      <c r="G120" s="47"/>
      <c r="H120" s="52">
        <f t="shared" si="659"/>
        <v>0</v>
      </c>
      <c r="I120" s="47"/>
      <c r="J120" s="52">
        <f t="shared" si="660"/>
        <v>0</v>
      </c>
      <c r="K120" s="47"/>
      <c r="L120" s="52">
        <f t="shared" si="661"/>
        <v>0</v>
      </c>
      <c r="M120" s="47"/>
      <c r="N120" s="52">
        <f t="shared" si="662"/>
        <v>0</v>
      </c>
      <c r="O120" s="47"/>
      <c r="P120" s="52">
        <f t="shared" si="663"/>
        <v>0</v>
      </c>
      <c r="Q120" s="47"/>
      <c r="R120" s="52">
        <f t="shared" si="664"/>
        <v>0</v>
      </c>
      <c r="S120" s="47"/>
      <c r="T120" s="52">
        <f t="shared" si="665"/>
        <v>0</v>
      </c>
      <c r="U120" s="47"/>
      <c r="V120" s="52">
        <f t="shared" si="666"/>
        <v>0</v>
      </c>
      <c r="W120" s="47">
        <v>1</v>
      </c>
      <c r="X120" s="52">
        <f t="shared" si="667"/>
        <v>75</v>
      </c>
      <c r="Y120" s="47"/>
      <c r="Z120" s="52">
        <f t="shared" si="668"/>
        <v>0</v>
      </c>
      <c r="AA120" s="47"/>
      <c r="AB120" s="481">
        <f t="shared" si="669"/>
        <v>0</v>
      </c>
      <c r="AC120" s="486"/>
      <c r="AD120" s="52">
        <f t="shared" si="670"/>
        <v>0</v>
      </c>
      <c r="AE120" s="47"/>
      <c r="AF120" s="52">
        <f t="shared" si="671"/>
        <v>0</v>
      </c>
      <c r="AG120" s="47"/>
      <c r="AH120" s="52">
        <f t="shared" si="672"/>
        <v>0</v>
      </c>
      <c r="AI120" s="47"/>
      <c r="AJ120" s="52">
        <f t="shared" si="673"/>
        <v>0</v>
      </c>
      <c r="AK120" s="47"/>
      <c r="AL120" s="52">
        <f t="shared" si="674"/>
        <v>0</v>
      </c>
      <c r="AM120" s="47"/>
      <c r="AN120" s="52">
        <f t="shared" si="675"/>
        <v>0</v>
      </c>
      <c r="AO120" s="47"/>
      <c r="AP120" s="52">
        <f t="shared" si="676"/>
        <v>0</v>
      </c>
      <c r="AQ120" s="47"/>
      <c r="AR120" s="52">
        <f t="shared" si="677"/>
        <v>0</v>
      </c>
      <c r="AS120" s="47"/>
      <c r="AT120" s="52">
        <f t="shared" si="678"/>
        <v>0</v>
      </c>
      <c r="AU120" s="47"/>
      <c r="AV120" s="52">
        <f t="shared" si="679"/>
        <v>0</v>
      </c>
      <c r="AW120" s="47"/>
      <c r="AX120" s="52">
        <f t="shared" si="680"/>
        <v>0</v>
      </c>
      <c r="AY120" s="47"/>
      <c r="AZ120" s="481">
        <f t="shared" si="681"/>
        <v>0</v>
      </c>
      <c r="BA120" s="486"/>
      <c r="BB120" s="52">
        <f t="shared" si="682"/>
        <v>0</v>
      </c>
      <c r="BC120" s="47"/>
      <c r="BD120" s="52">
        <f t="shared" si="754"/>
        <v>0</v>
      </c>
      <c r="BE120" s="47"/>
      <c r="BF120" s="52">
        <f t="shared" si="755"/>
        <v>0</v>
      </c>
      <c r="BG120" s="47"/>
      <c r="BH120" s="52">
        <f t="shared" si="756"/>
        <v>0</v>
      </c>
      <c r="BI120" s="47"/>
      <c r="BJ120" s="52">
        <f t="shared" si="757"/>
        <v>0</v>
      </c>
      <c r="BK120" s="47"/>
      <c r="BL120" s="52">
        <f t="shared" si="758"/>
        <v>0</v>
      </c>
      <c r="BM120" s="47"/>
      <c r="BN120" s="52">
        <f t="shared" si="759"/>
        <v>0</v>
      </c>
      <c r="BO120" s="47"/>
      <c r="BP120" s="52">
        <f t="shared" si="760"/>
        <v>0</v>
      </c>
      <c r="BQ120" s="47"/>
      <c r="BR120" s="52">
        <f t="shared" si="761"/>
        <v>0</v>
      </c>
      <c r="BS120" s="47"/>
      <c r="BT120" s="52">
        <f t="shared" si="762"/>
        <v>0</v>
      </c>
      <c r="BU120" s="47"/>
      <c r="BV120" s="52">
        <f t="shared" si="763"/>
        <v>0</v>
      </c>
      <c r="BW120" s="47"/>
      <c r="BX120" s="505">
        <f t="shared" si="764"/>
        <v>0</v>
      </c>
      <c r="BY120" s="499"/>
      <c r="BZ120" s="52">
        <f t="shared" si="765"/>
        <v>0</v>
      </c>
      <c r="CA120" s="47"/>
      <c r="CB120" s="52">
        <f t="shared" si="766"/>
        <v>0</v>
      </c>
      <c r="CC120" s="47"/>
      <c r="CD120" s="52">
        <f t="shared" si="767"/>
        <v>0</v>
      </c>
      <c r="CE120" s="47"/>
      <c r="CF120" s="52">
        <f t="shared" si="768"/>
        <v>0</v>
      </c>
      <c r="CG120" s="42"/>
      <c r="CH120" s="49">
        <f t="shared" si="429"/>
        <v>1</v>
      </c>
      <c r="CI120" s="49">
        <f t="shared" si="739"/>
        <v>75</v>
      </c>
      <c r="CJ120" s="1"/>
      <c r="CK120" s="1"/>
      <c r="CL120" s="207"/>
      <c r="CM120" s="207">
        <f t="shared" si="431"/>
        <v>0</v>
      </c>
      <c r="CN120" s="206">
        <f t="shared" si="518"/>
        <v>0</v>
      </c>
      <c r="CO120" s="206">
        <f t="shared" si="519"/>
        <v>0</v>
      </c>
      <c r="CP120" s="207"/>
      <c r="CQ120" s="207">
        <f t="shared" si="432"/>
        <v>0</v>
      </c>
      <c r="CR120" s="206">
        <f t="shared" si="523"/>
        <v>0</v>
      </c>
      <c r="CS120" s="206">
        <f t="shared" si="433"/>
        <v>0</v>
      </c>
      <c r="CT120" s="207"/>
      <c r="CU120" s="207">
        <f t="shared" si="434"/>
        <v>0</v>
      </c>
      <c r="CV120" s="206">
        <f t="shared" si="740"/>
        <v>0</v>
      </c>
      <c r="CW120" s="206">
        <f t="shared" si="741"/>
        <v>0</v>
      </c>
      <c r="CX120" s="207"/>
      <c r="CY120" s="207">
        <f t="shared" si="437"/>
        <v>0</v>
      </c>
      <c r="CZ120" s="206">
        <f t="shared" si="742"/>
        <v>0</v>
      </c>
      <c r="DA120" s="206">
        <f t="shared" si="743"/>
        <v>0</v>
      </c>
      <c r="DB120" s="207"/>
      <c r="DC120" s="207">
        <f t="shared" si="440"/>
        <v>0</v>
      </c>
      <c r="DD120" s="206">
        <f t="shared" si="744"/>
        <v>0</v>
      </c>
      <c r="DE120" s="206">
        <f t="shared" si="745"/>
        <v>0</v>
      </c>
      <c r="DF120" s="207"/>
      <c r="DG120" s="207">
        <f t="shared" si="443"/>
        <v>0</v>
      </c>
      <c r="DH120" s="206">
        <f t="shared" si="746"/>
        <v>0</v>
      </c>
      <c r="DI120" s="206">
        <f t="shared" si="747"/>
        <v>0</v>
      </c>
      <c r="DJ120" s="207"/>
      <c r="DK120" s="207">
        <f t="shared" si="446"/>
        <v>0</v>
      </c>
      <c r="DL120" s="206">
        <f t="shared" si="748"/>
        <v>0</v>
      </c>
      <c r="DM120" s="206">
        <f t="shared" si="749"/>
        <v>0</v>
      </c>
      <c r="DN120" s="207"/>
      <c r="DO120" s="207">
        <f t="shared" si="449"/>
        <v>0</v>
      </c>
      <c r="DP120" s="206">
        <f t="shared" si="750"/>
        <v>1</v>
      </c>
      <c r="DQ120" s="206">
        <f t="shared" si="751"/>
        <v>75</v>
      </c>
      <c r="DR120" s="207"/>
      <c r="DS120" s="207">
        <f t="shared" si="452"/>
        <v>0</v>
      </c>
      <c r="DT120" s="206">
        <f t="shared" si="752"/>
        <v>0</v>
      </c>
      <c r="DU120" s="206">
        <f t="shared" si="753"/>
        <v>0</v>
      </c>
      <c r="DV120" s="207"/>
      <c r="DW120" s="207">
        <f t="shared" si="520"/>
        <v>0</v>
      </c>
      <c r="DX120" s="206">
        <f t="shared" si="521"/>
        <v>0</v>
      </c>
      <c r="DY120" s="206">
        <f t="shared" si="522"/>
        <v>0</v>
      </c>
      <c r="DZ120" s="525"/>
      <c r="EA120" s="207">
        <f t="shared" si="455"/>
        <v>0</v>
      </c>
      <c r="EB120" s="206">
        <f t="shared" si="456"/>
        <v>0</v>
      </c>
      <c r="EC120" s="206">
        <f t="shared" si="457"/>
        <v>0</v>
      </c>
      <c r="ED120" s="207"/>
      <c r="EE120" s="207">
        <f t="shared" si="458"/>
        <v>0</v>
      </c>
      <c r="EF120" s="206">
        <f t="shared" si="459"/>
        <v>0</v>
      </c>
      <c r="EG120" s="206">
        <f t="shared" si="460"/>
        <v>0</v>
      </c>
      <c r="EH120" s="207">
        <v>0.25</v>
      </c>
      <c r="EI120" s="207">
        <f t="shared" si="461"/>
        <v>18.75</v>
      </c>
      <c r="EJ120" s="206">
        <f t="shared" si="462"/>
        <v>0.25</v>
      </c>
      <c r="EK120" s="206">
        <f t="shared" si="463"/>
        <v>18.75</v>
      </c>
      <c r="EL120" s="207"/>
      <c r="EM120" s="207">
        <f t="shared" si="464"/>
        <v>0</v>
      </c>
      <c r="EN120" s="206">
        <f t="shared" si="465"/>
        <v>0</v>
      </c>
      <c r="EO120" s="206">
        <f t="shared" si="466"/>
        <v>0</v>
      </c>
      <c r="EP120" s="207"/>
      <c r="EQ120" s="207">
        <f t="shared" si="467"/>
        <v>0</v>
      </c>
      <c r="ER120" s="206">
        <f t="shared" si="468"/>
        <v>0</v>
      </c>
      <c r="ES120" s="206">
        <f t="shared" si="469"/>
        <v>0</v>
      </c>
      <c r="ET120" s="207"/>
      <c r="EU120" s="207">
        <f t="shared" si="470"/>
        <v>0</v>
      </c>
      <c r="EV120" s="206">
        <f t="shared" si="471"/>
        <v>0</v>
      </c>
      <c r="EW120" s="206">
        <f t="shared" si="472"/>
        <v>0</v>
      </c>
      <c r="EX120" s="207"/>
      <c r="EY120" s="207">
        <f t="shared" si="473"/>
        <v>0</v>
      </c>
      <c r="EZ120" s="206">
        <f t="shared" si="474"/>
        <v>0</v>
      </c>
      <c r="FA120" s="206">
        <f t="shared" si="475"/>
        <v>0</v>
      </c>
      <c r="FB120" s="207"/>
      <c r="FC120" s="207">
        <f t="shared" si="476"/>
        <v>0</v>
      </c>
      <c r="FD120" s="206">
        <f t="shared" si="477"/>
        <v>0</v>
      </c>
      <c r="FE120" s="206">
        <f t="shared" si="478"/>
        <v>0</v>
      </c>
      <c r="FF120" s="207"/>
      <c r="FG120" s="207">
        <f t="shared" si="479"/>
        <v>0</v>
      </c>
      <c r="FH120" s="206">
        <f t="shared" si="480"/>
        <v>0</v>
      </c>
      <c r="FI120" s="206">
        <f t="shared" si="481"/>
        <v>0</v>
      </c>
      <c r="FJ120" s="207"/>
      <c r="FK120" s="207">
        <f t="shared" si="482"/>
        <v>0</v>
      </c>
      <c r="FL120" s="206">
        <f t="shared" si="483"/>
        <v>0</v>
      </c>
      <c r="FM120" s="206">
        <f t="shared" si="484"/>
        <v>0</v>
      </c>
      <c r="FN120" s="207"/>
      <c r="FO120" s="207">
        <f t="shared" si="485"/>
        <v>0</v>
      </c>
      <c r="FP120" s="206">
        <f t="shared" si="486"/>
        <v>0</v>
      </c>
      <c r="FQ120" s="206">
        <f t="shared" si="487"/>
        <v>0</v>
      </c>
      <c r="FR120" s="207"/>
      <c r="FS120" s="207">
        <f t="shared" si="488"/>
        <v>0</v>
      </c>
      <c r="FT120" s="206">
        <f t="shared" si="489"/>
        <v>0</v>
      </c>
      <c r="FU120" s="206">
        <f t="shared" si="490"/>
        <v>0</v>
      </c>
      <c r="FV120" s="207"/>
      <c r="FW120" s="207">
        <f t="shared" si="769"/>
        <v>0</v>
      </c>
      <c r="FX120" s="206"/>
      <c r="FY120" s="206"/>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1:263" s="472" customFormat="1" x14ac:dyDescent="0.2">
      <c r="A121" s="467" t="s">
        <v>199</v>
      </c>
      <c r="B121" s="467" t="s">
        <v>200</v>
      </c>
      <c r="C121" s="467" t="s">
        <v>8</v>
      </c>
      <c r="D121" s="467">
        <v>75</v>
      </c>
      <c r="E121" s="487"/>
      <c r="F121" s="469">
        <f t="shared" si="658"/>
        <v>0</v>
      </c>
      <c r="G121" s="470"/>
      <c r="H121" s="469">
        <f t="shared" si="659"/>
        <v>0</v>
      </c>
      <c r="I121" s="470"/>
      <c r="J121" s="469">
        <f t="shared" si="660"/>
        <v>0</v>
      </c>
      <c r="K121" s="470"/>
      <c r="L121" s="469">
        <f t="shared" si="661"/>
        <v>0</v>
      </c>
      <c r="M121" s="470">
        <v>1.5</v>
      </c>
      <c r="N121" s="469">
        <f t="shared" si="662"/>
        <v>112.5</v>
      </c>
      <c r="O121" s="470">
        <v>16.5</v>
      </c>
      <c r="P121" s="469">
        <f t="shared" si="663"/>
        <v>1237.5</v>
      </c>
      <c r="Q121" s="470">
        <v>18</v>
      </c>
      <c r="R121" s="469">
        <f t="shared" si="664"/>
        <v>1350</v>
      </c>
      <c r="S121" s="470">
        <v>33.5</v>
      </c>
      <c r="T121" s="469">
        <f t="shared" si="665"/>
        <v>2512.5</v>
      </c>
      <c r="U121" s="470">
        <v>47</v>
      </c>
      <c r="V121" s="469">
        <f t="shared" si="666"/>
        <v>3525</v>
      </c>
      <c r="W121" s="470">
        <v>51.5</v>
      </c>
      <c r="X121" s="469">
        <f t="shared" si="667"/>
        <v>3862.5</v>
      </c>
      <c r="Y121" s="470">
        <v>84</v>
      </c>
      <c r="Z121" s="469">
        <f t="shared" si="668"/>
        <v>6300</v>
      </c>
      <c r="AA121" s="470">
        <v>38</v>
      </c>
      <c r="AB121" s="482">
        <f t="shared" si="669"/>
        <v>2850</v>
      </c>
      <c r="AC121" s="487"/>
      <c r="AD121" s="469">
        <f t="shared" si="670"/>
        <v>0</v>
      </c>
      <c r="AE121" s="470"/>
      <c r="AF121" s="469">
        <f t="shared" si="671"/>
        <v>0</v>
      </c>
      <c r="AG121" s="470"/>
      <c r="AH121" s="469">
        <f t="shared" si="672"/>
        <v>0</v>
      </c>
      <c r="AI121" s="470"/>
      <c r="AJ121" s="469">
        <f t="shared" si="673"/>
        <v>0</v>
      </c>
      <c r="AK121" s="470"/>
      <c r="AL121" s="469">
        <f t="shared" si="674"/>
        <v>0</v>
      </c>
      <c r="AM121" s="470"/>
      <c r="AN121" s="469">
        <f t="shared" si="675"/>
        <v>0</v>
      </c>
      <c r="AO121" s="470"/>
      <c r="AP121" s="469">
        <f t="shared" si="676"/>
        <v>0</v>
      </c>
      <c r="AQ121" s="470"/>
      <c r="AR121" s="469">
        <f t="shared" si="677"/>
        <v>0</v>
      </c>
      <c r="AS121" s="470"/>
      <c r="AT121" s="469">
        <f t="shared" si="678"/>
        <v>0</v>
      </c>
      <c r="AU121" s="470"/>
      <c r="AV121" s="469">
        <f t="shared" si="679"/>
        <v>0</v>
      </c>
      <c r="AW121" s="470"/>
      <c r="AX121" s="469">
        <f t="shared" si="680"/>
        <v>0</v>
      </c>
      <c r="AY121" s="470"/>
      <c r="AZ121" s="482">
        <f t="shared" si="681"/>
        <v>0</v>
      </c>
      <c r="BA121" s="487"/>
      <c r="BB121" s="469">
        <f t="shared" si="682"/>
        <v>0</v>
      </c>
      <c r="BC121" s="470"/>
      <c r="BD121" s="469">
        <f t="shared" si="754"/>
        <v>0</v>
      </c>
      <c r="BE121" s="470"/>
      <c r="BF121" s="469">
        <f t="shared" si="755"/>
        <v>0</v>
      </c>
      <c r="BG121" s="470"/>
      <c r="BH121" s="469">
        <f t="shared" si="756"/>
        <v>0</v>
      </c>
      <c r="BI121" s="470"/>
      <c r="BJ121" s="469">
        <f t="shared" si="757"/>
        <v>0</v>
      </c>
      <c r="BK121" s="470"/>
      <c r="BL121" s="469">
        <f t="shared" si="758"/>
        <v>0</v>
      </c>
      <c r="BM121" s="470"/>
      <c r="BN121" s="469">
        <f t="shared" si="759"/>
        <v>0</v>
      </c>
      <c r="BO121" s="470"/>
      <c r="BP121" s="469">
        <f t="shared" si="760"/>
        <v>0</v>
      </c>
      <c r="BQ121" s="470"/>
      <c r="BR121" s="469">
        <f t="shared" si="761"/>
        <v>0</v>
      </c>
      <c r="BS121" s="470"/>
      <c r="BT121" s="469">
        <f t="shared" si="762"/>
        <v>0</v>
      </c>
      <c r="BU121" s="470"/>
      <c r="BV121" s="469">
        <f t="shared" si="763"/>
        <v>0</v>
      </c>
      <c r="BW121" s="470"/>
      <c r="BX121" s="506">
        <f t="shared" si="764"/>
        <v>0</v>
      </c>
      <c r="BY121" s="500"/>
      <c r="BZ121" s="469">
        <f t="shared" si="765"/>
        <v>0</v>
      </c>
      <c r="CA121" s="470"/>
      <c r="CB121" s="469">
        <f t="shared" si="766"/>
        <v>0</v>
      </c>
      <c r="CC121" s="470"/>
      <c r="CD121" s="469">
        <f t="shared" si="767"/>
        <v>0</v>
      </c>
      <c r="CE121" s="470"/>
      <c r="CF121" s="469">
        <f t="shared" si="768"/>
        <v>0</v>
      </c>
      <c r="CG121" s="468"/>
      <c r="CH121" s="49">
        <f t="shared" si="429"/>
        <v>290</v>
      </c>
      <c r="CI121" s="471">
        <f t="shared" si="739"/>
        <v>21750</v>
      </c>
      <c r="CL121" s="473"/>
      <c r="CM121" s="473">
        <f t="shared" si="431"/>
        <v>0</v>
      </c>
      <c r="CN121" s="206">
        <f t="shared" si="518"/>
        <v>0</v>
      </c>
      <c r="CO121" s="206">
        <f t="shared" si="519"/>
        <v>0</v>
      </c>
      <c r="CP121" s="473"/>
      <c r="CQ121" s="473">
        <f t="shared" si="432"/>
        <v>0</v>
      </c>
      <c r="CR121" s="206">
        <f t="shared" si="523"/>
        <v>0</v>
      </c>
      <c r="CS121" s="206">
        <f t="shared" si="433"/>
        <v>0</v>
      </c>
      <c r="CT121" s="473"/>
      <c r="CU121" s="473">
        <f t="shared" si="434"/>
        <v>0</v>
      </c>
      <c r="CV121" s="473">
        <f t="shared" si="740"/>
        <v>1.5</v>
      </c>
      <c r="CW121" s="473">
        <f t="shared" si="741"/>
        <v>112.5</v>
      </c>
      <c r="CX121" s="473"/>
      <c r="CY121" s="473">
        <f t="shared" si="437"/>
        <v>0</v>
      </c>
      <c r="CZ121" s="473">
        <f t="shared" si="742"/>
        <v>16.5</v>
      </c>
      <c r="DA121" s="473">
        <f t="shared" si="743"/>
        <v>1237.5</v>
      </c>
      <c r="DB121" s="473"/>
      <c r="DC121" s="473">
        <f t="shared" si="440"/>
        <v>0</v>
      </c>
      <c r="DD121" s="473">
        <f t="shared" si="744"/>
        <v>18</v>
      </c>
      <c r="DE121" s="473">
        <f t="shared" si="745"/>
        <v>1350</v>
      </c>
      <c r="DF121" s="473"/>
      <c r="DG121" s="473">
        <f t="shared" si="443"/>
        <v>0</v>
      </c>
      <c r="DH121" s="473">
        <f t="shared" si="746"/>
        <v>33.5</v>
      </c>
      <c r="DI121" s="473">
        <f t="shared" si="747"/>
        <v>2512.5</v>
      </c>
      <c r="DJ121" s="473"/>
      <c r="DK121" s="473">
        <f t="shared" si="446"/>
        <v>0</v>
      </c>
      <c r="DL121" s="473">
        <f t="shared" si="748"/>
        <v>47</v>
      </c>
      <c r="DM121" s="473">
        <f t="shared" si="749"/>
        <v>3525</v>
      </c>
      <c r="DN121" s="473"/>
      <c r="DO121" s="473">
        <f t="shared" si="449"/>
        <v>0</v>
      </c>
      <c r="DP121" s="473">
        <f t="shared" si="750"/>
        <v>51.5</v>
      </c>
      <c r="DQ121" s="473">
        <f t="shared" si="751"/>
        <v>3862.5</v>
      </c>
      <c r="DR121" s="473"/>
      <c r="DS121" s="473">
        <f t="shared" si="452"/>
        <v>0</v>
      </c>
      <c r="DT121" s="473">
        <f t="shared" si="752"/>
        <v>84</v>
      </c>
      <c r="DU121" s="473">
        <f t="shared" si="753"/>
        <v>6300</v>
      </c>
      <c r="DV121" s="473"/>
      <c r="DW121" s="207">
        <f t="shared" si="520"/>
        <v>0</v>
      </c>
      <c r="DX121" s="206">
        <f t="shared" si="521"/>
        <v>38</v>
      </c>
      <c r="DY121" s="206">
        <f t="shared" si="522"/>
        <v>2850</v>
      </c>
      <c r="DZ121" s="527"/>
      <c r="EA121" s="207">
        <f t="shared" si="455"/>
        <v>0</v>
      </c>
      <c r="EB121" s="206">
        <f t="shared" si="456"/>
        <v>0</v>
      </c>
      <c r="EC121" s="206">
        <f t="shared" si="457"/>
        <v>0</v>
      </c>
      <c r="ED121" s="473"/>
      <c r="EE121" s="207">
        <f t="shared" si="458"/>
        <v>0</v>
      </c>
      <c r="EF121" s="206">
        <f t="shared" si="459"/>
        <v>0</v>
      </c>
      <c r="EG121" s="206">
        <f t="shared" si="460"/>
        <v>0</v>
      </c>
      <c r="EH121" s="473"/>
      <c r="EI121" s="207">
        <f t="shared" si="461"/>
        <v>0</v>
      </c>
      <c r="EJ121" s="206">
        <f t="shared" si="462"/>
        <v>0</v>
      </c>
      <c r="EK121" s="206">
        <f t="shared" si="463"/>
        <v>0</v>
      </c>
      <c r="EL121" s="473"/>
      <c r="EM121" s="207">
        <f t="shared" si="464"/>
        <v>0</v>
      </c>
      <c r="EN121" s="206">
        <f t="shared" si="465"/>
        <v>0</v>
      </c>
      <c r="EO121" s="206">
        <f t="shared" si="466"/>
        <v>0</v>
      </c>
      <c r="EP121" s="473"/>
      <c r="EQ121" s="207">
        <f t="shared" si="467"/>
        <v>0</v>
      </c>
      <c r="ER121" s="206">
        <f t="shared" si="468"/>
        <v>0</v>
      </c>
      <c r="ES121" s="206">
        <f t="shared" si="469"/>
        <v>0</v>
      </c>
      <c r="ET121" s="473"/>
      <c r="EU121" s="207">
        <f t="shared" si="470"/>
        <v>0</v>
      </c>
      <c r="EV121" s="206">
        <f t="shared" si="471"/>
        <v>0</v>
      </c>
      <c r="EW121" s="206">
        <f t="shared" si="472"/>
        <v>0</v>
      </c>
      <c r="EX121" s="473"/>
      <c r="EY121" s="473">
        <f t="shared" si="473"/>
        <v>0</v>
      </c>
      <c r="EZ121" s="206">
        <f t="shared" si="474"/>
        <v>0</v>
      </c>
      <c r="FA121" s="206">
        <f t="shared" si="475"/>
        <v>0</v>
      </c>
      <c r="FB121" s="473"/>
      <c r="FC121" s="207">
        <f t="shared" si="476"/>
        <v>0</v>
      </c>
      <c r="FD121" s="206">
        <f t="shared" si="477"/>
        <v>0</v>
      </c>
      <c r="FE121" s="206">
        <f t="shared" si="478"/>
        <v>0</v>
      </c>
      <c r="FF121" s="473"/>
      <c r="FG121" s="207">
        <f t="shared" si="479"/>
        <v>0</v>
      </c>
      <c r="FH121" s="206">
        <f t="shared" si="480"/>
        <v>0</v>
      </c>
      <c r="FI121" s="206">
        <f t="shared" si="481"/>
        <v>0</v>
      </c>
      <c r="FJ121" s="473"/>
      <c r="FK121" s="207">
        <f t="shared" si="482"/>
        <v>0</v>
      </c>
      <c r="FL121" s="206">
        <f t="shared" si="483"/>
        <v>0</v>
      </c>
      <c r="FM121" s="206">
        <f t="shared" si="484"/>
        <v>0</v>
      </c>
      <c r="FN121" s="473"/>
      <c r="FO121" s="207">
        <f t="shared" si="485"/>
        <v>0</v>
      </c>
      <c r="FP121" s="206">
        <f t="shared" si="486"/>
        <v>0</v>
      </c>
      <c r="FQ121" s="206">
        <f t="shared" si="487"/>
        <v>0</v>
      </c>
      <c r="FR121" s="473"/>
      <c r="FS121" s="207">
        <f t="shared" si="488"/>
        <v>0</v>
      </c>
      <c r="FT121" s="206">
        <f t="shared" si="489"/>
        <v>0</v>
      </c>
      <c r="FU121" s="206">
        <f t="shared" si="490"/>
        <v>0</v>
      </c>
      <c r="FV121" s="473"/>
      <c r="FW121" s="473">
        <f t="shared" si="769"/>
        <v>0</v>
      </c>
      <c r="FX121" s="473"/>
      <c r="FY121" s="473"/>
    </row>
    <row r="122" spans="1:263" s="472" customFormat="1" x14ac:dyDescent="0.2">
      <c r="A122" s="467" t="s">
        <v>122</v>
      </c>
      <c r="B122" s="467" t="s">
        <v>123</v>
      </c>
      <c r="C122" s="467" t="s">
        <v>8</v>
      </c>
      <c r="D122" s="467">
        <v>75</v>
      </c>
      <c r="E122" s="487"/>
      <c r="F122" s="469">
        <f t="shared" si="658"/>
        <v>0</v>
      </c>
      <c r="G122" s="470"/>
      <c r="H122" s="469">
        <f t="shared" si="659"/>
        <v>0</v>
      </c>
      <c r="I122" s="470"/>
      <c r="J122" s="469">
        <f t="shared" si="660"/>
        <v>0</v>
      </c>
      <c r="K122" s="470"/>
      <c r="L122" s="469">
        <f t="shared" si="661"/>
        <v>0</v>
      </c>
      <c r="M122" s="470">
        <v>1.25</v>
      </c>
      <c r="N122" s="469">
        <f t="shared" si="662"/>
        <v>93.75</v>
      </c>
      <c r="O122" s="470"/>
      <c r="P122" s="469">
        <f t="shared" si="663"/>
        <v>0</v>
      </c>
      <c r="Q122" s="470"/>
      <c r="R122" s="469">
        <f t="shared" si="664"/>
        <v>0</v>
      </c>
      <c r="S122" s="470">
        <v>1.5</v>
      </c>
      <c r="T122" s="469">
        <f t="shared" si="665"/>
        <v>112.5</v>
      </c>
      <c r="U122" s="470"/>
      <c r="V122" s="469">
        <f t="shared" si="666"/>
        <v>0</v>
      </c>
      <c r="W122" s="470"/>
      <c r="X122" s="469">
        <f t="shared" si="667"/>
        <v>0</v>
      </c>
      <c r="Y122" s="470"/>
      <c r="Z122" s="469">
        <f t="shared" si="668"/>
        <v>0</v>
      </c>
      <c r="AA122" s="470"/>
      <c r="AB122" s="482">
        <f t="shared" si="669"/>
        <v>0</v>
      </c>
      <c r="AC122" s="487"/>
      <c r="AD122" s="469">
        <f t="shared" si="670"/>
        <v>0</v>
      </c>
      <c r="AE122" s="470"/>
      <c r="AF122" s="469">
        <f t="shared" si="671"/>
        <v>0</v>
      </c>
      <c r="AG122" s="470"/>
      <c r="AH122" s="469">
        <f t="shared" si="672"/>
        <v>0</v>
      </c>
      <c r="AI122" s="470"/>
      <c r="AJ122" s="469">
        <f t="shared" si="673"/>
        <v>0</v>
      </c>
      <c r="AK122" s="470"/>
      <c r="AL122" s="469">
        <f t="shared" si="674"/>
        <v>0</v>
      </c>
      <c r="AM122" s="470"/>
      <c r="AN122" s="469">
        <f t="shared" si="675"/>
        <v>0</v>
      </c>
      <c r="AO122" s="470"/>
      <c r="AP122" s="469">
        <f t="shared" si="676"/>
        <v>0</v>
      </c>
      <c r="AQ122" s="470"/>
      <c r="AR122" s="469">
        <f t="shared" si="677"/>
        <v>0</v>
      </c>
      <c r="AS122" s="470"/>
      <c r="AT122" s="469">
        <f t="shared" si="678"/>
        <v>0</v>
      </c>
      <c r="AU122" s="470"/>
      <c r="AV122" s="469">
        <f t="shared" si="679"/>
        <v>0</v>
      </c>
      <c r="AW122" s="470"/>
      <c r="AX122" s="469">
        <f t="shared" si="680"/>
        <v>0</v>
      </c>
      <c r="AY122" s="470"/>
      <c r="AZ122" s="482">
        <f t="shared" si="681"/>
        <v>0</v>
      </c>
      <c r="BA122" s="487"/>
      <c r="BB122" s="469">
        <f t="shared" si="682"/>
        <v>0</v>
      </c>
      <c r="BC122" s="470"/>
      <c r="BD122" s="469">
        <f t="shared" si="754"/>
        <v>0</v>
      </c>
      <c r="BE122" s="470"/>
      <c r="BF122" s="469">
        <f t="shared" si="755"/>
        <v>0</v>
      </c>
      <c r="BG122" s="470"/>
      <c r="BH122" s="469">
        <f t="shared" si="756"/>
        <v>0</v>
      </c>
      <c r="BI122" s="470"/>
      <c r="BJ122" s="469">
        <f t="shared" si="757"/>
        <v>0</v>
      </c>
      <c r="BK122" s="470"/>
      <c r="BL122" s="469">
        <f t="shared" si="758"/>
        <v>0</v>
      </c>
      <c r="BM122" s="470"/>
      <c r="BN122" s="469">
        <f t="shared" si="759"/>
        <v>0</v>
      </c>
      <c r="BO122" s="470"/>
      <c r="BP122" s="469">
        <f t="shared" si="760"/>
        <v>0</v>
      </c>
      <c r="BQ122" s="470"/>
      <c r="BR122" s="469">
        <f t="shared" si="761"/>
        <v>0</v>
      </c>
      <c r="BS122" s="470"/>
      <c r="BT122" s="469">
        <f t="shared" si="762"/>
        <v>0</v>
      </c>
      <c r="BU122" s="470"/>
      <c r="BV122" s="469">
        <f t="shared" si="763"/>
        <v>0</v>
      </c>
      <c r="BW122" s="470"/>
      <c r="BX122" s="506">
        <f t="shared" si="764"/>
        <v>0</v>
      </c>
      <c r="BY122" s="500"/>
      <c r="BZ122" s="469">
        <f t="shared" si="765"/>
        <v>0</v>
      </c>
      <c r="CA122" s="470"/>
      <c r="CB122" s="469">
        <f t="shared" si="766"/>
        <v>0</v>
      </c>
      <c r="CC122" s="470"/>
      <c r="CD122" s="469">
        <f t="shared" si="767"/>
        <v>0</v>
      </c>
      <c r="CE122" s="470"/>
      <c r="CF122" s="469">
        <f t="shared" si="768"/>
        <v>0</v>
      </c>
      <c r="CG122" s="468"/>
      <c r="CH122" s="49">
        <f t="shared" si="429"/>
        <v>2.75</v>
      </c>
      <c r="CI122" s="471">
        <f t="shared" si="739"/>
        <v>206.25</v>
      </c>
      <c r="CL122" s="473"/>
      <c r="CM122" s="473">
        <f t="shared" si="431"/>
        <v>0</v>
      </c>
      <c r="CN122" s="206">
        <f t="shared" si="518"/>
        <v>0</v>
      </c>
      <c r="CO122" s="206">
        <f t="shared" si="519"/>
        <v>0</v>
      </c>
      <c r="CP122" s="473"/>
      <c r="CQ122" s="473">
        <f t="shared" si="432"/>
        <v>0</v>
      </c>
      <c r="CR122" s="206">
        <f t="shared" si="523"/>
        <v>0</v>
      </c>
      <c r="CS122" s="206">
        <f t="shared" si="433"/>
        <v>0</v>
      </c>
      <c r="CT122" s="473">
        <v>0.25</v>
      </c>
      <c r="CU122" s="473">
        <f t="shared" si="434"/>
        <v>18.75</v>
      </c>
      <c r="CV122" s="473">
        <f t="shared" si="740"/>
        <v>1.5</v>
      </c>
      <c r="CW122" s="473">
        <f t="shared" si="741"/>
        <v>112.5</v>
      </c>
      <c r="CX122" s="473"/>
      <c r="CY122" s="473">
        <f t="shared" si="437"/>
        <v>0</v>
      </c>
      <c r="CZ122" s="473">
        <f t="shared" si="742"/>
        <v>0</v>
      </c>
      <c r="DA122" s="473">
        <f t="shared" si="743"/>
        <v>0</v>
      </c>
      <c r="DB122" s="473"/>
      <c r="DC122" s="473">
        <f t="shared" si="440"/>
        <v>0</v>
      </c>
      <c r="DD122" s="473">
        <f t="shared" si="744"/>
        <v>0</v>
      </c>
      <c r="DE122" s="473">
        <f t="shared" si="745"/>
        <v>0</v>
      </c>
      <c r="DF122" s="473"/>
      <c r="DG122" s="473">
        <f t="shared" si="443"/>
        <v>0</v>
      </c>
      <c r="DH122" s="473">
        <f t="shared" si="746"/>
        <v>1.5</v>
      </c>
      <c r="DI122" s="473">
        <f t="shared" si="747"/>
        <v>112.5</v>
      </c>
      <c r="DJ122" s="473"/>
      <c r="DK122" s="473">
        <f t="shared" si="446"/>
        <v>0</v>
      </c>
      <c r="DL122" s="473">
        <f t="shared" si="748"/>
        <v>0</v>
      </c>
      <c r="DM122" s="473">
        <f t="shared" si="749"/>
        <v>0</v>
      </c>
      <c r="DN122" s="473"/>
      <c r="DO122" s="473">
        <f t="shared" si="449"/>
        <v>0</v>
      </c>
      <c r="DP122" s="473">
        <f t="shared" si="750"/>
        <v>0</v>
      </c>
      <c r="DQ122" s="473">
        <f t="shared" si="751"/>
        <v>0</v>
      </c>
      <c r="DR122" s="473"/>
      <c r="DS122" s="473">
        <f t="shared" si="452"/>
        <v>0</v>
      </c>
      <c r="DT122" s="473">
        <f t="shared" si="752"/>
        <v>0</v>
      </c>
      <c r="DU122" s="473">
        <f t="shared" si="753"/>
        <v>0</v>
      </c>
      <c r="DV122" s="473"/>
      <c r="DW122" s="207">
        <f t="shared" si="520"/>
        <v>0</v>
      </c>
      <c r="DX122" s="206">
        <f t="shared" si="521"/>
        <v>0</v>
      </c>
      <c r="DY122" s="206">
        <f t="shared" si="522"/>
        <v>0</v>
      </c>
      <c r="DZ122" s="527"/>
      <c r="EA122" s="473">
        <f t="shared" si="455"/>
        <v>0</v>
      </c>
      <c r="EB122" s="473">
        <f t="shared" si="456"/>
        <v>0</v>
      </c>
      <c r="EC122" s="473">
        <f t="shared" si="457"/>
        <v>0</v>
      </c>
      <c r="ED122" s="473"/>
      <c r="EE122" s="473">
        <f t="shared" si="458"/>
        <v>0</v>
      </c>
      <c r="EF122" s="473">
        <f t="shared" si="459"/>
        <v>0</v>
      </c>
      <c r="EG122" s="473">
        <f t="shared" si="460"/>
        <v>0</v>
      </c>
      <c r="EH122" s="473"/>
      <c r="EI122" s="207">
        <f t="shared" si="461"/>
        <v>0</v>
      </c>
      <c r="EJ122" s="206">
        <f t="shared" si="462"/>
        <v>0</v>
      </c>
      <c r="EK122" s="206">
        <f t="shared" si="463"/>
        <v>0</v>
      </c>
      <c r="EL122" s="473"/>
      <c r="EM122" s="207">
        <f t="shared" si="464"/>
        <v>0</v>
      </c>
      <c r="EN122" s="206">
        <f t="shared" si="465"/>
        <v>0</v>
      </c>
      <c r="EO122" s="206">
        <f t="shared" si="466"/>
        <v>0</v>
      </c>
      <c r="EP122" s="473"/>
      <c r="EQ122" s="207">
        <f t="shared" si="467"/>
        <v>0</v>
      </c>
      <c r="ER122" s="206">
        <f t="shared" si="468"/>
        <v>0</v>
      </c>
      <c r="ES122" s="206">
        <f t="shared" si="469"/>
        <v>0</v>
      </c>
      <c r="ET122" s="473"/>
      <c r="EU122" s="207">
        <f t="shared" si="470"/>
        <v>0</v>
      </c>
      <c r="EV122" s="206">
        <f t="shared" si="471"/>
        <v>0</v>
      </c>
      <c r="EW122" s="206">
        <f t="shared" si="472"/>
        <v>0</v>
      </c>
      <c r="EX122" s="473"/>
      <c r="EY122" s="473">
        <f t="shared" si="473"/>
        <v>0</v>
      </c>
      <c r="EZ122" s="206">
        <f t="shared" si="474"/>
        <v>0</v>
      </c>
      <c r="FA122" s="206">
        <f t="shared" si="475"/>
        <v>0</v>
      </c>
      <c r="FB122" s="473"/>
      <c r="FC122" s="207">
        <f t="shared" si="476"/>
        <v>0</v>
      </c>
      <c r="FD122" s="206">
        <f t="shared" si="477"/>
        <v>0</v>
      </c>
      <c r="FE122" s="206">
        <f t="shared" si="478"/>
        <v>0</v>
      </c>
      <c r="FF122" s="473"/>
      <c r="FG122" s="207">
        <f t="shared" si="479"/>
        <v>0</v>
      </c>
      <c r="FH122" s="206">
        <f t="shared" si="480"/>
        <v>0</v>
      </c>
      <c r="FI122" s="206">
        <f t="shared" si="481"/>
        <v>0</v>
      </c>
      <c r="FJ122" s="473"/>
      <c r="FK122" s="207">
        <f t="shared" si="482"/>
        <v>0</v>
      </c>
      <c r="FL122" s="206">
        <f t="shared" si="483"/>
        <v>0</v>
      </c>
      <c r="FM122" s="206">
        <f t="shared" si="484"/>
        <v>0</v>
      </c>
      <c r="FN122" s="473"/>
      <c r="FO122" s="207">
        <f t="shared" si="485"/>
        <v>0</v>
      </c>
      <c r="FP122" s="206">
        <f t="shared" si="486"/>
        <v>0</v>
      </c>
      <c r="FQ122" s="206">
        <f t="shared" si="487"/>
        <v>0</v>
      </c>
      <c r="FR122" s="473"/>
      <c r="FS122" s="207">
        <f t="shared" si="488"/>
        <v>0</v>
      </c>
      <c r="FT122" s="206">
        <f t="shared" si="489"/>
        <v>0</v>
      </c>
      <c r="FU122" s="206">
        <f t="shared" si="490"/>
        <v>0</v>
      </c>
      <c r="FV122" s="473"/>
      <c r="FW122" s="473">
        <f t="shared" si="769"/>
        <v>0</v>
      </c>
      <c r="FX122" s="473"/>
      <c r="FY122" s="473"/>
    </row>
    <row r="123" spans="1:263" s="3" customFormat="1" x14ac:dyDescent="0.2">
      <c r="A123" s="45"/>
      <c r="B123" s="45"/>
      <c r="C123" s="45"/>
      <c r="D123" s="45"/>
      <c r="E123" s="486"/>
      <c r="F123" s="52">
        <f>SUM(E123*$D123)</f>
        <v>0</v>
      </c>
      <c r="G123" s="47"/>
      <c r="H123" s="52">
        <f>SUM(G123*$D123)</f>
        <v>0</v>
      </c>
      <c r="I123" s="47"/>
      <c r="J123" s="52">
        <f>SUM(I123*$D123)</f>
        <v>0</v>
      </c>
      <c r="K123" s="47"/>
      <c r="L123" s="52">
        <f>SUM(K123*$D123)</f>
        <v>0</v>
      </c>
      <c r="M123" s="47"/>
      <c r="N123" s="52">
        <f>SUM(M123*$D123)</f>
        <v>0</v>
      </c>
      <c r="O123" s="47"/>
      <c r="P123" s="52">
        <f>SUM(O123*$D123)</f>
        <v>0</v>
      </c>
      <c r="Q123" s="47"/>
      <c r="R123" s="52">
        <f>SUM(Q123*$D123)</f>
        <v>0</v>
      </c>
      <c r="S123" s="47"/>
      <c r="T123" s="52">
        <f>SUM(S123*$D123)</f>
        <v>0</v>
      </c>
      <c r="U123" s="47"/>
      <c r="V123" s="52">
        <f>SUM(U123*$D123)</f>
        <v>0</v>
      </c>
      <c r="W123" s="47"/>
      <c r="X123" s="52">
        <f>SUM(W123*$D123)</f>
        <v>0</v>
      </c>
      <c r="Y123" s="47"/>
      <c r="Z123" s="52">
        <f>SUM(Y123*$D123)</f>
        <v>0</v>
      </c>
      <c r="AA123" s="47"/>
      <c r="AB123" s="481">
        <f>SUM(AA123*$D123)</f>
        <v>0</v>
      </c>
      <c r="AC123" s="486"/>
      <c r="AD123" s="52">
        <f>SUM(AC123*$D123)</f>
        <v>0</v>
      </c>
      <c r="AE123" s="47"/>
      <c r="AF123" s="52">
        <f>SUM(AE123*$D123)</f>
        <v>0</v>
      </c>
      <c r="AG123" s="47"/>
      <c r="AH123" s="52">
        <f>SUM(AG123*$D123)</f>
        <v>0</v>
      </c>
      <c r="AI123" s="47"/>
      <c r="AJ123" s="52">
        <f>SUM(AI123*$D123)</f>
        <v>0</v>
      </c>
      <c r="AK123" s="47"/>
      <c r="AL123" s="52">
        <f>SUM(AK123*$D123)</f>
        <v>0</v>
      </c>
      <c r="AM123" s="47"/>
      <c r="AN123" s="52">
        <f>SUM(AM123*$D123)</f>
        <v>0</v>
      </c>
      <c r="AO123" s="47"/>
      <c r="AP123" s="52">
        <f>SUM(AO123*$D123)</f>
        <v>0</v>
      </c>
      <c r="AQ123" s="47"/>
      <c r="AR123" s="52">
        <f>SUM(AQ123*$D123)</f>
        <v>0</v>
      </c>
      <c r="AS123" s="47"/>
      <c r="AT123" s="52">
        <f>SUM(AS123*$D123)</f>
        <v>0</v>
      </c>
      <c r="AU123" s="47"/>
      <c r="AV123" s="52">
        <f>SUM(AU123*$D123)</f>
        <v>0</v>
      </c>
      <c r="AW123" s="47"/>
      <c r="AX123" s="52">
        <f>SUM(AW123*$D123)</f>
        <v>0</v>
      </c>
      <c r="AY123" s="47"/>
      <c r="AZ123" s="481">
        <f>SUM(AY123*$D123)</f>
        <v>0</v>
      </c>
      <c r="BA123" s="486"/>
      <c r="BB123" s="52">
        <f>SUM(BA123*$D123)</f>
        <v>0</v>
      </c>
      <c r="BC123" s="47"/>
      <c r="BD123" s="52">
        <f>SUM(BC123*$D123)</f>
        <v>0</v>
      </c>
      <c r="BE123" s="47"/>
      <c r="BF123" s="52">
        <f>SUM(BE123*$D123)</f>
        <v>0</v>
      </c>
      <c r="BG123" s="47"/>
      <c r="BH123" s="52">
        <f>SUM(BG123*$D123)</f>
        <v>0</v>
      </c>
      <c r="BI123" s="47"/>
      <c r="BJ123" s="52">
        <f>SUM(BI123*$D123)</f>
        <v>0</v>
      </c>
      <c r="BK123" s="47"/>
      <c r="BL123" s="52">
        <f>SUM(BK123*$D123)</f>
        <v>0</v>
      </c>
      <c r="BM123" s="47"/>
      <c r="BN123" s="52">
        <f>SUM(BM123*$D123)</f>
        <v>0</v>
      </c>
      <c r="BO123" s="47"/>
      <c r="BP123" s="52">
        <f>SUM(BO123*$D123)</f>
        <v>0</v>
      </c>
      <c r="BQ123" s="47"/>
      <c r="BR123" s="52">
        <f>SUM(BQ123*$D123)</f>
        <v>0</v>
      </c>
      <c r="BS123" s="47"/>
      <c r="BT123" s="52">
        <f>SUM(BS123*$D123)</f>
        <v>0</v>
      </c>
      <c r="BU123" s="47"/>
      <c r="BV123" s="52">
        <f>SUM(BU123*$D123)</f>
        <v>0</v>
      </c>
      <c r="BW123" s="47"/>
      <c r="BX123" s="505">
        <f>SUM(BW123*$D123)</f>
        <v>0</v>
      </c>
      <c r="BY123" s="499"/>
      <c r="BZ123" s="52">
        <f>SUM(BY123*$D123)</f>
        <v>0</v>
      </c>
      <c r="CA123" s="47"/>
      <c r="CB123" s="52">
        <f>SUM(CA123*$D123)</f>
        <v>0</v>
      </c>
      <c r="CC123" s="47"/>
      <c r="CD123" s="52">
        <f>SUM(CC123*$D123)</f>
        <v>0</v>
      </c>
      <c r="CE123" s="47"/>
      <c r="CF123" s="52">
        <f>SUM(CE123*$D123)</f>
        <v>0</v>
      </c>
      <c r="CG123" s="42"/>
      <c r="CH123" s="49">
        <f t="shared" si="429"/>
        <v>0</v>
      </c>
      <c r="CI123" s="49">
        <f t="shared" si="739"/>
        <v>0</v>
      </c>
      <c r="CJ123" s="1"/>
      <c r="CK123" s="1"/>
      <c r="CL123" s="207"/>
      <c r="CM123" s="207">
        <f t="shared" si="431"/>
        <v>0</v>
      </c>
      <c r="CN123" s="206">
        <f t="shared" si="518"/>
        <v>0</v>
      </c>
      <c r="CO123" s="206">
        <f t="shared" si="519"/>
        <v>0</v>
      </c>
      <c r="CP123" s="207"/>
      <c r="CQ123" s="207">
        <f t="shared" si="432"/>
        <v>0</v>
      </c>
      <c r="CR123" s="206">
        <f t="shared" si="523"/>
        <v>0</v>
      </c>
      <c r="CS123" s="206">
        <f t="shared" si="433"/>
        <v>0</v>
      </c>
      <c r="CT123" s="207"/>
      <c r="CU123" s="207">
        <f t="shared" si="434"/>
        <v>0</v>
      </c>
      <c r="CV123" s="206">
        <f t="shared" si="740"/>
        <v>0</v>
      </c>
      <c r="CW123" s="206">
        <f t="shared" si="741"/>
        <v>0</v>
      </c>
      <c r="CX123" s="207"/>
      <c r="CY123" s="207">
        <f t="shared" si="437"/>
        <v>0</v>
      </c>
      <c r="CZ123" s="206">
        <f t="shared" si="742"/>
        <v>0</v>
      </c>
      <c r="DA123" s="206">
        <f t="shared" si="743"/>
        <v>0</v>
      </c>
      <c r="DB123" s="207"/>
      <c r="DC123" s="207">
        <f t="shared" si="440"/>
        <v>0</v>
      </c>
      <c r="DD123" s="206">
        <f t="shared" si="744"/>
        <v>0</v>
      </c>
      <c r="DE123" s="206">
        <f t="shared" si="745"/>
        <v>0</v>
      </c>
      <c r="DF123" s="207"/>
      <c r="DG123" s="207">
        <f t="shared" si="443"/>
        <v>0</v>
      </c>
      <c r="DH123" s="206">
        <f t="shared" si="746"/>
        <v>0</v>
      </c>
      <c r="DI123" s="206">
        <f t="shared" si="747"/>
        <v>0</v>
      </c>
      <c r="DJ123" s="207"/>
      <c r="DK123" s="207">
        <f t="shared" si="446"/>
        <v>0</v>
      </c>
      <c r="DL123" s="206">
        <f t="shared" si="748"/>
        <v>0</v>
      </c>
      <c r="DM123" s="206">
        <f t="shared" si="749"/>
        <v>0</v>
      </c>
      <c r="DN123" s="207"/>
      <c r="DO123" s="207">
        <f t="shared" si="449"/>
        <v>0</v>
      </c>
      <c r="DP123" s="206">
        <f t="shared" si="750"/>
        <v>0</v>
      </c>
      <c r="DQ123" s="206">
        <f t="shared" si="751"/>
        <v>0</v>
      </c>
      <c r="DR123" s="207"/>
      <c r="DS123" s="207">
        <f t="shared" si="452"/>
        <v>0</v>
      </c>
      <c r="DT123" s="206">
        <f t="shared" si="752"/>
        <v>0</v>
      </c>
      <c r="DU123" s="206">
        <f t="shared" si="753"/>
        <v>0</v>
      </c>
      <c r="DV123" s="207"/>
      <c r="DW123" s="207">
        <f t="shared" si="520"/>
        <v>0</v>
      </c>
      <c r="DX123" s="206">
        <f t="shared" si="521"/>
        <v>0</v>
      </c>
      <c r="DY123" s="206">
        <f t="shared" si="522"/>
        <v>0</v>
      </c>
      <c r="DZ123" s="525"/>
      <c r="EA123" s="207">
        <f t="shared" si="455"/>
        <v>0</v>
      </c>
      <c r="EB123" s="206">
        <f t="shared" si="456"/>
        <v>0</v>
      </c>
      <c r="EC123" s="206">
        <f t="shared" si="457"/>
        <v>0</v>
      </c>
      <c r="ED123" s="207"/>
      <c r="EE123" s="207">
        <f t="shared" si="458"/>
        <v>0</v>
      </c>
      <c r="EF123" s="206">
        <f t="shared" si="459"/>
        <v>0</v>
      </c>
      <c r="EG123" s="206">
        <f t="shared" si="460"/>
        <v>0</v>
      </c>
      <c r="EH123" s="207"/>
      <c r="EI123" s="207">
        <f t="shared" si="461"/>
        <v>0</v>
      </c>
      <c r="EJ123" s="206">
        <f t="shared" si="462"/>
        <v>0</v>
      </c>
      <c r="EK123" s="206">
        <f t="shared" si="463"/>
        <v>0</v>
      </c>
      <c r="EL123" s="207"/>
      <c r="EM123" s="207">
        <f t="shared" si="464"/>
        <v>0</v>
      </c>
      <c r="EN123" s="206">
        <f t="shared" si="465"/>
        <v>0</v>
      </c>
      <c r="EO123" s="206">
        <f t="shared" si="466"/>
        <v>0</v>
      </c>
      <c r="EP123" s="207"/>
      <c r="EQ123" s="207">
        <f t="shared" si="467"/>
        <v>0</v>
      </c>
      <c r="ER123" s="206">
        <f t="shared" si="468"/>
        <v>0</v>
      </c>
      <c r="ES123" s="206">
        <f t="shared" si="469"/>
        <v>0</v>
      </c>
      <c r="ET123" s="207"/>
      <c r="EU123" s="207">
        <f t="shared" si="470"/>
        <v>0</v>
      </c>
      <c r="EV123" s="206">
        <f t="shared" si="471"/>
        <v>0</v>
      </c>
      <c r="EW123" s="206">
        <f t="shared" si="472"/>
        <v>0</v>
      </c>
      <c r="EX123" s="207"/>
      <c r="EY123" s="207">
        <f t="shared" si="473"/>
        <v>0</v>
      </c>
      <c r="EZ123" s="206">
        <f t="shared" si="474"/>
        <v>0</v>
      </c>
      <c r="FA123" s="206">
        <f t="shared" si="475"/>
        <v>0</v>
      </c>
      <c r="FB123" s="207"/>
      <c r="FC123" s="207">
        <f t="shared" si="476"/>
        <v>0</v>
      </c>
      <c r="FD123" s="206">
        <f t="shared" si="477"/>
        <v>0</v>
      </c>
      <c r="FE123" s="206">
        <f t="shared" si="478"/>
        <v>0</v>
      </c>
      <c r="FF123" s="207"/>
      <c r="FG123" s="207">
        <f t="shared" si="479"/>
        <v>0</v>
      </c>
      <c r="FH123" s="206">
        <f t="shared" si="480"/>
        <v>0</v>
      </c>
      <c r="FI123" s="206">
        <f t="shared" si="481"/>
        <v>0</v>
      </c>
      <c r="FJ123" s="207"/>
      <c r="FK123" s="207">
        <f t="shared" si="482"/>
        <v>0</v>
      </c>
      <c r="FL123" s="206">
        <f t="shared" si="483"/>
        <v>0</v>
      </c>
      <c r="FM123" s="206">
        <f t="shared" si="484"/>
        <v>0</v>
      </c>
      <c r="FN123" s="207"/>
      <c r="FO123" s="207">
        <f t="shared" si="485"/>
        <v>0</v>
      </c>
      <c r="FP123" s="206">
        <f t="shared" si="486"/>
        <v>0</v>
      </c>
      <c r="FQ123" s="206">
        <f t="shared" si="487"/>
        <v>0</v>
      </c>
      <c r="FR123" s="207"/>
      <c r="FS123" s="207">
        <f t="shared" si="488"/>
        <v>0</v>
      </c>
      <c r="FT123" s="206">
        <f t="shared" si="489"/>
        <v>0</v>
      </c>
      <c r="FU123" s="206">
        <f t="shared" si="490"/>
        <v>0</v>
      </c>
      <c r="FV123" s="207"/>
      <c r="FW123" s="207">
        <f>SUM(FV123*CH123)</f>
        <v>0</v>
      </c>
      <c r="FX123" s="206">
        <f>SUM(FV123+DH123)</f>
        <v>0</v>
      </c>
      <c r="FY123" s="206">
        <f>SUM(FX123*CH123)</f>
        <v>0</v>
      </c>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1:263" s="3" customFormat="1" x14ac:dyDescent="0.2">
      <c r="A124" s="45" t="s">
        <v>351</v>
      </c>
      <c r="B124" s="45" t="s">
        <v>352</v>
      </c>
      <c r="C124" s="45" t="s">
        <v>9</v>
      </c>
      <c r="D124" s="45">
        <v>60</v>
      </c>
      <c r="E124" s="486"/>
      <c r="F124" s="52">
        <f t="shared" si="658"/>
        <v>0</v>
      </c>
      <c r="G124" s="47"/>
      <c r="H124" s="52">
        <f t="shared" si="659"/>
        <v>0</v>
      </c>
      <c r="I124" s="47">
        <v>3</v>
      </c>
      <c r="J124" s="52">
        <f t="shared" si="660"/>
        <v>180</v>
      </c>
      <c r="K124" s="47"/>
      <c r="L124" s="52">
        <f t="shared" si="661"/>
        <v>0</v>
      </c>
      <c r="M124" s="47"/>
      <c r="N124" s="52">
        <f t="shared" si="662"/>
        <v>0</v>
      </c>
      <c r="O124" s="47">
        <v>3.5</v>
      </c>
      <c r="P124" s="52">
        <f t="shared" si="663"/>
        <v>210</v>
      </c>
      <c r="Q124" s="47">
        <v>4</v>
      </c>
      <c r="R124" s="52">
        <f t="shared" si="664"/>
        <v>240</v>
      </c>
      <c r="S124" s="47"/>
      <c r="T124" s="52">
        <f t="shared" si="665"/>
        <v>0</v>
      </c>
      <c r="U124" s="47">
        <v>3</v>
      </c>
      <c r="V124" s="52">
        <f t="shared" si="666"/>
        <v>180</v>
      </c>
      <c r="W124" s="47">
        <v>1</v>
      </c>
      <c r="X124" s="52">
        <f t="shared" si="667"/>
        <v>60</v>
      </c>
      <c r="Y124" s="47"/>
      <c r="Z124" s="52">
        <f t="shared" si="668"/>
        <v>0</v>
      </c>
      <c r="AA124" s="47"/>
      <c r="AB124" s="481">
        <f t="shared" si="669"/>
        <v>0</v>
      </c>
      <c r="AC124" s="486"/>
      <c r="AD124" s="52">
        <f t="shared" si="670"/>
        <v>0</v>
      </c>
      <c r="AE124" s="47"/>
      <c r="AF124" s="52">
        <f t="shared" si="671"/>
        <v>0</v>
      </c>
      <c r="AG124" s="184">
        <v>0.5</v>
      </c>
      <c r="AH124" s="52">
        <f t="shared" si="672"/>
        <v>30</v>
      </c>
      <c r="AI124" s="47"/>
      <c r="AJ124" s="52">
        <f t="shared" si="673"/>
        <v>0</v>
      </c>
      <c r="AK124" s="47"/>
      <c r="AL124" s="52">
        <f t="shared" si="674"/>
        <v>0</v>
      </c>
      <c r="AM124" s="47"/>
      <c r="AN124" s="52">
        <f t="shared" si="675"/>
        <v>0</v>
      </c>
      <c r="AO124" s="47"/>
      <c r="AP124" s="52">
        <f t="shared" si="676"/>
        <v>0</v>
      </c>
      <c r="AQ124" s="47"/>
      <c r="AR124" s="52">
        <f t="shared" si="677"/>
        <v>0</v>
      </c>
      <c r="AS124" s="47"/>
      <c r="AT124" s="52">
        <f t="shared" si="678"/>
        <v>0</v>
      </c>
      <c r="AU124" s="47"/>
      <c r="AV124" s="52">
        <f t="shared" si="679"/>
        <v>0</v>
      </c>
      <c r="AW124" s="47"/>
      <c r="AX124" s="52">
        <f t="shared" si="680"/>
        <v>0</v>
      </c>
      <c r="AY124" s="47"/>
      <c r="AZ124" s="481">
        <f t="shared" si="681"/>
        <v>0</v>
      </c>
      <c r="BA124" s="486"/>
      <c r="BB124" s="52">
        <f t="shared" si="682"/>
        <v>0</v>
      </c>
      <c r="BC124" s="47"/>
      <c r="BD124" s="52">
        <f t="shared" ref="BD124:BD125" si="770">SUM(BC124*$D124)</f>
        <v>0</v>
      </c>
      <c r="BE124" s="47"/>
      <c r="BF124" s="52">
        <f t="shared" ref="BF124:BF125" si="771">SUM(BE124*$D124)</f>
        <v>0</v>
      </c>
      <c r="BG124" s="47"/>
      <c r="BH124" s="52">
        <f t="shared" ref="BH124:BH125" si="772">SUM(BG124*$D124)</f>
        <v>0</v>
      </c>
      <c r="BI124" s="47"/>
      <c r="BJ124" s="52">
        <f t="shared" ref="BJ124:BJ125" si="773">SUM(BI124*$D124)</f>
        <v>0</v>
      </c>
      <c r="BK124" s="47"/>
      <c r="BL124" s="52">
        <f t="shared" ref="BL124:BL125" si="774">SUM(BK124*$D124)</f>
        <v>0</v>
      </c>
      <c r="BM124" s="47"/>
      <c r="BN124" s="52">
        <f t="shared" ref="BN124:BN125" si="775">SUM(BM124*$D124)</f>
        <v>0</v>
      </c>
      <c r="BO124" s="47"/>
      <c r="BP124" s="52">
        <f t="shared" ref="BP124:BP125" si="776">SUM(BO124*$D124)</f>
        <v>0</v>
      </c>
      <c r="BQ124" s="47"/>
      <c r="BR124" s="52">
        <f t="shared" ref="BR124:BR125" si="777">SUM(BQ124*$D124)</f>
        <v>0</v>
      </c>
      <c r="BS124" s="47"/>
      <c r="BT124" s="52">
        <f t="shared" ref="BT124:BT125" si="778">SUM(BS124*$D124)</f>
        <v>0</v>
      </c>
      <c r="BU124" s="47"/>
      <c r="BV124" s="52">
        <f t="shared" ref="BV124:BV125" si="779">SUM(BU124*$D124)</f>
        <v>0</v>
      </c>
      <c r="BW124" s="47"/>
      <c r="BX124" s="505">
        <f t="shared" ref="BX124:BX125" si="780">SUM(BW124*$D124)</f>
        <v>0</v>
      </c>
      <c r="BY124" s="499"/>
      <c r="BZ124" s="52">
        <f t="shared" ref="BZ124:BZ125" si="781">SUM(BY124*$D124)</f>
        <v>0</v>
      </c>
      <c r="CA124" s="47"/>
      <c r="CB124" s="52">
        <f t="shared" ref="CB124:CB125" si="782">SUM(CA124*$D124)</f>
        <v>0</v>
      </c>
      <c r="CC124" s="47"/>
      <c r="CD124" s="52">
        <f t="shared" ref="CD124:CD125" si="783">SUM(CC124*$D124)</f>
        <v>0</v>
      </c>
      <c r="CE124" s="47"/>
      <c r="CF124" s="52">
        <f t="shared" ref="CF124:CF125" si="784">SUM(CE124*$D124)</f>
        <v>0</v>
      </c>
      <c r="CG124" s="42"/>
      <c r="CH124" s="49">
        <f t="shared" si="429"/>
        <v>15</v>
      </c>
      <c r="CI124" s="49">
        <f t="shared" si="739"/>
        <v>900</v>
      </c>
      <c r="CJ124" s="1"/>
      <c r="CK124" s="1"/>
      <c r="CL124" s="207"/>
      <c r="CM124" s="207">
        <f t="shared" si="431"/>
        <v>0</v>
      </c>
      <c r="CN124" s="206">
        <f t="shared" si="518"/>
        <v>3</v>
      </c>
      <c r="CO124" s="206">
        <f t="shared" si="519"/>
        <v>180</v>
      </c>
      <c r="CP124" s="207"/>
      <c r="CQ124" s="207">
        <f t="shared" si="432"/>
        <v>0</v>
      </c>
      <c r="CR124" s="206">
        <f t="shared" si="523"/>
        <v>0</v>
      </c>
      <c r="CS124" s="206">
        <f t="shared" si="433"/>
        <v>0</v>
      </c>
      <c r="CT124" s="207"/>
      <c r="CU124" s="207">
        <f t="shared" si="434"/>
        <v>0</v>
      </c>
      <c r="CV124" s="206">
        <f t="shared" si="740"/>
        <v>0</v>
      </c>
      <c r="CW124" s="206">
        <f t="shared" si="741"/>
        <v>0</v>
      </c>
      <c r="CX124" s="207"/>
      <c r="CY124" s="207">
        <f t="shared" si="437"/>
        <v>0</v>
      </c>
      <c r="CZ124" s="206">
        <f t="shared" si="742"/>
        <v>3.5</v>
      </c>
      <c r="DA124" s="206">
        <f t="shared" si="743"/>
        <v>210</v>
      </c>
      <c r="DB124" s="207"/>
      <c r="DC124" s="207">
        <f t="shared" si="440"/>
        <v>0</v>
      </c>
      <c r="DD124" s="206">
        <f t="shared" si="744"/>
        <v>4</v>
      </c>
      <c r="DE124" s="206">
        <f t="shared" si="745"/>
        <v>240</v>
      </c>
      <c r="DF124" s="207"/>
      <c r="DG124" s="207">
        <f t="shared" si="443"/>
        <v>0</v>
      </c>
      <c r="DH124" s="206">
        <f t="shared" si="746"/>
        <v>0</v>
      </c>
      <c r="DI124" s="206">
        <f t="shared" si="747"/>
        <v>0</v>
      </c>
      <c r="DJ124" s="207"/>
      <c r="DK124" s="207">
        <f t="shared" si="446"/>
        <v>0</v>
      </c>
      <c r="DL124" s="206">
        <f t="shared" si="748"/>
        <v>3</v>
      </c>
      <c r="DM124" s="206">
        <f t="shared" si="749"/>
        <v>180</v>
      </c>
      <c r="DN124" s="207"/>
      <c r="DO124" s="207">
        <f t="shared" si="449"/>
        <v>0</v>
      </c>
      <c r="DP124" s="206">
        <f t="shared" si="750"/>
        <v>1</v>
      </c>
      <c r="DQ124" s="206">
        <f t="shared" si="751"/>
        <v>60</v>
      </c>
      <c r="DR124" s="207"/>
      <c r="DS124" s="207">
        <f t="shared" si="452"/>
        <v>0</v>
      </c>
      <c r="DT124" s="206">
        <f t="shared" si="752"/>
        <v>0</v>
      </c>
      <c r="DU124" s="206">
        <f t="shared" si="753"/>
        <v>0</v>
      </c>
      <c r="DV124" s="207"/>
      <c r="DW124" s="207">
        <f t="shared" si="520"/>
        <v>0</v>
      </c>
      <c r="DX124" s="206">
        <f t="shared" si="521"/>
        <v>0</v>
      </c>
      <c r="DY124" s="206">
        <f t="shared" si="522"/>
        <v>0</v>
      </c>
      <c r="DZ124" s="525"/>
      <c r="EA124" s="207">
        <f t="shared" si="455"/>
        <v>0</v>
      </c>
      <c r="EB124" s="206">
        <f t="shared" si="456"/>
        <v>0</v>
      </c>
      <c r="EC124" s="206">
        <f t="shared" si="457"/>
        <v>0</v>
      </c>
      <c r="ED124" s="207"/>
      <c r="EE124" s="207">
        <f t="shared" si="458"/>
        <v>0</v>
      </c>
      <c r="EF124" s="206">
        <f t="shared" si="459"/>
        <v>0</v>
      </c>
      <c r="EG124" s="206">
        <f t="shared" si="460"/>
        <v>0</v>
      </c>
      <c r="EH124" s="207"/>
      <c r="EI124" s="207">
        <f t="shared" si="461"/>
        <v>0</v>
      </c>
      <c r="EJ124" s="206">
        <f t="shared" si="462"/>
        <v>0.5</v>
      </c>
      <c r="EK124" s="206">
        <f t="shared" si="463"/>
        <v>30</v>
      </c>
      <c r="EL124" s="207"/>
      <c r="EM124" s="207">
        <f t="shared" si="464"/>
        <v>0</v>
      </c>
      <c r="EN124" s="206">
        <f t="shared" si="465"/>
        <v>0</v>
      </c>
      <c r="EO124" s="206">
        <f t="shared" si="466"/>
        <v>0</v>
      </c>
      <c r="EP124" s="207"/>
      <c r="EQ124" s="207">
        <f t="shared" si="467"/>
        <v>0</v>
      </c>
      <c r="ER124" s="206">
        <f t="shared" si="468"/>
        <v>0</v>
      </c>
      <c r="ES124" s="206">
        <f t="shared" si="469"/>
        <v>0</v>
      </c>
      <c r="ET124" s="207"/>
      <c r="EU124" s="207">
        <f t="shared" si="470"/>
        <v>0</v>
      </c>
      <c r="EV124" s="206">
        <f t="shared" si="471"/>
        <v>0</v>
      </c>
      <c r="EW124" s="206">
        <f t="shared" si="472"/>
        <v>0</v>
      </c>
      <c r="EX124" s="207"/>
      <c r="EY124" s="207">
        <f t="shared" si="473"/>
        <v>0</v>
      </c>
      <c r="EZ124" s="206">
        <f t="shared" si="474"/>
        <v>0</v>
      </c>
      <c r="FA124" s="206">
        <f t="shared" si="475"/>
        <v>0</v>
      </c>
      <c r="FB124" s="207"/>
      <c r="FC124" s="207">
        <f t="shared" si="476"/>
        <v>0</v>
      </c>
      <c r="FD124" s="206">
        <f t="shared" si="477"/>
        <v>0</v>
      </c>
      <c r="FE124" s="206">
        <f t="shared" si="478"/>
        <v>0</v>
      </c>
      <c r="FF124" s="207"/>
      <c r="FG124" s="207">
        <f t="shared" si="479"/>
        <v>0</v>
      </c>
      <c r="FH124" s="206">
        <f t="shared" si="480"/>
        <v>0</v>
      </c>
      <c r="FI124" s="206">
        <f t="shared" si="481"/>
        <v>0</v>
      </c>
      <c r="FJ124" s="207"/>
      <c r="FK124" s="207">
        <f t="shared" si="482"/>
        <v>0</v>
      </c>
      <c r="FL124" s="206">
        <f t="shared" si="483"/>
        <v>0</v>
      </c>
      <c r="FM124" s="206">
        <f t="shared" si="484"/>
        <v>0</v>
      </c>
      <c r="FN124" s="207"/>
      <c r="FO124" s="207">
        <f t="shared" si="485"/>
        <v>0</v>
      </c>
      <c r="FP124" s="206">
        <f t="shared" si="486"/>
        <v>0</v>
      </c>
      <c r="FQ124" s="206">
        <f t="shared" si="487"/>
        <v>0</v>
      </c>
      <c r="FR124" s="207"/>
      <c r="FS124" s="207">
        <f t="shared" si="488"/>
        <v>0</v>
      </c>
      <c r="FT124" s="206">
        <f t="shared" si="489"/>
        <v>0</v>
      </c>
      <c r="FU124" s="206">
        <f t="shared" si="490"/>
        <v>0</v>
      </c>
      <c r="FV124" s="207"/>
      <c r="FW124" s="207">
        <f t="shared" ref="FW124:FW128" si="785">SUM(FV124*CH124)</f>
        <v>0</v>
      </c>
      <c r="FX124" s="206"/>
      <c r="FY124" s="206"/>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1:263" s="472" customFormat="1" x14ac:dyDescent="0.2">
      <c r="A125" s="467" t="s">
        <v>175</v>
      </c>
      <c r="B125" s="467" t="s">
        <v>176</v>
      </c>
      <c r="C125" s="467" t="s">
        <v>9</v>
      </c>
      <c r="D125" s="467">
        <v>60</v>
      </c>
      <c r="E125" s="487"/>
      <c r="F125" s="469">
        <f t="shared" si="658"/>
        <v>0</v>
      </c>
      <c r="G125" s="470"/>
      <c r="H125" s="469">
        <f t="shared" si="659"/>
        <v>0</v>
      </c>
      <c r="I125" s="470"/>
      <c r="J125" s="469">
        <f t="shared" si="660"/>
        <v>0</v>
      </c>
      <c r="K125" s="470"/>
      <c r="L125" s="469">
        <f t="shared" si="661"/>
        <v>0</v>
      </c>
      <c r="M125" s="470"/>
      <c r="N125" s="469">
        <f t="shared" si="662"/>
        <v>0</v>
      </c>
      <c r="O125" s="470"/>
      <c r="P125" s="469">
        <f t="shared" si="663"/>
        <v>0</v>
      </c>
      <c r="Q125" s="470"/>
      <c r="R125" s="469">
        <f t="shared" si="664"/>
        <v>0</v>
      </c>
      <c r="S125" s="470"/>
      <c r="T125" s="469">
        <f t="shared" si="665"/>
        <v>0</v>
      </c>
      <c r="U125" s="470"/>
      <c r="V125" s="469">
        <f t="shared" si="666"/>
        <v>0</v>
      </c>
      <c r="W125" s="470"/>
      <c r="X125" s="469">
        <f t="shared" si="667"/>
        <v>0</v>
      </c>
      <c r="Y125" s="470"/>
      <c r="Z125" s="469">
        <f t="shared" si="668"/>
        <v>0</v>
      </c>
      <c r="AA125" s="470"/>
      <c r="AB125" s="482">
        <f t="shared" si="669"/>
        <v>0</v>
      </c>
      <c r="AC125" s="487"/>
      <c r="AD125" s="469">
        <f t="shared" si="670"/>
        <v>0</v>
      </c>
      <c r="AE125" s="470"/>
      <c r="AF125" s="469">
        <f t="shared" si="671"/>
        <v>0</v>
      </c>
      <c r="AG125" s="470"/>
      <c r="AH125" s="469">
        <f t="shared" si="672"/>
        <v>0</v>
      </c>
      <c r="AI125" s="470"/>
      <c r="AJ125" s="469">
        <f t="shared" si="673"/>
        <v>0</v>
      </c>
      <c r="AK125" s="470"/>
      <c r="AL125" s="469">
        <f t="shared" si="674"/>
        <v>0</v>
      </c>
      <c r="AM125" s="470"/>
      <c r="AN125" s="469">
        <f t="shared" si="675"/>
        <v>0</v>
      </c>
      <c r="AO125" s="470"/>
      <c r="AP125" s="469">
        <f t="shared" si="676"/>
        <v>0</v>
      </c>
      <c r="AQ125" s="470"/>
      <c r="AR125" s="469">
        <f t="shared" si="677"/>
        <v>0</v>
      </c>
      <c r="AS125" s="470"/>
      <c r="AT125" s="469">
        <f t="shared" si="678"/>
        <v>0</v>
      </c>
      <c r="AU125" s="470"/>
      <c r="AV125" s="469">
        <f t="shared" si="679"/>
        <v>0</v>
      </c>
      <c r="AW125" s="470"/>
      <c r="AX125" s="469">
        <f t="shared" si="680"/>
        <v>0</v>
      </c>
      <c r="AY125" s="470"/>
      <c r="AZ125" s="482">
        <f t="shared" si="681"/>
        <v>0</v>
      </c>
      <c r="BA125" s="487"/>
      <c r="BB125" s="469">
        <f t="shared" si="682"/>
        <v>0</v>
      </c>
      <c r="BC125" s="470"/>
      <c r="BD125" s="469">
        <f t="shared" si="770"/>
        <v>0</v>
      </c>
      <c r="BE125" s="470"/>
      <c r="BF125" s="469">
        <f t="shared" si="771"/>
        <v>0</v>
      </c>
      <c r="BG125" s="470"/>
      <c r="BH125" s="469">
        <f t="shared" si="772"/>
        <v>0</v>
      </c>
      <c r="BI125" s="470"/>
      <c r="BJ125" s="469">
        <f t="shared" si="773"/>
        <v>0</v>
      </c>
      <c r="BK125" s="470"/>
      <c r="BL125" s="469">
        <f t="shared" si="774"/>
        <v>0</v>
      </c>
      <c r="BM125" s="470"/>
      <c r="BN125" s="469">
        <f t="shared" si="775"/>
        <v>0</v>
      </c>
      <c r="BO125" s="470"/>
      <c r="BP125" s="469">
        <f t="shared" si="776"/>
        <v>0</v>
      </c>
      <c r="BQ125" s="470"/>
      <c r="BR125" s="469">
        <f t="shared" si="777"/>
        <v>0</v>
      </c>
      <c r="BS125" s="470"/>
      <c r="BT125" s="469">
        <f t="shared" si="778"/>
        <v>0</v>
      </c>
      <c r="BU125" s="470"/>
      <c r="BV125" s="469">
        <f t="shared" si="779"/>
        <v>0</v>
      </c>
      <c r="BW125" s="470"/>
      <c r="BX125" s="506">
        <f t="shared" si="780"/>
        <v>0</v>
      </c>
      <c r="BY125" s="500"/>
      <c r="BZ125" s="469">
        <f t="shared" si="781"/>
        <v>0</v>
      </c>
      <c r="CA125" s="470"/>
      <c r="CB125" s="469">
        <f t="shared" si="782"/>
        <v>0</v>
      </c>
      <c r="CC125" s="470"/>
      <c r="CD125" s="469">
        <f t="shared" si="783"/>
        <v>0</v>
      </c>
      <c r="CE125" s="470"/>
      <c r="CF125" s="469">
        <f t="shared" si="784"/>
        <v>0</v>
      </c>
      <c r="CG125" s="468"/>
      <c r="CH125" s="49">
        <f t="shared" si="429"/>
        <v>0</v>
      </c>
      <c r="CI125" s="471">
        <f t="shared" si="739"/>
        <v>0</v>
      </c>
      <c r="CL125" s="473"/>
      <c r="CM125" s="473">
        <f t="shared" si="431"/>
        <v>0</v>
      </c>
      <c r="CN125" s="206">
        <f t="shared" si="518"/>
        <v>0</v>
      </c>
      <c r="CO125" s="206">
        <f t="shared" si="519"/>
        <v>0</v>
      </c>
      <c r="CP125" s="473"/>
      <c r="CQ125" s="473">
        <f t="shared" si="432"/>
        <v>0</v>
      </c>
      <c r="CR125" s="206">
        <f t="shared" si="523"/>
        <v>0</v>
      </c>
      <c r="CS125" s="206">
        <f t="shared" si="433"/>
        <v>0</v>
      </c>
      <c r="CT125" s="473"/>
      <c r="CU125" s="473">
        <f t="shared" si="434"/>
        <v>0</v>
      </c>
      <c r="CV125" s="473">
        <f t="shared" si="740"/>
        <v>0</v>
      </c>
      <c r="CW125" s="473">
        <f t="shared" si="741"/>
        <v>0</v>
      </c>
      <c r="CX125" s="473"/>
      <c r="CY125" s="473">
        <f t="shared" si="437"/>
        <v>0</v>
      </c>
      <c r="CZ125" s="473">
        <f t="shared" si="742"/>
        <v>0</v>
      </c>
      <c r="DA125" s="473">
        <f t="shared" si="743"/>
        <v>0</v>
      </c>
      <c r="DB125" s="473"/>
      <c r="DC125" s="473">
        <f t="shared" si="440"/>
        <v>0</v>
      </c>
      <c r="DD125" s="473">
        <f t="shared" si="744"/>
        <v>0</v>
      </c>
      <c r="DE125" s="473">
        <f t="shared" si="745"/>
        <v>0</v>
      </c>
      <c r="DF125" s="473"/>
      <c r="DG125" s="473">
        <f t="shared" si="443"/>
        <v>0</v>
      </c>
      <c r="DH125" s="473">
        <f t="shared" si="746"/>
        <v>0</v>
      </c>
      <c r="DI125" s="473">
        <f t="shared" si="747"/>
        <v>0</v>
      </c>
      <c r="DJ125" s="473"/>
      <c r="DK125" s="473">
        <f t="shared" si="446"/>
        <v>0</v>
      </c>
      <c r="DL125" s="473">
        <f t="shared" si="748"/>
        <v>0</v>
      </c>
      <c r="DM125" s="473">
        <f t="shared" si="749"/>
        <v>0</v>
      </c>
      <c r="DN125" s="473"/>
      <c r="DO125" s="473">
        <f t="shared" si="449"/>
        <v>0</v>
      </c>
      <c r="DP125" s="473">
        <f t="shared" si="750"/>
        <v>0</v>
      </c>
      <c r="DQ125" s="473">
        <f t="shared" si="751"/>
        <v>0</v>
      </c>
      <c r="DR125" s="473">
        <v>1.5</v>
      </c>
      <c r="DS125" s="473">
        <f t="shared" si="452"/>
        <v>90</v>
      </c>
      <c r="DT125" s="473">
        <f t="shared" si="752"/>
        <v>1.5</v>
      </c>
      <c r="DU125" s="473">
        <f t="shared" si="753"/>
        <v>90</v>
      </c>
      <c r="DV125" s="473">
        <v>0.75</v>
      </c>
      <c r="DW125" s="207">
        <f t="shared" si="520"/>
        <v>45</v>
      </c>
      <c r="DX125" s="206">
        <f t="shared" si="521"/>
        <v>0.75</v>
      </c>
      <c r="DY125" s="206">
        <f t="shared" si="522"/>
        <v>45</v>
      </c>
      <c r="DZ125" s="527"/>
      <c r="EA125" s="473">
        <f t="shared" si="455"/>
        <v>0</v>
      </c>
      <c r="EB125" s="473">
        <f t="shared" si="456"/>
        <v>0</v>
      </c>
      <c r="EC125" s="473">
        <f t="shared" si="457"/>
        <v>0</v>
      </c>
      <c r="ED125" s="473"/>
      <c r="EE125" s="473">
        <f t="shared" si="458"/>
        <v>0</v>
      </c>
      <c r="EF125" s="473">
        <f t="shared" si="459"/>
        <v>0</v>
      </c>
      <c r="EG125" s="473">
        <f t="shared" si="460"/>
        <v>0</v>
      </c>
      <c r="EH125" s="473"/>
      <c r="EI125" s="207">
        <f t="shared" si="461"/>
        <v>0</v>
      </c>
      <c r="EJ125" s="206">
        <f t="shared" si="462"/>
        <v>0</v>
      </c>
      <c r="EK125" s="206">
        <f t="shared" si="463"/>
        <v>0</v>
      </c>
      <c r="EL125" s="473"/>
      <c r="EM125" s="207">
        <f t="shared" si="464"/>
        <v>0</v>
      </c>
      <c r="EN125" s="206">
        <f t="shared" si="465"/>
        <v>0</v>
      </c>
      <c r="EO125" s="206">
        <f t="shared" si="466"/>
        <v>0</v>
      </c>
      <c r="EP125" s="473"/>
      <c r="EQ125" s="207">
        <f t="shared" si="467"/>
        <v>0</v>
      </c>
      <c r="ER125" s="206">
        <f t="shared" si="468"/>
        <v>0</v>
      </c>
      <c r="ES125" s="206">
        <f t="shared" si="469"/>
        <v>0</v>
      </c>
      <c r="ET125" s="473"/>
      <c r="EU125" s="207">
        <f t="shared" si="470"/>
        <v>0</v>
      </c>
      <c r="EV125" s="206">
        <f t="shared" si="471"/>
        <v>0</v>
      </c>
      <c r="EW125" s="206">
        <f t="shared" si="472"/>
        <v>0</v>
      </c>
      <c r="EX125" s="473"/>
      <c r="EY125" s="473">
        <f t="shared" si="473"/>
        <v>0</v>
      </c>
      <c r="EZ125" s="206">
        <f t="shared" si="474"/>
        <v>0</v>
      </c>
      <c r="FA125" s="206">
        <f t="shared" si="475"/>
        <v>0</v>
      </c>
      <c r="FB125" s="473"/>
      <c r="FC125" s="207">
        <f t="shared" si="476"/>
        <v>0</v>
      </c>
      <c r="FD125" s="206">
        <f t="shared" si="477"/>
        <v>0</v>
      </c>
      <c r="FE125" s="206">
        <f t="shared" si="478"/>
        <v>0</v>
      </c>
      <c r="FF125" s="473"/>
      <c r="FG125" s="207">
        <f t="shared" si="479"/>
        <v>0</v>
      </c>
      <c r="FH125" s="206">
        <f t="shared" si="480"/>
        <v>0</v>
      </c>
      <c r="FI125" s="206">
        <f t="shared" si="481"/>
        <v>0</v>
      </c>
      <c r="FJ125" s="473"/>
      <c r="FK125" s="207">
        <f t="shared" si="482"/>
        <v>0</v>
      </c>
      <c r="FL125" s="206">
        <f t="shared" si="483"/>
        <v>0</v>
      </c>
      <c r="FM125" s="206">
        <f t="shared" si="484"/>
        <v>0</v>
      </c>
      <c r="FN125" s="473"/>
      <c r="FO125" s="207">
        <f t="shared" si="485"/>
        <v>0</v>
      </c>
      <c r="FP125" s="206">
        <f t="shared" si="486"/>
        <v>0</v>
      </c>
      <c r="FQ125" s="206">
        <f t="shared" si="487"/>
        <v>0</v>
      </c>
      <c r="FR125" s="473"/>
      <c r="FS125" s="207">
        <f t="shared" si="488"/>
        <v>0</v>
      </c>
      <c r="FT125" s="206">
        <f t="shared" si="489"/>
        <v>0</v>
      </c>
      <c r="FU125" s="206">
        <f t="shared" si="490"/>
        <v>0</v>
      </c>
      <c r="FV125" s="473"/>
      <c r="FW125" s="473">
        <f t="shared" si="785"/>
        <v>0</v>
      </c>
      <c r="FX125" s="473"/>
      <c r="FY125" s="473"/>
    </row>
    <row r="126" spans="1:263" s="3" customFormat="1" x14ac:dyDescent="0.2">
      <c r="A126" s="45"/>
      <c r="B126" s="45"/>
      <c r="C126" s="45" t="s">
        <v>10</v>
      </c>
      <c r="D126" s="45">
        <v>35</v>
      </c>
      <c r="E126" s="486"/>
      <c r="F126" s="52">
        <f t="shared" ref="F126" si="786">SUM(E126*$D126)</f>
        <v>0</v>
      </c>
      <c r="G126" s="47"/>
      <c r="H126" s="52">
        <f t="shared" ref="H126" si="787">SUM(G126*$D126)</f>
        <v>0</v>
      </c>
      <c r="I126" s="47"/>
      <c r="J126" s="52">
        <f t="shared" ref="J126" si="788">SUM(I126*$D126)</f>
        <v>0</v>
      </c>
      <c r="K126" s="47"/>
      <c r="L126" s="52">
        <f t="shared" ref="L126" si="789">SUM(K126*$D126)</f>
        <v>0</v>
      </c>
      <c r="M126" s="47"/>
      <c r="N126" s="52">
        <f t="shared" ref="N126" si="790">SUM(M126*$D126)</f>
        <v>0</v>
      </c>
      <c r="O126" s="47"/>
      <c r="P126" s="52">
        <f t="shared" ref="P126" si="791">SUM(O126*$D126)</f>
        <v>0</v>
      </c>
      <c r="Q126" s="47"/>
      <c r="R126" s="52">
        <f t="shared" ref="R126" si="792">SUM(Q126*$D126)</f>
        <v>0</v>
      </c>
      <c r="S126" s="47"/>
      <c r="T126" s="52">
        <f t="shared" ref="T126" si="793">SUM(S126*$D126)</f>
        <v>0</v>
      </c>
      <c r="U126" s="47"/>
      <c r="V126" s="52">
        <f t="shared" ref="V126" si="794">SUM(U126*$D126)</f>
        <v>0</v>
      </c>
      <c r="W126" s="47"/>
      <c r="X126" s="52">
        <f t="shared" ref="X126" si="795">SUM(W126*$D126)</f>
        <v>0</v>
      </c>
      <c r="Y126" s="47"/>
      <c r="Z126" s="52">
        <f t="shared" ref="Z126" si="796">SUM(Y126*$D126)</f>
        <v>0</v>
      </c>
      <c r="AA126" s="47"/>
      <c r="AB126" s="481">
        <f t="shared" ref="AB126" si="797">SUM(AA126*$D126)</f>
        <v>0</v>
      </c>
      <c r="AC126" s="486"/>
      <c r="AD126" s="52">
        <f t="shared" ref="AD126" si="798">SUM(AC126*$D126)</f>
        <v>0</v>
      </c>
      <c r="AE126" s="47"/>
      <c r="AF126" s="52">
        <f t="shared" ref="AF126" si="799">SUM(AE126*$D126)</f>
        <v>0</v>
      </c>
      <c r="AG126" s="47"/>
      <c r="AH126" s="52">
        <f t="shared" ref="AH126" si="800">SUM(AG126*$D126)</f>
        <v>0</v>
      </c>
      <c r="AI126" s="47"/>
      <c r="AJ126" s="52">
        <f t="shared" ref="AJ126" si="801">SUM(AI126*$D126)</f>
        <v>0</v>
      </c>
      <c r="AK126" s="47"/>
      <c r="AL126" s="52">
        <f t="shared" ref="AL126" si="802">SUM(AK126*$D126)</f>
        <v>0</v>
      </c>
      <c r="AM126" s="47"/>
      <c r="AN126" s="52">
        <f t="shared" ref="AN126" si="803">SUM(AM126*$D126)</f>
        <v>0</v>
      </c>
      <c r="AO126" s="47"/>
      <c r="AP126" s="52">
        <f t="shared" ref="AP126" si="804">SUM(AO126*$D126)</f>
        <v>0</v>
      </c>
      <c r="AQ126" s="47"/>
      <c r="AR126" s="52">
        <f t="shared" ref="AR126" si="805">SUM(AQ126*$D126)</f>
        <v>0</v>
      </c>
      <c r="AS126" s="47"/>
      <c r="AT126" s="52">
        <f t="shared" ref="AT126" si="806">SUM(AS126*$D126)</f>
        <v>0</v>
      </c>
      <c r="AU126" s="47"/>
      <c r="AV126" s="52">
        <f t="shared" ref="AV126" si="807">SUM(AU126*$D126)</f>
        <v>0</v>
      </c>
      <c r="AW126" s="47"/>
      <c r="AX126" s="52">
        <f t="shared" ref="AX126" si="808">SUM(AW126*$D126)</f>
        <v>0</v>
      </c>
      <c r="AY126" s="47"/>
      <c r="AZ126" s="481">
        <f t="shared" ref="AZ126" si="809">SUM(AY126*$D126)</f>
        <v>0</v>
      </c>
      <c r="BA126" s="486"/>
      <c r="BB126" s="52">
        <f t="shared" si="413"/>
        <v>0</v>
      </c>
      <c r="BC126" s="47"/>
      <c r="BD126" s="52">
        <f t="shared" ref="BD126" si="810">SUM(BC126*$D126)</f>
        <v>0</v>
      </c>
      <c r="BE126" s="47"/>
      <c r="BF126" s="52">
        <f t="shared" ref="BF126" si="811">SUM(BE126*$D126)</f>
        <v>0</v>
      </c>
      <c r="BG126" s="47"/>
      <c r="BH126" s="52">
        <f t="shared" ref="BH126" si="812">SUM(BG126*$D126)</f>
        <v>0</v>
      </c>
      <c r="BI126" s="47"/>
      <c r="BJ126" s="52">
        <f t="shared" ref="BJ126" si="813">SUM(BI126*$D126)</f>
        <v>0</v>
      </c>
      <c r="BK126" s="47"/>
      <c r="BL126" s="52">
        <f t="shared" ref="BL126" si="814">SUM(BK126*$D126)</f>
        <v>0</v>
      </c>
      <c r="BM126" s="47"/>
      <c r="BN126" s="52">
        <f t="shared" ref="BN126" si="815">SUM(BM126*$D126)</f>
        <v>0</v>
      </c>
      <c r="BO126" s="47"/>
      <c r="BP126" s="52">
        <f t="shared" ref="BP126" si="816">SUM(BO126*$D126)</f>
        <v>0</v>
      </c>
      <c r="BQ126" s="47"/>
      <c r="BR126" s="52">
        <f t="shared" ref="BR126" si="817">SUM(BQ126*$D126)</f>
        <v>0</v>
      </c>
      <c r="BS126" s="47"/>
      <c r="BT126" s="52">
        <f t="shared" ref="BT126" si="818">SUM(BS126*$D126)</f>
        <v>0</v>
      </c>
      <c r="BU126" s="47"/>
      <c r="BV126" s="52">
        <f t="shared" ref="BV126" si="819">SUM(BU126*$D126)</f>
        <v>0</v>
      </c>
      <c r="BW126" s="47"/>
      <c r="BX126" s="505">
        <f t="shared" ref="BX126" si="820">SUM(BW126*$D126)</f>
        <v>0</v>
      </c>
      <c r="BY126" s="499"/>
      <c r="BZ126" s="52">
        <f t="shared" ref="BZ126" si="821">SUM(BY126*$D126)</f>
        <v>0</v>
      </c>
      <c r="CA126" s="47"/>
      <c r="CB126" s="52">
        <f t="shared" ref="CB126" si="822">SUM(CA126*$D126)</f>
        <v>0</v>
      </c>
      <c r="CC126" s="47"/>
      <c r="CD126" s="52">
        <f t="shared" ref="CD126" si="823">SUM(CC126*$D126)</f>
        <v>0</v>
      </c>
      <c r="CE126" s="47"/>
      <c r="CF126" s="52">
        <f t="shared" ref="CF126" si="824">SUM(CE126*$D126)</f>
        <v>0</v>
      </c>
      <c r="CG126" s="42"/>
      <c r="CH126" s="49">
        <f t="shared" si="429"/>
        <v>0</v>
      </c>
      <c r="CI126" s="49">
        <f t="shared" si="739"/>
        <v>0</v>
      </c>
      <c r="CJ126" s="1"/>
      <c r="CK126" s="1"/>
      <c r="CL126" s="207"/>
      <c r="CM126" s="207">
        <f t="shared" si="431"/>
        <v>0</v>
      </c>
      <c r="CN126" s="206">
        <f t="shared" si="518"/>
        <v>0</v>
      </c>
      <c r="CO126" s="206">
        <f t="shared" si="519"/>
        <v>0</v>
      </c>
      <c r="CP126" s="207"/>
      <c r="CQ126" s="207">
        <f t="shared" si="432"/>
        <v>0</v>
      </c>
      <c r="CR126" s="206">
        <f t="shared" si="523"/>
        <v>0</v>
      </c>
      <c r="CS126" s="206">
        <f t="shared" si="433"/>
        <v>0</v>
      </c>
      <c r="CT126" s="207"/>
      <c r="CU126" s="207">
        <f t="shared" si="434"/>
        <v>0</v>
      </c>
      <c r="CV126" s="206">
        <f t="shared" si="740"/>
        <v>0</v>
      </c>
      <c r="CW126" s="206">
        <f t="shared" si="741"/>
        <v>0</v>
      </c>
      <c r="CX126" s="207"/>
      <c r="CY126" s="207">
        <f t="shared" si="437"/>
        <v>0</v>
      </c>
      <c r="CZ126" s="206">
        <f t="shared" si="742"/>
        <v>0</v>
      </c>
      <c r="DA126" s="206">
        <f t="shared" si="743"/>
        <v>0</v>
      </c>
      <c r="DB126" s="207"/>
      <c r="DC126" s="207">
        <f t="shared" si="440"/>
        <v>0</v>
      </c>
      <c r="DD126" s="206">
        <f t="shared" si="744"/>
        <v>0</v>
      </c>
      <c r="DE126" s="206">
        <f t="shared" si="745"/>
        <v>0</v>
      </c>
      <c r="DF126" s="207"/>
      <c r="DG126" s="207">
        <f t="shared" si="443"/>
        <v>0</v>
      </c>
      <c r="DH126" s="206">
        <f t="shared" si="746"/>
        <v>0</v>
      </c>
      <c r="DI126" s="206">
        <f t="shared" si="747"/>
        <v>0</v>
      </c>
      <c r="DJ126" s="207"/>
      <c r="DK126" s="207">
        <f t="shared" si="446"/>
        <v>0</v>
      </c>
      <c r="DL126" s="206">
        <f t="shared" si="748"/>
        <v>0</v>
      </c>
      <c r="DM126" s="206">
        <f t="shared" si="749"/>
        <v>0</v>
      </c>
      <c r="DN126" s="207"/>
      <c r="DO126" s="207">
        <f t="shared" si="449"/>
        <v>0</v>
      </c>
      <c r="DP126" s="206">
        <f t="shared" si="750"/>
        <v>0</v>
      </c>
      <c r="DQ126" s="206">
        <f t="shared" si="751"/>
        <v>0</v>
      </c>
      <c r="DR126" s="207"/>
      <c r="DS126" s="207">
        <f t="shared" si="452"/>
        <v>0</v>
      </c>
      <c r="DT126" s="206">
        <f t="shared" si="752"/>
        <v>0</v>
      </c>
      <c r="DU126" s="206">
        <f t="shared" si="753"/>
        <v>0</v>
      </c>
      <c r="DV126" s="207"/>
      <c r="DW126" s="207">
        <f t="shared" si="520"/>
        <v>0</v>
      </c>
      <c r="DX126" s="206">
        <f t="shared" si="521"/>
        <v>0</v>
      </c>
      <c r="DY126" s="206">
        <f t="shared" si="522"/>
        <v>0</v>
      </c>
      <c r="DZ126" s="525"/>
      <c r="EA126" s="207">
        <f t="shared" si="455"/>
        <v>0</v>
      </c>
      <c r="EB126" s="206">
        <f t="shared" si="456"/>
        <v>0</v>
      </c>
      <c r="EC126" s="206">
        <f t="shared" si="457"/>
        <v>0</v>
      </c>
      <c r="ED126" s="207"/>
      <c r="EE126" s="207">
        <f t="shared" si="458"/>
        <v>0</v>
      </c>
      <c r="EF126" s="206">
        <f t="shared" si="459"/>
        <v>0</v>
      </c>
      <c r="EG126" s="206">
        <f t="shared" si="460"/>
        <v>0</v>
      </c>
      <c r="EH126" s="207"/>
      <c r="EI126" s="207">
        <f t="shared" si="461"/>
        <v>0</v>
      </c>
      <c r="EJ126" s="206">
        <f t="shared" si="462"/>
        <v>0</v>
      </c>
      <c r="EK126" s="206">
        <f t="shared" si="463"/>
        <v>0</v>
      </c>
      <c r="EL126" s="207"/>
      <c r="EM126" s="207">
        <f t="shared" si="464"/>
        <v>0</v>
      </c>
      <c r="EN126" s="206">
        <f t="shared" si="465"/>
        <v>0</v>
      </c>
      <c r="EO126" s="206">
        <f t="shared" si="466"/>
        <v>0</v>
      </c>
      <c r="EP126" s="207"/>
      <c r="EQ126" s="207">
        <f t="shared" si="467"/>
        <v>0</v>
      </c>
      <c r="ER126" s="206">
        <f t="shared" si="468"/>
        <v>0</v>
      </c>
      <c r="ES126" s="206">
        <f t="shared" si="469"/>
        <v>0</v>
      </c>
      <c r="ET126" s="207"/>
      <c r="EU126" s="207">
        <f t="shared" si="470"/>
        <v>0</v>
      </c>
      <c r="EV126" s="206">
        <f t="shared" si="471"/>
        <v>0</v>
      </c>
      <c r="EW126" s="206">
        <f t="shared" si="472"/>
        <v>0</v>
      </c>
      <c r="EX126" s="207"/>
      <c r="EY126" s="207">
        <f t="shared" si="473"/>
        <v>0</v>
      </c>
      <c r="EZ126" s="206">
        <f t="shared" si="474"/>
        <v>0</v>
      </c>
      <c r="FA126" s="206">
        <f t="shared" si="475"/>
        <v>0</v>
      </c>
      <c r="FB126" s="207"/>
      <c r="FC126" s="207">
        <f t="shared" si="476"/>
        <v>0</v>
      </c>
      <c r="FD126" s="206">
        <f t="shared" si="477"/>
        <v>0</v>
      </c>
      <c r="FE126" s="206">
        <f t="shared" si="478"/>
        <v>0</v>
      </c>
      <c r="FF126" s="207"/>
      <c r="FG126" s="207">
        <f t="shared" si="479"/>
        <v>0</v>
      </c>
      <c r="FH126" s="206">
        <f t="shared" si="480"/>
        <v>0</v>
      </c>
      <c r="FI126" s="206">
        <f t="shared" si="481"/>
        <v>0</v>
      </c>
      <c r="FJ126" s="207"/>
      <c r="FK126" s="207">
        <f t="shared" si="482"/>
        <v>0</v>
      </c>
      <c r="FL126" s="206">
        <f t="shared" si="483"/>
        <v>0</v>
      </c>
      <c r="FM126" s="206">
        <f t="shared" si="484"/>
        <v>0</v>
      </c>
      <c r="FN126" s="207"/>
      <c r="FO126" s="207">
        <f t="shared" si="485"/>
        <v>0</v>
      </c>
      <c r="FP126" s="206">
        <f t="shared" si="486"/>
        <v>0</v>
      </c>
      <c r="FQ126" s="206">
        <f t="shared" si="487"/>
        <v>0</v>
      </c>
      <c r="FR126" s="207"/>
      <c r="FS126" s="207">
        <f t="shared" si="488"/>
        <v>0</v>
      </c>
      <c r="FT126" s="206">
        <f t="shared" si="489"/>
        <v>0</v>
      </c>
      <c r="FU126" s="206">
        <f t="shared" si="490"/>
        <v>0</v>
      </c>
      <c r="FV126" s="207"/>
      <c r="FW126" s="207">
        <f t="shared" si="785"/>
        <v>0</v>
      </c>
      <c r="FX126" s="206">
        <f t="shared" ref="FX126:FX128" si="825">SUM(FV126+DH126)</f>
        <v>0</v>
      </c>
      <c r="FY126" s="206">
        <f t="shared" ref="FY126:FY128" si="826">SUM(FX126*CH126)</f>
        <v>0</v>
      </c>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1:263" s="3" customFormat="1" x14ac:dyDescent="0.2">
      <c r="A127" s="14"/>
      <c r="B127" s="14"/>
      <c r="C127" s="14"/>
      <c r="D127" s="14"/>
      <c r="E127" s="489"/>
      <c r="F127" s="14"/>
      <c r="G127" s="14"/>
      <c r="H127" s="14"/>
      <c r="I127" s="14"/>
      <c r="J127" s="14"/>
      <c r="K127" s="43"/>
      <c r="L127" s="14"/>
      <c r="M127" s="14"/>
      <c r="N127" s="14"/>
      <c r="O127" s="14"/>
      <c r="P127" s="14"/>
      <c r="Q127" s="14"/>
      <c r="R127" s="14"/>
      <c r="S127" s="14"/>
      <c r="T127" s="14"/>
      <c r="U127" s="14"/>
      <c r="V127" s="14"/>
      <c r="W127" s="14"/>
      <c r="X127" s="14"/>
      <c r="Y127" s="14"/>
      <c r="Z127" s="14"/>
      <c r="AA127" s="14"/>
      <c r="AB127" s="14"/>
      <c r="AC127" s="489"/>
      <c r="AD127" s="14"/>
      <c r="AE127" s="14"/>
      <c r="AF127" s="14"/>
      <c r="AG127" s="14"/>
      <c r="AH127" s="14"/>
      <c r="AI127" s="43"/>
      <c r="AJ127" s="14"/>
      <c r="AK127" s="14"/>
      <c r="AL127" s="14"/>
      <c r="AM127" s="14"/>
      <c r="AN127" s="14"/>
      <c r="AO127" s="14"/>
      <c r="AP127" s="14"/>
      <c r="AQ127" s="14"/>
      <c r="AR127" s="14"/>
      <c r="AS127" s="14"/>
      <c r="AT127" s="14"/>
      <c r="AU127" s="14"/>
      <c r="AV127" s="14"/>
      <c r="AW127" s="14"/>
      <c r="AX127" s="14"/>
      <c r="AY127" s="14"/>
      <c r="AZ127" s="14"/>
      <c r="BA127" s="489"/>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508"/>
      <c r="BY127" s="14"/>
      <c r="BZ127" s="14"/>
      <c r="CA127" s="14"/>
      <c r="CB127" s="14"/>
      <c r="CC127" s="14"/>
      <c r="CD127" s="14"/>
      <c r="CE127" s="14"/>
      <c r="CF127" s="14"/>
      <c r="CG127" s="14"/>
      <c r="CH127" s="12"/>
      <c r="CI127" s="12"/>
      <c r="CJ127" s="1"/>
      <c r="CK127" s="1"/>
      <c r="CL127" s="207"/>
      <c r="CM127" s="207">
        <f t="shared" si="431"/>
        <v>0</v>
      </c>
      <c r="CN127" s="206">
        <f t="shared" si="518"/>
        <v>0</v>
      </c>
      <c r="CO127" s="206">
        <f t="shared" si="519"/>
        <v>0</v>
      </c>
      <c r="CP127" s="207"/>
      <c r="CQ127" s="207">
        <f t="shared" si="432"/>
        <v>0</v>
      </c>
      <c r="CR127" s="206">
        <f t="shared" si="523"/>
        <v>0</v>
      </c>
      <c r="CS127" s="206">
        <f t="shared" si="433"/>
        <v>0</v>
      </c>
      <c r="CT127" s="207"/>
      <c r="CU127" s="207">
        <f t="shared" si="434"/>
        <v>0</v>
      </c>
      <c r="CV127" s="206">
        <f t="shared" si="740"/>
        <v>0</v>
      </c>
      <c r="CW127" s="206">
        <f t="shared" si="741"/>
        <v>0</v>
      </c>
      <c r="CX127" s="207"/>
      <c r="CY127" s="207">
        <f t="shared" si="437"/>
        <v>0</v>
      </c>
      <c r="CZ127" s="206">
        <f t="shared" si="742"/>
        <v>0</v>
      </c>
      <c r="DA127" s="206">
        <f t="shared" si="743"/>
        <v>0</v>
      </c>
      <c r="DB127" s="207"/>
      <c r="DC127" s="207">
        <f t="shared" si="440"/>
        <v>0</v>
      </c>
      <c r="DD127" s="206">
        <f t="shared" si="744"/>
        <v>0</v>
      </c>
      <c r="DE127" s="206">
        <f t="shared" si="745"/>
        <v>0</v>
      </c>
      <c r="DF127" s="207"/>
      <c r="DG127" s="207">
        <f t="shared" si="443"/>
        <v>0</v>
      </c>
      <c r="DH127" s="206">
        <f t="shared" si="746"/>
        <v>0</v>
      </c>
      <c r="DI127" s="206">
        <f t="shared" si="747"/>
        <v>0</v>
      </c>
      <c r="DJ127" s="207"/>
      <c r="DK127" s="207">
        <f t="shared" si="446"/>
        <v>0</v>
      </c>
      <c r="DL127" s="206">
        <f t="shared" si="748"/>
        <v>0</v>
      </c>
      <c r="DM127" s="206">
        <f t="shared" si="749"/>
        <v>0</v>
      </c>
      <c r="DN127" s="207"/>
      <c r="DO127" s="207">
        <f t="shared" si="449"/>
        <v>0</v>
      </c>
      <c r="DP127" s="206">
        <f t="shared" si="750"/>
        <v>0</v>
      </c>
      <c r="DQ127" s="206">
        <f t="shared" si="751"/>
        <v>0</v>
      </c>
      <c r="DR127" s="207"/>
      <c r="DS127" s="207">
        <f t="shared" si="452"/>
        <v>0</v>
      </c>
      <c r="DT127" s="206">
        <f t="shared" si="752"/>
        <v>0</v>
      </c>
      <c r="DU127" s="206">
        <f t="shared" si="753"/>
        <v>0</v>
      </c>
      <c r="DV127" s="207"/>
      <c r="DW127" s="207">
        <f t="shared" si="520"/>
        <v>0</v>
      </c>
      <c r="DX127" s="206">
        <f t="shared" si="521"/>
        <v>0</v>
      </c>
      <c r="DY127" s="206">
        <f t="shared" si="522"/>
        <v>0</v>
      </c>
      <c r="DZ127" s="525"/>
      <c r="EA127" s="207">
        <f t="shared" si="455"/>
        <v>0</v>
      </c>
      <c r="EB127" s="206">
        <f t="shared" si="456"/>
        <v>0</v>
      </c>
      <c r="EC127" s="206">
        <f t="shared" si="457"/>
        <v>0</v>
      </c>
      <c r="ED127" s="207"/>
      <c r="EE127" s="207">
        <f t="shared" si="458"/>
        <v>0</v>
      </c>
      <c r="EF127" s="206">
        <f t="shared" si="459"/>
        <v>0</v>
      </c>
      <c r="EG127" s="206">
        <f t="shared" si="460"/>
        <v>0</v>
      </c>
      <c r="EH127" s="207"/>
      <c r="EI127" s="207">
        <f t="shared" si="461"/>
        <v>0</v>
      </c>
      <c r="EJ127" s="206">
        <f t="shared" si="462"/>
        <v>0</v>
      </c>
      <c r="EK127" s="206">
        <f t="shared" si="463"/>
        <v>0</v>
      </c>
      <c r="EL127" s="207"/>
      <c r="EM127" s="207">
        <f t="shared" si="464"/>
        <v>0</v>
      </c>
      <c r="EN127" s="206">
        <f t="shared" si="465"/>
        <v>0</v>
      </c>
      <c r="EO127" s="206">
        <f t="shared" si="466"/>
        <v>0</v>
      </c>
      <c r="EP127" s="207"/>
      <c r="EQ127" s="207">
        <f t="shared" si="467"/>
        <v>0</v>
      </c>
      <c r="ER127" s="206">
        <f t="shared" si="468"/>
        <v>0</v>
      </c>
      <c r="ES127" s="206">
        <f t="shared" si="469"/>
        <v>0</v>
      </c>
      <c r="ET127" s="207"/>
      <c r="EU127" s="207">
        <f t="shared" si="470"/>
        <v>0</v>
      </c>
      <c r="EV127" s="206">
        <f t="shared" si="471"/>
        <v>0</v>
      </c>
      <c r="EW127" s="206">
        <f t="shared" si="472"/>
        <v>0</v>
      </c>
      <c r="EX127" s="207"/>
      <c r="EY127" s="207">
        <f t="shared" si="473"/>
        <v>0</v>
      </c>
      <c r="EZ127" s="206">
        <f t="shared" si="474"/>
        <v>0</v>
      </c>
      <c r="FA127" s="206">
        <f t="shared" si="475"/>
        <v>0</v>
      </c>
      <c r="FB127" s="207"/>
      <c r="FC127" s="207">
        <f t="shared" si="476"/>
        <v>0</v>
      </c>
      <c r="FD127" s="206">
        <f t="shared" si="477"/>
        <v>0</v>
      </c>
      <c r="FE127" s="206">
        <f t="shared" si="478"/>
        <v>0</v>
      </c>
      <c r="FF127" s="207"/>
      <c r="FG127" s="207">
        <f t="shared" si="479"/>
        <v>0</v>
      </c>
      <c r="FH127" s="206">
        <f t="shared" si="480"/>
        <v>0</v>
      </c>
      <c r="FI127" s="206">
        <f t="shared" si="481"/>
        <v>0</v>
      </c>
      <c r="FJ127" s="207"/>
      <c r="FK127" s="207">
        <f t="shared" si="482"/>
        <v>0</v>
      </c>
      <c r="FL127" s="206">
        <f t="shared" si="483"/>
        <v>0</v>
      </c>
      <c r="FM127" s="206">
        <f t="shared" si="484"/>
        <v>0</v>
      </c>
      <c r="FN127" s="207"/>
      <c r="FO127" s="207">
        <f t="shared" si="485"/>
        <v>0</v>
      </c>
      <c r="FP127" s="206">
        <f t="shared" si="486"/>
        <v>0</v>
      </c>
      <c r="FQ127" s="206">
        <f t="shared" si="487"/>
        <v>0</v>
      </c>
      <c r="FR127" s="4"/>
      <c r="FS127" s="4">
        <f t="shared" si="488"/>
        <v>0</v>
      </c>
      <c r="FT127" s="4">
        <f t="shared" si="489"/>
        <v>0</v>
      </c>
      <c r="FU127" s="4">
        <f t="shared" si="490"/>
        <v>0</v>
      </c>
      <c r="FV127" s="4"/>
      <c r="FW127" s="4">
        <f t="shared" si="785"/>
        <v>0</v>
      </c>
      <c r="FX127" s="4">
        <f t="shared" si="825"/>
        <v>0</v>
      </c>
      <c r="FY127" s="4">
        <f t="shared" si="826"/>
        <v>0</v>
      </c>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1:263" s="3" customFormat="1" x14ac:dyDescent="0.2">
      <c r="A128" s="14"/>
      <c r="B128" s="14"/>
      <c r="C128" s="14"/>
      <c r="D128" s="14"/>
      <c r="E128" s="490"/>
      <c r="F128" s="14"/>
      <c r="G128" s="44"/>
      <c r="H128" s="14"/>
      <c r="I128" s="44"/>
      <c r="J128" s="14"/>
      <c r="K128" s="44"/>
      <c r="L128" s="14"/>
      <c r="M128" s="44"/>
      <c r="N128" s="14"/>
      <c r="O128" s="44"/>
      <c r="P128" s="14"/>
      <c r="Q128" s="44"/>
      <c r="R128" s="14"/>
      <c r="S128" s="44"/>
      <c r="T128" s="14"/>
      <c r="U128" s="44"/>
      <c r="V128" s="14"/>
      <c r="W128" s="44"/>
      <c r="X128" s="14"/>
      <c r="Y128" s="44"/>
      <c r="Z128" s="14"/>
      <c r="AA128" s="44"/>
      <c r="AB128" s="14"/>
      <c r="AC128" s="490"/>
      <c r="AD128" s="14"/>
      <c r="AE128" s="44"/>
      <c r="AF128" s="14"/>
      <c r="AG128" s="44"/>
      <c r="AH128" s="14"/>
      <c r="AI128" s="44"/>
      <c r="AJ128" s="14"/>
      <c r="AK128" s="44"/>
      <c r="AL128" s="14"/>
      <c r="AM128" s="44"/>
      <c r="AN128" s="14"/>
      <c r="AO128" s="44"/>
      <c r="AP128" s="14"/>
      <c r="AQ128" s="44"/>
      <c r="AR128" s="14"/>
      <c r="AS128" s="44"/>
      <c r="AT128" s="14"/>
      <c r="AU128" s="44"/>
      <c r="AV128" s="14"/>
      <c r="AW128" s="44"/>
      <c r="AX128" s="14"/>
      <c r="AY128" s="44"/>
      <c r="AZ128" s="14"/>
      <c r="BA128" s="490"/>
      <c r="BB128" s="14"/>
      <c r="BC128" s="44"/>
      <c r="BD128" s="14"/>
      <c r="BE128" s="44"/>
      <c r="BF128" s="14"/>
      <c r="BG128" s="44"/>
      <c r="BH128" s="14"/>
      <c r="BI128" s="44"/>
      <c r="BJ128" s="14"/>
      <c r="BK128" s="44"/>
      <c r="BL128" s="14"/>
      <c r="BM128" s="44"/>
      <c r="BN128" s="14"/>
      <c r="BO128" s="44"/>
      <c r="BP128" s="14"/>
      <c r="BQ128" s="44"/>
      <c r="BR128" s="14"/>
      <c r="BS128" s="44"/>
      <c r="BT128" s="14"/>
      <c r="BU128" s="44"/>
      <c r="BV128" s="14"/>
      <c r="BW128" s="44"/>
      <c r="BX128" s="508"/>
      <c r="BY128" s="44"/>
      <c r="BZ128" s="14"/>
      <c r="CA128" s="44"/>
      <c r="CB128" s="14"/>
      <c r="CC128" s="44"/>
      <c r="CD128" s="14"/>
      <c r="CE128" s="44"/>
      <c r="CF128" s="14"/>
      <c r="CG128" s="14"/>
      <c r="CH128" s="12"/>
      <c r="CI128" s="12"/>
      <c r="CJ128" s="51"/>
      <c r="CK128" s="51"/>
      <c r="CL128" s="205"/>
      <c r="CM128" s="207">
        <f t="shared" si="431"/>
        <v>0</v>
      </c>
      <c r="CN128" s="206">
        <f t="shared" si="518"/>
        <v>0</v>
      </c>
      <c r="CO128" s="206">
        <f t="shared" si="519"/>
        <v>0</v>
      </c>
      <c r="CP128" s="205"/>
      <c r="CQ128" s="207">
        <f t="shared" si="432"/>
        <v>0</v>
      </c>
      <c r="CR128" s="206">
        <f t="shared" si="523"/>
        <v>0</v>
      </c>
      <c r="CS128" s="206">
        <f t="shared" si="433"/>
        <v>0</v>
      </c>
      <c r="CT128" s="205"/>
      <c r="CU128" s="207">
        <f t="shared" si="434"/>
        <v>0</v>
      </c>
      <c r="CV128" s="206">
        <f t="shared" si="740"/>
        <v>0</v>
      </c>
      <c r="CW128" s="206">
        <f t="shared" si="741"/>
        <v>0</v>
      </c>
      <c r="CX128" s="205"/>
      <c r="CY128" s="207">
        <f t="shared" si="437"/>
        <v>0</v>
      </c>
      <c r="CZ128" s="206">
        <f t="shared" si="742"/>
        <v>0</v>
      </c>
      <c r="DA128" s="206">
        <f t="shared" si="743"/>
        <v>0</v>
      </c>
      <c r="DB128" s="205"/>
      <c r="DC128" s="207">
        <f t="shared" si="440"/>
        <v>0</v>
      </c>
      <c r="DD128" s="206">
        <f>SUM(DB128+M128)</f>
        <v>0</v>
      </c>
      <c r="DE128" s="206">
        <f t="shared" si="745"/>
        <v>0</v>
      </c>
      <c r="DF128" s="205"/>
      <c r="DG128" s="207">
        <f t="shared" si="443"/>
        <v>0</v>
      </c>
      <c r="DH128" s="206">
        <f t="shared" si="746"/>
        <v>0</v>
      </c>
      <c r="DI128" s="206">
        <f t="shared" si="747"/>
        <v>0</v>
      </c>
      <c r="DJ128" s="205"/>
      <c r="DK128" s="207">
        <f t="shared" si="446"/>
        <v>0</v>
      </c>
      <c r="DL128" s="206">
        <f t="shared" si="748"/>
        <v>0</v>
      </c>
      <c r="DM128" s="206">
        <f t="shared" si="749"/>
        <v>0</v>
      </c>
      <c r="DN128" s="205"/>
      <c r="DO128" s="207">
        <f t="shared" si="449"/>
        <v>0</v>
      </c>
      <c r="DP128" s="206">
        <f t="shared" si="750"/>
        <v>0</v>
      </c>
      <c r="DQ128" s="206">
        <f t="shared" si="751"/>
        <v>0</v>
      </c>
      <c r="DR128" s="205"/>
      <c r="DS128" s="207">
        <f t="shared" si="452"/>
        <v>0</v>
      </c>
      <c r="DT128" s="206">
        <f t="shared" si="752"/>
        <v>0</v>
      </c>
      <c r="DU128" s="206" t="e">
        <f>SUM(DT128*#REF!)</f>
        <v>#REF!</v>
      </c>
      <c r="DV128" s="205"/>
      <c r="DW128" s="207">
        <f t="shared" si="520"/>
        <v>0</v>
      </c>
      <c r="DX128" s="206">
        <f t="shared" si="521"/>
        <v>0</v>
      </c>
      <c r="DY128" s="206">
        <f t="shared" si="522"/>
        <v>0</v>
      </c>
      <c r="DZ128" s="528"/>
      <c r="EA128" s="207">
        <f t="shared" si="455"/>
        <v>0</v>
      </c>
      <c r="EB128" s="206">
        <f t="shared" si="456"/>
        <v>0</v>
      </c>
      <c r="EC128" s="206">
        <f t="shared" si="457"/>
        <v>0</v>
      </c>
      <c r="ED128" s="205"/>
      <c r="EE128" s="207">
        <f t="shared" si="458"/>
        <v>0</v>
      </c>
      <c r="EF128" s="206">
        <f t="shared" si="459"/>
        <v>0</v>
      </c>
      <c r="EG128" s="206">
        <f t="shared" si="460"/>
        <v>0</v>
      </c>
      <c r="EH128" s="205"/>
      <c r="EI128" s="207">
        <f t="shared" si="461"/>
        <v>0</v>
      </c>
      <c r="EJ128" s="206">
        <f t="shared" si="462"/>
        <v>0</v>
      </c>
      <c r="EK128" s="206">
        <f t="shared" si="463"/>
        <v>0</v>
      </c>
      <c r="EL128" s="205"/>
      <c r="EM128" s="207">
        <f t="shared" si="464"/>
        <v>0</v>
      </c>
      <c r="EN128" s="206">
        <f t="shared" si="465"/>
        <v>0</v>
      </c>
      <c r="EO128" s="206">
        <f t="shared" si="466"/>
        <v>0</v>
      </c>
      <c r="EP128" s="205"/>
      <c r="EQ128" s="207">
        <f t="shared" si="467"/>
        <v>0</v>
      </c>
      <c r="ER128" s="206">
        <f t="shared" si="468"/>
        <v>0</v>
      </c>
      <c r="ES128" s="206">
        <f t="shared" si="469"/>
        <v>0</v>
      </c>
      <c r="ET128" s="205"/>
      <c r="EU128" s="207">
        <f t="shared" si="470"/>
        <v>0</v>
      </c>
      <c r="EV128" s="206">
        <f t="shared" si="471"/>
        <v>0</v>
      </c>
      <c r="EW128" s="206">
        <f t="shared" si="472"/>
        <v>0</v>
      </c>
      <c r="EX128" s="205"/>
      <c r="EY128" s="207">
        <f t="shared" si="473"/>
        <v>0</v>
      </c>
      <c r="EZ128" s="206">
        <f t="shared" si="474"/>
        <v>0</v>
      </c>
      <c r="FA128" s="206">
        <f t="shared" si="475"/>
        <v>0</v>
      </c>
      <c r="FB128" s="205"/>
      <c r="FC128" s="207">
        <f t="shared" si="476"/>
        <v>0</v>
      </c>
      <c r="FD128" s="206">
        <f t="shared" si="477"/>
        <v>0</v>
      </c>
      <c r="FE128" s="206">
        <f t="shared" si="478"/>
        <v>0</v>
      </c>
      <c r="FF128" s="205"/>
      <c r="FG128" s="207">
        <f t="shared" si="479"/>
        <v>0</v>
      </c>
      <c r="FH128" s="206">
        <f t="shared" si="480"/>
        <v>0</v>
      </c>
      <c r="FI128" s="206">
        <f t="shared" si="481"/>
        <v>0</v>
      </c>
      <c r="FJ128" s="205"/>
      <c r="FK128" s="207">
        <f t="shared" si="482"/>
        <v>0</v>
      </c>
      <c r="FL128" s="206">
        <f t="shared" si="483"/>
        <v>0</v>
      </c>
      <c r="FM128" s="206">
        <f t="shared" si="484"/>
        <v>0</v>
      </c>
      <c r="FN128" s="205"/>
      <c r="FO128" s="207">
        <f t="shared" si="485"/>
        <v>0</v>
      </c>
      <c r="FP128" s="206">
        <f t="shared" si="486"/>
        <v>0</v>
      </c>
      <c r="FQ128" s="206">
        <f t="shared" si="487"/>
        <v>0</v>
      </c>
      <c r="FR128" s="1"/>
      <c r="FS128" s="4">
        <f t="shared" si="488"/>
        <v>0</v>
      </c>
      <c r="FT128" s="4">
        <f t="shared" si="489"/>
        <v>0</v>
      </c>
      <c r="FU128" s="4">
        <f t="shared" si="490"/>
        <v>0</v>
      </c>
      <c r="FV128" s="1"/>
      <c r="FW128" s="4">
        <f t="shared" si="785"/>
        <v>0</v>
      </c>
      <c r="FX128" s="4">
        <f t="shared" si="825"/>
        <v>0</v>
      </c>
      <c r="FY128" s="4">
        <f t="shared" si="826"/>
        <v>0</v>
      </c>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1:263" s="9" customFormat="1" ht="24" x14ac:dyDescent="0.2">
      <c r="A129" s="53"/>
      <c r="B129" s="53" t="s">
        <v>59</v>
      </c>
      <c r="C129" s="53"/>
      <c r="D129" s="53"/>
      <c r="E129" s="491">
        <f t="shared" ref="E129:L129" si="827">SUM(E88:E126)</f>
        <v>0</v>
      </c>
      <c r="F129" s="123">
        <f t="shared" si="827"/>
        <v>0</v>
      </c>
      <c r="G129" s="53">
        <f t="shared" si="827"/>
        <v>0</v>
      </c>
      <c r="H129" s="53">
        <f t="shared" si="827"/>
        <v>0</v>
      </c>
      <c r="I129" s="53">
        <f t="shared" si="827"/>
        <v>3.5</v>
      </c>
      <c r="J129" s="439">
        <f t="shared" si="827"/>
        <v>230</v>
      </c>
      <c r="K129" s="53">
        <f t="shared" si="827"/>
        <v>0</v>
      </c>
      <c r="L129" s="439">
        <f t="shared" si="827"/>
        <v>0</v>
      </c>
      <c r="M129" s="53">
        <f t="shared" ref="M129:AR129" si="828">SUM(M88:M126)</f>
        <v>2.75</v>
      </c>
      <c r="N129" s="439">
        <f t="shared" si="828"/>
        <v>206.25</v>
      </c>
      <c r="O129" s="53">
        <f t="shared" si="828"/>
        <v>20</v>
      </c>
      <c r="P129" s="439">
        <f t="shared" si="828"/>
        <v>1447.5</v>
      </c>
      <c r="Q129" s="53">
        <f t="shared" si="828"/>
        <v>22</v>
      </c>
      <c r="R129" s="439">
        <f t="shared" si="828"/>
        <v>1590</v>
      </c>
      <c r="S129" s="53">
        <f t="shared" si="828"/>
        <v>47.5</v>
      </c>
      <c r="T129" s="439">
        <f t="shared" si="828"/>
        <v>4046</v>
      </c>
      <c r="U129" s="53">
        <f t="shared" si="828"/>
        <v>71</v>
      </c>
      <c r="V129" s="439">
        <f t="shared" si="828"/>
        <v>6183</v>
      </c>
      <c r="W129" s="53">
        <f t="shared" si="828"/>
        <v>76.5</v>
      </c>
      <c r="X129" s="439">
        <f t="shared" si="828"/>
        <v>6711.5</v>
      </c>
      <c r="Y129" s="53">
        <f t="shared" si="828"/>
        <v>123.753</v>
      </c>
      <c r="Z129" s="439">
        <f t="shared" si="828"/>
        <v>10977.3</v>
      </c>
      <c r="AA129" s="53">
        <f t="shared" si="828"/>
        <v>51</v>
      </c>
      <c r="AB129" s="439">
        <f t="shared" si="828"/>
        <v>4339</v>
      </c>
      <c r="AC129" s="491">
        <f t="shared" si="828"/>
        <v>122</v>
      </c>
      <c r="AD129" s="123">
        <f t="shared" si="828"/>
        <v>13379</v>
      </c>
      <c r="AE129" s="53">
        <f t="shared" si="828"/>
        <v>117.5</v>
      </c>
      <c r="AF129" s="123">
        <f t="shared" si="828"/>
        <v>12684.75</v>
      </c>
      <c r="AG129" s="53">
        <f t="shared" si="828"/>
        <v>167.25</v>
      </c>
      <c r="AH129" s="123">
        <f t="shared" si="828"/>
        <v>18355.5</v>
      </c>
      <c r="AI129" s="53">
        <f t="shared" si="828"/>
        <v>83.5</v>
      </c>
      <c r="AJ129" s="123">
        <f t="shared" si="828"/>
        <v>9403</v>
      </c>
      <c r="AK129" s="53">
        <f t="shared" si="828"/>
        <v>72</v>
      </c>
      <c r="AL129" s="123">
        <f t="shared" si="828"/>
        <v>7807.5</v>
      </c>
      <c r="AM129" s="53">
        <f t="shared" si="828"/>
        <v>52.75</v>
      </c>
      <c r="AN129" s="123">
        <f t="shared" si="828"/>
        <v>5797</v>
      </c>
      <c r="AO129" s="53">
        <f t="shared" si="828"/>
        <v>21.75</v>
      </c>
      <c r="AP129" s="123">
        <f t="shared" si="828"/>
        <v>2400</v>
      </c>
      <c r="AQ129" s="53">
        <f t="shared" si="828"/>
        <v>29.5</v>
      </c>
      <c r="AR129" s="123">
        <f t="shared" si="828"/>
        <v>3265</v>
      </c>
      <c r="AS129" s="53">
        <f t="shared" ref="AS129:BB129" si="829">SUM(AS88:AS126)</f>
        <v>74.25</v>
      </c>
      <c r="AT129" s="123">
        <f t="shared" si="829"/>
        <v>8221.5</v>
      </c>
      <c r="AU129" s="53">
        <f t="shared" si="829"/>
        <v>36.25</v>
      </c>
      <c r="AV129" s="123">
        <f t="shared" si="829"/>
        <v>4183</v>
      </c>
      <c r="AW129" s="53">
        <f t="shared" si="829"/>
        <v>39.5</v>
      </c>
      <c r="AX129" s="123">
        <f t="shared" si="829"/>
        <v>4463</v>
      </c>
      <c r="AY129" s="53">
        <f t="shared" si="829"/>
        <v>27</v>
      </c>
      <c r="AZ129" s="123">
        <f t="shared" si="829"/>
        <v>3069</v>
      </c>
      <c r="BA129" s="491">
        <f t="shared" si="829"/>
        <v>0</v>
      </c>
      <c r="BB129" s="439">
        <f t="shared" si="829"/>
        <v>0</v>
      </c>
      <c r="BC129" s="53">
        <f t="shared" ref="BC129:BF129" si="830">SUM(BC88:BC126)</f>
        <v>0</v>
      </c>
      <c r="BD129" s="439">
        <f t="shared" si="830"/>
        <v>0</v>
      </c>
      <c r="BE129" s="53">
        <f t="shared" si="830"/>
        <v>0</v>
      </c>
      <c r="BF129" s="439">
        <f t="shared" si="830"/>
        <v>0</v>
      </c>
      <c r="BG129" s="53">
        <f t="shared" ref="BG129:BN129" si="831">SUM(BG88:BG126)</f>
        <v>0</v>
      </c>
      <c r="BH129" s="439">
        <f t="shared" si="831"/>
        <v>0</v>
      </c>
      <c r="BI129" s="53">
        <f t="shared" si="831"/>
        <v>0</v>
      </c>
      <c r="BJ129" s="439">
        <f t="shared" si="831"/>
        <v>0</v>
      </c>
      <c r="BK129" s="53">
        <f t="shared" si="831"/>
        <v>0</v>
      </c>
      <c r="BL129" s="439">
        <f t="shared" si="831"/>
        <v>0</v>
      </c>
      <c r="BM129" s="53">
        <f t="shared" si="831"/>
        <v>0</v>
      </c>
      <c r="BN129" s="439">
        <f t="shared" si="831"/>
        <v>0</v>
      </c>
      <c r="BO129" s="53">
        <f t="shared" ref="BO129:CD129" si="832">SUM(BO88:BO126)</f>
        <v>0</v>
      </c>
      <c r="BP129" s="439">
        <f t="shared" si="832"/>
        <v>0</v>
      </c>
      <c r="BQ129" s="53">
        <f t="shared" si="832"/>
        <v>0</v>
      </c>
      <c r="BR129" s="439">
        <f t="shared" si="832"/>
        <v>0</v>
      </c>
      <c r="BS129" s="53">
        <f t="shared" si="832"/>
        <v>0</v>
      </c>
      <c r="BT129" s="439">
        <f t="shared" si="832"/>
        <v>0</v>
      </c>
      <c r="BU129" s="53">
        <f t="shared" si="832"/>
        <v>0</v>
      </c>
      <c r="BV129" s="439">
        <f t="shared" si="832"/>
        <v>0</v>
      </c>
      <c r="BW129" s="53">
        <f t="shared" si="832"/>
        <v>0</v>
      </c>
      <c r="BX129" s="511">
        <f t="shared" si="832"/>
        <v>0</v>
      </c>
      <c r="BY129" s="53">
        <f t="shared" si="832"/>
        <v>0</v>
      </c>
      <c r="BZ129" s="439">
        <f t="shared" si="832"/>
        <v>0</v>
      </c>
      <c r="CA129" s="53">
        <f t="shared" si="832"/>
        <v>0</v>
      </c>
      <c r="CB129" s="439">
        <f t="shared" si="832"/>
        <v>0</v>
      </c>
      <c r="CC129" s="53">
        <f t="shared" si="832"/>
        <v>0</v>
      </c>
      <c r="CD129" s="439">
        <f t="shared" si="832"/>
        <v>0</v>
      </c>
      <c r="CE129" s="53">
        <f t="shared" ref="CE129:CF129" si="833">SUM(CE88:CE126)</f>
        <v>0</v>
      </c>
      <c r="CF129" s="439">
        <f t="shared" si="833"/>
        <v>0</v>
      </c>
      <c r="CG129" s="53"/>
      <c r="CH129" s="54">
        <f>SUM(CH88:CH126)+3</f>
        <v>1264.2530000000002</v>
      </c>
      <c r="CI129" s="54">
        <f>SUM(CI88:CI126)+20574.8</f>
        <v>128983.6</v>
      </c>
      <c r="CJ129" s="55" t="s">
        <v>59</v>
      </c>
      <c r="CK129" s="539"/>
      <c r="CL129" s="123">
        <f t="shared" ref="CL129:DQ129" si="834">SUM(CL88:CL126)</f>
        <v>23.75</v>
      </c>
      <c r="CM129" s="123">
        <f t="shared" si="834"/>
        <v>2549.5</v>
      </c>
      <c r="CN129" s="123">
        <f t="shared" si="834"/>
        <v>27.25</v>
      </c>
      <c r="CO129" s="123">
        <f t="shared" si="834"/>
        <v>2779.5</v>
      </c>
      <c r="CP129" s="123">
        <f t="shared" si="834"/>
        <v>3</v>
      </c>
      <c r="CQ129" s="123">
        <f t="shared" si="834"/>
        <v>354</v>
      </c>
      <c r="CR129" s="123">
        <f t="shared" si="834"/>
        <v>5.25</v>
      </c>
      <c r="CS129" s="123">
        <f t="shared" si="834"/>
        <v>579</v>
      </c>
      <c r="CT129" s="123">
        <f t="shared" si="834"/>
        <v>1.25</v>
      </c>
      <c r="CU129" s="123">
        <f t="shared" si="834"/>
        <v>118.75</v>
      </c>
      <c r="CV129" s="123">
        <f t="shared" si="834"/>
        <v>4</v>
      </c>
      <c r="CW129" s="123">
        <f t="shared" si="834"/>
        <v>325</v>
      </c>
      <c r="CX129" s="123">
        <f t="shared" si="834"/>
        <v>3.5</v>
      </c>
      <c r="CY129" s="123">
        <f t="shared" si="834"/>
        <v>350</v>
      </c>
      <c r="CZ129" s="123">
        <f t="shared" si="834"/>
        <v>23.5</v>
      </c>
      <c r="DA129" s="123">
        <f t="shared" si="834"/>
        <v>1797.5</v>
      </c>
      <c r="DB129" s="123">
        <f t="shared" si="834"/>
        <v>13.75</v>
      </c>
      <c r="DC129" s="123">
        <f t="shared" si="834"/>
        <v>1393</v>
      </c>
      <c r="DD129" s="123">
        <f t="shared" si="834"/>
        <v>35.75</v>
      </c>
      <c r="DE129" s="123">
        <f t="shared" si="834"/>
        <v>2983</v>
      </c>
      <c r="DF129" s="123">
        <f t="shared" si="834"/>
        <v>6.5</v>
      </c>
      <c r="DG129" s="123">
        <f t="shared" si="834"/>
        <v>668</v>
      </c>
      <c r="DH129" s="123">
        <f t="shared" si="834"/>
        <v>54</v>
      </c>
      <c r="DI129" s="123">
        <f t="shared" si="834"/>
        <v>4714</v>
      </c>
      <c r="DJ129" s="123">
        <f t="shared" si="834"/>
        <v>6</v>
      </c>
      <c r="DK129" s="123">
        <f t="shared" si="834"/>
        <v>600</v>
      </c>
      <c r="DL129" s="123">
        <f t="shared" si="834"/>
        <v>77</v>
      </c>
      <c r="DM129" s="123">
        <f t="shared" si="834"/>
        <v>6783</v>
      </c>
      <c r="DN129" s="123">
        <f t="shared" si="834"/>
        <v>9.25</v>
      </c>
      <c r="DO129" s="123">
        <f t="shared" si="834"/>
        <v>925</v>
      </c>
      <c r="DP129" s="123">
        <f t="shared" si="834"/>
        <v>85.75</v>
      </c>
      <c r="DQ129" s="123">
        <f t="shared" si="834"/>
        <v>7636.5</v>
      </c>
      <c r="DR129" s="123">
        <f t="shared" ref="DR129:EO129" si="835">SUM(DR88:DR126)</f>
        <v>13.75</v>
      </c>
      <c r="DS129" s="123">
        <f t="shared" si="835"/>
        <v>1315</v>
      </c>
      <c r="DT129" s="123">
        <f t="shared" si="835"/>
        <v>137.50299999999999</v>
      </c>
      <c r="DU129" s="123">
        <f t="shared" si="835"/>
        <v>12292.3</v>
      </c>
      <c r="DV129" s="123">
        <f t="shared" si="835"/>
        <v>5.5</v>
      </c>
      <c r="DW129" s="123">
        <f t="shared" si="835"/>
        <v>520</v>
      </c>
      <c r="DX129" s="123">
        <f t="shared" si="835"/>
        <v>56.5</v>
      </c>
      <c r="DY129" s="123">
        <f t="shared" si="835"/>
        <v>4859</v>
      </c>
      <c r="DZ129" s="494">
        <f t="shared" si="835"/>
        <v>6.75</v>
      </c>
      <c r="EA129" s="123">
        <f t="shared" si="835"/>
        <v>787.5</v>
      </c>
      <c r="EB129" s="123">
        <f t="shared" si="835"/>
        <v>128.75</v>
      </c>
      <c r="EC129" s="123">
        <f t="shared" si="835"/>
        <v>14166.5</v>
      </c>
      <c r="ED129" s="123">
        <f t="shared" si="835"/>
        <v>7.25</v>
      </c>
      <c r="EE129" s="123">
        <f t="shared" si="835"/>
        <v>846.5</v>
      </c>
      <c r="EF129" s="123">
        <f t="shared" si="835"/>
        <v>124.75</v>
      </c>
      <c r="EG129" s="123">
        <f t="shared" si="835"/>
        <v>13531.25</v>
      </c>
      <c r="EH129" s="123">
        <f t="shared" si="835"/>
        <v>4.25</v>
      </c>
      <c r="EI129" s="123">
        <f t="shared" si="835"/>
        <v>490.75</v>
      </c>
      <c r="EJ129" s="123">
        <f t="shared" si="835"/>
        <v>171.5</v>
      </c>
      <c r="EK129" s="123">
        <f t="shared" si="835"/>
        <v>18846.25</v>
      </c>
      <c r="EL129" s="123">
        <f t="shared" si="835"/>
        <v>4.5</v>
      </c>
      <c r="EM129" s="123">
        <f t="shared" si="835"/>
        <v>481.5</v>
      </c>
      <c r="EN129" s="123">
        <f t="shared" si="835"/>
        <v>88</v>
      </c>
      <c r="EO129" s="123">
        <f t="shared" si="835"/>
        <v>9884.5</v>
      </c>
      <c r="EP129" s="123">
        <f t="shared" ref="EP129:ES129" si="836">SUM(EP88:EP126)</f>
        <v>7.25</v>
      </c>
      <c r="EQ129" s="123">
        <f t="shared" si="836"/>
        <v>792.5</v>
      </c>
      <c r="ER129" s="123">
        <f t="shared" si="836"/>
        <v>79.25</v>
      </c>
      <c r="ES129" s="123">
        <f t="shared" si="836"/>
        <v>8600</v>
      </c>
      <c r="ET129" s="123">
        <f t="shared" ref="ET129:EW129" si="837">SUM(ET88:ET126)</f>
        <v>4</v>
      </c>
      <c r="EU129" s="123">
        <f t="shared" si="837"/>
        <v>472</v>
      </c>
      <c r="EV129" s="123">
        <f t="shared" si="837"/>
        <v>56.75</v>
      </c>
      <c r="EW129" s="123">
        <f t="shared" si="837"/>
        <v>6269</v>
      </c>
      <c r="EX129" s="123">
        <f t="shared" ref="EX129:FA129" si="838">SUM(EX88:EX126)</f>
        <v>0</v>
      </c>
      <c r="EY129" s="123">
        <f t="shared" si="838"/>
        <v>0</v>
      </c>
      <c r="EZ129" s="123">
        <f t="shared" si="838"/>
        <v>21.75</v>
      </c>
      <c r="FA129" s="123">
        <f t="shared" si="838"/>
        <v>2400</v>
      </c>
      <c r="FB129" s="123">
        <f t="shared" ref="FB129:FE129" si="839">SUM(FB88:FB126)</f>
        <v>5.75</v>
      </c>
      <c r="FC129" s="123">
        <f t="shared" si="839"/>
        <v>678.5</v>
      </c>
      <c r="FD129" s="123">
        <f t="shared" si="839"/>
        <v>35.25</v>
      </c>
      <c r="FE129" s="123">
        <f t="shared" si="839"/>
        <v>3943.5</v>
      </c>
      <c r="FF129" s="123">
        <f t="shared" ref="FF129:FI129" si="840">SUM(FF88:FF126)</f>
        <v>12.75</v>
      </c>
      <c r="FG129" s="123">
        <f t="shared" si="840"/>
        <v>1504.5</v>
      </c>
      <c r="FH129" s="123">
        <f t="shared" si="840"/>
        <v>87</v>
      </c>
      <c r="FI129" s="123">
        <f t="shared" si="840"/>
        <v>9726</v>
      </c>
      <c r="FJ129" s="123">
        <f t="shared" ref="FJ129:FM129" si="841">SUM(FJ88:FJ126)</f>
        <v>5.25</v>
      </c>
      <c r="FK129" s="123">
        <f t="shared" si="841"/>
        <v>592.5</v>
      </c>
      <c r="FL129" s="123">
        <f t="shared" si="841"/>
        <v>41.5</v>
      </c>
      <c r="FM129" s="123">
        <f t="shared" si="841"/>
        <v>4775.5</v>
      </c>
      <c r="FN129" s="123">
        <f t="shared" ref="FN129:FQ129" si="842">SUM(FN88:FN126)</f>
        <v>16.25</v>
      </c>
      <c r="FO129" s="123">
        <f t="shared" si="842"/>
        <v>1863.5</v>
      </c>
      <c r="FP129" s="123">
        <f t="shared" si="842"/>
        <v>55.75</v>
      </c>
      <c r="FQ129" s="123">
        <f t="shared" si="842"/>
        <v>6326.5</v>
      </c>
      <c r="FR129" s="123">
        <f t="shared" ref="FR129:FU129" si="843">SUM(FR88:FR126)</f>
        <v>8.75</v>
      </c>
      <c r="FS129" s="123">
        <f t="shared" si="843"/>
        <v>1032.5</v>
      </c>
      <c r="FT129" s="123">
        <f t="shared" si="843"/>
        <v>35.75</v>
      </c>
      <c r="FU129" s="123">
        <f t="shared" si="843"/>
        <v>4101.5</v>
      </c>
      <c r="FV129" s="123">
        <f t="shared" ref="FV129:FY129" si="844">SUM(FV88:FV126)</f>
        <v>0</v>
      </c>
      <c r="FW129" s="123">
        <f t="shared" si="844"/>
        <v>0</v>
      </c>
      <c r="FX129" s="123">
        <f t="shared" si="844"/>
        <v>0</v>
      </c>
      <c r="FY129" s="123">
        <f t="shared" si="844"/>
        <v>0</v>
      </c>
      <c r="FZ129" s="531">
        <f>FX129+FT129+FP129+FL129+FH129+FD129+EZ129+EV129+ER129+EN129+EJ129+EF129+EB129+DX129+DT129+DP129+DL129+DH129+DD129+CZ129+CV129+CR129+CN129</f>
        <v>1432.5029999999999</v>
      </c>
      <c r="GA129" s="531">
        <f>FR129+FN129++FJ129+FF129+FB129+EX129+ET129+EP129+EL129+EH129+ED129+DZ129+DV129+DR129+DN129+DJ129+DF129+DB129+CX129+CT129+CP129+CL129</f>
        <v>169</v>
      </c>
      <c r="GB129" s="531">
        <f>FZ129-GA129</f>
        <v>1263.5029999999999</v>
      </c>
      <c r="GC129" s="531">
        <f>SUM(CH129-GB129)</f>
        <v>0.75000000000022737</v>
      </c>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c r="IW129" s="13"/>
      <c r="IX129" s="13"/>
      <c r="IY129" s="13"/>
      <c r="IZ129" s="13"/>
      <c r="JA129" s="13"/>
      <c r="JB129" s="13"/>
      <c r="JC129" s="13"/>
    </row>
    <row r="130" spans="1:263" x14ac:dyDescent="0.2">
      <c r="A130" s="53"/>
      <c r="B130" s="53" t="s">
        <v>60</v>
      </c>
      <c r="C130" s="53"/>
      <c r="D130" s="53"/>
      <c r="E130" s="735" t="e">
        <f>F129/E129</f>
        <v>#DIV/0!</v>
      </c>
      <c r="F130" s="735"/>
      <c r="G130" s="735" t="e">
        <f>H129/G129</f>
        <v>#DIV/0!</v>
      </c>
      <c r="H130" s="735"/>
      <c r="I130" s="735">
        <f>J129/I129</f>
        <v>65.714285714285708</v>
      </c>
      <c r="J130" s="735"/>
      <c r="K130" s="735" t="e">
        <f>L129/K129</f>
        <v>#DIV/0!</v>
      </c>
      <c r="L130" s="735"/>
      <c r="M130" s="735">
        <f>N129/M129</f>
        <v>75</v>
      </c>
      <c r="N130" s="735"/>
      <c r="O130" s="735">
        <f>P129/O129</f>
        <v>72.375</v>
      </c>
      <c r="P130" s="735"/>
      <c r="Q130" s="735">
        <f>R129/Q129</f>
        <v>72.272727272727266</v>
      </c>
      <c r="R130" s="735"/>
      <c r="S130" s="735">
        <f>T129/S129</f>
        <v>85.178947368421049</v>
      </c>
      <c r="T130" s="735"/>
      <c r="U130" s="735">
        <f>V129/U129</f>
        <v>87.08450704225352</v>
      </c>
      <c r="V130" s="735"/>
      <c r="W130" s="735">
        <f>X129/W129</f>
        <v>87.732026143790847</v>
      </c>
      <c r="X130" s="735"/>
      <c r="Y130" s="735">
        <f>Z129/Y129</f>
        <v>88.703304162323334</v>
      </c>
      <c r="Z130" s="735"/>
      <c r="AA130" s="735">
        <f>AB129/AA129</f>
        <v>85.078431372549019</v>
      </c>
      <c r="AB130" s="735"/>
      <c r="AC130" s="735">
        <f>AD129/AC129</f>
        <v>109.6639344262295</v>
      </c>
      <c r="AD130" s="735"/>
      <c r="AE130" s="735">
        <f>AF129/AE129</f>
        <v>107.95531914893617</v>
      </c>
      <c r="AF130" s="735"/>
      <c r="AG130" s="735">
        <f>AH129/AG129</f>
        <v>109.74887892376681</v>
      </c>
      <c r="AH130" s="735"/>
      <c r="AI130" s="735">
        <f>AJ129/AI129</f>
        <v>112.61077844311377</v>
      </c>
      <c r="AJ130" s="735"/>
      <c r="AK130" s="735">
        <f>AL129/AK129</f>
        <v>108.4375</v>
      </c>
      <c r="AL130" s="735"/>
      <c r="AM130" s="735">
        <f>AN129/AM129</f>
        <v>109.89573459715639</v>
      </c>
      <c r="AN130" s="735"/>
      <c r="AO130" s="735">
        <f>AP129/AO129</f>
        <v>110.34482758620689</v>
      </c>
      <c r="AP130" s="735"/>
      <c r="AQ130" s="735">
        <f>AR129/AQ129</f>
        <v>110.67796610169492</v>
      </c>
      <c r="AR130" s="735"/>
      <c r="AS130" s="735">
        <f>AT129/AS129</f>
        <v>110.72727272727273</v>
      </c>
      <c r="AT130" s="735"/>
      <c r="AU130" s="735">
        <f>AV129/AU129</f>
        <v>115.39310344827587</v>
      </c>
      <c r="AV130" s="735"/>
      <c r="AW130" s="735">
        <f>AX129/AW129</f>
        <v>112.98734177215189</v>
      </c>
      <c r="AX130" s="735"/>
      <c r="AY130" s="735">
        <f>AZ129/AY129</f>
        <v>113.66666666666667</v>
      </c>
      <c r="AZ130" s="735"/>
      <c r="BA130" s="735" t="e">
        <f>BB129/BA129</f>
        <v>#DIV/0!</v>
      </c>
      <c r="BB130" s="735"/>
      <c r="BC130" s="735" t="e">
        <f>BD129/BC129</f>
        <v>#DIV/0!</v>
      </c>
      <c r="BD130" s="735"/>
      <c r="BE130" s="735" t="e">
        <f>BF129/BE129</f>
        <v>#DIV/0!</v>
      </c>
      <c r="BF130" s="735"/>
      <c r="BG130" s="735" t="e">
        <f>BH129/BG129</f>
        <v>#DIV/0!</v>
      </c>
      <c r="BH130" s="735"/>
      <c r="BI130" s="735" t="e">
        <f>BJ129/BI129</f>
        <v>#DIV/0!</v>
      </c>
      <c r="BJ130" s="735"/>
      <c r="BK130" s="735" t="e">
        <f>BL129/BK129</f>
        <v>#DIV/0!</v>
      </c>
      <c r="BL130" s="735"/>
      <c r="BM130" s="735" t="e">
        <f>BN129/BM129</f>
        <v>#DIV/0!</v>
      </c>
      <c r="BN130" s="735"/>
      <c r="BO130" s="735" t="e">
        <f>BP129/BO129</f>
        <v>#DIV/0!</v>
      </c>
      <c r="BP130" s="735"/>
      <c r="BQ130" s="735" t="e">
        <f>BR129/BQ129</f>
        <v>#DIV/0!</v>
      </c>
      <c r="BR130" s="735"/>
      <c r="BS130" s="735" t="e">
        <f>BT129/BS129</f>
        <v>#DIV/0!</v>
      </c>
      <c r="BT130" s="735"/>
      <c r="BU130" s="735" t="e">
        <f>BV129/BU129</f>
        <v>#DIV/0!</v>
      </c>
      <c r="BV130" s="735"/>
      <c r="BW130" s="735" t="e">
        <f>BX129/BW129</f>
        <v>#DIV/0!</v>
      </c>
      <c r="BX130" s="735"/>
      <c r="BY130" s="735" t="e">
        <f>BZ129/BY129</f>
        <v>#DIV/0!</v>
      </c>
      <c r="BZ130" s="735"/>
      <c r="CA130" s="735" t="e">
        <f>CB129/CA129</f>
        <v>#DIV/0!</v>
      </c>
      <c r="CB130" s="735"/>
      <c r="CC130" s="735" t="e">
        <f>CD129/CC129</f>
        <v>#DIV/0!</v>
      </c>
      <c r="CD130" s="735"/>
      <c r="CE130" s="735" t="e">
        <f>CF129/CE129</f>
        <v>#DIV/0!</v>
      </c>
      <c r="CF130" s="735"/>
      <c r="CG130" s="58"/>
      <c r="CH130" s="744">
        <f>CI129/CH129</f>
        <v>102.02356648550567</v>
      </c>
      <c r="CI130" s="744"/>
      <c r="CJ130" s="56" t="s">
        <v>61</v>
      </c>
      <c r="CK130" s="538"/>
      <c r="CL130" s="735"/>
      <c r="CM130" s="735"/>
      <c r="CN130" s="735"/>
      <c r="CO130" s="735"/>
      <c r="CP130" s="735"/>
      <c r="CQ130" s="735"/>
      <c r="CR130" s="735"/>
      <c r="CS130" s="735"/>
      <c r="CT130" s="735"/>
      <c r="CU130" s="735"/>
      <c r="CV130" s="735"/>
      <c r="CW130" s="735"/>
      <c r="CX130" s="735"/>
      <c r="CY130" s="735"/>
      <c r="CZ130" s="735"/>
      <c r="DA130" s="735"/>
      <c r="DB130" s="735"/>
      <c r="DC130" s="735"/>
      <c r="DD130" s="735"/>
      <c r="DE130" s="735"/>
      <c r="DF130" s="735"/>
      <c r="DG130" s="735"/>
      <c r="DH130" s="735"/>
      <c r="DI130" s="735"/>
      <c r="DJ130" s="735"/>
      <c r="DK130" s="735"/>
      <c r="DL130" s="735"/>
      <c r="DM130" s="735"/>
      <c r="DN130" s="735"/>
      <c r="DO130" s="735"/>
      <c r="DP130" s="735"/>
      <c r="DQ130" s="735"/>
      <c r="DR130" s="735"/>
      <c r="DS130" s="735"/>
      <c r="DT130" s="735"/>
      <c r="DU130" s="735"/>
      <c r="DV130" s="735"/>
      <c r="DW130" s="735"/>
      <c r="DX130" s="735"/>
      <c r="DY130" s="735"/>
      <c r="DZ130" s="735"/>
      <c r="EA130" s="735"/>
      <c r="EB130" s="735"/>
      <c r="EC130" s="735"/>
      <c r="ED130" s="735"/>
      <c r="EE130" s="735"/>
      <c r="EF130" s="735"/>
      <c r="EG130" s="735"/>
      <c r="EH130" s="735"/>
      <c r="EI130" s="735"/>
      <c r="EJ130" s="735"/>
      <c r="EK130" s="735"/>
      <c r="EL130" s="735"/>
      <c r="EM130" s="735"/>
      <c r="EN130" s="735"/>
      <c r="EO130" s="735"/>
      <c r="EP130" s="735"/>
      <c r="EQ130" s="735"/>
      <c r="ER130" s="735"/>
      <c r="ES130" s="735"/>
      <c r="ET130" s="735"/>
      <c r="EU130" s="735"/>
      <c r="EV130" s="735"/>
      <c r="EW130" s="735"/>
      <c r="EX130" s="735"/>
      <c r="EY130" s="735"/>
      <c r="EZ130" s="735"/>
      <c r="FA130" s="735"/>
      <c r="FB130" s="735"/>
      <c r="FC130" s="735"/>
      <c r="FD130" s="735"/>
      <c r="FE130" s="735"/>
      <c r="FF130" s="735"/>
      <c r="FG130" s="735"/>
      <c r="FH130" s="735"/>
      <c r="FI130" s="735"/>
      <c r="FJ130" s="735"/>
      <c r="FK130" s="735"/>
      <c r="FL130" s="735"/>
      <c r="FM130" s="735"/>
      <c r="FN130" s="735"/>
      <c r="FO130" s="735"/>
      <c r="FP130" s="735"/>
      <c r="FQ130" s="735"/>
      <c r="FR130" s="735"/>
      <c r="FS130" s="735"/>
      <c r="FT130" s="735"/>
      <c r="FU130" s="735"/>
      <c r="FV130" s="735"/>
      <c r="FW130" s="735"/>
      <c r="FX130" s="735"/>
      <c r="FY130" s="735"/>
      <c r="FZ130" s="4">
        <f>FU129+FQ129+FM129+FI129+FE129+FA129+EW129+ES129+EO129+EK129+EG129+EC129+DY129+DU129+DQ129+DM129+DI129+DE129+DA129+CW129+CS129+CO129</f>
        <v>147319.29999999999</v>
      </c>
      <c r="GA130" s="4">
        <f>FS129+FO129+FK129+FG129++FC129+EY129+EU129+EQ129+EM129+EI129+EE129+EA129+DW129+DS129+DO129+DK129+DG129+DC129+CY129+CU129+CQ129+CM129</f>
        <v>18335.5</v>
      </c>
      <c r="GB130" s="4">
        <f>FZ130-GA130</f>
        <v>128983.79999999999</v>
      </c>
      <c r="GC130" s="376">
        <f>CI129-GB130</f>
        <v>-0.1999999999825377</v>
      </c>
    </row>
    <row r="131" spans="1:263" x14ac:dyDescent="0.2">
      <c r="CN131" s="210">
        <f>CN129-CL129</f>
        <v>3.5</v>
      </c>
    </row>
    <row r="133" spans="1:263" ht="12.75" customHeight="1" x14ac:dyDescent="0.2">
      <c r="A133" s="38"/>
      <c r="B133" s="38"/>
      <c r="C133" s="39"/>
      <c r="D133" s="39"/>
      <c r="E133" s="738">
        <v>2021</v>
      </c>
      <c r="F133" s="739"/>
      <c r="G133" s="739"/>
      <c r="H133" s="739"/>
      <c r="I133" s="739"/>
      <c r="J133" s="739"/>
      <c r="K133" s="739"/>
      <c r="L133" s="739"/>
      <c r="M133" s="739"/>
      <c r="N133" s="739"/>
      <c r="O133" s="739"/>
      <c r="P133" s="739"/>
      <c r="Q133" s="739"/>
      <c r="R133" s="739"/>
      <c r="S133" s="739"/>
      <c r="T133" s="739"/>
      <c r="U133" s="739"/>
      <c r="V133" s="739"/>
      <c r="W133" s="739"/>
      <c r="X133" s="739"/>
      <c r="Y133" s="739"/>
      <c r="Z133" s="739"/>
      <c r="AA133" s="739"/>
      <c r="AB133" s="740"/>
      <c r="AC133" s="738">
        <f>AC3</f>
        <v>2022</v>
      </c>
      <c r="AD133" s="739"/>
      <c r="AE133" s="739"/>
      <c r="AF133" s="739"/>
      <c r="AG133" s="739"/>
      <c r="AH133" s="739"/>
      <c r="AI133" s="739"/>
      <c r="AJ133" s="739"/>
      <c r="AK133" s="739"/>
      <c r="AL133" s="739"/>
      <c r="AM133" s="739"/>
      <c r="AN133" s="739"/>
      <c r="AO133" s="739"/>
      <c r="AP133" s="739"/>
      <c r="AQ133" s="739"/>
      <c r="AR133" s="739"/>
      <c r="AS133" s="739"/>
      <c r="AT133" s="739"/>
      <c r="AU133" s="739"/>
      <c r="AV133" s="739"/>
      <c r="AW133" s="739"/>
      <c r="AX133" s="739"/>
      <c r="AY133" s="739"/>
      <c r="AZ133" s="740"/>
      <c r="BA133" s="492"/>
      <c r="BB133" s="50"/>
      <c r="BC133" s="50"/>
      <c r="BD133" s="50"/>
      <c r="BE133" s="50"/>
      <c r="BF133" s="50"/>
      <c r="BG133" s="50"/>
      <c r="BH133" s="50"/>
      <c r="BI133" s="50"/>
      <c r="BJ133" s="50"/>
      <c r="BK133" s="50"/>
      <c r="BL133" s="50"/>
      <c r="BM133" s="50"/>
      <c r="BN133" s="50"/>
      <c r="BO133" s="50"/>
      <c r="BP133" s="50"/>
      <c r="BQ133" s="50"/>
      <c r="BR133" s="50"/>
      <c r="BS133" s="50"/>
      <c r="BT133" s="50"/>
      <c r="BU133" s="50"/>
      <c r="BV133" s="50"/>
      <c r="BW133" s="50"/>
      <c r="BX133" s="510"/>
      <c r="BY133" s="50"/>
      <c r="BZ133" s="50"/>
      <c r="CA133" s="50"/>
      <c r="CB133" s="50"/>
      <c r="CC133" s="50"/>
      <c r="CD133" s="50"/>
      <c r="CE133" s="50"/>
      <c r="CF133" s="50"/>
      <c r="CG133" s="50"/>
      <c r="CH133" s="12"/>
      <c r="CI133" s="12"/>
    </row>
    <row r="134" spans="1:263" s="3" customFormat="1" ht="15.75" x14ac:dyDescent="0.25">
      <c r="A134" s="57"/>
      <c r="B134" s="57" t="str">
        <f>Stundenverteilung!M5</f>
        <v>JS - K</v>
      </c>
      <c r="C134" s="747" t="str">
        <f>Stundenverteilung!M7</f>
        <v>TP3</v>
      </c>
      <c r="D134" s="748"/>
      <c r="E134" s="741"/>
      <c r="F134" s="742"/>
      <c r="G134" s="742"/>
      <c r="H134" s="742"/>
      <c r="I134" s="742"/>
      <c r="J134" s="742"/>
      <c r="K134" s="742"/>
      <c r="L134" s="742"/>
      <c r="M134" s="742"/>
      <c r="N134" s="742"/>
      <c r="O134" s="742"/>
      <c r="P134" s="742"/>
      <c r="Q134" s="742"/>
      <c r="R134" s="742"/>
      <c r="S134" s="742"/>
      <c r="T134" s="742"/>
      <c r="U134" s="742"/>
      <c r="V134" s="742"/>
      <c r="W134" s="742"/>
      <c r="X134" s="742"/>
      <c r="Y134" s="742"/>
      <c r="Z134" s="742"/>
      <c r="AA134" s="742"/>
      <c r="AB134" s="743"/>
      <c r="AC134" s="741"/>
      <c r="AD134" s="742"/>
      <c r="AE134" s="742"/>
      <c r="AF134" s="742"/>
      <c r="AG134" s="742"/>
      <c r="AH134" s="742"/>
      <c r="AI134" s="742"/>
      <c r="AJ134" s="742"/>
      <c r="AK134" s="742"/>
      <c r="AL134" s="742"/>
      <c r="AM134" s="742"/>
      <c r="AN134" s="742"/>
      <c r="AO134" s="742"/>
      <c r="AP134" s="742"/>
      <c r="AQ134" s="742"/>
      <c r="AR134" s="742"/>
      <c r="AS134" s="742"/>
      <c r="AT134" s="742"/>
      <c r="AU134" s="742"/>
      <c r="AV134" s="742"/>
      <c r="AW134" s="742"/>
      <c r="AX134" s="742"/>
      <c r="AY134" s="742"/>
      <c r="AZ134" s="743"/>
      <c r="BA134" s="492"/>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10"/>
      <c r="BY134" s="50"/>
      <c r="BZ134" s="50"/>
      <c r="CA134" s="50"/>
      <c r="CB134" s="50"/>
      <c r="CC134" s="50"/>
      <c r="CD134" s="50"/>
      <c r="CE134" s="50"/>
      <c r="CF134" s="50"/>
      <c r="CG134" s="50"/>
      <c r="CH134" s="11"/>
      <c r="CI134" s="11"/>
      <c r="CJ134" s="1"/>
      <c r="CK134" s="1"/>
      <c r="CL134" s="737">
        <f>CL86</f>
        <v>44256</v>
      </c>
      <c r="CM134" s="737"/>
      <c r="CN134" s="737"/>
      <c r="CO134" s="737"/>
      <c r="CP134" s="737">
        <f>CP86</f>
        <v>44287</v>
      </c>
      <c r="CQ134" s="737"/>
      <c r="CR134" s="737"/>
      <c r="CS134" s="737"/>
      <c r="CT134" s="737">
        <f>CT86</f>
        <v>44317</v>
      </c>
      <c r="CU134" s="737"/>
      <c r="CV134" s="737"/>
      <c r="CW134" s="737"/>
      <c r="CX134" s="737">
        <f>CX86</f>
        <v>44348</v>
      </c>
      <c r="CY134" s="737"/>
      <c r="CZ134" s="737"/>
      <c r="DA134" s="737"/>
      <c r="DB134" s="737">
        <f>DB86</f>
        <v>44378</v>
      </c>
      <c r="DC134" s="737"/>
      <c r="DD134" s="737"/>
      <c r="DE134" s="737"/>
      <c r="DF134" s="737">
        <f>DF86</f>
        <v>44409</v>
      </c>
      <c r="DG134" s="737"/>
      <c r="DH134" s="737"/>
      <c r="DI134" s="737"/>
      <c r="DJ134" s="737">
        <f>DJ86</f>
        <v>44440</v>
      </c>
      <c r="DK134" s="737"/>
      <c r="DL134" s="737"/>
      <c r="DM134" s="737"/>
      <c r="DN134" s="737">
        <f>DN86</f>
        <v>44470</v>
      </c>
      <c r="DO134" s="737"/>
      <c r="DP134" s="737"/>
      <c r="DQ134" s="737"/>
      <c r="DR134" s="737">
        <f>DR86</f>
        <v>44501</v>
      </c>
      <c r="DS134" s="737"/>
      <c r="DT134" s="737"/>
      <c r="DU134" s="737"/>
      <c r="DV134" s="737">
        <f>DV86</f>
        <v>44531</v>
      </c>
      <c r="DW134" s="737"/>
      <c r="DX134" s="737"/>
      <c r="DY134" s="737"/>
      <c r="DZ134" s="737">
        <f>DZ86</f>
        <v>44562</v>
      </c>
      <c r="EA134" s="737"/>
      <c r="EB134" s="737"/>
      <c r="EC134" s="737"/>
      <c r="ED134" s="737">
        <f>ED86</f>
        <v>44593</v>
      </c>
      <c r="EE134" s="737"/>
      <c r="EF134" s="737"/>
      <c r="EG134" s="737"/>
      <c r="EH134" s="737">
        <f>EH86</f>
        <v>44621</v>
      </c>
      <c r="EI134" s="737"/>
      <c r="EJ134" s="737"/>
      <c r="EK134" s="737"/>
      <c r="EL134" s="737">
        <f>EL86</f>
        <v>44652</v>
      </c>
      <c r="EM134" s="737"/>
      <c r="EN134" s="737"/>
      <c r="EO134" s="737"/>
      <c r="EP134" s="737">
        <f>EP86</f>
        <v>44682</v>
      </c>
      <c r="EQ134" s="737"/>
      <c r="ER134" s="737"/>
      <c r="ES134" s="737"/>
      <c r="ET134" s="737">
        <f>ET86</f>
        <v>44713</v>
      </c>
      <c r="EU134" s="737"/>
      <c r="EV134" s="737"/>
      <c r="EW134" s="737"/>
      <c r="EX134" s="737">
        <f>EX86</f>
        <v>44743</v>
      </c>
      <c r="EY134" s="737"/>
      <c r="EZ134" s="737"/>
      <c r="FA134" s="737"/>
      <c r="FB134" s="737">
        <f>FB86</f>
        <v>44774</v>
      </c>
      <c r="FC134" s="737"/>
      <c r="FD134" s="737"/>
      <c r="FE134" s="737"/>
      <c r="FF134" s="737">
        <f>FF86</f>
        <v>44805</v>
      </c>
      <c r="FG134" s="737"/>
      <c r="FH134" s="737"/>
      <c r="FI134" s="737"/>
      <c r="FJ134" s="737">
        <f>FJ86</f>
        <v>44835</v>
      </c>
      <c r="FK134" s="737"/>
      <c r="FL134" s="737"/>
      <c r="FM134" s="737"/>
      <c r="FN134" s="737">
        <f>FN86</f>
        <v>44866</v>
      </c>
      <c r="FO134" s="737"/>
      <c r="FP134" s="737"/>
      <c r="FQ134" s="737"/>
      <c r="FR134" s="737">
        <f>FR86</f>
        <v>44896</v>
      </c>
      <c r="FS134" s="737"/>
      <c r="FT134" s="737"/>
      <c r="FU134" s="737"/>
      <c r="FV134" s="737">
        <f>FV86</f>
        <v>0</v>
      </c>
      <c r="FW134" s="737"/>
      <c r="FX134" s="737"/>
      <c r="FY134" s="737"/>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1:263" s="3" customFormat="1" ht="48" x14ac:dyDescent="0.2">
      <c r="A135" s="40" t="s">
        <v>0</v>
      </c>
      <c r="B135" s="40" t="s">
        <v>80</v>
      </c>
      <c r="C135" s="41" t="s">
        <v>1</v>
      </c>
      <c r="D135" s="41" t="s">
        <v>6</v>
      </c>
      <c r="E135" s="485" t="s">
        <v>13</v>
      </c>
      <c r="F135" s="46" t="s">
        <v>14</v>
      </c>
      <c r="G135" s="46" t="s">
        <v>15</v>
      </c>
      <c r="H135" s="46" t="s">
        <v>16</v>
      </c>
      <c r="I135" s="46" t="s">
        <v>17</v>
      </c>
      <c r="J135" s="46" t="s">
        <v>18</v>
      </c>
      <c r="K135" s="46" t="s">
        <v>19</v>
      </c>
      <c r="L135" s="46" t="s">
        <v>20</v>
      </c>
      <c r="M135" s="46" t="s">
        <v>21</v>
      </c>
      <c r="N135" s="46" t="s">
        <v>22</v>
      </c>
      <c r="O135" s="46" t="s">
        <v>23</v>
      </c>
      <c r="P135" s="46" t="s">
        <v>24</v>
      </c>
      <c r="Q135" s="46" t="s">
        <v>25</v>
      </c>
      <c r="R135" s="46" t="s">
        <v>26</v>
      </c>
      <c r="S135" s="46" t="s">
        <v>27</v>
      </c>
      <c r="T135" s="46" t="s">
        <v>28</v>
      </c>
      <c r="U135" s="46" t="s">
        <v>29</v>
      </c>
      <c r="V135" s="46" t="s">
        <v>30</v>
      </c>
      <c r="W135" s="46" t="s">
        <v>31</v>
      </c>
      <c r="X135" s="46" t="s">
        <v>32</v>
      </c>
      <c r="Y135" s="46" t="s">
        <v>33</v>
      </c>
      <c r="Z135" s="46" t="s">
        <v>36</v>
      </c>
      <c r="AA135" s="46" t="s">
        <v>34</v>
      </c>
      <c r="AB135" s="480" t="s">
        <v>35</v>
      </c>
      <c r="AC135" s="485" t="s">
        <v>13</v>
      </c>
      <c r="AD135" s="46" t="s">
        <v>14</v>
      </c>
      <c r="AE135" s="46" t="s">
        <v>15</v>
      </c>
      <c r="AF135" s="46" t="s">
        <v>16</v>
      </c>
      <c r="AG135" s="46" t="s">
        <v>17</v>
      </c>
      <c r="AH135" s="46" t="s">
        <v>18</v>
      </c>
      <c r="AI135" s="46" t="s">
        <v>19</v>
      </c>
      <c r="AJ135" s="46" t="s">
        <v>20</v>
      </c>
      <c r="AK135" s="46" t="s">
        <v>21</v>
      </c>
      <c r="AL135" s="46" t="s">
        <v>22</v>
      </c>
      <c r="AM135" s="46" t="s">
        <v>23</v>
      </c>
      <c r="AN135" s="46" t="s">
        <v>24</v>
      </c>
      <c r="AO135" s="46" t="s">
        <v>25</v>
      </c>
      <c r="AP135" s="46" t="s">
        <v>26</v>
      </c>
      <c r="AQ135" s="46" t="s">
        <v>27</v>
      </c>
      <c r="AR135" s="46" t="s">
        <v>28</v>
      </c>
      <c r="AS135" s="46" t="s">
        <v>29</v>
      </c>
      <c r="AT135" s="46" t="s">
        <v>30</v>
      </c>
      <c r="AU135" s="46" t="s">
        <v>31</v>
      </c>
      <c r="AV135" s="46" t="s">
        <v>32</v>
      </c>
      <c r="AW135" s="46" t="s">
        <v>33</v>
      </c>
      <c r="AX135" s="46" t="s">
        <v>36</v>
      </c>
      <c r="AY135" s="46" t="s">
        <v>34</v>
      </c>
      <c r="AZ135" s="480" t="s">
        <v>35</v>
      </c>
      <c r="BA135" s="493" t="str">
        <f t="shared" ref="BA135:CF135" si="845">BA5</f>
        <v>Jan. 
Std.</v>
      </c>
      <c r="BB135" s="46" t="str">
        <f t="shared" si="845"/>
        <v>Jan. 
CHF</v>
      </c>
      <c r="BC135" s="196" t="str">
        <f t="shared" si="845"/>
        <v>Feb. 
Std.</v>
      </c>
      <c r="BD135" s="46" t="str">
        <f t="shared" si="845"/>
        <v>Feb. 
CHF</v>
      </c>
      <c r="BE135" s="196" t="str">
        <f t="shared" si="845"/>
        <v>März 
Std.</v>
      </c>
      <c r="BF135" s="46" t="str">
        <f t="shared" si="845"/>
        <v>März 
CHF</v>
      </c>
      <c r="BG135" s="196" t="str">
        <f t="shared" si="845"/>
        <v>April 
Std.</v>
      </c>
      <c r="BH135" s="46" t="str">
        <f t="shared" si="845"/>
        <v>April 
CHF</v>
      </c>
      <c r="BI135" s="196" t="str">
        <f t="shared" si="845"/>
        <v>Mai 
Std.</v>
      </c>
      <c r="BJ135" s="46" t="str">
        <f t="shared" si="845"/>
        <v>Mai 
CHF</v>
      </c>
      <c r="BK135" s="196" t="str">
        <f t="shared" si="845"/>
        <v>Juni 
Std.</v>
      </c>
      <c r="BL135" s="46" t="str">
        <f t="shared" si="845"/>
        <v>Juni 
CHF</v>
      </c>
      <c r="BM135" s="196" t="str">
        <f t="shared" si="845"/>
        <v>Juli 
Std.</v>
      </c>
      <c r="BN135" s="46" t="str">
        <f t="shared" si="845"/>
        <v>Juli 
CHF</v>
      </c>
      <c r="BO135" s="196" t="str">
        <f t="shared" si="845"/>
        <v>Aug.
Std.</v>
      </c>
      <c r="BP135" s="46" t="str">
        <f t="shared" si="845"/>
        <v>Aug. 
CHF</v>
      </c>
      <c r="BQ135" s="196" t="str">
        <f t="shared" si="845"/>
        <v>Sept. 
Std.</v>
      </c>
      <c r="BR135" s="46" t="str">
        <f t="shared" si="845"/>
        <v>Sept. 
CHF</v>
      </c>
      <c r="BS135" s="196" t="str">
        <f t="shared" si="845"/>
        <v>Okt. 
Std.</v>
      </c>
      <c r="BT135" s="46" t="str">
        <f t="shared" si="845"/>
        <v>Okt.
CHF</v>
      </c>
      <c r="BU135" s="196" t="str">
        <f t="shared" si="845"/>
        <v>Nov. 
Std.</v>
      </c>
      <c r="BV135" s="46" t="str">
        <f t="shared" si="845"/>
        <v>Nov. 
CHF</v>
      </c>
      <c r="BW135" s="196" t="str">
        <f t="shared" si="845"/>
        <v>Dez.
Std.</v>
      </c>
      <c r="BX135" s="504" t="str">
        <f t="shared" si="845"/>
        <v>Dez.
CHF</v>
      </c>
      <c r="BY135" s="502" t="str">
        <f t="shared" si="845"/>
        <v>Jan. 
Std.</v>
      </c>
      <c r="BZ135" s="46" t="str">
        <f t="shared" si="845"/>
        <v>Jan. 
CHF</v>
      </c>
      <c r="CA135" s="196" t="str">
        <f t="shared" si="845"/>
        <v>Feb. 
Std.</v>
      </c>
      <c r="CB135" s="46" t="str">
        <f t="shared" si="845"/>
        <v>Feb. 
CHF</v>
      </c>
      <c r="CC135" s="196" t="str">
        <f t="shared" si="845"/>
        <v>März 
Std.</v>
      </c>
      <c r="CD135" s="46" t="str">
        <f t="shared" si="845"/>
        <v>März 
CHF</v>
      </c>
      <c r="CE135" s="196" t="str">
        <f t="shared" si="845"/>
        <v>April 
Std.</v>
      </c>
      <c r="CF135" s="46" t="str">
        <f t="shared" si="845"/>
        <v>April 
CHF</v>
      </c>
      <c r="CG135" s="46"/>
      <c r="CH135" s="48" t="s">
        <v>4</v>
      </c>
      <c r="CI135" s="48" t="s">
        <v>5</v>
      </c>
      <c r="CJ135" s="1"/>
      <c r="CK135" s="1"/>
      <c r="CL135" s="208" t="s">
        <v>244</v>
      </c>
      <c r="CM135" s="208" t="s">
        <v>37</v>
      </c>
      <c r="CN135" s="209" t="s">
        <v>165</v>
      </c>
      <c r="CO135" s="209" t="s">
        <v>166</v>
      </c>
      <c r="CP135" s="208" t="s">
        <v>244</v>
      </c>
      <c r="CQ135" s="208" t="s">
        <v>37</v>
      </c>
      <c r="CR135" s="209" t="s">
        <v>165</v>
      </c>
      <c r="CS135" s="209" t="s">
        <v>166</v>
      </c>
      <c r="CT135" s="208" t="s">
        <v>244</v>
      </c>
      <c r="CU135" s="208" t="s">
        <v>37</v>
      </c>
      <c r="CV135" s="209" t="s">
        <v>165</v>
      </c>
      <c r="CW135" s="209" t="s">
        <v>166</v>
      </c>
      <c r="CX135" s="208" t="s">
        <v>244</v>
      </c>
      <c r="CY135" s="208" t="s">
        <v>37</v>
      </c>
      <c r="CZ135" s="209" t="s">
        <v>165</v>
      </c>
      <c r="DA135" s="209" t="s">
        <v>166</v>
      </c>
      <c r="DB135" s="208" t="s">
        <v>244</v>
      </c>
      <c r="DC135" s="208" t="s">
        <v>37</v>
      </c>
      <c r="DD135" s="209" t="s">
        <v>165</v>
      </c>
      <c r="DE135" s="209" t="s">
        <v>166</v>
      </c>
      <c r="DF135" s="208" t="s">
        <v>244</v>
      </c>
      <c r="DG135" s="208" t="s">
        <v>37</v>
      </c>
      <c r="DH135" s="209" t="s">
        <v>165</v>
      </c>
      <c r="DI135" s="209" t="s">
        <v>166</v>
      </c>
      <c r="DJ135" s="208" t="s">
        <v>244</v>
      </c>
      <c r="DK135" s="208" t="s">
        <v>37</v>
      </c>
      <c r="DL135" s="209" t="s">
        <v>165</v>
      </c>
      <c r="DM135" s="209" t="s">
        <v>166</v>
      </c>
      <c r="DN135" s="208" t="s">
        <v>244</v>
      </c>
      <c r="DO135" s="208" t="s">
        <v>37</v>
      </c>
      <c r="DP135" s="209" t="s">
        <v>165</v>
      </c>
      <c r="DQ135" s="209" t="s">
        <v>166</v>
      </c>
      <c r="DR135" s="208" t="s">
        <v>244</v>
      </c>
      <c r="DS135" s="208" t="s">
        <v>37</v>
      </c>
      <c r="DT135" s="209" t="s">
        <v>165</v>
      </c>
      <c r="DU135" s="209" t="s">
        <v>166</v>
      </c>
      <c r="DV135" s="208" t="s">
        <v>244</v>
      </c>
      <c r="DW135" s="208" t="s">
        <v>37</v>
      </c>
      <c r="DX135" s="209" t="s">
        <v>165</v>
      </c>
      <c r="DY135" s="209" t="s">
        <v>166</v>
      </c>
      <c r="DZ135" s="524" t="s">
        <v>244</v>
      </c>
      <c r="EA135" s="208" t="s">
        <v>37</v>
      </c>
      <c r="EB135" s="209" t="s">
        <v>165</v>
      </c>
      <c r="EC135" s="209" t="s">
        <v>166</v>
      </c>
      <c r="ED135" s="208" t="s">
        <v>244</v>
      </c>
      <c r="EE135" s="208" t="s">
        <v>37</v>
      </c>
      <c r="EF135" s="209" t="s">
        <v>165</v>
      </c>
      <c r="EG135" s="209" t="s">
        <v>166</v>
      </c>
      <c r="EH135" s="208" t="s">
        <v>244</v>
      </c>
      <c r="EI135" s="208" t="s">
        <v>37</v>
      </c>
      <c r="EJ135" s="209" t="s">
        <v>165</v>
      </c>
      <c r="EK135" s="209" t="s">
        <v>166</v>
      </c>
      <c r="EL135" s="208" t="s">
        <v>244</v>
      </c>
      <c r="EM135" s="208" t="s">
        <v>37</v>
      </c>
      <c r="EN135" s="209" t="s">
        <v>165</v>
      </c>
      <c r="EO135" s="209" t="s">
        <v>166</v>
      </c>
      <c r="EP135" s="208" t="s">
        <v>244</v>
      </c>
      <c r="EQ135" s="208" t="s">
        <v>37</v>
      </c>
      <c r="ER135" s="209" t="s">
        <v>165</v>
      </c>
      <c r="ES135" s="209" t="s">
        <v>166</v>
      </c>
      <c r="ET135" s="208" t="s">
        <v>244</v>
      </c>
      <c r="EU135" s="208" t="s">
        <v>37</v>
      </c>
      <c r="EV135" s="209" t="s">
        <v>165</v>
      </c>
      <c r="EW135" s="209" t="s">
        <v>166</v>
      </c>
      <c r="EX135" s="208" t="s">
        <v>244</v>
      </c>
      <c r="EY135" s="208" t="s">
        <v>37</v>
      </c>
      <c r="EZ135" s="209" t="s">
        <v>165</v>
      </c>
      <c r="FA135" s="209" t="s">
        <v>166</v>
      </c>
      <c r="FB135" s="208" t="s">
        <v>244</v>
      </c>
      <c r="FC135" s="208" t="s">
        <v>37</v>
      </c>
      <c r="FD135" s="209" t="s">
        <v>165</v>
      </c>
      <c r="FE135" s="209" t="s">
        <v>166</v>
      </c>
      <c r="FF135" s="208" t="s">
        <v>244</v>
      </c>
      <c r="FG135" s="208" t="s">
        <v>37</v>
      </c>
      <c r="FH135" s="209" t="s">
        <v>165</v>
      </c>
      <c r="FI135" s="209" t="s">
        <v>166</v>
      </c>
      <c r="FJ135" s="208" t="s">
        <v>244</v>
      </c>
      <c r="FK135" s="208" t="s">
        <v>37</v>
      </c>
      <c r="FL135" s="209" t="s">
        <v>165</v>
      </c>
      <c r="FM135" s="209" t="s">
        <v>166</v>
      </c>
      <c r="FN135" s="208" t="s">
        <v>244</v>
      </c>
      <c r="FO135" s="208" t="s">
        <v>37</v>
      </c>
      <c r="FP135" s="209" t="s">
        <v>165</v>
      </c>
      <c r="FQ135" s="209" t="s">
        <v>166</v>
      </c>
      <c r="FR135" s="208" t="s">
        <v>244</v>
      </c>
      <c r="FS135" s="208" t="s">
        <v>37</v>
      </c>
      <c r="FT135" s="209" t="s">
        <v>165</v>
      </c>
      <c r="FU135" s="209" t="s">
        <v>166</v>
      </c>
      <c r="FV135" s="208" t="s">
        <v>244</v>
      </c>
      <c r="FW135" s="208" t="s">
        <v>37</v>
      </c>
      <c r="FX135" s="209" t="s">
        <v>165</v>
      </c>
      <c r="FY135" s="209" t="s">
        <v>166</v>
      </c>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1:263" s="3" customFormat="1" x14ac:dyDescent="0.2">
      <c r="A136" s="45" t="s">
        <v>93</v>
      </c>
      <c r="B136" s="45" t="s">
        <v>106</v>
      </c>
      <c r="C136" s="45" t="s">
        <v>2</v>
      </c>
      <c r="D136" s="45">
        <v>140</v>
      </c>
      <c r="E136" s="486"/>
      <c r="F136" s="52">
        <f>SUM(E136*$D136)</f>
        <v>0</v>
      </c>
      <c r="G136" s="47"/>
      <c r="H136" s="52">
        <f>SUM(G136*$D136)</f>
        <v>0</v>
      </c>
      <c r="I136" s="47">
        <v>4</v>
      </c>
      <c r="J136" s="52">
        <f>SUM(I136*$D136)</f>
        <v>560</v>
      </c>
      <c r="K136" s="47"/>
      <c r="L136" s="52">
        <f>SUM(K136*$D136)</f>
        <v>0</v>
      </c>
      <c r="M136" s="47"/>
      <c r="N136" s="52">
        <f>SUM(M136*$D136)</f>
        <v>0</v>
      </c>
      <c r="O136" s="47"/>
      <c r="P136" s="52">
        <f>SUM(O136*$D136)</f>
        <v>0</v>
      </c>
      <c r="Q136" s="47"/>
      <c r="R136" s="52">
        <f>SUM(Q136*$D136)</f>
        <v>0</v>
      </c>
      <c r="S136" s="47"/>
      <c r="T136" s="52">
        <f>SUM(S136*$D136)</f>
        <v>0</v>
      </c>
      <c r="U136" s="47"/>
      <c r="V136" s="52">
        <f>SUM(U136*$D136)</f>
        <v>0</v>
      </c>
      <c r="W136" s="47">
        <v>4.5</v>
      </c>
      <c r="X136" s="52">
        <f>SUM(W136*$D136)</f>
        <v>630</v>
      </c>
      <c r="Y136" s="47"/>
      <c r="Z136" s="52">
        <f>SUM(Y136*$D136)</f>
        <v>0</v>
      </c>
      <c r="AA136" s="47"/>
      <c r="AB136" s="481">
        <f>SUM(AA136*$D136)</f>
        <v>0</v>
      </c>
      <c r="AC136" s="486"/>
      <c r="AD136" s="52">
        <f>SUM(AC136*$D136)</f>
        <v>0</v>
      </c>
      <c r="AE136" s="47"/>
      <c r="AF136" s="52">
        <f>SUM(AE136*$D136)</f>
        <v>0</v>
      </c>
      <c r="AG136" s="47">
        <v>2</v>
      </c>
      <c r="AH136" s="52">
        <f>SUM(AG136*$D136)</f>
        <v>280</v>
      </c>
      <c r="AI136" s="47">
        <v>3</v>
      </c>
      <c r="AJ136" s="52">
        <f>SUM(AI136*$D136)</f>
        <v>420</v>
      </c>
      <c r="AK136" s="47">
        <v>1.5</v>
      </c>
      <c r="AL136" s="52">
        <f>SUM(AK136*$D136)</f>
        <v>210</v>
      </c>
      <c r="AM136" s="47"/>
      <c r="AN136" s="52">
        <f>SUM(AM136*$D136)</f>
        <v>0</v>
      </c>
      <c r="AO136" s="47"/>
      <c r="AP136" s="52">
        <f>SUM(AO136*$D136)</f>
        <v>0</v>
      </c>
      <c r="AQ136" s="47">
        <v>20.25</v>
      </c>
      <c r="AR136" s="52">
        <f>SUM(AQ136*$D136)</f>
        <v>2835</v>
      </c>
      <c r="AS136" s="47">
        <v>4.5</v>
      </c>
      <c r="AT136" s="52">
        <f>SUM(AS136*$D136)</f>
        <v>630</v>
      </c>
      <c r="AU136" s="184">
        <v>1.25</v>
      </c>
      <c r="AV136" s="52">
        <f>SUM(AU136*$D136)</f>
        <v>175</v>
      </c>
      <c r="AW136" s="47"/>
      <c r="AX136" s="52">
        <f>SUM(AW136*$D136)</f>
        <v>0</v>
      </c>
      <c r="AY136" s="47">
        <v>7</v>
      </c>
      <c r="AZ136" s="481">
        <f>SUM(AY136*$D136)</f>
        <v>980</v>
      </c>
      <c r="BA136" s="486"/>
      <c r="BB136" s="52">
        <f t="shared" ref="BB136:BB175" si="846">SUM(BA136*$D136)</f>
        <v>0</v>
      </c>
      <c r="BC136" s="47"/>
      <c r="BD136" s="52">
        <f t="shared" ref="BD136:BD151" si="847">SUM(BC136*$D136)</f>
        <v>0</v>
      </c>
      <c r="BE136" s="47"/>
      <c r="BF136" s="52">
        <f t="shared" ref="BF136:BF151" si="848">SUM(BE136*$D136)</f>
        <v>0</v>
      </c>
      <c r="BG136" s="47"/>
      <c r="BH136" s="52">
        <f t="shared" ref="BH136:BH151" si="849">SUM(BG136*$D136)</f>
        <v>0</v>
      </c>
      <c r="BI136" s="47"/>
      <c r="BJ136" s="52">
        <f t="shared" ref="BJ136:BJ151" si="850">SUM(BI136*$D136)</f>
        <v>0</v>
      </c>
      <c r="BK136" s="47"/>
      <c r="BL136" s="52">
        <f t="shared" ref="BL136:BL151" si="851">SUM(BK136*$D136)</f>
        <v>0</v>
      </c>
      <c r="BM136" s="47"/>
      <c r="BN136" s="52">
        <f t="shared" ref="BN136:BN151" si="852">SUM(BM136*$D136)</f>
        <v>0</v>
      </c>
      <c r="BO136" s="47"/>
      <c r="BP136" s="52">
        <f t="shared" ref="BP136:BP151" si="853">SUM(BO136*$D136)</f>
        <v>0</v>
      </c>
      <c r="BQ136" s="47"/>
      <c r="BR136" s="52">
        <f t="shared" ref="BR136:BR151" si="854">SUM(BQ136*$D136)</f>
        <v>0</v>
      </c>
      <c r="BS136" s="47"/>
      <c r="BT136" s="52">
        <f t="shared" ref="BT136:BT151" si="855">SUM(BS136*$D136)</f>
        <v>0</v>
      </c>
      <c r="BU136" s="47"/>
      <c r="BV136" s="52">
        <f t="shared" ref="BV136:BV151" si="856">SUM(BU136*$D136)</f>
        <v>0</v>
      </c>
      <c r="BW136" s="47"/>
      <c r="BX136" s="505">
        <f t="shared" ref="BX136:BX151" si="857">SUM(BW136*$D136)</f>
        <v>0</v>
      </c>
      <c r="BY136" s="499"/>
      <c r="BZ136" s="52">
        <f t="shared" ref="BZ136:BZ151" si="858">SUM(BY136*$D136)</f>
        <v>0</v>
      </c>
      <c r="CA136" s="47"/>
      <c r="CB136" s="52">
        <f t="shared" ref="CB136:CB151" si="859">SUM(CA136*$D136)</f>
        <v>0</v>
      </c>
      <c r="CC136" s="47"/>
      <c r="CD136" s="52">
        <f t="shared" ref="CD136:CD151" si="860">SUM(CC136*$D136)</f>
        <v>0</v>
      </c>
      <c r="CE136" s="47"/>
      <c r="CF136" s="52">
        <f t="shared" ref="CF136:CF151" si="861">SUM(CE136*$D136)</f>
        <v>0</v>
      </c>
      <c r="CG136" s="42"/>
      <c r="CH136" s="49">
        <f t="shared" ref="CH136:CH175" si="862">SUM(E136+G136+I136+K136+M136+O136+Q136+S136+U136+W136+Y136+AA136+AC136+AE136+AG136+AI136+AK136+AM136+AO136+AQ136+AS136+AU136+AW136+AY136+BA136+BC136+BE136+BG136+BI136+BK136+BM136+BO136+BQ136+BS136+BU136+BW136+BY136+CA136+CC136)+CE136</f>
        <v>48</v>
      </c>
      <c r="CI136" s="49">
        <f t="shared" ref="CI136:CI175" si="863">ROUND(CH136*D136*2,1)/2</f>
        <v>6720</v>
      </c>
      <c r="CJ136" s="1"/>
      <c r="CK136" s="1"/>
      <c r="CL136" s="207">
        <v>1.25</v>
      </c>
      <c r="CM136" s="207">
        <f t="shared" ref="CM136:CM175" si="864">SUM(CL136*D136)</f>
        <v>175</v>
      </c>
      <c r="CN136" s="206">
        <f>SUM(CL136+I136)</f>
        <v>5.25</v>
      </c>
      <c r="CO136" s="206">
        <f>SUM(CN136*D136)</f>
        <v>735</v>
      </c>
      <c r="CP136" s="207"/>
      <c r="CQ136" s="207">
        <f t="shared" ref="CQ136:CQ175" si="865">SUM(CP136*D136)</f>
        <v>0</v>
      </c>
      <c r="CR136" s="206">
        <f t="shared" ref="CR136:CR175" si="866">SUM(CP136+K136)</f>
        <v>0</v>
      </c>
      <c r="CS136" s="206">
        <f t="shared" ref="CS136:CS175" si="867">SUM(CR136*D136)</f>
        <v>0</v>
      </c>
      <c r="CT136" s="207"/>
      <c r="CU136" s="207">
        <f t="shared" ref="CU136:CU175" si="868">SUM(CT136*D136)</f>
        <v>0</v>
      </c>
      <c r="CV136" s="206">
        <f t="shared" ref="CV136:CV175" si="869">SUM(CT136+E136)</f>
        <v>0</v>
      </c>
      <c r="CW136" s="206">
        <f t="shared" ref="CW136:CW175" si="870">SUM(CV136*D136)</f>
        <v>0</v>
      </c>
      <c r="CX136" s="207"/>
      <c r="CY136" s="207">
        <f t="shared" ref="CY136:CY175" si="871">SUM(CX136*D136)</f>
        <v>0</v>
      </c>
      <c r="CZ136" s="206">
        <f t="shared" ref="CZ136:CZ175" si="872">SUM(CX136+O136)</f>
        <v>0</v>
      </c>
      <c r="DA136" s="206">
        <f t="shared" ref="DA136:DA175" si="873">SUM(CZ136*D136)</f>
        <v>0</v>
      </c>
      <c r="DB136" s="207"/>
      <c r="DC136" s="207">
        <f t="shared" ref="DC136:DC175" si="874">SUM(DB136*D136)</f>
        <v>0</v>
      </c>
      <c r="DD136" s="206">
        <f t="shared" ref="DD136:DD175" si="875">SUM(DB136+Q136)</f>
        <v>0</v>
      </c>
      <c r="DE136" s="206">
        <f t="shared" ref="DE136:DE175" si="876">SUM(DD136*D136)</f>
        <v>0</v>
      </c>
      <c r="DF136" s="207"/>
      <c r="DG136" s="207">
        <f t="shared" ref="DG136:DG175" si="877">SUM(DF136*D136)</f>
        <v>0</v>
      </c>
      <c r="DH136" s="206">
        <f t="shared" ref="DH136:DH175" si="878">SUM(DF136+S136)</f>
        <v>0</v>
      </c>
      <c r="DI136" s="206">
        <f t="shared" ref="DI136:DI175" si="879">SUM(DH136*D136)</f>
        <v>0</v>
      </c>
      <c r="DJ136" s="207"/>
      <c r="DK136" s="207">
        <f t="shared" ref="DK136:DK175" si="880">SUM(DJ136*D136)</f>
        <v>0</v>
      </c>
      <c r="DL136" s="206">
        <f t="shared" ref="DL136:DL175" si="881">SUM(DJ136+U136)</f>
        <v>0</v>
      </c>
      <c r="DM136" s="206">
        <f t="shared" ref="DM136:DM175" si="882">SUM(DL136*D136)</f>
        <v>0</v>
      </c>
      <c r="DN136" s="207"/>
      <c r="DO136" s="207">
        <f t="shared" ref="DO136:DO175" si="883">DN136*D136</f>
        <v>0</v>
      </c>
      <c r="DP136" s="206">
        <f t="shared" ref="DP136:DP175" si="884">DN136+W136</f>
        <v>4.5</v>
      </c>
      <c r="DQ136" s="206">
        <f t="shared" ref="DQ136:DQ175" si="885">DP136*D136</f>
        <v>630</v>
      </c>
      <c r="DR136" s="207"/>
      <c r="DS136" s="207">
        <f t="shared" ref="DS136:DS175" si="886">DR136*D136</f>
        <v>0</v>
      </c>
      <c r="DT136" s="206">
        <f t="shared" ref="DT136:DT175" si="887">DR136+Y136</f>
        <v>0</v>
      </c>
      <c r="DU136" s="206">
        <f t="shared" ref="DU136:DU175" si="888">DT136*D136</f>
        <v>0</v>
      </c>
      <c r="DV136" s="207"/>
      <c r="DW136" s="207">
        <f>DV136*D136</f>
        <v>0</v>
      </c>
      <c r="DX136" s="206">
        <f>DV136+AA136</f>
        <v>0</v>
      </c>
      <c r="DY136" s="206">
        <f>DX136*D136</f>
        <v>0</v>
      </c>
      <c r="DZ136" s="525"/>
      <c r="EA136" s="207">
        <f t="shared" ref="EA136:EA175" si="889">DZ136*D136</f>
        <v>0</v>
      </c>
      <c r="EB136" s="206">
        <f t="shared" ref="EB136:EB175" si="890">DZ136+AC136</f>
        <v>0</v>
      </c>
      <c r="EC136" s="206">
        <f t="shared" ref="EC136:EC175" si="891">EB136*D136</f>
        <v>0</v>
      </c>
      <c r="ED136" s="207"/>
      <c r="EE136" s="207">
        <f t="shared" ref="EE136:EE174" si="892">ED136*D136</f>
        <v>0</v>
      </c>
      <c r="EF136" s="206">
        <f t="shared" ref="EF136:EF175" si="893">ED136+AE136</f>
        <v>0</v>
      </c>
      <c r="EG136" s="206">
        <f t="shared" ref="EG136:EG175" si="894">EF136*D136</f>
        <v>0</v>
      </c>
      <c r="EH136" s="207"/>
      <c r="EI136" s="207">
        <f t="shared" ref="EI136:EI175" si="895">EH136*D136</f>
        <v>0</v>
      </c>
      <c r="EJ136" s="206">
        <f t="shared" ref="EJ136:EJ175" si="896">EH136+AG136</f>
        <v>2</v>
      </c>
      <c r="EK136" s="206">
        <f t="shared" ref="EK136:EK175" si="897">EJ136*D136</f>
        <v>280</v>
      </c>
      <c r="EL136" s="207"/>
      <c r="EM136" s="207">
        <f t="shared" ref="EM136:EM175" si="898">EL136*D136</f>
        <v>0</v>
      </c>
      <c r="EN136" s="206">
        <f t="shared" ref="EN136:EN175" si="899">EL136+AI136</f>
        <v>3</v>
      </c>
      <c r="EO136" s="206">
        <f t="shared" ref="EO136:EO175" si="900">EN136*D136</f>
        <v>420</v>
      </c>
      <c r="EP136" s="207"/>
      <c r="EQ136" s="207">
        <f t="shared" ref="EQ136:EQ175" si="901">SUM(EP136*D136)</f>
        <v>0</v>
      </c>
      <c r="ER136" s="206">
        <f t="shared" ref="ER136:ER175" si="902">EP136+AK136</f>
        <v>1.5</v>
      </c>
      <c r="ES136" s="206">
        <f t="shared" ref="ES136:ES175" si="903">ER136*D136</f>
        <v>210</v>
      </c>
      <c r="ET136" s="207"/>
      <c r="EU136" s="207">
        <f t="shared" ref="EU136:EU175" si="904">ET136*D136</f>
        <v>0</v>
      </c>
      <c r="EV136" s="206">
        <f t="shared" ref="EV136:EV175" si="905">ET136+AM136</f>
        <v>0</v>
      </c>
      <c r="EW136" s="206">
        <f t="shared" ref="EW136:EW175" si="906">EV136*D136</f>
        <v>0</v>
      </c>
      <c r="EX136" s="207"/>
      <c r="EY136" s="207">
        <f t="shared" ref="EY136:EY175" si="907">SUM(EX136*AF136)</f>
        <v>0</v>
      </c>
      <c r="EZ136" s="206">
        <f t="shared" ref="EZ136:EZ174" si="908">EX136+AO136</f>
        <v>0</v>
      </c>
      <c r="FA136" s="206">
        <f t="shared" ref="FA136:FA175" si="909">EZ136*D136</f>
        <v>0</v>
      </c>
      <c r="FB136" s="207"/>
      <c r="FC136" s="207">
        <f t="shared" ref="FC136:FC175" si="910">FB136*D136</f>
        <v>0</v>
      </c>
      <c r="FD136" s="206">
        <f t="shared" ref="FD136:FD175" si="911">FB136+AQ136</f>
        <v>20.25</v>
      </c>
      <c r="FE136" s="206">
        <f t="shared" ref="FE136:FE175" si="912">FD136*D136</f>
        <v>2835</v>
      </c>
      <c r="FF136" s="207"/>
      <c r="FG136" s="207">
        <f t="shared" ref="FG136:FG175" si="913">FF136*D136</f>
        <v>0</v>
      </c>
      <c r="FH136" s="206">
        <f t="shared" ref="FH136:FH175" si="914">FF136+AS136</f>
        <v>4.5</v>
      </c>
      <c r="FI136" s="206">
        <f t="shared" ref="FI136:FI175" si="915">FH136*D136</f>
        <v>630</v>
      </c>
      <c r="FJ136" s="207"/>
      <c r="FK136" s="207">
        <f t="shared" ref="FK136:FK175" si="916">FJ136*D136</f>
        <v>0</v>
      </c>
      <c r="FL136" s="206">
        <f t="shared" ref="FL136:FL175" si="917">FJ136+AU136</f>
        <v>1.25</v>
      </c>
      <c r="FM136" s="206">
        <f t="shared" ref="FM136:FM175" si="918">FL136*D136</f>
        <v>175</v>
      </c>
      <c r="FN136" s="207"/>
      <c r="FO136" s="207">
        <f t="shared" ref="FO136:FO175" si="919">FN136*D136</f>
        <v>0</v>
      </c>
      <c r="FP136" s="206">
        <f t="shared" ref="FP136:FP175" si="920">FN136+AW136</f>
        <v>0</v>
      </c>
      <c r="FQ136" s="206">
        <f t="shared" ref="FQ136:FQ175" si="921">FP136*D136</f>
        <v>0</v>
      </c>
      <c r="FR136" s="207"/>
      <c r="FS136" s="207">
        <f t="shared" ref="FS136:FS175" si="922">FR136*D136</f>
        <v>0</v>
      </c>
      <c r="FT136" s="206">
        <f t="shared" ref="FT136:FT175" si="923">FR136+AY136</f>
        <v>7</v>
      </c>
      <c r="FU136" s="206">
        <f t="shared" ref="FU136:FU175" si="924">SUM(FT136*D136)</f>
        <v>980</v>
      </c>
      <c r="FV136" s="207"/>
      <c r="FW136" s="207">
        <f t="shared" ref="FW136:FW151" si="925">SUM(FV136*CH136)</f>
        <v>0</v>
      </c>
      <c r="FX136" s="206"/>
      <c r="FY136" s="206">
        <f t="shared" ref="FY136:FY140" si="926">SUM(FX136*CH136)</f>
        <v>0</v>
      </c>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1:263" s="3" customFormat="1" x14ac:dyDescent="0.2">
      <c r="A137" s="45" t="s">
        <v>83</v>
      </c>
      <c r="B137" s="45" t="s">
        <v>84</v>
      </c>
      <c r="C137" s="45" t="s">
        <v>2</v>
      </c>
      <c r="D137" s="45">
        <v>140</v>
      </c>
      <c r="E137" s="486"/>
      <c r="F137" s="52">
        <f t="shared" ref="F137:F139" si="927">SUM(E137*$D137)</f>
        <v>0</v>
      </c>
      <c r="G137" s="47"/>
      <c r="H137" s="52">
        <f t="shared" ref="H137:H139" si="928">SUM(G137*$D137)</f>
        <v>0</v>
      </c>
      <c r="I137" s="47"/>
      <c r="J137" s="52">
        <f t="shared" ref="J137:J139" si="929">SUM(I137*$D137)</f>
        <v>0</v>
      </c>
      <c r="K137" s="47"/>
      <c r="L137" s="52">
        <f t="shared" ref="L137:L139" si="930">SUM(K137*$D137)</f>
        <v>0</v>
      </c>
      <c r="M137" s="47"/>
      <c r="N137" s="52">
        <f t="shared" ref="N137:N139" si="931">SUM(M137*$D137)</f>
        <v>0</v>
      </c>
      <c r="O137" s="47"/>
      <c r="P137" s="52">
        <f t="shared" ref="P137:P139" si="932">SUM(O137*$D137)</f>
        <v>0</v>
      </c>
      <c r="Q137" s="47"/>
      <c r="R137" s="52">
        <f t="shared" ref="R137:R139" si="933">SUM(Q137*$D137)</f>
        <v>0</v>
      </c>
      <c r="S137" s="47"/>
      <c r="T137" s="52">
        <f t="shared" ref="T137:T139" si="934">SUM(S137*$D137)</f>
        <v>0</v>
      </c>
      <c r="U137" s="47"/>
      <c r="V137" s="52">
        <f t="shared" ref="V137:V139" si="935">SUM(U137*$D137)</f>
        <v>0</v>
      </c>
      <c r="W137" s="47"/>
      <c r="X137" s="52">
        <f t="shared" ref="X137:X139" si="936">SUM(W137*$D137)</f>
        <v>0</v>
      </c>
      <c r="Y137" s="47"/>
      <c r="Z137" s="52">
        <f t="shared" ref="Z137:Z139" si="937">SUM(Y137*$D137)</f>
        <v>0</v>
      </c>
      <c r="AA137" s="47"/>
      <c r="AB137" s="481">
        <f t="shared" ref="AB137:AB139" si="938">SUM(AA137*$D137)</f>
        <v>0</v>
      </c>
      <c r="AC137" s="486"/>
      <c r="AD137" s="52">
        <f t="shared" ref="AD137:AD148" si="939">SUM(AC137*$D137)</f>
        <v>0</v>
      </c>
      <c r="AE137" s="47"/>
      <c r="AF137" s="52">
        <f t="shared" ref="AF137:AF148" si="940">SUM(AE137*$D137)</f>
        <v>0</v>
      </c>
      <c r="AG137" s="47"/>
      <c r="AH137" s="52">
        <f t="shared" ref="AH137:AH148" si="941">SUM(AG137*$D137)</f>
        <v>0</v>
      </c>
      <c r="AI137" s="47"/>
      <c r="AJ137" s="52">
        <f t="shared" ref="AJ137:AJ148" si="942">SUM(AI137*$D137)</f>
        <v>0</v>
      </c>
      <c r="AK137" s="47"/>
      <c r="AL137" s="52">
        <f t="shared" ref="AL137:AL148" si="943">SUM(AK137*$D137)</f>
        <v>0</v>
      </c>
      <c r="AM137" s="47"/>
      <c r="AN137" s="52">
        <f t="shared" ref="AN137:AN148" si="944">SUM(AM137*$D137)</f>
        <v>0</v>
      </c>
      <c r="AO137" s="47"/>
      <c r="AP137" s="52">
        <f t="shared" ref="AP137:AP148" si="945">SUM(AO137*$D137)</f>
        <v>0</v>
      </c>
      <c r="AQ137" s="47"/>
      <c r="AR137" s="52">
        <f t="shared" ref="AR137:AR148" si="946">SUM(AQ137*$D137)</f>
        <v>0</v>
      </c>
      <c r="AS137" s="47"/>
      <c r="AT137" s="52">
        <f t="shared" ref="AT137:AT148" si="947">SUM(AS137*$D137)</f>
        <v>0</v>
      </c>
      <c r="AU137" s="47"/>
      <c r="AV137" s="52">
        <f t="shared" ref="AV137:AV148" si="948">SUM(AU137*$D137)</f>
        <v>0</v>
      </c>
      <c r="AW137" s="47"/>
      <c r="AX137" s="52">
        <f t="shared" ref="AX137:AX148" si="949">SUM(AW137*$D137)</f>
        <v>0</v>
      </c>
      <c r="AY137" s="47"/>
      <c r="AZ137" s="481">
        <f t="shared" ref="AZ137:AZ148" si="950">SUM(AY137*$D137)</f>
        <v>0</v>
      </c>
      <c r="BA137" s="486"/>
      <c r="BB137" s="52">
        <f t="shared" si="846"/>
        <v>0</v>
      </c>
      <c r="BC137" s="47"/>
      <c r="BD137" s="52">
        <f t="shared" si="847"/>
        <v>0</v>
      </c>
      <c r="BE137" s="47"/>
      <c r="BF137" s="52">
        <f t="shared" si="848"/>
        <v>0</v>
      </c>
      <c r="BG137" s="47"/>
      <c r="BH137" s="52">
        <f t="shared" si="849"/>
        <v>0</v>
      </c>
      <c r="BI137" s="47"/>
      <c r="BJ137" s="52">
        <f t="shared" si="850"/>
        <v>0</v>
      </c>
      <c r="BK137" s="47"/>
      <c r="BL137" s="52">
        <f t="shared" si="851"/>
        <v>0</v>
      </c>
      <c r="BM137" s="47"/>
      <c r="BN137" s="52">
        <f t="shared" si="852"/>
        <v>0</v>
      </c>
      <c r="BO137" s="47"/>
      <c r="BP137" s="52">
        <f t="shared" si="853"/>
        <v>0</v>
      </c>
      <c r="BQ137" s="47"/>
      <c r="BR137" s="52">
        <f t="shared" si="854"/>
        <v>0</v>
      </c>
      <c r="BS137" s="47"/>
      <c r="BT137" s="52">
        <f t="shared" si="855"/>
        <v>0</v>
      </c>
      <c r="BU137" s="47"/>
      <c r="BV137" s="52">
        <f t="shared" si="856"/>
        <v>0</v>
      </c>
      <c r="BW137" s="47"/>
      <c r="BX137" s="505">
        <f t="shared" si="857"/>
        <v>0</v>
      </c>
      <c r="BY137" s="499"/>
      <c r="BZ137" s="52">
        <f t="shared" si="858"/>
        <v>0</v>
      </c>
      <c r="CA137" s="47"/>
      <c r="CB137" s="52">
        <f t="shared" si="859"/>
        <v>0</v>
      </c>
      <c r="CC137" s="47"/>
      <c r="CD137" s="52">
        <f t="shared" si="860"/>
        <v>0</v>
      </c>
      <c r="CE137" s="47"/>
      <c r="CF137" s="52">
        <f t="shared" si="861"/>
        <v>0</v>
      </c>
      <c r="CG137" s="42"/>
      <c r="CH137" s="49">
        <f t="shared" si="862"/>
        <v>0</v>
      </c>
      <c r="CI137" s="49">
        <f t="shared" si="863"/>
        <v>0</v>
      </c>
      <c r="CJ137" s="1"/>
      <c r="CK137" s="1"/>
      <c r="CL137" s="207">
        <v>2</v>
      </c>
      <c r="CM137" s="207">
        <f t="shared" si="864"/>
        <v>280</v>
      </c>
      <c r="CN137" s="206">
        <f t="shared" ref="CN137:CN175" si="951">SUM(CL137+I137)</f>
        <v>2</v>
      </c>
      <c r="CO137" s="206">
        <f t="shared" ref="CO137:CO175" si="952">SUM(CN137*D137)</f>
        <v>280</v>
      </c>
      <c r="CP137" s="207"/>
      <c r="CQ137" s="207">
        <f t="shared" si="865"/>
        <v>0</v>
      </c>
      <c r="CR137" s="206">
        <f t="shared" si="866"/>
        <v>0</v>
      </c>
      <c r="CS137" s="206">
        <f t="shared" si="867"/>
        <v>0</v>
      </c>
      <c r="CT137" s="207"/>
      <c r="CU137" s="207">
        <f t="shared" si="868"/>
        <v>0</v>
      </c>
      <c r="CV137" s="206">
        <f t="shared" si="869"/>
        <v>0</v>
      </c>
      <c r="CW137" s="206">
        <f t="shared" si="870"/>
        <v>0</v>
      </c>
      <c r="CX137" s="207"/>
      <c r="CY137" s="207">
        <f t="shared" si="871"/>
        <v>0</v>
      </c>
      <c r="CZ137" s="206">
        <f t="shared" si="872"/>
        <v>0</v>
      </c>
      <c r="DA137" s="206">
        <f t="shared" si="873"/>
        <v>0</v>
      </c>
      <c r="DB137" s="207"/>
      <c r="DC137" s="207">
        <f t="shared" si="874"/>
        <v>0</v>
      </c>
      <c r="DD137" s="206">
        <f t="shared" si="875"/>
        <v>0</v>
      </c>
      <c r="DE137" s="206">
        <f t="shared" si="876"/>
        <v>0</v>
      </c>
      <c r="DF137" s="207"/>
      <c r="DG137" s="207">
        <f t="shared" si="877"/>
        <v>0</v>
      </c>
      <c r="DH137" s="206">
        <f t="shared" si="878"/>
        <v>0</v>
      </c>
      <c r="DI137" s="206">
        <f t="shared" si="879"/>
        <v>0</v>
      </c>
      <c r="DJ137" s="207"/>
      <c r="DK137" s="207">
        <f t="shared" si="880"/>
        <v>0</v>
      </c>
      <c r="DL137" s="206">
        <f t="shared" si="881"/>
        <v>0</v>
      </c>
      <c r="DM137" s="206">
        <f t="shared" si="882"/>
        <v>0</v>
      </c>
      <c r="DN137" s="207"/>
      <c r="DO137" s="207">
        <f t="shared" si="883"/>
        <v>0</v>
      </c>
      <c r="DP137" s="206">
        <f t="shared" si="884"/>
        <v>0</v>
      </c>
      <c r="DQ137" s="206">
        <f t="shared" si="885"/>
        <v>0</v>
      </c>
      <c r="DR137" s="207"/>
      <c r="DS137" s="207">
        <f t="shared" si="886"/>
        <v>0</v>
      </c>
      <c r="DT137" s="206">
        <f t="shared" si="887"/>
        <v>0</v>
      </c>
      <c r="DU137" s="206">
        <f t="shared" si="888"/>
        <v>0</v>
      </c>
      <c r="DV137" s="207"/>
      <c r="DW137" s="207">
        <f t="shared" ref="DW137:DW175" si="953">DV137*D137</f>
        <v>0</v>
      </c>
      <c r="DX137" s="206">
        <f t="shared" ref="DX137:DX174" si="954">DV137+AA137</f>
        <v>0</v>
      </c>
      <c r="DY137" s="206">
        <f t="shared" ref="DY137:DY175" si="955">DX137*D137</f>
        <v>0</v>
      </c>
      <c r="DZ137" s="525"/>
      <c r="EA137" s="207">
        <f t="shared" si="889"/>
        <v>0</v>
      </c>
      <c r="EB137" s="206">
        <f t="shared" si="890"/>
        <v>0</v>
      </c>
      <c r="EC137" s="206">
        <f t="shared" si="891"/>
        <v>0</v>
      </c>
      <c r="ED137" s="207"/>
      <c r="EE137" s="207">
        <f t="shared" si="892"/>
        <v>0</v>
      </c>
      <c r="EF137" s="206">
        <f t="shared" si="893"/>
        <v>0</v>
      </c>
      <c r="EG137" s="206">
        <f t="shared" si="894"/>
        <v>0</v>
      </c>
      <c r="EH137" s="207"/>
      <c r="EI137" s="207">
        <f t="shared" si="895"/>
        <v>0</v>
      </c>
      <c r="EJ137" s="206">
        <f t="shared" si="896"/>
        <v>0</v>
      </c>
      <c r="EK137" s="206">
        <f t="shared" si="897"/>
        <v>0</v>
      </c>
      <c r="EL137" s="207"/>
      <c r="EM137" s="207">
        <f t="shared" si="898"/>
        <v>0</v>
      </c>
      <c r="EN137" s="206">
        <f t="shared" si="899"/>
        <v>0</v>
      </c>
      <c r="EO137" s="206">
        <f t="shared" si="900"/>
        <v>0</v>
      </c>
      <c r="EP137" s="207"/>
      <c r="EQ137" s="207">
        <f t="shared" si="901"/>
        <v>0</v>
      </c>
      <c r="ER137" s="206">
        <f t="shared" si="902"/>
        <v>0</v>
      </c>
      <c r="ES137" s="206">
        <f t="shared" si="903"/>
        <v>0</v>
      </c>
      <c r="ET137" s="207"/>
      <c r="EU137" s="207">
        <f t="shared" si="904"/>
        <v>0</v>
      </c>
      <c r="EV137" s="206">
        <f t="shared" si="905"/>
        <v>0</v>
      </c>
      <c r="EW137" s="206">
        <f t="shared" si="906"/>
        <v>0</v>
      </c>
      <c r="EX137" s="207"/>
      <c r="EY137" s="207">
        <f t="shared" si="907"/>
        <v>0</v>
      </c>
      <c r="EZ137" s="206">
        <f t="shared" si="908"/>
        <v>0</v>
      </c>
      <c r="FA137" s="206">
        <f t="shared" si="909"/>
        <v>0</v>
      </c>
      <c r="FB137" s="207"/>
      <c r="FC137" s="207">
        <f t="shared" si="910"/>
        <v>0</v>
      </c>
      <c r="FD137" s="206">
        <f t="shared" si="911"/>
        <v>0</v>
      </c>
      <c r="FE137" s="206">
        <f t="shared" si="912"/>
        <v>0</v>
      </c>
      <c r="FF137" s="207"/>
      <c r="FG137" s="207">
        <f t="shared" si="913"/>
        <v>0</v>
      </c>
      <c r="FH137" s="206">
        <f t="shared" si="914"/>
        <v>0</v>
      </c>
      <c r="FI137" s="206">
        <f t="shared" si="915"/>
        <v>0</v>
      </c>
      <c r="FJ137" s="207"/>
      <c r="FK137" s="207">
        <f t="shared" si="916"/>
        <v>0</v>
      </c>
      <c r="FL137" s="206">
        <f t="shared" si="917"/>
        <v>0</v>
      </c>
      <c r="FM137" s="206">
        <f t="shared" si="918"/>
        <v>0</v>
      </c>
      <c r="FN137" s="207"/>
      <c r="FO137" s="207">
        <f t="shared" si="919"/>
        <v>0</v>
      </c>
      <c r="FP137" s="206">
        <f t="shared" si="920"/>
        <v>0</v>
      </c>
      <c r="FQ137" s="206">
        <f t="shared" si="921"/>
        <v>0</v>
      </c>
      <c r="FR137" s="207"/>
      <c r="FS137" s="207">
        <f t="shared" si="922"/>
        <v>0</v>
      </c>
      <c r="FT137" s="206">
        <f t="shared" si="923"/>
        <v>0</v>
      </c>
      <c r="FU137" s="206">
        <f t="shared" si="924"/>
        <v>0</v>
      </c>
      <c r="FV137" s="207"/>
      <c r="FW137" s="207">
        <f t="shared" si="925"/>
        <v>0</v>
      </c>
      <c r="FX137" s="206">
        <f t="shared" ref="FX137:FX140" si="956">SUM(FV137+DH137)</f>
        <v>0</v>
      </c>
      <c r="FY137" s="206">
        <f t="shared" si="926"/>
        <v>0</v>
      </c>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1:263" s="3" customFormat="1" x14ac:dyDescent="0.2">
      <c r="A138" s="45"/>
      <c r="B138" s="45"/>
      <c r="C138" s="45" t="s">
        <v>2</v>
      </c>
      <c r="D138" s="45">
        <v>140</v>
      </c>
      <c r="E138" s="486"/>
      <c r="F138" s="52">
        <f t="shared" si="927"/>
        <v>0</v>
      </c>
      <c r="G138" s="47"/>
      <c r="H138" s="52">
        <f t="shared" si="928"/>
        <v>0</v>
      </c>
      <c r="I138" s="47"/>
      <c r="J138" s="52">
        <f t="shared" si="929"/>
        <v>0</v>
      </c>
      <c r="K138" s="47"/>
      <c r="L138" s="52">
        <f t="shared" si="930"/>
        <v>0</v>
      </c>
      <c r="M138" s="47"/>
      <c r="N138" s="52">
        <f t="shared" si="931"/>
        <v>0</v>
      </c>
      <c r="O138" s="47"/>
      <c r="P138" s="52">
        <f t="shared" si="932"/>
        <v>0</v>
      </c>
      <c r="Q138" s="47"/>
      <c r="R138" s="52">
        <f t="shared" si="933"/>
        <v>0</v>
      </c>
      <c r="S138" s="47"/>
      <c r="T138" s="52">
        <f t="shared" si="934"/>
        <v>0</v>
      </c>
      <c r="U138" s="47"/>
      <c r="V138" s="52">
        <f t="shared" si="935"/>
        <v>0</v>
      </c>
      <c r="W138" s="47"/>
      <c r="X138" s="52">
        <f t="shared" si="936"/>
        <v>0</v>
      </c>
      <c r="Y138" s="47"/>
      <c r="Z138" s="52">
        <f t="shared" si="937"/>
        <v>0</v>
      </c>
      <c r="AA138" s="47"/>
      <c r="AB138" s="481">
        <f t="shared" si="938"/>
        <v>0</v>
      </c>
      <c r="AC138" s="486"/>
      <c r="AD138" s="52">
        <f t="shared" si="939"/>
        <v>0</v>
      </c>
      <c r="AE138" s="47"/>
      <c r="AF138" s="52">
        <f t="shared" si="940"/>
        <v>0</v>
      </c>
      <c r="AG138" s="47"/>
      <c r="AH138" s="52">
        <f t="shared" si="941"/>
        <v>0</v>
      </c>
      <c r="AI138" s="47"/>
      <c r="AJ138" s="52">
        <f t="shared" si="942"/>
        <v>0</v>
      </c>
      <c r="AK138" s="47"/>
      <c r="AL138" s="52">
        <f t="shared" si="943"/>
        <v>0</v>
      </c>
      <c r="AM138" s="47"/>
      <c r="AN138" s="52">
        <f t="shared" si="944"/>
        <v>0</v>
      </c>
      <c r="AO138" s="47"/>
      <c r="AP138" s="52">
        <f t="shared" si="945"/>
        <v>0</v>
      </c>
      <c r="AQ138" s="47"/>
      <c r="AR138" s="52">
        <f t="shared" si="946"/>
        <v>0</v>
      </c>
      <c r="AS138" s="47"/>
      <c r="AT138" s="52">
        <f t="shared" si="947"/>
        <v>0</v>
      </c>
      <c r="AU138" s="47"/>
      <c r="AV138" s="52">
        <f t="shared" si="948"/>
        <v>0</v>
      </c>
      <c r="AW138" s="47"/>
      <c r="AX138" s="52">
        <f t="shared" si="949"/>
        <v>0</v>
      </c>
      <c r="AY138" s="47"/>
      <c r="AZ138" s="481">
        <f t="shared" si="950"/>
        <v>0</v>
      </c>
      <c r="BA138" s="486"/>
      <c r="BB138" s="52">
        <f t="shared" si="846"/>
        <v>0</v>
      </c>
      <c r="BC138" s="47"/>
      <c r="BD138" s="52">
        <f t="shared" si="847"/>
        <v>0</v>
      </c>
      <c r="BE138" s="47"/>
      <c r="BF138" s="52">
        <f t="shared" si="848"/>
        <v>0</v>
      </c>
      <c r="BG138" s="47"/>
      <c r="BH138" s="52">
        <f t="shared" si="849"/>
        <v>0</v>
      </c>
      <c r="BI138" s="47"/>
      <c r="BJ138" s="52">
        <f t="shared" si="850"/>
        <v>0</v>
      </c>
      <c r="BK138" s="47"/>
      <c r="BL138" s="52">
        <f t="shared" si="851"/>
        <v>0</v>
      </c>
      <c r="BM138" s="47"/>
      <c r="BN138" s="52">
        <f t="shared" si="852"/>
        <v>0</v>
      </c>
      <c r="BO138" s="47"/>
      <c r="BP138" s="52">
        <f t="shared" si="853"/>
        <v>0</v>
      </c>
      <c r="BQ138" s="47"/>
      <c r="BR138" s="52">
        <f t="shared" si="854"/>
        <v>0</v>
      </c>
      <c r="BS138" s="47"/>
      <c r="BT138" s="52">
        <f t="shared" si="855"/>
        <v>0</v>
      </c>
      <c r="BU138" s="47"/>
      <c r="BV138" s="52">
        <f t="shared" si="856"/>
        <v>0</v>
      </c>
      <c r="BW138" s="47"/>
      <c r="BX138" s="505">
        <f t="shared" si="857"/>
        <v>0</v>
      </c>
      <c r="BY138" s="499"/>
      <c r="BZ138" s="52">
        <f t="shared" si="858"/>
        <v>0</v>
      </c>
      <c r="CA138" s="47"/>
      <c r="CB138" s="52">
        <f t="shared" si="859"/>
        <v>0</v>
      </c>
      <c r="CC138" s="47"/>
      <c r="CD138" s="52">
        <f t="shared" si="860"/>
        <v>0</v>
      </c>
      <c r="CE138" s="47"/>
      <c r="CF138" s="52">
        <f t="shared" si="861"/>
        <v>0</v>
      </c>
      <c r="CG138" s="42"/>
      <c r="CH138" s="49">
        <f t="shared" si="862"/>
        <v>0</v>
      </c>
      <c r="CI138" s="49">
        <f t="shared" si="863"/>
        <v>0</v>
      </c>
      <c r="CJ138" s="1"/>
      <c r="CK138" s="1"/>
      <c r="CL138" s="207"/>
      <c r="CM138" s="207">
        <f t="shared" si="864"/>
        <v>0</v>
      </c>
      <c r="CN138" s="206">
        <f t="shared" si="951"/>
        <v>0</v>
      </c>
      <c r="CO138" s="206">
        <f t="shared" si="952"/>
        <v>0</v>
      </c>
      <c r="CP138" s="207"/>
      <c r="CQ138" s="207">
        <f t="shared" si="865"/>
        <v>0</v>
      </c>
      <c r="CR138" s="206">
        <f t="shared" si="866"/>
        <v>0</v>
      </c>
      <c r="CS138" s="206">
        <f t="shared" si="867"/>
        <v>0</v>
      </c>
      <c r="CT138" s="207"/>
      <c r="CU138" s="207">
        <f t="shared" si="868"/>
        <v>0</v>
      </c>
      <c r="CV138" s="206">
        <f t="shared" si="869"/>
        <v>0</v>
      </c>
      <c r="CW138" s="206">
        <f t="shared" si="870"/>
        <v>0</v>
      </c>
      <c r="CX138" s="207"/>
      <c r="CY138" s="207">
        <f t="shared" si="871"/>
        <v>0</v>
      </c>
      <c r="CZ138" s="206">
        <f t="shared" si="872"/>
        <v>0</v>
      </c>
      <c r="DA138" s="206">
        <f t="shared" si="873"/>
        <v>0</v>
      </c>
      <c r="DB138" s="207"/>
      <c r="DC138" s="207">
        <f t="shared" si="874"/>
        <v>0</v>
      </c>
      <c r="DD138" s="206">
        <f t="shared" si="875"/>
        <v>0</v>
      </c>
      <c r="DE138" s="206">
        <f t="shared" si="876"/>
        <v>0</v>
      </c>
      <c r="DF138" s="207"/>
      <c r="DG138" s="207">
        <f t="shared" si="877"/>
        <v>0</v>
      </c>
      <c r="DH138" s="206">
        <f t="shared" si="878"/>
        <v>0</v>
      </c>
      <c r="DI138" s="206">
        <f t="shared" si="879"/>
        <v>0</v>
      </c>
      <c r="DJ138" s="207"/>
      <c r="DK138" s="207">
        <f t="shared" si="880"/>
        <v>0</v>
      </c>
      <c r="DL138" s="206">
        <f t="shared" si="881"/>
        <v>0</v>
      </c>
      <c r="DM138" s="206">
        <f t="shared" si="882"/>
        <v>0</v>
      </c>
      <c r="DN138" s="207"/>
      <c r="DO138" s="207">
        <f t="shared" si="883"/>
        <v>0</v>
      </c>
      <c r="DP138" s="206">
        <f t="shared" si="884"/>
        <v>0</v>
      </c>
      <c r="DQ138" s="206">
        <f t="shared" si="885"/>
        <v>0</v>
      </c>
      <c r="DR138" s="207"/>
      <c r="DS138" s="207">
        <f t="shared" si="886"/>
        <v>0</v>
      </c>
      <c r="DT138" s="206">
        <f t="shared" si="887"/>
        <v>0</v>
      </c>
      <c r="DU138" s="206">
        <f t="shared" si="888"/>
        <v>0</v>
      </c>
      <c r="DV138" s="207"/>
      <c r="DW138" s="207">
        <f t="shared" si="953"/>
        <v>0</v>
      </c>
      <c r="DX138" s="206">
        <f t="shared" si="954"/>
        <v>0</v>
      </c>
      <c r="DY138" s="206">
        <f t="shared" si="955"/>
        <v>0</v>
      </c>
      <c r="DZ138" s="525"/>
      <c r="EA138" s="207">
        <f t="shared" si="889"/>
        <v>0</v>
      </c>
      <c r="EB138" s="206">
        <f t="shared" si="890"/>
        <v>0</v>
      </c>
      <c r="EC138" s="206">
        <f t="shared" si="891"/>
        <v>0</v>
      </c>
      <c r="ED138" s="207"/>
      <c r="EE138" s="207">
        <f t="shared" si="892"/>
        <v>0</v>
      </c>
      <c r="EF138" s="206">
        <f t="shared" si="893"/>
        <v>0</v>
      </c>
      <c r="EG138" s="206">
        <f t="shared" si="894"/>
        <v>0</v>
      </c>
      <c r="EH138" s="207"/>
      <c r="EI138" s="207">
        <f t="shared" si="895"/>
        <v>0</v>
      </c>
      <c r="EJ138" s="206">
        <f t="shared" si="896"/>
        <v>0</v>
      </c>
      <c r="EK138" s="206">
        <f t="shared" si="897"/>
        <v>0</v>
      </c>
      <c r="EL138" s="207"/>
      <c r="EM138" s="207">
        <f t="shared" si="898"/>
        <v>0</v>
      </c>
      <c r="EN138" s="206">
        <f t="shared" si="899"/>
        <v>0</v>
      </c>
      <c r="EO138" s="206">
        <f t="shared" si="900"/>
        <v>0</v>
      </c>
      <c r="EP138" s="207"/>
      <c r="EQ138" s="207">
        <f t="shared" si="901"/>
        <v>0</v>
      </c>
      <c r="ER138" s="206">
        <f t="shared" si="902"/>
        <v>0</v>
      </c>
      <c r="ES138" s="206">
        <f t="shared" si="903"/>
        <v>0</v>
      </c>
      <c r="ET138" s="207"/>
      <c r="EU138" s="207">
        <f t="shared" si="904"/>
        <v>0</v>
      </c>
      <c r="EV138" s="206">
        <f t="shared" si="905"/>
        <v>0</v>
      </c>
      <c r="EW138" s="206">
        <f t="shared" si="906"/>
        <v>0</v>
      </c>
      <c r="EX138" s="207"/>
      <c r="EY138" s="207">
        <f t="shared" si="907"/>
        <v>0</v>
      </c>
      <c r="EZ138" s="206">
        <f t="shared" si="908"/>
        <v>0</v>
      </c>
      <c r="FA138" s="206">
        <f t="shared" si="909"/>
        <v>0</v>
      </c>
      <c r="FB138" s="207"/>
      <c r="FC138" s="207">
        <f t="shared" si="910"/>
        <v>0</v>
      </c>
      <c r="FD138" s="206">
        <f t="shared" si="911"/>
        <v>0</v>
      </c>
      <c r="FE138" s="206">
        <f t="shared" si="912"/>
        <v>0</v>
      </c>
      <c r="FF138" s="207"/>
      <c r="FG138" s="207">
        <f t="shared" si="913"/>
        <v>0</v>
      </c>
      <c r="FH138" s="206">
        <f t="shared" si="914"/>
        <v>0</v>
      </c>
      <c r="FI138" s="206">
        <f t="shared" si="915"/>
        <v>0</v>
      </c>
      <c r="FJ138" s="207"/>
      <c r="FK138" s="207">
        <f t="shared" si="916"/>
        <v>0</v>
      </c>
      <c r="FL138" s="206">
        <f t="shared" si="917"/>
        <v>0</v>
      </c>
      <c r="FM138" s="206">
        <f t="shared" si="918"/>
        <v>0</v>
      </c>
      <c r="FN138" s="207"/>
      <c r="FO138" s="207">
        <f t="shared" si="919"/>
        <v>0</v>
      </c>
      <c r="FP138" s="206">
        <f t="shared" si="920"/>
        <v>0</v>
      </c>
      <c r="FQ138" s="206">
        <f t="shared" si="921"/>
        <v>0</v>
      </c>
      <c r="FR138" s="207"/>
      <c r="FS138" s="207">
        <f t="shared" si="922"/>
        <v>0</v>
      </c>
      <c r="FT138" s="206">
        <f t="shared" si="923"/>
        <v>0</v>
      </c>
      <c r="FU138" s="206">
        <f t="shared" si="924"/>
        <v>0</v>
      </c>
      <c r="FV138" s="207"/>
      <c r="FW138" s="207">
        <f t="shared" si="925"/>
        <v>0</v>
      </c>
      <c r="FX138" s="206">
        <f t="shared" si="956"/>
        <v>0</v>
      </c>
      <c r="FY138" s="206">
        <f t="shared" si="926"/>
        <v>0</v>
      </c>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1:263" s="3" customFormat="1" x14ac:dyDescent="0.2">
      <c r="A139" s="45"/>
      <c r="B139" s="45"/>
      <c r="C139" s="45" t="s">
        <v>2</v>
      </c>
      <c r="D139" s="45">
        <v>140</v>
      </c>
      <c r="E139" s="486"/>
      <c r="F139" s="52">
        <f t="shared" si="927"/>
        <v>0</v>
      </c>
      <c r="G139" s="47"/>
      <c r="H139" s="52">
        <f t="shared" si="928"/>
        <v>0</v>
      </c>
      <c r="I139" s="47"/>
      <c r="J139" s="52">
        <f t="shared" si="929"/>
        <v>0</v>
      </c>
      <c r="K139" s="47"/>
      <c r="L139" s="52">
        <f t="shared" si="930"/>
        <v>0</v>
      </c>
      <c r="M139" s="47"/>
      <c r="N139" s="52">
        <f t="shared" si="931"/>
        <v>0</v>
      </c>
      <c r="O139" s="47"/>
      <c r="P139" s="52">
        <f t="shared" si="932"/>
        <v>0</v>
      </c>
      <c r="Q139" s="47"/>
      <c r="R139" s="52">
        <f t="shared" si="933"/>
        <v>0</v>
      </c>
      <c r="S139" s="47"/>
      <c r="T139" s="52">
        <f t="shared" si="934"/>
        <v>0</v>
      </c>
      <c r="U139" s="47"/>
      <c r="V139" s="52">
        <f t="shared" si="935"/>
        <v>0</v>
      </c>
      <c r="W139" s="47"/>
      <c r="X139" s="52">
        <f t="shared" si="936"/>
        <v>0</v>
      </c>
      <c r="Y139" s="47"/>
      <c r="Z139" s="52">
        <f t="shared" si="937"/>
        <v>0</v>
      </c>
      <c r="AA139" s="47"/>
      <c r="AB139" s="481">
        <f t="shared" si="938"/>
        <v>0</v>
      </c>
      <c r="AC139" s="486"/>
      <c r="AD139" s="52">
        <f t="shared" si="939"/>
        <v>0</v>
      </c>
      <c r="AE139" s="47"/>
      <c r="AF139" s="52">
        <f t="shared" si="940"/>
        <v>0</v>
      </c>
      <c r="AG139" s="47"/>
      <c r="AH139" s="52">
        <f t="shared" si="941"/>
        <v>0</v>
      </c>
      <c r="AI139" s="47"/>
      <c r="AJ139" s="52">
        <f t="shared" si="942"/>
        <v>0</v>
      </c>
      <c r="AK139" s="47"/>
      <c r="AL139" s="52">
        <f t="shared" si="943"/>
        <v>0</v>
      </c>
      <c r="AM139" s="47"/>
      <c r="AN139" s="52">
        <f t="shared" si="944"/>
        <v>0</v>
      </c>
      <c r="AO139" s="47"/>
      <c r="AP139" s="52">
        <f t="shared" si="945"/>
        <v>0</v>
      </c>
      <c r="AQ139" s="47"/>
      <c r="AR139" s="52">
        <f t="shared" si="946"/>
        <v>0</v>
      </c>
      <c r="AS139" s="47"/>
      <c r="AT139" s="52">
        <f t="shared" si="947"/>
        <v>0</v>
      </c>
      <c r="AU139" s="47"/>
      <c r="AV139" s="52">
        <f t="shared" si="948"/>
        <v>0</v>
      </c>
      <c r="AW139" s="47"/>
      <c r="AX139" s="52">
        <f t="shared" si="949"/>
        <v>0</v>
      </c>
      <c r="AY139" s="47"/>
      <c r="AZ139" s="481">
        <f t="shared" si="950"/>
        <v>0</v>
      </c>
      <c r="BA139" s="486"/>
      <c r="BB139" s="52">
        <f t="shared" si="846"/>
        <v>0</v>
      </c>
      <c r="BC139" s="47"/>
      <c r="BD139" s="52">
        <f t="shared" si="847"/>
        <v>0</v>
      </c>
      <c r="BE139" s="47"/>
      <c r="BF139" s="52">
        <f t="shared" si="848"/>
        <v>0</v>
      </c>
      <c r="BG139" s="47"/>
      <c r="BH139" s="52">
        <f t="shared" si="849"/>
        <v>0</v>
      </c>
      <c r="BI139" s="47"/>
      <c r="BJ139" s="52">
        <f t="shared" si="850"/>
        <v>0</v>
      </c>
      <c r="BK139" s="47"/>
      <c r="BL139" s="52">
        <f t="shared" si="851"/>
        <v>0</v>
      </c>
      <c r="BM139" s="47"/>
      <c r="BN139" s="52">
        <f t="shared" si="852"/>
        <v>0</v>
      </c>
      <c r="BO139" s="47"/>
      <c r="BP139" s="52">
        <f t="shared" si="853"/>
        <v>0</v>
      </c>
      <c r="BQ139" s="47"/>
      <c r="BR139" s="52">
        <f t="shared" si="854"/>
        <v>0</v>
      </c>
      <c r="BS139" s="47"/>
      <c r="BT139" s="52">
        <f t="shared" si="855"/>
        <v>0</v>
      </c>
      <c r="BU139" s="47"/>
      <c r="BV139" s="52">
        <f t="shared" si="856"/>
        <v>0</v>
      </c>
      <c r="BW139" s="47"/>
      <c r="BX139" s="505">
        <f t="shared" si="857"/>
        <v>0</v>
      </c>
      <c r="BY139" s="499"/>
      <c r="BZ139" s="52">
        <f t="shared" si="858"/>
        <v>0</v>
      </c>
      <c r="CA139" s="47"/>
      <c r="CB139" s="52">
        <f t="shared" si="859"/>
        <v>0</v>
      </c>
      <c r="CC139" s="47"/>
      <c r="CD139" s="52">
        <f t="shared" si="860"/>
        <v>0</v>
      </c>
      <c r="CE139" s="47"/>
      <c r="CF139" s="52">
        <f t="shared" si="861"/>
        <v>0</v>
      </c>
      <c r="CG139" s="42"/>
      <c r="CH139" s="49">
        <f t="shared" si="862"/>
        <v>0</v>
      </c>
      <c r="CI139" s="49">
        <f t="shared" si="863"/>
        <v>0</v>
      </c>
      <c r="CJ139" s="1"/>
      <c r="CK139" s="1"/>
      <c r="CL139" s="207"/>
      <c r="CM139" s="207">
        <f t="shared" si="864"/>
        <v>0</v>
      </c>
      <c r="CN139" s="206">
        <f t="shared" si="951"/>
        <v>0</v>
      </c>
      <c r="CO139" s="206">
        <f t="shared" si="952"/>
        <v>0</v>
      </c>
      <c r="CP139" s="207"/>
      <c r="CQ139" s="207">
        <f t="shared" si="865"/>
        <v>0</v>
      </c>
      <c r="CR139" s="206">
        <f t="shared" si="866"/>
        <v>0</v>
      </c>
      <c r="CS139" s="206">
        <f t="shared" si="867"/>
        <v>0</v>
      </c>
      <c r="CT139" s="207"/>
      <c r="CU139" s="207">
        <f t="shared" si="868"/>
        <v>0</v>
      </c>
      <c r="CV139" s="206">
        <f t="shared" si="869"/>
        <v>0</v>
      </c>
      <c r="CW139" s="206">
        <f t="shared" si="870"/>
        <v>0</v>
      </c>
      <c r="CX139" s="207"/>
      <c r="CY139" s="207">
        <f t="shared" si="871"/>
        <v>0</v>
      </c>
      <c r="CZ139" s="206">
        <f t="shared" si="872"/>
        <v>0</v>
      </c>
      <c r="DA139" s="206">
        <f t="shared" si="873"/>
        <v>0</v>
      </c>
      <c r="DB139" s="207"/>
      <c r="DC139" s="207">
        <f t="shared" si="874"/>
        <v>0</v>
      </c>
      <c r="DD139" s="206">
        <f t="shared" si="875"/>
        <v>0</v>
      </c>
      <c r="DE139" s="206">
        <f t="shared" si="876"/>
        <v>0</v>
      </c>
      <c r="DF139" s="207"/>
      <c r="DG139" s="207">
        <f t="shared" si="877"/>
        <v>0</v>
      </c>
      <c r="DH139" s="206">
        <f t="shared" si="878"/>
        <v>0</v>
      </c>
      <c r="DI139" s="206">
        <f t="shared" si="879"/>
        <v>0</v>
      </c>
      <c r="DJ139" s="207"/>
      <c r="DK139" s="207">
        <f t="shared" si="880"/>
        <v>0</v>
      </c>
      <c r="DL139" s="206">
        <f t="shared" si="881"/>
        <v>0</v>
      </c>
      <c r="DM139" s="206">
        <f t="shared" si="882"/>
        <v>0</v>
      </c>
      <c r="DN139" s="207"/>
      <c r="DO139" s="207">
        <f t="shared" si="883"/>
        <v>0</v>
      </c>
      <c r="DP139" s="206">
        <f t="shared" si="884"/>
        <v>0</v>
      </c>
      <c r="DQ139" s="206">
        <f t="shared" si="885"/>
        <v>0</v>
      </c>
      <c r="DR139" s="207"/>
      <c r="DS139" s="207">
        <f t="shared" si="886"/>
        <v>0</v>
      </c>
      <c r="DT139" s="206">
        <f t="shared" si="887"/>
        <v>0</v>
      </c>
      <c r="DU139" s="206">
        <f t="shared" si="888"/>
        <v>0</v>
      </c>
      <c r="DV139" s="207"/>
      <c r="DW139" s="207">
        <f t="shared" si="953"/>
        <v>0</v>
      </c>
      <c r="DX139" s="206">
        <f t="shared" si="954"/>
        <v>0</v>
      </c>
      <c r="DY139" s="206">
        <f t="shared" si="955"/>
        <v>0</v>
      </c>
      <c r="DZ139" s="525"/>
      <c r="EA139" s="207">
        <f t="shared" si="889"/>
        <v>0</v>
      </c>
      <c r="EB139" s="206">
        <f t="shared" si="890"/>
        <v>0</v>
      </c>
      <c r="EC139" s="206">
        <f t="shared" si="891"/>
        <v>0</v>
      </c>
      <c r="ED139" s="207"/>
      <c r="EE139" s="207">
        <f t="shared" si="892"/>
        <v>0</v>
      </c>
      <c r="EF139" s="206">
        <f t="shared" si="893"/>
        <v>0</v>
      </c>
      <c r="EG139" s="206">
        <f t="shared" si="894"/>
        <v>0</v>
      </c>
      <c r="EH139" s="207"/>
      <c r="EI139" s="207">
        <f t="shared" si="895"/>
        <v>0</v>
      </c>
      <c r="EJ139" s="206">
        <f t="shared" si="896"/>
        <v>0</v>
      </c>
      <c r="EK139" s="206">
        <f t="shared" si="897"/>
        <v>0</v>
      </c>
      <c r="EL139" s="207"/>
      <c r="EM139" s="207">
        <f t="shared" si="898"/>
        <v>0</v>
      </c>
      <c r="EN139" s="206">
        <f t="shared" si="899"/>
        <v>0</v>
      </c>
      <c r="EO139" s="206">
        <f t="shared" si="900"/>
        <v>0</v>
      </c>
      <c r="EP139" s="207"/>
      <c r="EQ139" s="207">
        <f t="shared" si="901"/>
        <v>0</v>
      </c>
      <c r="ER139" s="206">
        <f t="shared" si="902"/>
        <v>0</v>
      </c>
      <c r="ES139" s="206">
        <f t="shared" si="903"/>
        <v>0</v>
      </c>
      <c r="ET139" s="207"/>
      <c r="EU139" s="207">
        <f t="shared" si="904"/>
        <v>0</v>
      </c>
      <c r="EV139" s="206">
        <f t="shared" si="905"/>
        <v>0</v>
      </c>
      <c r="EW139" s="206">
        <f t="shared" si="906"/>
        <v>0</v>
      </c>
      <c r="EX139" s="207"/>
      <c r="EY139" s="207">
        <f t="shared" si="907"/>
        <v>0</v>
      </c>
      <c r="EZ139" s="206">
        <f t="shared" si="908"/>
        <v>0</v>
      </c>
      <c r="FA139" s="206">
        <f t="shared" si="909"/>
        <v>0</v>
      </c>
      <c r="FB139" s="207"/>
      <c r="FC139" s="207">
        <f t="shared" si="910"/>
        <v>0</v>
      </c>
      <c r="FD139" s="206">
        <f t="shared" si="911"/>
        <v>0</v>
      </c>
      <c r="FE139" s="206">
        <f t="shared" si="912"/>
        <v>0</v>
      </c>
      <c r="FF139" s="207"/>
      <c r="FG139" s="207">
        <f t="shared" si="913"/>
        <v>0</v>
      </c>
      <c r="FH139" s="206">
        <f t="shared" si="914"/>
        <v>0</v>
      </c>
      <c r="FI139" s="206">
        <f t="shared" si="915"/>
        <v>0</v>
      </c>
      <c r="FJ139" s="207"/>
      <c r="FK139" s="207">
        <f t="shared" si="916"/>
        <v>0</v>
      </c>
      <c r="FL139" s="206">
        <f t="shared" si="917"/>
        <v>0</v>
      </c>
      <c r="FM139" s="206">
        <f t="shared" si="918"/>
        <v>0</v>
      </c>
      <c r="FN139" s="207"/>
      <c r="FO139" s="207">
        <f t="shared" si="919"/>
        <v>0</v>
      </c>
      <c r="FP139" s="206">
        <f t="shared" si="920"/>
        <v>0</v>
      </c>
      <c r="FQ139" s="206">
        <f t="shared" si="921"/>
        <v>0</v>
      </c>
      <c r="FR139" s="207"/>
      <c r="FS139" s="207">
        <f t="shared" si="922"/>
        <v>0</v>
      </c>
      <c r="FT139" s="206">
        <f t="shared" si="923"/>
        <v>0</v>
      </c>
      <c r="FU139" s="206">
        <f t="shared" si="924"/>
        <v>0</v>
      </c>
      <c r="FV139" s="207"/>
      <c r="FW139" s="207">
        <f t="shared" si="925"/>
        <v>0</v>
      </c>
      <c r="FX139" s="206">
        <f t="shared" si="956"/>
        <v>0</v>
      </c>
      <c r="FY139" s="206">
        <f t="shared" si="926"/>
        <v>0</v>
      </c>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1:263" s="3" customFormat="1" x14ac:dyDescent="0.2">
      <c r="A140" s="45"/>
      <c r="B140" s="45"/>
      <c r="C140" s="45" t="s">
        <v>7</v>
      </c>
      <c r="D140" s="45">
        <v>118</v>
      </c>
      <c r="E140" s="486"/>
      <c r="F140" s="52">
        <f t="shared" ref="F140:F148" si="957">SUM(E140*$D140)</f>
        <v>0</v>
      </c>
      <c r="G140" s="47"/>
      <c r="H140" s="52">
        <f t="shared" ref="H140:H148" si="958">SUM(G140*$D140)</f>
        <v>0</v>
      </c>
      <c r="I140" s="47"/>
      <c r="J140" s="52">
        <f t="shared" ref="J140:J148" si="959">SUM(I140*$D140)</f>
        <v>0</v>
      </c>
      <c r="K140" s="47"/>
      <c r="L140" s="52">
        <f t="shared" ref="L140:L148" si="960">SUM(K140*$D140)</f>
        <v>0</v>
      </c>
      <c r="M140" s="47"/>
      <c r="N140" s="52">
        <f t="shared" ref="N140:N148" si="961">SUM(M140*$D140)</f>
        <v>0</v>
      </c>
      <c r="O140" s="47"/>
      <c r="P140" s="52">
        <f t="shared" ref="P140:P148" si="962">SUM(O140*$D140)</f>
        <v>0</v>
      </c>
      <c r="Q140" s="47"/>
      <c r="R140" s="52">
        <f t="shared" ref="R140:R148" si="963">SUM(Q140*$D140)</f>
        <v>0</v>
      </c>
      <c r="S140" s="47"/>
      <c r="T140" s="52">
        <f t="shared" ref="T140:T148" si="964">SUM(S140*$D140)</f>
        <v>0</v>
      </c>
      <c r="U140" s="47"/>
      <c r="V140" s="52">
        <f t="shared" ref="V140:V148" si="965">SUM(U140*$D140)</f>
        <v>0</v>
      </c>
      <c r="W140" s="47"/>
      <c r="X140" s="52">
        <f t="shared" ref="X140:X148" si="966">SUM(W140*$D140)</f>
        <v>0</v>
      </c>
      <c r="Y140" s="47"/>
      <c r="Z140" s="52">
        <f t="shared" ref="Z140:Z148" si="967">SUM(Y140*$D140)</f>
        <v>0</v>
      </c>
      <c r="AA140" s="47"/>
      <c r="AB140" s="481">
        <f t="shared" ref="AB140:AB148" si="968">SUM(AA140*$D140)</f>
        <v>0</v>
      </c>
      <c r="AC140" s="486"/>
      <c r="AD140" s="52">
        <f t="shared" si="939"/>
        <v>0</v>
      </c>
      <c r="AE140" s="47"/>
      <c r="AF140" s="52">
        <f t="shared" si="940"/>
        <v>0</v>
      </c>
      <c r="AG140" s="47"/>
      <c r="AH140" s="52">
        <f t="shared" si="941"/>
        <v>0</v>
      </c>
      <c r="AI140" s="47"/>
      <c r="AJ140" s="52">
        <f t="shared" si="942"/>
        <v>0</v>
      </c>
      <c r="AK140" s="47"/>
      <c r="AL140" s="52">
        <f t="shared" si="943"/>
        <v>0</v>
      </c>
      <c r="AM140" s="47"/>
      <c r="AN140" s="52">
        <f t="shared" si="944"/>
        <v>0</v>
      </c>
      <c r="AO140" s="47"/>
      <c r="AP140" s="52">
        <f t="shared" si="945"/>
        <v>0</v>
      </c>
      <c r="AQ140" s="47"/>
      <c r="AR140" s="52">
        <f t="shared" si="946"/>
        <v>0</v>
      </c>
      <c r="AS140" s="47"/>
      <c r="AT140" s="52">
        <f t="shared" si="947"/>
        <v>0</v>
      </c>
      <c r="AU140" s="47"/>
      <c r="AV140" s="52">
        <f t="shared" si="948"/>
        <v>0</v>
      </c>
      <c r="AW140" s="47"/>
      <c r="AX140" s="52">
        <f t="shared" si="949"/>
        <v>0</v>
      </c>
      <c r="AY140" s="47"/>
      <c r="AZ140" s="481">
        <f t="shared" si="950"/>
        <v>0</v>
      </c>
      <c r="BA140" s="486"/>
      <c r="BB140" s="52">
        <f t="shared" si="846"/>
        <v>0</v>
      </c>
      <c r="BC140" s="47"/>
      <c r="BD140" s="52">
        <f t="shared" si="847"/>
        <v>0</v>
      </c>
      <c r="BE140" s="47"/>
      <c r="BF140" s="52">
        <f t="shared" si="848"/>
        <v>0</v>
      </c>
      <c r="BG140" s="47"/>
      <c r="BH140" s="52">
        <f t="shared" si="849"/>
        <v>0</v>
      </c>
      <c r="BI140" s="47"/>
      <c r="BJ140" s="52">
        <f t="shared" si="850"/>
        <v>0</v>
      </c>
      <c r="BK140" s="47"/>
      <c r="BL140" s="52">
        <f t="shared" si="851"/>
        <v>0</v>
      </c>
      <c r="BM140" s="47"/>
      <c r="BN140" s="52">
        <f t="shared" si="852"/>
        <v>0</v>
      </c>
      <c r="BO140" s="47"/>
      <c r="BP140" s="52">
        <f t="shared" si="853"/>
        <v>0</v>
      </c>
      <c r="BQ140" s="47"/>
      <c r="BR140" s="52">
        <f t="shared" si="854"/>
        <v>0</v>
      </c>
      <c r="BS140" s="47"/>
      <c r="BT140" s="52">
        <f t="shared" si="855"/>
        <v>0</v>
      </c>
      <c r="BU140" s="47"/>
      <c r="BV140" s="52">
        <f t="shared" si="856"/>
        <v>0</v>
      </c>
      <c r="BW140" s="47"/>
      <c r="BX140" s="505">
        <f t="shared" si="857"/>
        <v>0</v>
      </c>
      <c r="BY140" s="499"/>
      <c r="BZ140" s="52">
        <f t="shared" si="858"/>
        <v>0</v>
      </c>
      <c r="CA140" s="47"/>
      <c r="CB140" s="52">
        <f t="shared" si="859"/>
        <v>0</v>
      </c>
      <c r="CC140" s="47"/>
      <c r="CD140" s="52">
        <f t="shared" si="860"/>
        <v>0</v>
      </c>
      <c r="CE140" s="47"/>
      <c r="CF140" s="52">
        <f t="shared" si="861"/>
        <v>0</v>
      </c>
      <c r="CG140" s="42"/>
      <c r="CH140" s="49">
        <f t="shared" si="862"/>
        <v>0</v>
      </c>
      <c r="CI140" s="49">
        <f t="shared" si="863"/>
        <v>0</v>
      </c>
      <c r="CJ140" s="1"/>
      <c r="CK140" s="1"/>
      <c r="CL140" s="207"/>
      <c r="CM140" s="207">
        <f t="shared" si="864"/>
        <v>0</v>
      </c>
      <c r="CN140" s="206">
        <f t="shared" si="951"/>
        <v>0</v>
      </c>
      <c r="CO140" s="206">
        <f t="shared" si="952"/>
        <v>0</v>
      </c>
      <c r="CP140" s="207"/>
      <c r="CQ140" s="207">
        <f t="shared" si="865"/>
        <v>0</v>
      </c>
      <c r="CR140" s="206">
        <f t="shared" si="866"/>
        <v>0</v>
      </c>
      <c r="CS140" s="206">
        <f t="shared" si="867"/>
        <v>0</v>
      </c>
      <c r="CT140" s="207"/>
      <c r="CU140" s="207">
        <f t="shared" si="868"/>
        <v>0</v>
      </c>
      <c r="CV140" s="206">
        <f t="shared" si="869"/>
        <v>0</v>
      </c>
      <c r="CW140" s="206">
        <f t="shared" si="870"/>
        <v>0</v>
      </c>
      <c r="CX140" s="207"/>
      <c r="CY140" s="207">
        <f t="shared" si="871"/>
        <v>0</v>
      </c>
      <c r="CZ140" s="206">
        <f t="shared" si="872"/>
        <v>0</v>
      </c>
      <c r="DA140" s="206">
        <f t="shared" si="873"/>
        <v>0</v>
      </c>
      <c r="DB140" s="207"/>
      <c r="DC140" s="207">
        <f t="shared" si="874"/>
        <v>0</v>
      </c>
      <c r="DD140" s="206">
        <f t="shared" si="875"/>
        <v>0</v>
      </c>
      <c r="DE140" s="206">
        <f t="shared" si="876"/>
        <v>0</v>
      </c>
      <c r="DF140" s="207"/>
      <c r="DG140" s="207">
        <f t="shared" si="877"/>
        <v>0</v>
      </c>
      <c r="DH140" s="206">
        <f t="shared" si="878"/>
        <v>0</v>
      </c>
      <c r="DI140" s="206">
        <f t="shared" si="879"/>
        <v>0</v>
      </c>
      <c r="DJ140" s="207"/>
      <c r="DK140" s="207">
        <f t="shared" si="880"/>
        <v>0</v>
      </c>
      <c r="DL140" s="206">
        <f t="shared" si="881"/>
        <v>0</v>
      </c>
      <c r="DM140" s="206">
        <f t="shared" si="882"/>
        <v>0</v>
      </c>
      <c r="DN140" s="207"/>
      <c r="DO140" s="207">
        <f t="shared" si="883"/>
        <v>0</v>
      </c>
      <c r="DP140" s="206">
        <f t="shared" si="884"/>
        <v>0</v>
      </c>
      <c r="DQ140" s="206">
        <f t="shared" si="885"/>
        <v>0</v>
      </c>
      <c r="DR140" s="207"/>
      <c r="DS140" s="207">
        <f t="shared" si="886"/>
        <v>0</v>
      </c>
      <c r="DT140" s="206">
        <f t="shared" si="887"/>
        <v>0</v>
      </c>
      <c r="DU140" s="206">
        <f t="shared" si="888"/>
        <v>0</v>
      </c>
      <c r="DV140" s="207"/>
      <c r="DW140" s="207">
        <f t="shared" si="953"/>
        <v>0</v>
      </c>
      <c r="DX140" s="206">
        <f t="shared" si="954"/>
        <v>0</v>
      </c>
      <c r="DY140" s="206">
        <f t="shared" si="955"/>
        <v>0</v>
      </c>
      <c r="DZ140" s="525"/>
      <c r="EA140" s="207">
        <f t="shared" si="889"/>
        <v>0</v>
      </c>
      <c r="EB140" s="206">
        <f t="shared" si="890"/>
        <v>0</v>
      </c>
      <c r="EC140" s="206">
        <f t="shared" si="891"/>
        <v>0</v>
      </c>
      <c r="ED140" s="207"/>
      <c r="EE140" s="207">
        <f t="shared" si="892"/>
        <v>0</v>
      </c>
      <c r="EF140" s="206">
        <f t="shared" si="893"/>
        <v>0</v>
      </c>
      <c r="EG140" s="206">
        <f t="shared" si="894"/>
        <v>0</v>
      </c>
      <c r="EH140" s="207"/>
      <c r="EI140" s="207">
        <f t="shared" si="895"/>
        <v>0</v>
      </c>
      <c r="EJ140" s="206">
        <f t="shared" si="896"/>
        <v>0</v>
      </c>
      <c r="EK140" s="206">
        <f t="shared" si="897"/>
        <v>0</v>
      </c>
      <c r="EL140" s="207"/>
      <c r="EM140" s="207">
        <f t="shared" si="898"/>
        <v>0</v>
      </c>
      <c r="EN140" s="206">
        <f t="shared" si="899"/>
        <v>0</v>
      </c>
      <c r="EO140" s="206">
        <f t="shared" si="900"/>
        <v>0</v>
      </c>
      <c r="EP140" s="207"/>
      <c r="EQ140" s="207">
        <f t="shared" si="901"/>
        <v>0</v>
      </c>
      <c r="ER140" s="206">
        <f t="shared" si="902"/>
        <v>0</v>
      </c>
      <c r="ES140" s="206">
        <f t="shared" si="903"/>
        <v>0</v>
      </c>
      <c r="ET140" s="207"/>
      <c r="EU140" s="207">
        <f t="shared" si="904"/>
        <v>0</v>
      </c>
      <c r="EV140" s="206">
        <f t="shared" si="905"/>
        <v>0</v>
      </c>
      <c r="EW140" s="206">
        <f t="shared" si="906"/>
        <v>0</v>
      </c>
      <c r="EX140" s="207"/>
      <c r="EY140" s="207">
        <f t="shared" si="907"/>
        <v>0</v>
      </c>
      <c r="EZ140" s="206">
        <f t="shared" si="908"/>
        <v>0</v>
      </c>
      <c r="FA140" s="206">
        <f t="shared" si="909"/>
        <v>0</v>
      </c>
      <c r="FB140" s="207"/>
      <c r="FC140" s="207">
        <f t="shared" si="910"/>
        <v>0</v>
      </c>
      <c r="FD140" s="206">
        <f t="shared" si="911"/>
        <v>0</v>
      </c>
      <c r="FE140" s="206">
        <f t="shared" si="912"/>
        <v>0</v>
      </c>
      <c r="FF140" s="207"/>
      <c r="FG140" s="207">
        <f t="shared" si="913"/>
        <v>0</v>
      </c>
      <c r="FH140" s="206">
        <f t="shared" si="914"/>
        <v>0</v>
      </c>
      <c r="FI140" s="206">
        <f t="shared" si="915"/>
        <v>0</v>
      </c>
      <c r="FJ140" s="207"/>
      <c r="FK140" s="207">
        <f t="shared" si="916"/>
        <v>0</v>
      </c>
      <c r="FL140" s="206">
        <f t="shared" si="917"/>
        <v>0</v>
      </c>
      <c r="FM140" s="206">
        <f t="shared" si="918"/>
        <v>0</v>
      </c>
      <c r="FN140" s="207"/>
      <c r="FO140" s="207">
        <f t="shared" si="919"/>
        <v>0</v>
      </c>
      <c r="FP140" s="206">
        <f t="shared" si="920"/>
        <v>0</v>
      </c>
      <c r="FQ140" s="206">
        <f t="shared" si="921"/>
        <v>0</v>
      </c>
      <c r="FR140" s="207"/>
      <c r="FS140" s="207">
        <f t="shared" si="922"/>
        <v>0</v>
      </c>
      <c r="FT140" s="206">
        <f t="shared" si="923"/>
        <v>0</v>
      </c>
      <c r="FU140" s="206">
        <f t="shared" si="924"/>
        <v>0</v>
      </c>
      <c r="FV140" s="207"/>
      <c r="FW140" s="207">
        <f t="shared" si="925"/>
        <v>0</v>
      </c>
      <c r="FX140" s="206">
        <f t="shared" si="956"/>
        <v>0</v>
      </c>
      <c r="FY140" s="206">
        <f t="shared" si="926"/>
        <v>0</v>
      </c>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1:263" s="3" customFormat="1" x14ac:dyDescent="0.2">
      <c r="A141" s="45" t="s">
        <v>117</v>
      </c>
      <c r="B141" s="45" t="s">
        <v>350</v>
      </c>
      <c r="C141" s="45" t="s">
        <v>7</v>
      </c>
      <c r="D141" s="45">
        <v>118</v>
      </c>
      <c r="E141" s="486"/>
      <c r="F141" s="52">
        <f t="shared" si="957"/>
        <v>0</v>
      </c>
      <c r="G141" s="47"/>
      <c r="H141" s="52">
        <f t="shared" si="958"/>
        <v>0</v>
      </c>
      <c r="I141" s="47"/>
      <c r="J141" s="52">
        <f t="shared" si="959"/>
        <v>0</v>
      </c>
      <c r="K141" s="47"/>
      <c r="L141" s="52">
        <f t="shared" si="960"/>
        <v>0</v>
      </c>
      <c r="M141" s="47"/>
      <c r="N141" s="52">
        <f t="shared" si="961"/>
        <v>0</v>
      </c>
      <c r="O141" s="47"/>
      <c r="P141" s="52">
        <f t="shared" si="962"/>
        <v>0</v>
      </c>
      <c r="Q141" s="47"/>
      <c r="R141" s="52">
        <f t="shared" si="963"/>
        <v>0</v>
      </c>
      <c r="S141" s="47"/>
      <c r="T141" s="52">
        <f t="shared" si="964"/>
        <v>0</v>
      </c>
      <c r="U141" s="47"/>
      <c r="V141" s="52">
        <f t="shared" si="965"/>
        <v>0</v>
      </c>
      <c r="W141" s="47"/>
      <c r="X141" s="52">
        <f t="shared" si="966"/>
        <v>0</v>
      </c>
      <c r="Y141" s="47"/>
      <c r="Z141" s="52">
        <f t="shared" si="967"/>
        <v>0</v>
      </c>
      <c r="AA141" s="47"/>
      <c r="AB141" s="481">
        <f t="shared" si="968"/>
        <v>0</v>
      </c>
      <c r="AC141" s="486"/>
      <c r="AD141" s="52">
        <f t="shared" si="939"/>
        <v>0</v>
      </c>
      <c r="AE141" s="47"/>
      <c r="AF141" s="52">
        <f t="shared" si="940"/>
        <v>0</v>
      </c>
      <c r="AG141" s="47">
        <v>1</v>
      </c>
      <c r="AH141" s="52">
        <f t="shared" si="941"/>
        <v>118</v>
      </c>
      <c r="AI141" s="47"/>
      <c r="AJ141" s="52">
        <f t="shared" si="942"/>
        <v>0</v>
      </c>
      <c r="AK141" s="47"/>
      <c r="AL141" s="52">
        <f t="shared" si="943"/>
        <v>0</v>
      </c>
      <c r="AM141" s="47"/>
      <c r="AN141" s="52">
        <f t="shared" si="944"/>
        <v>0</v>
      </c>
      <c r="AO141" s="47"/>
      <c r="AP141" s="52">
        <f t="shared" si="945"/>
        <v>0</v>
      </c>
      <c r="AQ141" s="47">
        <v>0.5</v>
      </c>
      <c r="AR141" s="52">
        <f t="shared" si="946"/>
        <v>59</v>
      </c>
      <c r="AS141" s="47">
        <v>0.5</v>
      </c>
      <c r="AT141" s="52">
        <f t="shared" si="947"/>
        <v>59</v>
      </c>
      <c r="AU141" s="184">
        <v>2</v>
      </c>
      <c r="AV141" s="52">
        <f t="shared" si="948"/>
        <v>236</v>
      </c>
      <c r="AW141" s="47"/>
      <c r="AX141" s="52">
        <f t="shared" si="949"/>
        <v>0</v>
      </c>
      <c r="AY141" s="47"/>
      <c r="AZ141" s="481">
        <f t="shared" si="950"/>
        <v>0</v>
      </c>
      <c r="BA141" s="486"/>
      <c r="BB141" s="52">
        <f t="shared" si="846"/>
        <v>0</v>
      </c>
      <c r="BC141" s="47"/>
      <c r="BD141" s="52">
        <f t="shared" si="847"/>
        <v>0</v>
      </c>
      <c r="BE141" s="47"/>
      <c r="BF141" s="52">
        <f t="shared" si="848"/>
        <v>0</v>
      </c>
      <c r="BG141" s="47"/>
      <c r="BH141" s="52">
        <f t="shared" si="849"/>
        <v>0</v>
      </c>
      <c r="BI141" s="47"/>
      <c r="BJ141" s="52">
        <f t="shared" si="850"/>
        <v>0</v>
      </c>
      <c r="BK141" s="47"/>
      <c r="BL141" s="52">
        <f t="shared" si="851"/>
        <v>0</v>
      </c>
      <c r="BM141" s="47"/>
      <c r="BN141" s="52">
        <f t="shared" si="852"/>
        <v>0</v>
      </c>
      <c r="BO141" s="47"/>
      <c r="BP141" s="52">
        <f t="shared" si="853"/>
        <v>0</v>
      </c>
      <c r="BQ141" s="47"/>
      <c r="BR141" s="52">
        <f t="shared" si="854"/>
        <v>0</v>
      </c>
      <c r="BS141" s="47"/>
      <c r="BT141" s="52">
        <f t="shared" si="855"/>
        <v>0</v>
      </c>
      <c r="BU141" s="47"/>
      <c r="BV141" s="52">
        <f t="shared" si="856"/>
        <v>0</v>
      </c>
      <c r="BW141" s="47"/>
      <c r="BX141" s="505">
        <f t="shared" si="857"/>
        <v>0</v>
      </c>
      <c r="BY141" s="499"/>
      <c r="BZ141" s="52">
        <f t="shared" si="858"/>
        <v>0</v>
      </c>
      <c r="CA141" s="47"/>
      <c r="CB141" s="52">
        <f t="shared" si="859"/>
        <v>0</v>
      </c>
      <c r="CC141" s="47"/>
      <c r="CD141" s="52">
        <f t="shared" si="860"/>
        <v>0</v>
      </c>
      <c r="CE141" s="47"/>
      <c r="CF141" s="52">
        <f t="shared" si="861"/>
        <v>0</v>
      </c>
      <c r="CG141" s="42"/>
      <c r="CH141" s="49">
        <f t="shared" si="862"/>
        <v>4</v>
      </c>
      <c r="CI141" s="49">
        <f t="shared" si="863"/>
        <v>472</v>
      </c>
      <c r="CJ141" s="1"/>
      <c r="CK141" s="1"/>
      <c r="CL141" s="207"/>
      <c r="CM141" s="207">
        <f t="shared" si="864"/>
        <v>0</v>
      </c>
      <c r="CN141" s="206">
        <f t="shared" si="951"/>
        <v>0</v>
      </c>
      <c r="CO141" s="206">
        <f t="shared" si="952"/>
        <v>0</v>
      </c>
      <c r="CP141" s="207"/>
      <c r="CQ141" s="207">
        <f t="shared" si="865"/>
        <v>0</v>
      </c>
      <c r="CR141" s="206">
        <f t="shared" si="866"/>
        <v>0</v>
      </c>
      <c r="CS141" s="206">
        <f t="shared" si="867"/>
        <v>0</v>
      </c>
      <c r="CT141" s="207"/>
      <c r="CU141" s="207">
        <f t="shared" si="868"/>
        <v>0</v>
      </c>
      <c r="CV141" s="206">
        <f t="shared" si="869"/>
        <v>0</v>
      </c>
      <c r="CW141" s="206">
        <f t="shared" si="870"/>
        <v>0</v>
      </c>
      <c r="CX141" s="207"/>
      <c r="CY141" s="207">
        <f t="shared" si="871"/>
        <v>0</v>
      </c>
      <c r="CZ141" s="206">
        <f t="shared" si="872"/>
        <v>0</v>
      </c>
      <c r="DA141" s="206">
        <f t="shared" si="873"/>
        <v>0</v>
      </c>
      <c r="DB141" s="207"/>
      <c r="DC141" s="207">
        <f t="shared" si="874"/>
        <v>0</v>
      </c>
      <c r="DD141" s="206">
        <f t="shared" si="875"/>
        <v>0</v>
      </c>
      <c r="DE141" s="206">
        <f t="shared" si="876"/>
        <v>0</v>
      </c>
      <c r="DF141" s="207"/>
      <c r="DG141" s="207">
        <f t="shared" si="877"/>
        <v>0</v>
      </c>
      <c r="DH141" s="206">
        <f t="shared" si="878"/>
        <v>0</v>
      </c>
      <c r="DI141" s="206">
        <f t="shared" si="879"/>
        <v>0</v>
      </c>
      <c r="DJ141" s="207"/>
      <c r="DK141" s="207">
        <f t="shared" si="880"/>
        <v>0</v>
      </c>
      <c r="DL141" s="206">
        <f t="shared" si="881"/>
        <v>0</v>
      </c>
      <c r="DM141" s="206">
        <f t="shared" si="882"/>
        <v>0</v>
      </c>
      <c r="DN141" s="207"/>
      <c r="DO141" s="207">
        <f t="shared" si="883"/>
        <v>0</v>
      </c>
      <c r="DP141" s="206">
        <f t="shared" si="884"/>
        <v>0</v>
      </c>
      <c r="DQ141" s="206">
        <f t="shared" si="885"/>
        <v>0</v>
      </c>
      <c r="DR141" s="207"/>
      <c r="DS141" s="207">
        <f t="shared" si="886"/>
        <v>0</v>
      </c>
      <c r="DT141" s="206">
        <f t="shared" si="887"/>
        <v>0</v>
      </c>
      <c r="DU141" s="206">
        <f t="shared" si="888"/>
        <v>0</v>
      </c>
      <c r="DV141" s="207"/>
      <c r="DW141" s="207">
        <f t="shared" si="953"/>
        <v>0</v>
      </c>
      <c r="DX141" s="206">
        <f t="shared" si="954"/>
        <v>0</v>
      </c>
      <c r="DY141" s="206">
        <f t="shared" si="955"/>
        <v>0</v>
      </c>
      <c r="DZ141" s="525">
        <v>10</v>
      </c>
      <c r="EA141" s="207">
        <f t="shared" si="889"/>
        <v>1180</v>
      </c>
      <c r="EB141" s="206">
        <f t="shared" si="890"/>
        <v>10</v>
      </c>
      <c r="EC141" s="206">
        <f t="shared" si="891"/>
        <v>1180</v>
      </c>
      <c r="ED141" s="207">
        <v>10.75</v>
      </c>
      <c r="EE141" s="207">
        <f t="shared" si="892"/>
        <v>1268.5</v>
      </c>
      <c r="EF141" s="206">
        <f t="shared" si="893"/>
        <v>10.75</v>
      </c>
      <c r="EG141" s="206">
        <f t="shared" si="894"/>
        <v>1268.5</v>
      </c>
      <c r="EH141" s="207">
        <f>7+0.5</f>
        <v>7.5</v>
      </c>
      <c r="EI141" s="207">
        <f t="shared" si="895"/>
        <v>885</v>
      </c>
      <c r="EJ141" s="206">
        <f t="shared" si="896"/>
        <v>8.5</v>
      </c>
      <c r="EK141" s="206">
        <f t="shared" si="897"/>
        <v>1003</v>
      </c>
      <c r="EL141" s="207">
        <v>2.25</v>
      </c>
      <c r="EM141" s="207">
        <f t="shared" si="898"/>
        <v>265.5</v>
      </c>
      <c r="EN141" s="206">
        <f t="shared" si="899"/>
        <v>2.25</v>
      </c>
      <c r="EO141" s="206">
        <f t="shared" si="900"/>
        <v>265.5</v>
      </c>
      <c r="EP141" s="207">
        <f>3.5+0.75</f>
        <v>4.25</v>
      </c>
      <c r="EQ141" s="207">
        <f t="shared" si="901"/>
        <v>501.5</v>
      </c>
      <c r="ER141" s="206">
        <f t="shared" si="902"/>
        <v>4.25</v>
      </c>
      <c r="ES141" s="206">
        <f t="shared" si="903"/>
        <v>501.5</v>
      </c>
      <c r="ET141" s="207">
        <v>4.75</v>
      </c>
      <c r="EU141" s="207">
        <f t="shared" si="904"/>
        <v>560.5</v>
      </c>
      <c r="EV141" s="206">
        <f t="shared" si="905"/>
        <v>4.75</v>
      </c>
      <c r="EW141" s="206">
        <f t="shared" si="906"/>
        <v>560.5</v>
      </c>
      <c r="EX141" s="207"/>
      <c r="EY141" s="207">
        <f t="shared" si="907"/>
        <v>0</v>
      </c>
      <c r="EZ141" s="206">
        <f t="shared" si="908"/>
        <v>0</v>
      </c>
      <c r="FA141" s="206">
        <f t="shared" si="909"/>
        <v>0</v>
      </c>
      <c r="FB141" s="207">
        <v>3.5</v>
      </c>
      <c r="FC141" s="207">
        <f t="shared" si="910"/>
        <v>413</v>
      </c>
      <c r="FD141" s="206">
        <f t="shared" si="911"/>
        <v>4</v>
      </c>
      <c r="FE141" s="206">
        <f t="shared" si="912"/>
        <v>472</v>
      </c>
      <c r="FF141" s="207">
        <v>12.25</v>
      </c>
      <c r="FG141" s="207">
        <f t="shared" si="913"/>
        <v>1445.5</v>
      </c>
      <c r="FH141" s="206">
        <f t="shared" si="914"/>
        <v>12.75</v>
      </c>
      <c r="FI141" s="206">
        <f t="shared" si="915"/>
        <v>1504.5</v>
      </c>
      <c r="FJ141" s="475">
        <v>3.5</v>
      </c>
      <c r="FK141" s="207">
        <f t="shared" si="916"/>
        <v>413</v>
      </c>
      <c r="FL141" s="206">
        <f t="shared" si="917"/>
        <v>5.5</v>
      </c>
      <c r="FM141" s="206">
        <f t="shared" si="918"/>
        <v>649</v>
      </c>
      <c r="FN141" s="207">
        <v>6.75</v>
      </c>
      <c r="FO141" s="207">
        <f t="shared" si="919"/>
        <v>796.5</v>
      </c>
      <c r="FP141" s="206">
        <f t="shared" si="920"/>
        <v>6.75</v>
      </c>
      <c r="FQ141" s="206">
        <f t="shared" si="921"/>
        <v>796.5</v>
      </c>
      <c r="FR141" s="207">
        <v>2.5</v>
      </c>
      <c r="FS141" s="207">
        <f t="shared" si="922"/>
        <v>295</v>
      </c>
      <c r="FT141" s="206">
        <f t="shared" si="923"/>
        <v>2.5</v>
      </c>
      <c r="FU141" s="206">
        <f t="shared" si="924"/>
        <v>295</v>
      </c>
      <c r="FV141" s="207"/>
      <c r="FW141" s="207">
        <f t="shared" si="925"/>
        <v>0</v>
      </c>
      <c r="FX141" s="206"/>
      <c r="FY141" s="206"/>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1:263" s="3" customFormat="1" x14ac:dyDescent="0.2">
      <c r="A142" s="45" t="s">
        <v>154</v>
      </c>
      <c r="B142" s="45" t="s">
        <v>155</v>
      </c>
      <c r="C142" s="45" t="s">
        <v>7</v>
      </c>
      <c r="D142" s="45">
        <v>118</v>
      </c>
      <c r="E142" s="486"/>
      <c r="F142" s="52">
        <f t="shared" ref="F142:F147" si="969">SUM(E142*$D142)</f>
        <v>0</v>
      </c>
      <c r="G142" s="47"/>
      <c r="H142" s="52">
        <f t="shared" ref="H142:H147" si="970">SUM(G142*$D142)</f>
        <v>0</v>
      </c>
      <c r="I142" s="47"/>
      <c r="J142" s="52">
        <f t="shared" ref="J142:J147" si="971">SUM(I142*$D142)</f>
        <v>0</v>
      </c>
      <c r="K142" s="47"/>
      <c r="L142" s="52">
        <f t="shared" ref="L142:L147" si="972">SUM(K142*$D142)</f>
        <v>0</v>
      </c>
      <c r="M142" s="47"/>
      <c r="N142" s="52">
        <f t="shared" ref="N142:N147" si="973">SUM(M142*$D142)</f>
        <v>0</v>
      </c>
      <c r="O142" s="47"/>
      <c r="P142" s="52">
        <f t="shared" ref="P142:P147" si="974">SUM(O142*$D142)</f>
        <v>0</v>
      </c>
      <c r="Q142" s="47"/>
      <c r="R142" s="52">
        <f t="shared" ref="R142:R147" si="975">SUM(Q142*$D142)</f>
        <v>0</v>
      </c>
      <c r="S142" s="47"/>
      <c r="T142" s="52">
        <f t="shared" ref="T142:T147" si="976">SUM(S142*$D142)</f>
        <v>0</v>
      </c>
      <c r="U142" s="47"/>
      <c r="V142" s="52">
        <f t="shared" ref="V142:V147" si="977">SUM(U142*$D142)</f>
        <v>0</v>
      </c>
      <c r="W142" s="47"/>
      <c r="X142" s="52">
        <f t="shared" ref="X142:X147" si="978">SUM(W142*$D142)</f>
        <v>0</v>
      </c>
      <c r="Y142" s="47"/>
      <c r="Z142" s="52">
        <f t="shared" ref="Z142:Z147" si="979">SUM(Y142*$D142)</f>
        <v>0</v>
      </c>
      <c r="AA142" s="47"/>
      <c r="AB142" s="481">
        <f t="shared" ref="AB142:AB147" si="980">SUM(AA142*$D142)</f>
        <v>0</v>
      </c>
      <c r="AC142" s="486"/>
      <c r="AD142" s="52">
        <f t="shared" ref="AD142:AD147" si="981">SUM(AC142*$D142)</f>
        <v>0</v>
      </c>
      <c r="AE142" s="47"/>
      <c r="AF142" s="52">
        <f t="shared" ref="AF142:AF147" si="982">SUM(AE142*$D142)</f>
        <v>0</v>
      </c>
      <c r="AG142" s="47"/>
      <c r="AH142" s="52">
        <f t="shared" ref="AH142:AH147" si="983">SUM(AG142*$D142)</f>
        <v>0</v>
      </c>
      <c r="AI142" s="47"/>
      <c r="AJ142" s="52">
        <f t="shared" ref="AJ142:AJ147" si="984">SUM(AI142*$D142)</f>
        <v>0</v>
      </c>
      <c r="AK142" s="47"/>
      <c r="AL142" s="52">
        <f t="shared" ref="AL142:AL147" si="985">SUM(AK142*$D142)</f>
        <v>0</v>
      </c>
      <c r="AM142" s="47"/>
      <c r="AN142" s="52">
        <f t="shared" ref="AN142:AN147" si="986">SUM(AM142*$D142)</f>
        <v>0</v>
      </c>
      <c r="AO142" s="47"/>
      <c r="AP142" s="52">
        <f t="shared" ref="AP142:AP147" si="987">SUM(AO142*$D142)</f>
        <v>0</v>
      </c>
      <c r="AQ142" s="47"/>
      <c r="AR142" s="52">
        <f t="shared" ref="AR142:AR147" si="988">SUM(AQ142*$D142)</f>
        <v>0</v>
      </c>
      <c r="AS142" s="47"/>
      <c r="AT142" s="52">
        <f t="shared" ref="AT142:AT147" si="989">SUM(AS142*$D142)</f>
        <v>0</v>
      </c>
      <c r="AU142" s="47"/>
      <c r="AV142" s="52">
        <f t="shared" ref="AV142:AV147" si="990">SUM(AU142*$D142)</f>
        <v>0</v>
      </c>
      <c r="AW142" s="47"/>
      <c r="AX142" s="52">
        <f t="shared" ref="AX142:AX147" si="991">SUM(AW142*$D142)</f>
        <v>0</v>
      </c>
      <c r="AY142" s="47"/>
      <c r="AZ142" s="481">
        <f t="shared" ref="AZ142:AZ147" si="992">SUM(AY142*$D142)</f>
        <v>0</v>
      </c>
      <c r="BA142" s="486"/>
      <c r="BB142" s="52">
        <f t="shared" ref="BB142:BB147" si="993">SUM(BA142*$D142)</f>
        <v>0</v>
      </c>
      <c r="BC142" s="47"/>
      <c r="BD142" s="52">
        <f t="shared" si="847"/>
        <v>0</v>
      </c>
      <c r="BE142" s="47"/>
      <c r="BF142" s="52">
        <f t="shared" si="848"/>
        <v>0</v>
      </c>
      <c r="BG142" s="47"/>
      <c r="BH142" s="52">
        <f t="shared" si="849"/>
        <v>0</v>
      </c>
      <c r="BI142" s="47"/>
      <c r="BJ142" s="52">
        <f t="shared" si="850"/>
        <v>0</v>
      </c>
      <c r="BK142" s="47"/>
      <c r="BL142" s="52">
        <f t="shared" si="851"/>
        <v>0</v>
      </c>
      <c r="BM142" s="47"/>
      <c r="BN142" s="52">
        <f t="shared" si="852"/>
        <v>0</v>
      </c>
      <c r="BO142" s="47"/>
      <c r="BP142" s="52">
        <f t="shared" si="853"/>
        <v>0</v>
      </c>
      <c r="BQ142" s="47"/>
      <c r="BR142" s="52">
        <f t="shared" si="854"/>
        <v>0</v>
      </c>
      <c r="BS142" s="47"/>
      <c r="BT142" s="52">
        <f t="shared" si="855"/>
        <v>0</v>
      </c>
      <c r="BU142" s="47"/>
      <c r="BV142" s="52">
        <f t="shared" si="856"/>
        <v>0</v>
      </c>
      <c r="BW142" s="47"/>
      <c r="BX142" s="505">
        <f t="shared" si="857"/>
        <v>0</v>
      </c>
      <c r="BY142" s="499"/>
      <c r="BZ142" s="52">
        <f t="shared" si="858"/>
        <v>0</v>
      </c>
      <c r="CA142" s="47"/>
      <c r="CB142" s="52">
        <f t="shared" si="859"/>
        <v>0</v>
      </c>
      <c r="CC142" s="47"/>
      <c r="CD142" s="52">
        <f t="shared" si="860"/>
        <v>0</v>
      </c>
      <c r="CE142" s="47"/>
      <c r="CF142" s="52">
        <f t="shared" si="861"/>
        <v>0</v>
      </c>
      <c r="CG142" s="42"/>
      <c r="CH142" s="49">
        <f t="shared" si="862"/>
        <v>0</v>
      </c>
      <c r="CI142" s="49">
        <f t="shared" si="863"/>
        <v>0</v>
      </c>
      <c r="CJ142" s="1"/>
      <c r="CK142" s="1"/>
      <c r="CL142" s="207"/>
      <c r="CM142" s="207">
        <f t="shared" si="864"/>
        <v>0</v>
      </c>
      <c r="CN142" s="206">
        <f t="shared" si="951"/>
        <v>0</v>
      </c>
      <c r="CO142" s="206">
        <f t="shared" si="952"/>
        <v>0</v>
      </c>
      <c r="CP142" s="207"/>
      <c r="CQ142" s="207">
        <f t="shared" si="865"/>
        <v>0</v>
      </c>
      <c r="CR142" s="206">
        <f t="shared" si="866"/>
        <v>0</v>
      </c>
      <c r="CS142" s="206">
        <f t="shared" si="867"/>
        <v>0</v>
      </c>
      <c r="CT142" s="207"/>
      <c r="CU142" s="207">
        <f t="shared" si="868"/>
        <v>0</v>
      </c>
      <c r="CV142" s="206">
        <f t="shared" si="869"/>
        <v>0</v>
      </c>
      <c r="CW142" s="206">
        <f t="shared" si="870"/>
        <v>0</v>
      </c>
      <c r="CX142" s="207"/>
      <c r="CY142" s="207">
        <f t="shared" si="871"/>
        <v>0</v>
      </c>
      <c r="CZ142" s="206">
        <f t="shared" si="872"/>
        <v>0</v>
      </c>
      <c r="DA142" s="206">
        <f t="shared" si="873"/>
        <v>0</v>
      </c>
      <c r="DB142" s="207"/>
      <c r="DC142" s="207">
        <f t="shared" si="874"/>
        <v>0</v>
      </c>
      <c r="DD142" s="206">
        <f t="shared" si="875"/>
        <v>0</v>
      </c>
      <c r="DE142" s="206">
        <f t="shared" si="876"/>
        <v>0</v>
      </c>
      <c r="DF142" s="207"/>
      <c r="DG142" s="207">
        <f t="shared" si="877"/>
        <v>0</v>
      </c>
      <c r="DH142" s="206">
        <f t="shared" si="878"/>
        <v>0</v>
      </c>
      <c r="DI142" s="206">
        <f t="shared" si="879"/>
        <v>0</v>
      </c>
      <c r="DJ142" s="207"/>
      <c r="DK142" s="207">
        <f t="shared" si="880"/>
        <v>0</v>
      </c>
      <c r="DL142" s="206">
        <f t="shared" si="881"/>
        <v>0</v>
      </c>
      <c r="DM142" s="206">
        <f t="shared" si="882"/>
        <v>0</v>
      </c>
      <c r="DN142" s="207"/>
      <c r="DO142" s="207">
        <f t="shared" si="883"/>
        <v>0</v>
      </c>
      <c r="DP142" s="206">
        <f t="shared" si="884"/>
        <v>0</v>
      </c>
      <c r="DQ142" s="206">
        <f t="shared" si="885"/>
        <v>0</v>
      </c>
      <c r="DR142" s="207"/>
      <c r="DS142" s="207">
        <f t="shared" si="886"/>
        <v>0</v>
      </c>
      <c r="DT142" s="206">
        <f t="shared" si="887"/>
        <v>0</v>
      </c>
      <c r="DU142" s="206">
        <f t="shared" si="888"/>
        <v>0</v>
      </c>
      <c r="DV142" s="207"/>
      <c r="DW142" s="207">
        <f t="shared" si="953"/>
        <v>0</v>
      </c>
      <c r="DX142" s="206">
        <f t="shared" si="954"/>
        <v>0</v>
      </c>
      <c r="DY142" s="206">
        <f t="shared" si="955"/>
        <v>0</v>
      </c>
      <c r="DZ142" s="525"/>
      <c r="EA142" s="207">
        <f t="shared" si="889"/>
        <v>0</v>
      </c>
      <c r="EB142" s="206">
        <f t="shared" si="890"/>
        <v>0</v>
      </c>
      <c r="EC142" s="206">
        <f t="shared" si="891"/>
        <v>0</v>
      </c>
      <c r="ED142" s="207"/>
      <c r="EE142" s="207">
        <f t="shared" si="892"/>
        <v>0</v>
      </c>
      <c r="EF142" s="206">
        <f t="shared" si="893"/>
        <v>0</v>
      </c>
      <c r="EG142" s="206">
        <f t="shared" si="894"/>
        <v>0</v>
      </c>
      <c r="EH142" s="207"/>
      <c r="EI142" s="207">
        <f t="shared" si="895"/>
        <v>0</v>
      </c>
      <c r="EJ142" s="206">
        <f t="shared" si="896"/>
        <v>0</v>
      </c>
      <c r="EK142" s="206">
        <f t="shared" si="897"/>
        <v>0</v>
      </c>
      <c r="EL142" s="207"/>
      <c r="EM142" s="207">
        <f t="shared" si="898"/>
        <v>0</v>
      </c>
      <c r="EN142" s="206">
        <f t="shared" si="899"/>
        <v>0</v>
      </c>
      <c r="EO142" s="206">
        <f t="shared" si="900"/>
        <v>0</v>
      </c>
      <c r="EP142" s="207"/>
      <c r="EQ142" s="207">
        <f t="shared" si="901"/>
        <v>0</v>
      </c>
      <c r="ER142" s="206">
        <f t="shared" si="902"/>
        <v>0</v>
      </c>
      <c r="ES142" s="206">
        <f t="shared" si="903"/>
        <v>0</v>
      </c>
      <c r="ET142" s="207"/>
      <c r="EU142" s="207">
        <f t="shared" si="904"/>
        <v>0</v>
      </c>
      <c r="EV142" s="206">
        <f t="shared" si="905"/>
        <v>0</v>
      </c>
      <c r="EW142" s="206">
        <f t="shared" si="906"/>
        <v>0</v>
      </c>
      <c r="EX142" s="207"/>
      <c r="EY142" s="207">
        <f t="shared" si="907"/>
        <v>0</v>
      </c>
      <c r="EZ142" s="206">
        <f t="shared" si="908"/>
        <v>0</v>
      </c>
      <c r="FA142" s="206">
        <f t="shared" si="909"/>
        <v>0</v>
      </c>
      <c r="FB142" s="207"/>
      <c r="FC142" s="207">
        <f t="shared" si="910"/>
        <v>0</v>
      </c>
      <c r="FD142" s="206">
        <f t="shared" si="911"/>
        <v>0</v>
      </c>
      <c r="FE142" s="206">
        <f t="shared" si="912"/>
        <v>0</v>
      </c>
      <c r="FF142" s="207"/>
      <c r="FG142" s="207">
        <f t="shared" si="913"/>
        <v>0</v>
      </c>
      <c r="FH142" s="206">
        <f t="shared" si="914"/>
        <v>0</v>
      </c>
      <c r="FI142" s="206">
        <f t="shared" si="915"/>
        <v>0</v>
      </c>
      <c r="FJ142" s="207"/>
      <c r="FK142" s="207">
        <f t="shared" si="916"/>
        <v>0</v>
      </c>
      <c r="FL142" s="206">
        <f t="shared" si="917"/>
        <v>0</v>
      </c>
      <c r="FM142" s="206">
        <f t="shared" si="918"/>
        <v>0</v>
      </c>
      <c r="FN142" s="207"/>
      <c r="FO142" s="207">
        <f t="shared" si="919"/>
        <v>0</v>
      </c>
      <c r="FP142" s="206">
        <f t="shared" si="920"/>
        <v>0</v>
      </c>
      <c r="FQ142" s="206">
        <f t="shared" si="921"/>
        <v>0</v>
      </c>
      <c r="FR142" s="207"/>
      <c r="FS142" s="207">
        <f t="shared" si="922"/>
        <v>0</v>
      </c>
      <c r="FT142" s="206">
        <f t="shared" si="923"/>
        <v>0</v>
      </c>
      <c r="FU142" s="206">
        <f t="shared" si="924"/>
        <v>0</v>
      </c>
      <c r="FV142" s="207"/>
      <c r="FW142" s="207">
        <f t="shared" si="925"/>
        <v>0</v>
      </c>
      <c r="FX142" s="206"/>
      <c r="FY142" s="206"/>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1:263" s="3" customFormat="1" x14ac:dyDescent="0.2">
      <c r="A143" s="45" t="s">
        <v>104</v>
      </c>
      <c r="B143" s="45" t="s">
        <v>105</v>
      </c>
      <c r="C143" s="45" t="s">
        <v>7</v>
      </c>
      <c r="D143" s="45">
        <v>118</v>
      </c>
      <c r="E143" s="486"/>
      <c r="F143" s="52">
        <f t="shared" si="969"/>
        <v>0</v>
      </c>
      <c r="G143" s="47"/>
      <c r="H143" s="52">
        <f t="shared" si="970"/>
        <v>0</v>
      </c>
      <c r="I143" s="47"/>
      <c r="J143" s="52">
        <f t="shared" si="971"/>
        <v>0</v>
      </c>
      <c r="K143" s="47"/>
      <c r="L143" s="52">
        <f t="shared" si="972"/>
        <v>0</v>
      </c>
      <c r="M143" s="47"/>
      <c r="N143" s="52">
        <f t="shared" si="973"/>
        <v>0</v>
      </c>
      <c r="O143" s="47"/>
      <c r="P143" s="52">
        <f t="shared" si="974"/>
        <v>0</v>
      </c>
      <c r="Q143" s="47"/>
      <c r="R143" s="52">
        <f t="shared" si="975"/>
        <v>0</v>
      </c>
      <c r="S143" s="47">
        <v>1.5</v>
      </c>
      <c r="T143" s="52">
        <f t="shared" si="976"/>
        <v>177</v>
      </c>
      <c r="U143" s="47">
        <v>2</v>
      </c>
      <c r="V143" s="52">
        <f t="shared" si="977"/>
        <v>236</v>
      </c>
      <c r="W143" s="47">
        <v>2.5</v>
      </c>
      <c r="X143" s="52">
        <f t="shared" si="978"/>
        <v>295</v>
      </c>
      <c r="Y143" s="47">
        <v>1</v>
      </c>
      <c r="Z143" s="52">
        <f t="shared" si="979"/>
        <v>118</v>
      </c>
      <c r="AA143" s="47"/>
      <c r="AB143" s="481">
        <f t="shared" si="980"/>
        <v>0</v>
      </c>
      <c r="AC143" s="486">
        <v>0.5</v>
      </c>
      <c r="AD143" s="52">
        <f t="shared" si="981"/>
        <v>59</v>
      </c>
      <c r="AE143" s="47">
        <v>0.5</v>
      </c>
      <c r="AF143" s="52">
        <f t="shared" si="982"/>
        <v>59</v>
      </c>
      <c r="AG143" s="47"/>
      <c r="AH143" s="52">
        <f t="shared" si="983"/>
        <v>0</v>
      </c>
      <c r="AI143" s="47"/>
      <c r="AJ143" s="52">
        <f t="shared" si="984"/>
        <v>0</v>
      </c>
      <c r="AK143" s="47"/>
      <c r="AL143" s="52">
        <f t="shared" si="985"/>
        <v>0</v>
      </c>
      <c r="AM143" s="47"/>
      <c r="AN143" s="52">
        <f t="shared" si="986"/>
        <v>0</v>
      </c>
      <c r="AO143" s="47">
        <v>1</v>
      </c>
      <c r="AP143" s="52">
        <f t="shared" si="987"/>
        <v>118</v>
      </c>
      <c r="AQ143" s="47"/>
      <c r="AR143" s="52">
        <f t="shared" si="988"/>
        <v>0</v>
      </c>
      <c r="AS143" s="47"/>
      <c r="AT143" s="52">
        <f t="shared" si="989"/>
        <v>0</v>
      </c>
      <c r="AU143" s="47"/>
      <c r="AV143" s="52">
        <f t="shared" si="990"/>
        <v>0</v>
      </c>
      <c r="AW143" s="47"/>
      <c r="AX143" s="52">
        <f t="shared" si="991"/>
        <v>0</v>
      </c>
      <c r="AY143" s="47"/>
      <c r="AZ143" s="481">
        <f t="shared" si="992"/>
        <v>0</v>
      </c>
      <c r="BA143" s="486"/>
      <c r="BB143" s="52">
        <f t="shared" si="993"/>
        <v>0</v>
      </c>
      <c r="BC143" s="47"/>
      <c r="BD143" s="52">
        <f t="shared" si="847"/>
        <v>0</v>
      </c>
      <c r="BE143" s="47"/>
      <c r="BF143" s="52">
        <f t="shared" si="848"/>
        <v>0</v>
      </c>
      <c r="BG143" s="47"/>
      <c r="BH143" s="52">
        <f t="shared" si="849"/>
        <v>0</v>
      </c>
      <c r="BI143" s="47"/>
      <c r="BJ143" s="52">
        <f t="shared" si="850"/>
        <v>0</v>
      </c>
      <c r="BK143" s="47"/>
      <c r="BL143" s="52">
        <f t="shared" si="851"/>
        <v>0</v>
      </c>
      <c r="BM143" s="47"/>
      <c r="BN143" s="52">
        <f t="shared" si="852"/>
        <v>0</v>
      </c>
      <c r="BO143" s="47"/>
      <c r="BP143" s="52">
        <f t="shared" si="853"/>
        <v>0</v>
      </c>
      <c r="BQ143" s="47"/>
      <c r="BR143" s="52">
        <f t="shared" si="854"/>
        <v>0</v>
      </c>
      <c r="BS143" s="47"/>
      <c r="BT143" s="52">
        <f t="shared" si="855"/>
        <v>0</v>
      </c>
      <c r="BU143" s="47"/>
      <c r="BV143" s="52">
        <f t="shared" si="856"/>
        <v>0</v>
      </c>
      <c r="BW143" s="47"/>
      <c r="BX143" s="505">
        <f t="shared" si="857"/>
        <v>0</v>
      </c>
      <c r="BY143" s="499"/>
      <c r="BZ143" s="52">
        <f t="shared" si="858"/>
        <v>0</v>
      </c>
      <c r="CA143" s="47"/>
      <c r="CB143" s="52">
        <f t="shared" si="859"/>
        <v>0</v>
      </c>
      <c r="CC143" s="47"/>
      <c r="CD143" s="52">
        <f t="shared" si="860"/>
        <v>0</v>
      </c>
      <c r="CE143" s="47"/>
      <c r="CF143" s="52">
        <f t="shared" si="861"/>
        <v>0</v>
      </c>
      <c r="CG143" s="42"/>
      <c r="CH143" s="49">
        <f t="shared" si="862"/>
        <v>9</v>
      </c>
      <c r="CI143" s="49">
        <f t="shared" si="863"/>
        <v>1062</v>
      </c>
      <c r="CJ143" s="1"/>
      <c r="CK143" s="1"/>
      <c r="CL143" s="207"/>
      <c r="CM143" s="207">
        <f t="shared" si="864"/>
        <v>0</v>
      </c>
      <c r="CN143" s="206">
        <f t="shared" si="951"/>
        <v>0</v>
      </c>
      <c r="CO143" s="206">
        <f t="shared" si="952"/>
        <v>0</v>
      </c>
      <c r="CP143" s="207"/>
      <c r="CQ143" s="207">
        <f t="shared" si="865"/>
        <v>0</v>
      </c>
      <c r="CR143" s="206">
        <f t="shared" si="866"/>
        <v>0</v>
      </c>
      <c r="CS143" s="206">
        <f t="shared" si="867"/>
        <v>0</v>
      </c>
      <c r="CT143" s="207"/>
      <c r="CU143" s="207">
        <f t="shared" si="868"/>
        <v>0</v>
      </c>
      <c r="CV143" s="206">
        <f t="shared" si="869"/>
        <v>0</v>
      </c>
      <c r="CW143" s="206">
        <f t="shared" si="870"/>
        <v>0</v>
      </c>
      <c r="CX143" s="207"/>
      <c r="CY143" s="207">
        <f t="shared" si="871"/>
        <v>0</v>
      </c>
      <c r="CZ143" s="206">
        <f t="shared" si="872"/>
        <v>0</v>
      </c>
      <c r="DA143" s="206">
        <f t="shared" si="873"/>
        <v>0</v>
      </c>
      <c r="DB143" s="207"/>
      <c r="DC143" s="207">
        <f t="shared" si="874"/>
        <v>0</v>
      </c>
      <c r="DD143" s="206">
        <f t="shared" si="875"/>
        <v>0</v>
      </c>
      <c r="DE143" s="206">
        <f t="shared" si="876"/>
        <v>0</v>
      </c>
      <c r="DF143" s="207"/>
      <c r="DG143" s="207">
        <f t="shared" si="877"/>
        <v>0</v>
      </c>
      <c r="DH143" s="206">
        <f t="shared" si="878"/>
        <v>1.5</v>
      </c>
      <c r="DI143" s="206">
        <f t="shared" si="879"/>
        <v>177</v>
      </c>
      <c r="DJ143" s="207"/>
      <c r="DK143" s="207">
        <f t="shared" si="880"/>
        <v>0</v>
      </c>
      <c r="DL143" s="206">
        <f t="shared" si="881"/>
        <v>2</v>
      </c>
      <c r="DM143" s="206">
        <f t="shared" si="882"/>
        <v>236</v>
      </c>
      <c r="DN143" s="207"/>
      <c r="DO143" s="207">
        <f t="shared" si="883"/>
        <v>0</v>
      </c>
      <c r="DP143" s="206">
        <f t="shared" si="884"/>
        <v>2.5</v>
      </c>
      <c r="DQ143" s="206">
        <f t="shared" si="885"/>
        <v>295</v>
      </c>
      <c r="DR143" s="207"/>
      <c r="DS143" s="207">
        <f t="shared" si="886"/>
        <v>0</v>
      </c>
      <c r="DT143" s="206">
        <f t="shared" si="887"/>
        <v>1</v>
      </c>
      <c r="DU143" s="206">
        <f t="shared" si="888"/>
        <v>118</v>
      </c>
      <c r="DV143" s="207"/>
      <c r="DW143" s="207">
        <f t="shared" si="953"/>
        <v>0</v>
      </c>
      <c r="DX143" s="206">
        <f t="shared" si="954"/>
        <v>0</v>
      </c>
      <c r="DY143" s="206">
        <f t="shared" si="955"/>
        <v>0</v>
      </c>
      <c r="DZ143" s="525"/>
      <c r="EA143" s="207">
        <f t="shared" si="889"/>
        <v>0</v>
      </c>
      <c r="EB143" s="206">
        <f t="shared" si="890"/>
        <v>0.5</v>
      </c>
      <c r="EC143" s="206">
        <f t="shared" si="891"/>
        <v>59</v>
      </c>
      <c r="ED143" s="207"/>
      <c r="EE143" s="207">
        <f t="shared" si="892"/>
        <v>0</v>
      </c>
      <c r="EF143" s="206">
        <f t="shared" si="893"/>
        <v>0.5</v>
      </c>
      <c r="EG143" s="206">
        <f t="shared" si="894"/>
        <v>59</v>
      </c>
      <c r="EH143" s="207"/>
      <c r="EI143" s="207">
        <f t="shared" si="895"/>
        <v>0</v>
      </c>
      <c r="EJ143" s="206">
        <f t="shared" si="896"/>
        <v>0</v>
      </c>
      <c r="EK143" s="206">
        <f t="shared" si="897"/>
        <v>0</v>
      </c>
      <c r="EL143" s="207"/>
      <c r="EM143" s="207">
        <f t="shared" si="898"/>
        <v>0</v>
      </c>
      <c r="EN143" s="206">
        <f t="shared" si="899"/>
        <v>0</v>
      </c>
      <c r="EO143" s="206">
        <f t="shared" si="900"/>
        <v>0</v>
      </c>
      <c r="EP143" s="207"/>
      <c r="EQ143" s="207">
        <f t="shared" si="901"/>
        <v>0</v>
      </c>
      <c r="ER143" s="206">
        <f t="shared" si="902"/>
        <v>0</v>
      </c>
      <c r="ES143" s="206">
        <f t="shared" si="903"/>
        <v>0</v>
      </c>
      <c r="ET143" s="207"/>
      <c r="EU143" s="207">
        <f t="shared" si="904"/>
        <v>0</v>
      </c>
      <c r="EV143" s="206">
        <f t="shared" si="905"/>
        <v>0</v>
      </c>
      <c r="EW143" s="206">
        <f t="shared" si="906"/>
        <v>0</v>
      </c>
      <c r="EX143" s="207"/>
      <c r="EY143" s="207">
        <f t="shared" si="907"/>
        <v>0</v>
      </c>
      <c r="EZ143" s="206">
        <f t="shared" si="908"/>
        <v>1</v>
      </c>
      <c r="FA143" s="206">
        <f t="shared" si="909"/>
        <v>118</v>
      </c>
      <c r="FB143" s="207"/>
      <c r="FC143" s="207">
        <f t="shared" si="910"/>
        <v>0</v>
      </c>
      <c r="FD143" s="206">
        <f t="shared" si="911"/>
        <v>0</v>
      </c>
      <c r="FE143" s="206">
        <f t="shared" si="912"/>
        <v>0</v>
      </c>
      <c r="FF143" s="207"/>
      <c r="FG143" s="207">
        <f t="shared" si="913"/>
        <v>0</v>
      </c>
      <c r="FH143" s="206">
        <f t="shared" si="914"/>
        <v>0</v>
      </c>
      <c r="FI143" s="206">
        <f t="shared" si="915"/>
        <v>0</v>
      </c>
      <c r="FJ143" s="207"/>
      <c r="FK143" s="207">
        <f t="shared" si="916"/>
        <v>0</v>
      </c>
      <c r="FL143" s="206">
        <f t="shared" si="917"/>
        <v>0</v>
      </c>
      <c r="FM143" s="206">
        <f t="shared" si="918"/>
        <v>0</v>
      </c>
      <c r="FN143" s="207"/>
      <c r="FO143" s="207">
        <f t="shared" si="919"/>
        <v>0</v>
      </c>
      <c r="FP143" s="206">
        <f t="shared" si="920"/>
        <v>0</v>
      </c>
      <c r="FQ143" s="206">
        <f t="shared" si="921"/>
        <v>0</v>
      </c>
      <c r="FR143" s="207"/>
      <c r="FS143" s="207">
        <f t="shared" si="922"/>
        <v>0</v>
      </c>
      <c r="FT143" s="206">
        <f t="shared" si="923"/>
        <v>0</v>
      </c>
      <c r="FU143" s="206">
        <f t="shared" si="924"/>
        <v>0</v>
      </c>
      <c r="FV143" s="207"/>
      <c r="FW143" s="207">
        <f t="shared" si="925"/>
        <v>0</v>
      </c>
      <c r="FX143" s="206"/>
      <c r="FY143" s="206"/>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1:263" s="3" customFormat="1" x14ac:dyDescent="0.2">
      <c r="A144" s="45" t="s">
        <v>234</v>
      </c>
      <c r="B144" s="45" t="s">
        <v>235</v>
      </c>
      <c r="C144" s="45" t="s">
        <v>7</v>
      </c>
      <c r="D144" s="45">
        <v>118</v>
      </c>
      <c r="E144" s="486"/>
      <c r="F144" s="52">
        <f t="shared" si="969"/>
        <v>0</v>
      </c>
      <c r="G144" s="47"/>
      <c r="H144" s="52">
        <f t="shared" si="970"/>
        <v>0</v>
      </c>
      <c r="I144" s="47"/>
      <c r="J144" s="52">
        <f t="shared" si="971"/>
        <v>0</v>
      </c>
      <c r="K144" s="47"/>
      <c r="L144" s="52">
        <f t="shared" si="972"/>
        <v>0</v>
      </c>
      <c r="M144" s="47"/>
      <c r="N144" s="52">
        <f t="shared" si="973"/>
        <v>0</v>
      </c>
      <c r="O144" s="47"/>
      <c r="P144" s="52">
        <f t="shared" si="974"/>
        <v>0</v>
      </c>
      <c r="Q144" s="47"/>
      <c r="R144" s="52">
        <f t="shared" si="975"/>
        <v>0</v>
      </c>
      <c r="S144" s="47"/>
      <c r="T144" s="52">
        <f t="shared" si="976"/>
        <v>0</v>
      </c>
      <c r="U144" s="47"/>
      <c r="V144" s="52">
        <f t="shared" si="977"/>
        <v>0</v>
      </c>
      <c r="W144" s="47"/>
      <c r="X144" s="52">
        <f t="shared" si="978"/>
        <v>0</v>
      </c>
      <c r="Y144" s="47"/>
      <c r="Z144" s="52">
        <f t="shared" si="979"/>
        <v>0</v>
      </c>
      <c r="AA144" s="47"/>
      <c r="AB144" s="481">
        <f t="shared" si="980"/>
        <v>0</v>
      </c>
      <c r="AC144" s="486"/>
      <c r="AD144" s="52">
        <f t="shared" si="981"/>
        <v>0</v>
      </c>
      <c r="AE144" s="47"/>
      <c r="AF144" s="52">
        <f t="shared" si="982"/>
        <v>0</v>
      </c>
      <c r="AG144" s="47"/>
      <c r="AH144" s="52">
        <f t="shared" si="983"/>
        <v>0</v>
      </c>
      <c r="AI144" s="47"/>
      <c r="AJ144" s="52">
        <f t="shared" si="984"/>
        <v>0</v>
      </c>
      <c r="AK144" s="47"/>
      <c r="AL144" s="52">
        <f t="shared" si="985"/>
        <v>0</v>
      </c>
      <c r="AM144" s="47"/>
      <c r="AN144" s="52">
        <f t="shared" si="986"/>
        <v>0</v>
      </c>
      <c r="AO144" s="47"/>
      <c r="AP144" s="52">
        <f t="shared" si="987"/>
        <v>0</v>
      </c>
      <c r="AQ144" s="47"/>
      <c r="AR144" s="52">
        <f t="shared" si="988"/>
        <v>0</v>
      </c>
      <c r="AS144" s="47"/>
      <c r="AT144" s="52">
        <f t="shared" si="989"/>
        <v>0</v>
      </c>
      <c r="AU144" s="47"/>
      <c r="AV144" s="52">
        <f t="shared" si="990"/>
        <v>0</v>
      </c>
      <c r="AW144" s="47"/>
      <c r="AX144" s="52">
        <f t="shared" si="991"/>
        <v>0</v>
      </c>
      <c r="AY144" s="47"/>
      <c r="AZ144" s="481">
        <f t="shared" si="992"/>
        <v>0</v>
      </c>
      <c r="BA144" s="486"/>
      <c r="BB144" s="52">
        <f t="shared" si="993"/>
        <v>0</v>
      </c>
      <c r="BC144" s="47"/>
      <c r="BD144" s="52">
        <f t="shared" si="847"/>
        <v>0</v>
      </c>
      <c r="BE144" s="47"/>
      <c r="BF144" s="52">
        <f t="shared" si="848"/>
        <v>0</v>
      </c>
      <c r="BG144" s="47"/>
      <c r="BH144" s="52">
        <f t="shared" si="849"/>
        <v>0</v>
      </c>
      <c r="BI144" s="47"/>
      <c r="BJ144" s="52">
        <f t="shared" si="850"/>
        <v>0</v>
      </c>
      <c r="BK144" s="47"/>
      <c r="BL144" s="52">
        <f t="shared" si="851"/>
        <v>0</v>
      </c>
      <c r="BM144" s="47"/>
      <c r="BN144" s="52">
        <f t="shared" si="852"/>
        <v>0</v>
      </c>
      <c r="BO144" s="47"/>
      <c r="BP144" s="52">
        <f t="shared" si="853"/>
        <v>0</v>
      </c>
      <c r="BQ144" s="47"/>
      <c r="BR144" s="52">
        <f t="shared" si="854"/>
        <v>0</v>
      </c>
      <c r="BS144" s="47"/>
      <c r="BT144" s="52">
        <f t="shared" si="855"/>
        <v>0</v>
      </c>
      <c r="BU144" s="47"/>
      <c r="BV144" s="52">
        <f t="shared" si="856"/>
        <v>0</v>
      </c>
      <c r="BW144" s="47"/>
      <c r="BX144" s="505">
        <f t="shared" si="857"/>
        <v>0</v>
      </c>
      <c r="BY144" s="499"/>
      <c r="BZ144" s="52">
        <f t="shared" si="858"/>
        <v>0</v>
      </c>
      <c r="CA144" s="47"/>
      <c r="CB144" s="52">
        <f t="shared" si="859"/>
        <v>0</v>
      </c>
      <c r="CC144" s="47"/>
      <c r="CD144" s="52">
        <f t="shared" si="860"/>
        <v>0</v>
      </c>
      <c r="CE144" s="47"/>
      <c r="CF144" s="52">
        <f t="shared" si="861"/>
        <v>0</v>
      </c>
      <c r="CG144" s="42"/>
      <c r="CH144" s="49">
        <f t="shared" si="862"/>
        <v>0</v>
      </c>
      <c r="CI144" s="49">
        <f t="shared" si="863"/>
        <v>0</v>
      </c>
      <c r="CJ144" s="1"/>
      <c r="CK144" s="1"/>
      <c r="CL144" s="207">
        <v>5.75</v>
      </c>
      <c r="CM144" s="207">
        <f t="shared" si="864"/>
        <v>678.5</v>
      </c>
      <c r="CN144" s="206">
        <f t="shared" si="951"/>
        <v>5.75</v>
      </c>
      <c r="CO144" s="206">
        <f t="shared" si="952"/>
        <v>678.5</v>
      </c>
      <c r="CP144" s="207"/>
      <c r="CQ144" s="207">
        <f t="shared" si="865"/>
        <v>0</v>
      </c>
      <c r="CR144" s="206">
        <f t="shared" si="866"/>
        <v>0</v>
      </c>
      <c r="CS144" s="206">
        <f t="shared" si="867"/>
        <v>0</v>
      </c>
      <c r="CT144" s="207"/>
      <c r="CU144" s="207">
        <f t="shared" si="868"/>
        <v>0</v>
      </c>
      <c r="CV144" s="206">
        <f t="shared" si="869"/>
        <v>0</v>
      </c>
      <c r="CW144" s="206">
        <f t="shared" si="870"/>
        <v>0</v>
      </c>
      <c r="CX144" s="207"/>
      <c r="CY144" s="207">
        <f t="shared" si="871"/>
        <v>0</v>
      </c>
      <c r="CZ144" s="206">
        <f t="shared" si="872"/>
        <v>0</v>
      </c>
      <c r="DA144" s="206">
        <f t="shared" si="873"/>
        <v>0</v>
      </c>
      <c r="DB144" s="207">
        <v>1.75</v>
      </c>
      <c r="DC144" s="207">
        <f t="shared" si="874"/>
        <v>206.5</v>
      </c>
      <c r="DD144" s="206">
        <f t="shared" si="875"/>
        <v>1.75</v>
      </c>
      <c r="DE144" s="206">
        <f t="shared" si="876"/>
        <v>206.5</v>
      </c>
      <c r="DF144" s="207">
        <v>1.25</v>
      </c>
      <c r="DG144" s="207">
        <f t="shared" si="877"/>
        <v>147.5</v>
      </c>
      <c r="DH144" s="206">
        <f t="shared" si="878"/>
        <v>1.25</v>
      </c>
      <c r="DI144" s="206">
        <f t="shared" si="879"/>
        <v>147.5</v>
      </c>
      <c r="DJ144" s="207"/>
      <c r="DK144" s="207">
        <f t="shared" si="880"/>
        <v>0</v>
      </c>
      <c r="DL144" s="206">
        <f t="shared" si="881"/>
        <v>0</v>
      </c>
      <c r="DM144" s="206">
        <f t="shared" si="882"/>
        <v>0</v>
      </c>
      <c r="DN144" s="207"/>
      <c r="DO144" s="207">
        <f t="shared" si="883"/>
        <v>0</v>
      </c>
      <c r="DP144" s="206">
        <f t="shared" si="884"/>
        <v>0</v>
      </c>
      <c r="DQ144" s="206">
        <f t="shared" si="885"/>
        <v>0</v>
      </c>
      <c r="DR144" s="207"/>
      <c r="DS144" s="207">
        <f t="shared" si="886"/>
        <v>0</v>
      </c>
      <c r="DT144" s="206">
        <f t="shared" si="887"/>
        <v>0</v>
      </c>
      <c r="DU144" s="206">
        <f t="shared" si="888"/>
        <v>0</v>
      </c>
      <c r="DV144" s="207"/>
      <c r="DW144" s="207">
        <f t="shared" si="953"/>
        <v>0</v>
      </c>
      <c r="DX144" s="206">
        <f t="shared" si="954"/>
        <v>0</v>
      </c>
      <c r="DY144" s="206">
        <f t="shared" si="955"/>
        <v>0</v>
      </c>
      <c r="DZ144" s="525"/>
      <c r="EA144" s="207">
        <f t="shared" si="889"/>
        <v>0</v>
      </c>
      <c r="EB144" s="206">
        <f t="shared" si="890"/>
        <v>0</v>
      </c>
      <c r="EC144" s="206">
        <f t="shared" si="891"/>
        <v>0</v>
      </c>
      <c r="ED144" s="207"/>
      <c r="EE144" s="207">
        <f t="shared" si="892"/>
        <v>0</v>
      </c>
      <c r="EF144" s="206">
        <f t="shared" si="893"/>
        <v>0</v>
      </c>
      <c r="EG144" s="206">
        <f t="shared" si="894"/>
        <v>0</v>
      </c>
      <c r="EH144" s="207"/>
      <c r="EI144" s="207">
        <f t="shared" si="895"/>
        <v>0</v>
      </c>
      <c r="EJ144" s="206">
        <f t="shared" si="896"/>
        <v>0</v>
      </c>
      <c r="EK144" s="206">
        <f t="shared" si="897"/>
        <v>0</v>
      </c>
      <c r="EL144" s="207"/>
      <c r="EM144" s="207">
        <f t="shared" si="898"/>
        <v>0</v>
      </c>
      <c r="EN144" s="206">
        <f t="shared" si="899"/>
        <v>0</v>
      </c>
      <c r="EO144" s="206">
        <f t="shared" si="900"/>
        <v>0</v>
      </c>
      <c r="EP144" s="207">
        <v>0.5</v>
      </c>
      <c r="EQ144" s="207">
        <f t="shared" si="901"/>
        <v>59</v>
      </c>
      <c r="ER144" s="206">
        <f t="shared" si="902"/>
        <v>0.5</v>
      </c>
      <c r="ES144" s="206">
        <f t="shared" si="903"/>
        <v>59</v>
      </c>
      <c r="ET144" s="207"/>
      <c r="EU144" s="207">
        <f t="shared" si="904"/>
        <v>0</v>
      </c>
      <c r="EV144" s="206">
        <f t="shared" si="905"/>
        <v>0</v>
      </c>
      <c r="EW144" s="206">
        <f t="shared" si="906"/>
        <v>0</v>
      </c>
      <c r="EX144" s="207"/>
      <c r="EY144" s="207">
        <f t="shared" si="907"/>
        <v>0</v>
      </c>
      <c r="EZ144" s="206">
        <f t="shared" si="908"/>
        <v>0</v>
      </c>
      <c r="FA144" s="206">
        <f t="shared" si="909"/>
        <v>0</v>
      </c>
      <c r="FB144" s="207">
        <v>3</v>
      </c>
      <c r="FC144" s="207">
        <f t="shared" si="910"/>
        <v>354</v>
      </c>
      <c r="FD144" s="206">
        <f t="shared" si="911"/>
        <v>3</v>
      </c>
      <c r="FE144" s="206">
        <f t="shared" si="912"/>
        <v>354</v>
      </c>
      <c r="FF144" s="207">
        <v>2.75</v>
      </c>
      <c r="FG144" s="207">
        <f t="shared" si="913"/>
        <v>324.5</v>
      </c>
      <c r="FH144" s="206">
        <f t="shared" si="914"/>
        <v>2.75</v>
      </c>
      <c r="FI144" s="206">
        <f t="shared" si="915"/>
        <v>324.5</v>
      </c>
      <c r="FJ144" s="475">
        <v>1</v>
      </c>
      <c r="FK144" s="207">
        <f t="shared" si="916"/>
        <v>118</v>
      </c>
      <c r="FL144" s="206">
        <f t="shared" si="917"/>
        <v>1</v>
      </c>
      <c r="FM144" s="206">
        <f t="shared" si="918"/>
        <v>118</v>
      </c>
      <c r="FN144" s="207">
        <v>8.75</v>
      </c>
      <c r="FO144" s="207">
        <f t="shared" si="919"/>
        <v>1032.5</v>
      </c>
      <c r="FP144" s="206">
        <f t="shared" si="920"/>
        <v>8.75</v>
      </c>
      <c r="FQ144" s="206">
        <f t="shared" si="921"/>
        <v>1032.5</v>
      </c>
      <c r="FR144" s="207">
        <v>7.5</v>
      </c>
      <c r="FS144" s="207">
        <f t="shared" si="922"/>
        <v>885</v>
      </c>
      <c r="FT144" s="206">
        <f t="shared" si="923"/>
        <v>7.5</v>
      </c>
      <c r="FU144" s="206">
        <f t="shared" si="924"/>
        <v>885</v>
      </c>
      <c r="FV144" s="207"/>
      <c r="FW144" s="207">
        <f t="shared" si="925"/>
        <v>0</v>
      </c>
      <c r="FX144" s="206"/>
      <c r="FY144" s="206"/>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1:263" s="3" customFormat="1" x14ac:dyDescent="0.2">
      <c r="A145" s="45" t="s">
        <v>179</v>
      </c>
      <c r="B145" s="45" t="s">
        <v>180</v>
      </c>
      <c r="C145" s="45" t="s">
        <v>7</v>
      </c>
      <c r="D145" s="45">
        <v>118</v>
      </c>
      <c r="E145" s="486"/>
      <c r="F145" s="52">
        <f t="shared" si="969"/>
        <v>0</v>
      </c>
      <c r="G145" s="47"/>
      <c r="H145" s="52">
        <f t="shared" si="970"/>
        <v>0</v>
      </c>
      <c r="I145" s="47"/>
      <c r="J145" s="52">
        <f t="shared" si="971"/>
        <v>0</v>
      </c>
      <c r="K145" s="47"/>
      <c r="L145" s="52">
        <f t="shared" si="972"/>
        <v>0</v>
      </c>
      <c r="M145" s="47"/>
      <c r="N145" s="52">
        <f t="shared" si="973"/>
        <v>0</v>
      </c>
      <c r="O145" s="47"/>
      <c r="P145" s="52">
        <f t="shared" si="974"/>
        <v>0</v>
      </c>
      <c r="Q145" s="47"/>
      <c r="R145" s="52">
        <f t="shared" si="975"/>
        <v>0</v>
      </c>
      <c r="S145" s="47"/>
      <c r="T145" s="52">
        <f t="shared" si="976"/>
        <v>0</v>
      </c>
      <c r="U145" s="47"/>
      <c r="V145" s="52">
        <f t="shared" si="977"/>
        <v>0</v>
      </c>
      <c r="W145" s="47"/>
      <c r="X145" s="52">
        <f t="shared" si="978"/>
        <v>0</v>
      </c>
      <c r="Y145" s="47"/>
      <c r="Z145" s="52">
        <f t="shared" si="979"/>
        <v>0</v>
      </c>
      <c r="AA145" s="47"/>
      <c r="AB145" s="481">
        <f t="shared" si="980"/>
        <v>0</v>
      </c>
      <c r="AC145" s="486"/>
      <c r="AD145" s="52">
        <f t="shared" si="981"/>
        <v>0</v>
      </c>
      <c r="AE145" s="47"/>
      <c r="AF145" s="52">
        <f t="shared" si="982"/>
        <v>0</v>
      </c>
      <c r="AG145" s="47"/>
      <c r="AH145" s="52">
        <f t="shared" si="983"/>
        <v>0</v>
      </c>
      <c r="AI145" s="47"/>
      <c r="AJ145" s="52">
        <f t="shared" si="984"/>
        <v>0</v>
      </c>
      <c r="AK145" s="47"/>
      <c r="AL145" s="52">
        <f t="shared" si="985"/>
        <v>0</v>
      </c>
      <c r="AM145" s="47"/>
      <c r="AN145" s="52">
        <f t="shared" si="986"/>
        <v>0</v>
      </c>
      <c r="AO145" s="47"/>
      <c r="AP145" s="52">
        <f t="shared" si="987"/>
        <v>0</v>
      </c>
      <c r="AQ145" s="47"/>
      <c r="AR145" s="52">
        <f t="shared" si="988"/>
        <v>0</v>
      </c>
      <c r="AS145" s="47"/>
      <c r="AT145" s="52">
        <f t="shared" si="989"/>
        <v>0</v>
      </c>
      <c r="AU145" s="47"/>
      <c r="AV145" s="52">
        <f t="shared" si="990"/>
        <v>0</v>
      </c>
      <c r="AW145" s="47"/>
      <c r="AX145" s="52">
        <f t="shared" si="991"/>
        <v>0</v>
      </c>
      <c r="AY145" s="47"/>
      <c r="AZ145" s="481">
        <f t="shared" si="992"/>
        <v>0</v>
      </c>
      <c r="BA145" s="486"/>
      <c r="BB145" s="52">
        <f t="shared" si="993"/>
        <v>0</v>
      </c>
      <c r="BC145" s="47"/>
      <c r="BD145" s="52">
        <f t="shared" si="847"/>
        <v>0</v>
      </c>
      <c r="BE145" s="47"/>
      <c r="BF145" s="52">
        <f t="shared" si="848"/>
        <v>0</v>
      </c>
      <c r="BG145" s="47"/>
      <c r="BH145" s="52">
        <f t="shared" si="849"/>
        <v>0</v>
      </c>
      <c r="BI145" s="47"/>
      <c r="BJ145" s="52">
        <f t="shared" si="850"/>
        <v>0</v>
      </c>
      <c r="BK145" s="47"/>
      <c r="BL145" s="52">
        <f t="shared" si="851"/>
        <v>0</v>
      </c>
      <c r="BM145" s="47"/>
      <c r="BN145" s="52">
        <f t="shared" si="852"/>
        <v>0</v>
      </c>
      <c r="BO145" s="47"/>
      <c r="BP145" s="52">
        <f t="shared" si="853"/>
        <v>0</v>
      </c>
      <c r="BQ145" s="47"/>
      <c r="BR145" s="52">
        <f t="shared" si="854"/>
        <v>0</v>
      </c>
      <c r="BS145" s="47"/>
      <c r="BT145" s="52">
        <f t="shared" si="855"/>
        <v>0</v>
      </c>
      <c r="BU145" s="47"/>
      <c r="BV145" s="52">
        <f t="shared" si="856"/>
        <v>0</v>
      </c>
      <c r="BW145" s="47"/>
      <c r="BX145" s="505">
        <f t="shared" si="857"/>
        <v>0</v>
      </c>
      <c r="BY145" s="499"/>
      <c r="BZ145" s="52">
        <f t="shared" si="858"/>
        <v>0</v>
      </c>
      <c r="CA145" s="47"/>
      <c r="CB145" s="52">
        <f t="shared" si="859"/>
        <v>0</v>
      </c>
      <c r="CC145" s="47"/>
      <c r="CD145" s="52">
        <f t="shared" si="860"/>
        <v>0</v>
      </c>
      <c r="CE145" s="47"/>
      <c r="CF145" s="52">
        <f t="shared" si="861"/>
        <v>0</v>
      </c>
      <c r="CG145" s="42"/>
      <c r="CH145" s="49">
        <f t="shared" si="862"/>
        <v>0</v>
      </c>
      <c r="CI145" s="49">
        <f t="shared" si="863"/>
        <v>0</v>
      </c>
      <c r="CJ145" s="1"/>
      <c r="CK145" s="1"/>
      <c r="CL145" s="207"/>
      <c r="CM145" s="207">
        <f t="shared" si="864"/>
        <v>0</v>
      </c>
      <c r="CN145" s="206">
        <f t="shared" si="951"/>
        <v>0</v>
      </c>
      <c r="CO145" s="206">
        <f t="shared" si="952"/>
        <v>0</v>
      </c>
      <c r="CP145" s="207"/>
      <c r="CQ145" s="207">
        <f t="shared" si="865"/>
        <v>0</v>
      </c>
      <c r="CR145" s="206">
        <f t="shared" si="866"/>
        <v>0</v>
      </c>
      <c r="CS145" s="206">
        <f t="shared" si="867"/>
        <v>0</v>
      </c>
      <c r="CT145" s="207"/>
      <c r="CU145" s="207">
        <f t="shared" si="868"/>
        <v>0</v>
      </c>
      <c r="CV145" s="206">
        <f t="shared" si="869"/>
        <v>0</v>
      </c>
      <c r="CW145" s="206">
        <f t="shared" si="870"/>
        <v>0</v>
      </c>
      <c r="CX145" s="207"/>
      <c r="CY145" s="207">
        <f t="shared" si="871"/>
        <v>0</v>
      </c>
      <c r="CZ145" s="206">
        <f t="shared" si="872"/>
        <v>0</v>
      </c>
      <c r="DA145" s="206">
        <f t="shared" si="873"/>
        <v>0</v>
      </c>
      <c r="DB145" s="207"/>
      <c r="DC145" s="207">
        <f t="shared" si="874"/>
        <v>0</v>
      </c>
      <c r="DD145" s="206">
        <f t="shared" si="875"/>
        <v>0</v>
      </c>
      <c r="DE145" s="206">
        <f t="shared" si="876"/>
        <v>0</v>
      </c>
      <c r="DF145" s="207"/>
      <c r="DG145" s="207">
        <f t="shared" si="877"/>
        <v>0</v>
      </c>
      <c r="DH145" s="206">
        <f t="shared" si="878"/>
        <v>0</v>
      </c>
      <c r="DI145" s="206">
        <f t="shared" si="879"/>
        <v>0</v>
      </c>
      <c r="DJ145" s="207"/>
      <c r="DK145" s="207">
        <f t="shared" si="880"/>
        <v>0</v>
      </c>
      <c r="DL145" s="206">
        <f t="shared" si="881"/>
        <v>0</v>
      </c>
      <c r="DM145" s="206">
        <f t="shared" si="882"/>
        <v>0</v>
      </c>
      <c r="DN145" s="207"/>
      <c r="DO145" s="207">
        <f t="shared" si="883"/>
        <v>0</v>
      </c>
      <c r="DP145" s="206">
        <f t="shared" si="884"/>
        <v>0</v>
      </c>
      <c r="DQ145" s="206">
        <f t="shared" si="885"/>
        <v>0</v>
      </c>
      <c r="DR145" s="207"/>
      <c r="DS145" s="207">
        <f t="shared" si="886"/>
        <v>0</v>
      </c>
      <c r="DT145" s="206">
        <f t="shared" si="887"/>
        <v>0</v>
      </c>
      <c r="DU145" s="206">
        <f t="shared" si="888"/>
        <v>0</v>
      </c>
      <c r="DV145" s="207"/>
      <c r="DW145" s="207">
        <f t="shared" si="953"/>
        <v>0</v>
      </c>
      <c r="DX145" s="206">
        <f t="shared" si="954"/>
        <v>0</v>
      </c>
      <c r="DY145" s="206">
        <f t="shared" si="955"/>
        <v>0</v>
      </c>
      <c r="DZ145" s="525"/>
      <c r="EA145" s="207">
        <f t="shared" si="889"/>
        <v>0</v>
      </c>
      <c r="EB145" s="206">
        <f t="shared" si="890"/>
        <v>0</v>
      </c>
      <c r="EC145" s="206">
        <f t="shared" si="891"/>
        <v>0</v>
      </c>
      <c r="ED145" s="207"/>
      <c r="EE145" s="207">
        <f t="shared" si="892"/>
        <v>0</v>
      </c>
      <c r="EF145" s="206">
        <f t="shared" si="893"/>
        <v>0</v>
      </c>
      <c r="EG145" s="206">
        <f t="shared" si="894"/>
        <v>0</v>
      </c>
      <c r="EH145" s="207"/>
      <c r="EI145" s="207">
        <f t="shared" si="895"/>
        <v>0</v>
      </c>
      <c r="EJ145" s="206">
        <f t="shared" si="896"/>
        <v>0</v>
      </c>
      <c r="EK145" s="206">
        <f t="shared" si="897"/>
        <v>0</v>
      </c>
      <c r="EL145" s="207"/>
      <c r="EM145" s="207">
        <f t="shared" si="898"/>
        <v>0</v>
      </c>
      <c r="EN145" s="206">
        <f t="shared" si="899"/>
        <v>0</v>
      </c>
      <c r="EO145" s="206">
        <f t="shared" si="900"/>
        <v>0</v>
      </c>
      <c r="EP145" s="207"/>
      <c r="EQ145" s="207">
        <f t="shared" si="901"/>
        <v>0</v>
      </c>
      <c r="ER145" s="206">
        <f t="shared" si="902"/>
        <v>0</v>
      </c>
      <c r="ES145" s="206">
        <f t="shared" si="903"/>
        <v>0</v>
      </c>
      <c r="ET145" s="207"/>
      <c r="EU145" s="207">
        <f t="shared" si="904"/>
        <v>0</v>
      </c>
      <c r="EV145" s="206">
        <f t="shared" si="905"/>
        <v>0</v>
      </c>
      <c r="EW145" s="206">
        <f t="shared" si="906"/>
        <v>0</v>
      </c>
      <c r="EX145" s="207"/>
      <c r="EY145" s="207">
        <f t="shared" si="907"/>
        <v>0</v>
      </c>
      <c r="EZ145" s="206">
        <f t="shared" si="908"/>
        <v>0</v>
      </c>
      <c r="FA145" s="206">
        <f t="shared" si="909"/>
        <v>0</v>
      </c>
      <c r="FB145" s="207"/>
      <c r="FC145" s="207">
        <f t="shared" si="910"/>
        <v>0</v>
      </c>
      <c r="FD145" s="206">
        <f t="shared" si="911"/>
        <v>0</v>
      </c>
      <c r="FE145" s="206">
        <f t="shared" si="912"/>
        <v>0</v>
      </c>
      <c r="FF145" s="207"/>
      <c r="FG145" s="207">
        <f t="shared" si="913"/>
        <v>0</v>
      </c>
      <c r="FH145" s="206">
        <f t="shared" si="914"/>
        <v>0</v>
      </c>
      <c r="FI145" s="206">
        <f t="shared" si="915"/>
        <v>0</v>
      </c>
      <c r="FJ145" s="207"/>
      <c r="FK145" s="207">
        <f t="shared" si="916"/>
        <v>0</v>
      </c>
      <c r="FL145" s="206">
        <f t="shared" si="917"/>
        <v>0</v>
      </c>
      <c r="FM145" s="206">
        <f t="shared" si="918"/>
        <v>0</v>
      </c>
      <c r="FN145" s="207"/>
      <c r="FO145" s="207">
        <f t="shared" si="919"/>
        <v>0</v>
      </c>
      <c r="FP145" s="206">
        <f t="shared" si="920"/>
        <v>0</v>
      </c>
      <c r="FQ145" s="206">
        <f t="shared" si="921"/>
        <v>0</v>
      </c>
      <c r="FR145" s="207"/>
      <c r="FS145" s="207">
        <f t="shared" si="922"/>
        <v>0</v>
      </c>
      <c r="FT145" s="206">
        <f t="shared" si="923"/>
        <v>0</v>
      </c>
      <c r="FU145" s="206">
        <f t="shared" si="924"/>
        <v>0</v>
      </c>
      <c r="FV145" s="207"/>
      <c r="FW145" s="207">
        <f t="shared" si="925"/>
        <v>0</v>
      </c>
      <c r="FX145" s="206"/>
      <c r="FY145" s="206"/>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1:263" s="3" customFormat="1" x14ac:dyDescent="0.2">
      <c r="A146" s="45" t="s">
        <v>156</v>
      </c>
      <c r="B146" s="45" t="s">
        <v>157</v>
      </c>
      <c r="C146" s="45" t="s">
        <v>7</v>
      </c>
      <c r="D146" s="45">
        <v>118</v>
      </c>
      <c r="E146" s="486"/>
      <c r="F146" s="52">
        <f t="shared" si="969"/>
        <v>0</v>
      </c>
      <c r="G146" s="47"/>
      <c r="H146" s="52">
        <f t="shared" si="970"/>
        <v>0</v>
      </c>
      <c r="I146" s="47"/>
      <c r="J146" s="52">
        <f t="shared" si="971"/>
        <v>0</v>
      </c>
      <c r="K146" s="47"/>
      <c r="L146" s="52">
        <f t="shared" si="972"/>
        <v>0</v>
      </c>
      <c r="M146" s="47"/>
      <c r="N146" s="52">
        <f t="shared" si="973"/>
        <v>0</v>
      </c>
      <c r="O146" s="47"/>
      <c r="P146" s="52">
        <f t="shared" si="974"/>
        <v>0</v>
      </c>
      <c r="Q146" s="47">
        <v>3</v>
      </c>
      <c r="R146" s="52">
        <f t="shared" si="975"/>
        <v>354</v>
      </c>
      <c r="S146" s="47"/>
      <c r="T146" s="52">
        <f t="shared" si="976"/>
        <v>0</v>
      </c>
      <c r="U146" s="47">
        <v>15</v>
      </c>
      <c r="V146" s="52">
        <f t="shared" si="977"/>
        <v>1770</v>
      </c>
      <c r="W146" s="47">
        <v>13.5</v>
      </c>
      <c r="X146" s="52">
        <f t="shared" si="978"/>
        <v>1593</v>
      </c>
      <c r="Y146" s="47">
        <v>6</v>
      </c>
      <c r="Z146" s="52">
        <f t="shared" si="979"/>
        <v>708</v>
      </c>
      <c r="AA146" s="47">
        <v>5</v>
      </c>
      <c r="AB146" s="481">
        <f t="shared" si="980"/>
        <v>590</v>
      </c>
      <c r="AC146" s="486">
        <v>13.5</v>
      </c>
      <c r="AD146" s="52">
        <f t="shared" si="981"/>
        <v>1593</v>
      </c>
      <c r="AE146" s="47">
        <v>17.5</v>
      </c>
      <c r="AF146" s="52">
        <f t="shared" si="982"/>
        <v>2065</v>
      </c>
      <c r="AG146" s="47">
        <v>33.5</v>
      </c>
      <c r="AH146" s="52">
        <f t="shared" si="983"/>
        <v>3953</v>
      </c>
      <c r="AI146" s="47">
        <v>31</v>
      </c>
      <c r="AJ146" s="52">
        <f t="shared" si="984"/>
        <v>3658</v>
      </c>
      <c r="AK146" s="47">
        <v>11</v>
      </c>
      <c r="AL146" s="52">
        <f t="shared" si="985"/>
        <v>1298</v>
      </c>
      <c r="AM146" s="47">
        <v>4</v>
      </c>
      <c r="AN146" s="52">
        <f t="shared" si="986"/>
        <v>472</v>
      </c>
      <c r="AO146" s="47">
        <v>5</v>
      </c>
      <c r="AP146" s="52">
        <f t="shared" si="987"/>
        <v>590</v>
      </c>
      <c r="AQ146" s="47">
        <v>15</v>
      </c>
      <c r="AR146" s="52">
        <f t="shared" si="988"/>
        <v>1770</v>
      </c>
      <c r="AS146" s="47">
        <v>22</v>
      </c>
      <c r="AT146" s="52">
        <f t="shared" si="989"/>
        <v>2596</v>
      </c>
      <c r="AU146" s="47"/>
      <c r="AV146" s="52">
        <f t="shared" si="990"/>
        <v>0</v>
      </c>
      <c r="AW146" s="47">
        <v>9.5</v>
      </c>
      <c r="AX146" s="52">
        <f t="shared" si="991"/>
        <v>1121</v>
      </c>
      <c r="AY146" s="47">
        <v>16.5</v>
      </c>
      <c r="AZ146" s="481">
        <f t="shared" si="992"/>
        <v>1947</v>
      </c>
      <c r="BA146" s="486"/>
      <c r="BB146" s="52">
        <f t="shared" si="993"/>
        <v>0</v>
      </c>
      <c r="BC146" s="47"/>
      <c r="BD146" s="52">
        <f t="shared" si="847"/>
        <v>0</v>
      </c>
      <c r="BE146" s="47"/>
      <c r="BF146" s="52">
        <f t="shared" si="848"/>
        <v>0</v>
      </c>
      <c r="BG146" s="47"/>
      <c r="BH146" s="52">
        <f t="shared" si="849"/>
        <v>0</v>
      </c>
      <c r="BI146" s="47"/>
      <c r="BJ146" s="52">
        <f t="shared" si="850"/>
        <v>0</v>
      </c>
      <c r="BK146" s="47"/>
      <c r="BL146" s="52">
        <f t="shared" si="851"/>
        <v>0</v>
      </c>
      <c r="BM146" s="47"/>
      <c r="BN146" s="52">
        <f t="shared" si="852"/>
        <v>0</v>
      </c>
      <c r="BO146" s="47"/>
      <c r="BP146" s="52">
        <f t="shared" si="853"/>
        <v>0</v>
      </c>
      <c r="BQ146" s="47"/>
      <c r="BR146" s="52">
        <f t="shared" si="854"/>
        <v>0</v>
      </c>
      <c r="BS146" s="47"/>
      <c r="BT146" s="52">
        <f t="shared" si="855"/>
        <v>0</v>
      </c>
      <c r="BU146" s="47"/>
      <c r="BV146" s="52">
        <f t="shared" si="856"/>
        <v>0</v>
      </c>
      <c r="BW146" s="47"/>
      <c r="BX146" s="505">
        <f t="shared" si="857"/>
        <v>0</v>
      </c>
      <c r="BY146" s="499"/>
      <c r="BZ146" s="52">
        <f t="shared" si="858"/>
        <v>0</v>
      </c>
      <c r="CA146" s="47"/>
      <c r="CB146" s="52">
        <f t="shared" si="859"/>
        <v>0</v>
      </c>
      <c r="CC146" s="47"/>
      <c r="CD146" s="52">
        <f t="shared" si="860"/>
        <v>0</v>
      </c>
      <c r="CE146" s="47"/>
      <c r="CF146" s="52">
        <f t="shared" si="861"/>
        <v>0</v>
      </c>
      <c r="CG146" s="42"/>
      <c r="CH146" s="49">
        <f t="shared" si="862"/>
        <v>221</v>
      </c>
      <c r="CI146" s="49">
        <f t="shared" si="863"/>
        <v>26078</v>
      </c>
      <c r="CJ146" s="1"/>
      <c r="CK146" s="1"/>
      <c r="CL146" s="207">
        <v>2.75</v>
      </c>
      <c r="CM146" s="207">
        <f t="shared" si="864"/>
        <v>324.5</v>
      </c>
      <c r="CN146" s="206">
        <f t="shared" si="951"/>
        <v>2.75</v>
      </c>
      <c r="CO146" s="206">
        <f t="shared" si="952"/>
        <v>324.5</v>
      </c>
      <c r="CP146" s="207">
        <v>4.5</v>
      </c>
      <c r="CQ146" s="207">
        <f t="shared" si="865"/>
        <v>531</v>
      </c>
      <c r="CR146" s="206">
        <f>SUM(CP146+K146)</f>
        <v>4.5</v>
      </c>
      <c r="CS146" s="206">
        <f t="shared" si="867"/>
        <v>531</v>
      </c>
      <c r="CT146" s="207"/>
      <c r="CU146" s="207">
        <f t="shared" si="868"/>
        <v>0</v>
      </c>
      <c r="CV146" s="206">
        <f t="shared" si="869"/>
        <v>0</v>
      </c>
      <c r="CW146" s="206">
        <f t="shared" si="870"/>
        <v>0</v>
      </c>
      <c r="CX146" s="207"/>
      <c r="CY146" s="207">
        <f t="shared" si="871"/>
        <v>0</v>
      </c>
      <c r="CZ146" s="206">
        <f t="shared" si="872"/>
        <v>0</v>
      </c>
      <c r="DA146" s="206">
        <f t="shared" si="873"/>
        <v>0</v>
      </c>
      <c r="DB146" s="207"/>
      <c r="DC146" s="207">
        <f t="shared" si="874"/>
        <v>0</v>
      </c>
      <c r="DD146" s="206">
        <f t="shared" si="875"/>
        <v>3</v>
      </c>
      <c r="DE146" s="206">
        <f t="shared" si="876"/>
        <v>354</v>
      </c>
      <c r="DF146" s="207"/>
      <c r="DG146" s="207">
        <f t="shared" si="877"/>
        <v>0</v>
      </c>
      <c r="DH146" s="206">
        <f t="shared" si="878"/>
        <v>0</v>
      </c>
      <c r="DI146" s="206">
        <f t="shared" si="879"/>
        <v>0</v>
      </c>
      <c r="DJ146" s="207"/>
      <c r="DK146" s="207">
        <f t="shared" si="880"/>
        <v>0</v>
      </c>
      <c r="DL146" s="206">
        <f t="shared" si="881"/>
        <v>15</v>
      </c>
      <c r="DM146" s="206">
        <f t="shared" si="882"/>
        <v>1770</v>
      </c>
      <c r="DN146" s="207"/>
      <c r="DO146" s="207">
        <f t="shared" si="883"/>
        <v>0</v>
      </c>
      <c r="DP146" s="206">
        <f t="shared" si="884"/>
        <v>13.5</v>
      </c>
      <c r="DQ146" s="206">
        <f t="shared" si="885"/>
        <v>1593</v>
      </c>
      <c r="DR146" s="207"/>
      <c r="DS146" s="207">
        <f t="shared" si="886"/>
        <v>0</v>
      </c>
      <c r="DT146" s="206">
        <f t="shared" si="887"/>
        <v>6</v>
      </c>
      <c r="DU146" s="206">
        <f t="shared" si="888"/>
        <v>708</v>
      </c>
      <c r="DV146" s="207"/>
      <c r="DW146" s="207">
        <f t="shared" si="953"/>
        <v>0</v>
      </c>
      <c r="DX146" s="206">
        <f t="shared" si="954"/>
        <v>5</v>
      </c>
      <c r="DY146" s="206">
        <f t="shared" si="955"/>
        <v>590</v>
      </c>
      <c r="DZ146" s="525"/>
      <c r="EA146" s="207">
        <f t="shared" si="889"/>
        <v>0</v>
      </c>
      <c r="EB146" s="206">
        <f t="shared" si="890"/>
        <v>13.5</v>
      </c>
      <c r="EC146" s="206">
        <f t="shared" si="891"/>
        <v>1593</v>
      </c>
      <c r="ED146" s="207"/>
      <c r="EE146" s="207">
        <f t="shared" si="892"/>
        <v>0</v>
      </c>
      <c r="EF146" s="206">
        <f t="shared" si="893"/>
        <v>17.5</v>
      </c>
      <c r="EG146" s="206">
        <f t="shared" si="894"/>
        <v>2065</v>
      </c>
      <c r="EH146" s="207"/>
      <c r="EI146" s="207">
        <f t="shared" si="895"/>
        <v>0</v>
      </c>
      <c r="EJ146" s="206">
        <f t="shared" si="896"/>
        <v>33.5</v>
      </c>
      <c r="EK146" s="206">
        <f t="shared" si="897"/>
        <v>3953</v>
      </c>
      <c r="EL146" s="207"/>
      <c r="EM146" s="207">
        <f t="shared" si="898"/>
        <v>0</v>
      </c>
      <c r="EN146" s="206">
        <f t="shared" si="899"/>
        <v>31</v>
      </c>
      <c r="EO146" s="206">
        <f t="shared" si="900"/>
        <v>3658</v>
      </c>
      <c r="EP146" s="207"/>
      <c r="EQ146" s="207">
        <f t="shared" si="901"/>
        <v>0</v>
      </c>
      <c r="ER146" s="206">
        <f t="shared" si="902"/>
        <v>11</v>
      </c>
      <c r="ES146" s="206">
        <f t="shared" si="903"/>
        <v>1298</v>
      </c>
      <c r="ET146" s="207"/>
      <c r="EU146" s="207">
        <f t="shared" si="904"/>
        <v>0</v>
      </c>
      <c r="EV146" s="206">
        <f t="shared" si="905"/>
        <v>4</v>
      </c>
      <c r="EW146" s="206">
        <f t="shared" si="906"/>
        <v>472</v>
      </c>
      <c r="EX146" s="207"/>
      <c r="EY146" s="207">
        <f t="shared" si="907"/>
        <v>0</v>
      </c>
      <c r="EZ146" s="206">
        <f t="shared" si="908"/>
        <v>5</v>
      </c>
      <c r="FA146" s="206">
        <f t="shared" si="909"/>
        <v>590</v>
      </c>
      <c r="FB146" s="207"/>
      <c r="FC146" s="207">
        <f t="shared" si="910"/>
        <v>0</v>
      </c>
      <c r="FD146" s="206">
        <f t="shared" si="911"/>
        <v>15</v>
      </c>
      <c r="FE146" s="206">
        <f t="shared" si="912"/>
        <v>1770</v>
      </c>
      <c r="FF146" s="207"/>
      <c r="FG146" s="207">
        <f t="shared" si="913"/>
        <v>0</v>
      </c>
      <c r="FH146" s="206">
        <f t="shared" si="914"/>
        <v>22</v>
      </c>
      <c r="FI146" s="206">
        <f t="shared" si="915"/>
        <v>2596</v>
      </c>
      <c r="FJ146" s="207"/>
      <c r="FK146" s="207">
        <f t="shared" si="916"/>
        <v>0</v>
      </c>
      <c r="FL146" s="206">
        <f t="shared" si="917"/>
        <v>0</v>
      </c>
      <c r="FM146" s="206">
        <f t="shared" si="918"/>
        <v>0</v>
      </c>
      <c r="FN146" s="207"/>
      <c r="FO146" s="207">
        <f t="shared" si="919"/>
        <v>0</v>
      </c>
      <c r="FP146" s="206">
        <f t="shared" si="920"/>
        <v>9.5</v>
      </c>
      <c r="FQ146" s="206">
        <f t="shared" si="921"/>
        <v>1121</v>
      </c>
      <c r="FR146" s="207"/>
      <c r="FS146" s="207">
        <f t="shared" si="922"/>
        <v>0</v>
      </c>
      <c r="FT146" s="206">
        <f t="shared" si="923"/>
        <v>16.5</v>
      </c>
      <c r="FU146" s="206">
        <f t="shared" si="924"/>
        <v>1947</v>
      </c>
      <c r="FV146" s="207"/>
      <c r="FW146" s="207">
        <f t="shared" si="925"/>
        <v>0</v>
      </c>
      <c r="FX146" s="206"/>
      <c r="FY146" s="206"/>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1:263" s="3" customFormat="1" x14ac:dyDescent="0.2">
      <c r="A147" s="45" t="s">
        <v>126</v>
      </c>
      <c r="B147" s="45" t="s">
        <v>120</v>
      </c>
      <c r="C147" s="45" t="s">
        <v>7</v>
      </c>
      <c r="D147" s="45">
        <v>118</v>
      </c>
      <c r="E147" s="486"/>
      <c r="F147" s="52">
        <f t="shared" si="969"/>
        <v>0</v>
      </c>
      <c r="G147" s="47"/>
      <c r="H147" s="52">
        <f t="shared" si="970"/>
        <v>0</v>
      </c>
      <c r="I147" s="47"/>
      <c r="J147" s="52">
        <f t="shared" si="971"/>
        <v>0</v>
      </c>
      <c r="K147" s="47"/>
      <c r="L147" s="52">
        <f t="shared" si="972"/>
        <v>0</v>
      </c>
      <c r="M147" s="47"/>
      <c r="N147" s="52">
        <f t="shared" si="973"/>
        <v>0</v>
      </c>
      <c r="O147" s="47"/>
      <c r="P147" s="52">
        <f t="shared" si="974"/>
        <v>0</v>
      </c>
      <c r="Q147" s="47"/>
      <c r="R147" s="52">
        <f t="shared" si="975"/>
        <v>0</v>
      </c>
      <c r="S147" s="47"/>
      <c r="T147" s="52">
        <f t="shared" si="976"/>
        <v>0</v>
      </c>
      <c r="U147" s="47"/>
      <c r="V147" s="52">
        <f t="shared" si="977"/>
        <v>0</v>
      </c>
      <c r="W147" s="47"/>
      <c r="X147" s="52">
        <f t="shared" si="978"/>
        <v>0</v>
      </c>
      <c r="Y147" s="47"/>
      <c r="Z147" s="52">
        <f t="shared" si="979"/>
        <v>0</v>
      </c>
      <c r="AA147" s="47"/>
      <c r="AB147" s="481">
        <f t="shared" si="980"/>
        <v>0</v>
      </c>
      <c r="AC147" s="486"/>
      <c r="AD147" s="52">
        <f t="shared" si="981"/>
        <v>0</v>
      </c>
      <c r="AE147" s="47"/>
      <c r="AF147" s="52">
        <f t="shared" si="982"/>
        <v>0</v>
      </c>
      <c r="AG147" s="47"/>
      <c r="AH147" s="52">
        <f t="shared" si="983"/>
        <v>0</v>
      </c>
      <c r="AI147" s="47"/>
      <c r="AJ147" s="52">
        <f t="shared" si="984"/>
        <v>0</v>
      </c>
      <c r="AK147" s="47"/>
      <c r="AL147" s="52">
        <f t="shared" si="985"/>
        <v>0</v>
      </c>
      <c r="AM147" s="47"/>
      <c r="AN147" s="52">
        <f t="shared" si="986"/>
        <v>0</v>
      </c>
      <c r="AO147" s="47"/>
      <c r="AP147" s="52">
        <f t="shared" si="987"/>
        <v>0</v>
      </c>
      <c r="AQ147" s="47"/>
      <c r="AR147" s="52">
        <f t="shared" si="988"/>
        <v>0</v>
      </c>
      <c r="AS147" s="47"/>
      <c r="AT147" s="52">
        <f t="shared" si="989"/>
        <v>0</v>
      </c>
      <c r="AU147" s="47"/>
      <c r="AV147" s="52">
        <f t="shared" si="990"/>
        <v>0</v>
      </c>
      <c r="AW147" s="47"/>
      <c r="AX147" s="52">
        <f t="shared" si="991"/>
        <v>0</v>
      </c>
      <c r="AY147" s="47"/>
      <c r="AZ147" s="481">
        <f t="shared" si="992"/>
        <v>0</v>
      </c>
      <c r="BA147" s="486"/>
      <c r="BB147" s="52">
        <f t="shared" si="993"/>
        <v>0</v>
      </c>
      <c r="BC147" s="47"/>
      <c r="BD147" s="52">
        <f t="shared" si="847"/>
        <v>0</v>
      </c>
      <c r="BE147" s="47"/>
      <c r="BF147" s="52">
        <f t="shared" si="848"/>
        <v>0</v>
      </c>
      <c r="BG147" s="47"/>
      <c r="BH147" s="52">
        <f t="shared" si="849"/>
        <v>0</v>
      </c>
      <c r="BI147" s="47"/>
      <c r="BJ147" s="52">
        <f t="shared" si="850"/>
        <v>0</v>
      </c>
      <c r="BK147" s="47"/>
      <c r="BL147" s="52">
        <f t="shared" si="851"/>
        <v>0</v>
      </c>
      <c r="BM147" s="47"/>
      <c r="BN147" s="52">
        <f t="shared" si="852"/>
        <v>0</v>
      </c>
      <c r="BO147" s="47"/>
      <c r="BP147" s="52">
        <f t="shared" si="853"/>
        <v>0</v>
      </c>
      <c r="BQ147" s="47"/>
      <c r="BR147" s="52">
        <f t="shared" si="854"/>
        <v>0</v>
      </c>
      <c r="BS147" s="47"/>
      <c r="BT147" s="52">
        <f t="shared" si="855"/>
        <v>0</v>
      </c>
      <c r="BU147" s="47"/>
      <c r="BV147" s="52">
        <f t="shared" si="856"/>
        <v>0</v>
      </c>
      <c r="BW147" s="47"/>
      <c r="BX147" s="505">
        <f t="shared" si="857"/>
        <v>0</v>
      </c>
      <c r="BY147" s="499"/>
      <c r="BZ147" s="52">
        <f t="shared" si="858"/>
        <v>0</v>
      </c>
      <c r="CA147" s="47"/>
      <c r="CB147" s="52">
        <f t="shared" si="859"/>
        <v>0</v>
      </c>
      <c r="CC147" s="47"/>
      <c r="CD147" s="52">
        <f t="shared" si="860"/>
        <v>0</v>
      </c>
      <c r="CE147" s="47"/>
      <c r="CF147" s="52">
        <f t="shared" si="861"/>
        <v>0</v>
      </c>
      <c r="CG147" s="42"/>
      <c r="CH147" s="49">
        <f t="shared" si="862"/>
        <v>0</v>
      </c>
      <c r="CI147" s="49">
        <f t="shared" si="863"/>
        <v>0</v>
      </c>
      <c r="CJ147" s="1"/>
      <c r="CK147" s="1"/>
      <c r="CL147" s="207"/>
      <c r="CM147" s="207">
        <f t="shared" si="864"/>
        <v>0</v>
      </c>
      <c r="CN147" s="206">
        <f t="shared" si="951"/>
        <v>0</v>
      </c>
      <c r="CO147" s="206">
        <f t="shared" si="952"/>
        <v>0</v>
      </c>
      <c r="CP147" s="207"/>
      <c r="CQ147" s="207">
        <f t="shared" si="865"/>
        <v>0</v>
      </c>
      <c r="CR147" s="206">
        <f t="shared" si="866"/>
        <v>0</v>
      </c>
      <c r="CS147" s="206">
        <f t="shared" si="867"/>
        <v>0</v>
      </c>
      <c r="CT147" s="207"/>
      <c r="CU147" s="207">
        <f t="shared" si="868"/>
        <v>0</v>
      </c>
      <c r="CV147" s="206">
        <f t="shared" si="869"/>
        <v>0</v>
      </c>
      <c r="CW147" s="206">
        <f t="shared" si="870"/>
        <v>0</v>
      </c>
      <c r="CX147" s="207"/>
      <c r="CY147" s="207">
        <f t="shared" si="871"/>
        <v>0</v>
      </c>
      <c r="CZ147" s="206">
        <f t="shared" si="872"/>
        <v>0</v>
      </c>
      <c r="DA147" s="206">
        <f t="shared" si="873"/>
        <v>0</v>
      </c>
      <c r="DB147" s="207"/>
      <c r="DC147" s="207">
        <f t="shared" si="874"/>
        <v>0</v>
      </c>
      <c r="DD147" s="206">
        <f t="shared" si="875"/>
        <v>0</v>
      </c>
      <c r="DE147" s="206">
        <f t="shared" si="876"/>
        <v>0</v>
      </c>
      <c r="DF147" s="207"/>
      <c r="DG147" s="207">
        <f t="shared" si="877"/>
        <v>0</v>
      </c>
      <c r="DH147" s="206">
        <f t="shared" si="878"/>
        <v>0</v>
      </c>
      <c r="DI147" s="206">
        <f t="shared" si="879"/>
        <v>0</v>
      </c>
      <c r="DJ147" s="207"/>
      <c r="DK147" s="207">
        <f t="shared" si="880"/>
        <v>0</v>
      </c>
      <c r="DL147" s="206">
        <f t="shared" si="881"/>
        <v>0</v>
      </c>
      <c r="DM147" s="206">
        <f t="shared" si="882"/>
        <v>0</v>
      </c>
      <c r="DN147" s="207"/>
      <c r="DO147" s="207">
        <f t="shared" si="883"/>
        <v>0</v>
      </c>
      <c r="DP147" s="206">
        <f t="shared" si="884"/>
        <v>0</v>
      </c>
      <c r="DQ147" s="206">
        <f t="shared" si="885"/>
        <v>0</v>
      </c>
      <c r="DR147" s="207"/>
      <c r="DS147" s="207">
        <f t="shared" si="886"/>
        <v>0</v>
      </c>
      <c r="DT147" s="206">
        <f t="shared" si="887"/>
        <v>0</v>
      </c>
      <c r="DU147" s="206">
        <f t="shared" si="888"/>
        <v>0</v>
      </c>
      <c r="DV147" s="207"/>
      <c r="DW147" s="207">
        <f t="shared" si="953"/>
        <v>0</v>
      </c>
      <c r="DX147" s="206">
        <f t="shared" si="954"/>
        <v>0</v>
      </c>
      <c r="DY147" s="206">
        <f t="shared" si="955"/>
        <v>0</v>
      </c>
      <c r="DZ147" s="525"/>
      <c r="EA147" s="207">
        <f t="shared" si="889"/>
        <v>0</v>
      </c>
      <c r="EB147" s="206">
        <f t="shared" si="890"/>
        <v>0</v>
      </c>
      <c r="EC147" s="206">
        <f t="shared" si="891"/>
        <v>0</v>
      </c>
      <c r="ED147" s="207"/>
      <c r="EE147" s="207">
        <f t="shared" si="892"/>
        <v>0</v>
      </c>
      <c r="EF147" s="206">
        <f t="shared" si="893"/>
        <v>0</v>
      </c>
      <c r="EG147" s="206">
        <f t="shared" si="894"/>
        <v>0</v>
      </c>
      <c r="EH147" s="207"/>
      <c r="EI147" s="207">
        <f t="shared" si="895"/>
        <v>0</v>
      </c>
      <c r="EJ147" s="206">
        <f t="shared" si="896"/>
        <v>0</v>
      </c>
      <c r="EK147" s="206">
        <f t="shared" si="897"/>
        <v>0</v>
      </c>
      <c r="EL147" s="207"/>
      <c r="EM147" s="207">
        <f t="shared" si="898"/>
        <v>0</v>
      </c>
      <c r="EN147" s="206">
        <f t="shared" si="899"/>
        <v>0</v>
      </c>
      <c r="EO147" s="206">
        <f t="shared" si="900"/>
        <v>0</v>
      </c>
      <c r="EP147" s="207"/>
      <c r="EQ147" s="207">
        <f t="shared" si="901"/>
        <v>0</v>
      </c>
      <c r="ER147" s="206">
        <f t="shared" si="902"/>
        <v>0</v>
      </c>
      <c r="ES147" s="206">
        <f t="shared" si="903"/>
        <v>0</v>
      </c>
      <c r="ET147" s="207"/>
      <c r="EU147" s="207">
        <f t="shared" si="904"/>
        <v>0</v>
      </c>
      <c r="EV147" s="206">
        <f t="shared" si="905"/>
        <v>0</v>
      </c>
      <c r="EW147" s="206">
        <f t="shared" si="906"/>
        <v>0</v>
      </c>
      <c r="EX147" s="207"/>
      <c r="EY147" s="207">
        <f t="shared" si="907"/>
        <v>0</v>
      </c>
      <c r="EZ147" s="206">
        <f t="shared" si="908"/>
        <v>0</v>
      </c>
      <c r="FA147" s="206">
        <f t="shared" si="909"/>
        <v>0</v>
      </c>
      <c r="FB147" s="207"/>
      <c r="FC147" s="207">
        <f t="shared" si="910"/>
        <v>0</v>
      </c>
      <c r="FD147" s="206">
        <f t="shared" si="911"/>
        <v>0</v>
      </c>
      <c r="FE147" s="206">
        <f t="shared" si="912"/>
        <v>0</v>
      </c>
      <c r="FF147" s="207"/>
      <c r="FG147" s="207">
        <f t="shared" si="913"/>
        <v>0</v>
      </c>
      <c r="FH147" s="206">
        <f t="shared" si="914"/>
        <v>0</v>
      </c>
      <c r="FI147" s="206">
        <f t="shared" si="915"/>
        <v>0</v>
      </c>
      <c r="FJ147" s="207"/>
      <c r="FK147" s="207">
        <f t="shared" si="916"/>
        <v>0</v>
      </c>
      <c r="FL147" s="206">
        <f t="shared" si="917"/>
        <v>0</v>
      </c>
      <c r="FM147" s="206">
        <f t="shared" si="918"/>
        <v>0</v>
      </c>
      <c r="FN147" s="207"/>
      <c r="FO147" s="207">
        <f t="shared" si="919"/>
        <v>0</v>
      </c>
      <c r="FP147" s="206">
        <f t="shared" si="920"/>
        <v>0</v>
      </c>
      <c r="FQ147" s="206">
        <f t="shared" si="921"/>
        <v>0</v>
      </c>
      <c r="FR147" s="207"/>
      <c r="FS147" s="207">
        <f t="shared" si="922"/>
        <v>0</v>
      </c>
      <c r="FT147" s="206">
        <f t="shared" si="923"/>
        <v>0</v>
      </c>
      <c r="FU147" s="206">
        <f t="shared" si="924"/>
        <v>0</v>
      </c>
      <c r="FV147" s="207"/>
      <c r="FW147" s="207">
        <f t="shared" si="925"/>
        <v>0</v>
      </c>
      <c r="FX147" s="206"/>
      <c r="FY147" s="206"/>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1:263" s="3" customFormat="1" x14ac:dyDescent="0.2">
      <c r="A148" s="45"/>
      <c r="B148" s="45"/>
      <c r="C148" s="45" t="s">
        <v>3</v>
      </c>
      <c r="D148" s="45">
        <v>100</v>
      </c>
      <c r="E148" s="486"/>
      <c r="F148" s="52">
        <f t="shared" si="957"/>
        <v>0</v>
      </c>
      <c r="G148" s="47"/>
      <c r="H148" s="52">
        <f t="shared" si="958"/>
        <v>0</v>
      </c>
      <c r="I148" s="47"/>
      <c r="J148" s="52">
        <f t="shared" si="959"/>
        <v>0</v>
      </c>
      <c r="K148" s="47"/>
      <c r="L148" s="52">
        <f t="shared" si="960"/>
        <v>0</v>
      </c>
      <c r="M148" s="47"/>
      <c r="N148" s="52">
        <f t="shared" si="961"/>
        <v>0</v>
      </c>
      <c r="O148" s="47"/>
      <c r="P148" s="52">
        <f t="shared" si="962"/>
        <v>0</v>
      </c>
      <c r="Q148" s="47"/>
      <c r="R148" s="52">
        <f t="shared" si="963"/>
        <v>0</v>
      </c>
      <c r="S148" s="47"/>
      <c r="T148" s="52">
        <f t="shared" si="964"/>
        <v>0</v>
      </c>
      <c r="U148" s="47"/>
      <c r="V148" s="52">
        <f t="shared" si="965"/>
        <v>0</v>
      </c>
      <c r="W148" s="47"/>
      <c r="X148" s="52">
        <f t="shared" si="966"/>
        <v>0</v>
      </c>
      <c r="Y148" s="47"/>
      <c r="Z148" s="52">
        <f t="shared" si="967"/>
        <v>0</v>
      </c>
      <c r="AA148" s="47"/>
      <c r="AB148" s="481">
        <f t="shared" si="968"/>
        <v>0</v>
      </c>
      <c r="AC148" s="486"/>
      <c r="AD148" s="52">
        <f t="shared" si="939"/>
        <v>0</v>
      </c>
      <c r="AE148" s="47"/>
      <c r="AF148" s="52">
        <f t="shared" si="940"/>
        <v>0</v>
      </c>
      <c r="AG148" s="47"/>
      <c r="AH148" s="52">
        <f t="shared" si="941"/>
        <v>0</v>
      </c>
      <c r="AI148" s="47"/>
      <c r="AJ148" s="52">
        <f t="shared" si="942"/>
        <v>0</v>
      </c>
      <c r="AK148" s="47"/>
      <c r="AL148" s="52">
        <f t="shared" si="943"/>
        <v>0</v>
      </c>
      <c r="AM148" s="47"/>
      <c r="AN148" s="52">
        <f t="shared" si="944"/>
        <v>0</v>
      </c>
      <c r="AO148" s="47"/>
      <c r="AP148" s="52">
        <f t="shared" si="945"/>
        <v>0</v>
      </c>
      <c r="AQ148" s="47"/>
      <c r="AR148" s="52">
        <f t="shared" si="946"/>
        <v>0</v>
      </c>
      <c r="AS148" s="47"/>
      <c r="AT148" s="52">
        <f t="shared" si="947"/>
        <v>0</v>
      </c>
      <c r="AU148" s="47"/>
      <c r="AV148" s="52">
        <f t="shared" si="948"/>
        <v>0</v>
      </c>
      <c r="AW148" s="47"/>
      <c r="AX148" s="52">
        <f t="shared" si="949"/>
        <v>0</v>
      </c>
      <c r="AY148" s="47"/>
      <c r="AZ148" s="481">
        <f t="shared" si="950"/>
        <v>0</v>
      </c>
      <c r="BA148" s="486"/>
      <c r="BB148" s="52">
        <f t="shared" si="846"/>
        <v>0</v>
      </c>
      <c r="BC148" s="47"/>
      <c r="BD148" s="52">
        <f t="shared" si="847"/>
        <v>0</v>
      </c>
      <c r="BE148" s="47"/>
      <c r="BF148" s="52">
        <f t="shared" si="848"/>
        <v>0</v>
      </c>
      <c r="BG148" s="47"/>
      <c r="BH148" s="52">
        <f t="shared" si="849"/>
        <v>0</v>
      </c>
      <c r="BI148" s="47"/>
      <c r="BJ148" s="52">
        <f t="shared" si="850"/>
        <v>0</v>
      </c>
      <c r="BK148" s="47"/>
      <c r="BL148" s="52">
        <f t="shared" si="851"/>
        <v>0</v>
      </c>
      <c r="BM148" s="47"/>
      <c r="BN148" s="52">
        <f t="shared" si="852"/>
        <v>0</v>
      </c>
      <c r="BO148" s="47"/>
      <c r="BP148" s="52">
        <f t="shared" si="853"/>
        <v>0</v>
      </c>
      <c r="BQ148" s="47"/>
      <c r="BR148" s="52">
        <f t="shared" si="854"/>
        <v>0</v>
      </c>
      <c r="BS148" s="47"/>
      <c r="BT148" s="52">
        <f t="shared" si="855"/>
        <v>0</v>
      </c>
      <c r="BU148" s="47"/>
      <c r="BV148" s="52">
        <f t="shared" si="856"/>
        <v>0</v>
      </c>
      <c r="BW148" s="47"/>
      <c r="BX148" s="505">
        <f t="shared" si="857"/>
        <v>0</v>
      </c>
      <c r="BY148" s="499"/>
      <c r="BZ148" s="52">
        <f t="shared" si="858"/>
        <v>0</v>
      </c>
      <c r="CA148" s="47"/>
      <c r="CB148" s="52">
        <f t="shared" si="859"/>
        <v>0</v>
      </c>
      <c r="CC148" s="47"/>
      <c r="CD148" s="52">
        <f t="shared" si="860"/>
        <v>0</v>
      </c>
      <c r="CE148" s="47"/>
      <c r="CF148" s="52">
        <f t="shared" si="861"/>
        <v>0</v>
      </c>
      <c r="CG148" s="42"/>
      <c r="CH148" s="49">
        <f t="shared" si="862"/>
        <v>0</v>
      </c>
      <c r="CI148" s="49">
        <f t="shared" si="863"/>
        <v>0</v>
      </c>
      <c r="CJ148" s="1"/>
      <c r="CK148" s="1"/>
      <c r="CL148" s="207"/>
      <c r="CM148" s="207">
        <f t="shared" si="864"/>
        <v>0</v>
      </c>
      <c r="CN148" s="206">
        <f t="shared" si="951"/>
        <v>0</v>
      </c>
      <c r="CO148" s="206">
        <f t="shared" si="952"/>
        <v>0</v>
      </c>
      <c r="CP148" s="207"/>
      <c r="CQ148" s="207">
        <f t="shared" si="865"/>
        <v>0</v>
      </c>
      <c r="CR148" s="206">
        <f t="shared" si="866"/>
        <v>0</v>
      </c>
      <c r="CS148" s="206">
        <f t="shared" si="867"/>
        <v>0</v>
      </c>
      <c r="CT148" s="207"/>
      <c r="CU148" s="207">
        <f t="shared" si="868"/>
        <v>0</v>
      </c>
      <c r="CV148" s="206">
        <f t="shared" si="869"/>
        <v>0</v>
      </c>
      <c r="CW148" s="206">
        <f t="shared" si="870"/>
        <v>0</v>
      </c>
      <c r="CX148" s="207"/>
      <c r="CY148" s="207">
        <f t="shared" si="871"/>
        <v>0</v>
      </c>
      <c r="CZ148" s="206">
        <f t="shared" si="872"/>
        <v>0</v>
      </c>
      <c r="DA148" s="206">
        <f t="shared" si="873"/>
        <v>0</v>
      </c>
      <c r="DB148" s="207"/>
      <c r="DC148" s="207">
        <f t="shared" si="874"/>
        <v>0</v>
      </c>
      <c r="DD148" s="206">
        <f t="shared" si="875"/>
        <v>0</v>
      </c>
      <c r="DE148" s="206">
        <f t="shared" si="876"/>
        <v>0</v>
      </c>
      <c r="DF148" s="207"/>
      <c r="DG148" s="207">
        <f t="shared" si="877"/>
        <v>0</v>
      </c>
      <c r="DH148" s="206">
        <f t="shared" si="878"/>
        <v>0</v>
      </c>
      <c r="DI148" s="206">
        <f t="shared" si="879"/>
        <v>0</v>
      </c>
      <c r="DJ148" s="207"/>
      <c r="DK148" s="207">
        <f t="shared" si="880"/>
        <v>0</v>
      </c>
      <c r="DL148" s="206">
        <f t="shared" si="881"/>
        <v>0</v>
      </c>
      <c r="DM148" s="206">
        <f t="shared" si="882"/>
        <v>0</v>
      </c>
      <c r="DN148" s="207"/>
      <c r="DO148" s="207">
        <f t="shared" si="883"/>
        <v>0</v>
      </c>
      <c r="DP148" s="206">
        <f t="shared" si="884"/>
        <v>0</v>
      </c>
      <c r="DQ148" s="206">
        <f t="shared" si="885"/>
        <v>0</v>
      </c>
      <c r="DR148" s="207"/>
      <c r="DS148" s="207">
        <f t="shared" si="886"/>
        <v>0</v>
      </c>
      <c r="DT148" s="206">
        <f t="shared" si="887"/>
        <v>0</v>
      </c>
      <c r="DU148" s="206">
        <f t="shared" si="888"/>
        <v>0</v>
      </c>
      <c r="DV148" s="207"/>
      <c r="DW148" s="207">
        <f t="shared" si="953"/>
        <v>0</v>
      </c>
      <c r="DX148" s="206">
        <f t="shared" si="954"/>
        <v>0</v>
      </c>
      <c r="DY148" s="206">
        <f t="shared" si="955"/>
        <v>0</v>
      </c>
      <c r="DZ148" s="525"/>
      <c r="EA148" s="207">
        <f t="shared" si="889"/>
        <v>0</v>
      </c>
      <c r="EB148" s="206">
        <f t="shared" si="890"/>
        <v>0</v>
      </c>
      <c r="EC148" s="206">
        <f t="shared" si="891"/>
        <v>0</v>
      </c>
      <c r="ED148" s="207"/>
      <c r="EE148" s="207">
        <f t="shared" si="892"/>
        <v>0</v>
      </c>
      <c r="EF148" s="206">
        <f t="shared" si="893"/>
        <v>0</v>
      </c>
      <c r="EG148" s="206">
        <f t="shared" si="894"/>
        <v>0</v>
      </c>
      <c r="EH148" s="207"/>
      <c r="EI148" s="207">
        <f t="shared" si="895"/>
        <v>0</v>
      </c>
      <c r="EJ148" s="206">
        <f t="shared" si="896"/>
        <v>0</v>
      </c>
      <c r="EK148" s="206">
        <f t="shared" si="897"/>
        <v>0</v>
      </c>
      <c r="EL148" s="207"/>
      <c r="EM148" s="207">
        <f t="shared" si="898"/>
        <v>0</v>
      </c>
      <c r="EN148" s="206">
        <f t="shared" si="899"/>
        <v>0</v>
      </c>
      <c r="EO148" s="206">
        <f t="shared" si="900"/>
        <v>0</v>
      </c>
      <c r="EP148" s="207"/>
      <c r="EQ148" s="207">
        <f t="shared" si="901"/>
        <v>0</v>
      </c>
      <c r="ER148" s="206">
        <f t="shared" si="902"/>
        <v>0</v>
      </c>
      <c r="ES148" s="206">
        <f t="shared" si="903"/>
        <v>0</v>
      </c>
      <c r="ET148" s="207"/>
      <c r="EU148" s="207">
        <f t="shared" si="904"/>
        <v>0</v>
      </c>
      <c r="EV148" s="206">
        <f t="shared" si="905"/>
        <v>0</v>
      </c>
      <c r="EW148" s="206">
        <f t="shared" si="906"/>
        <v>0</v>
      </c>
      <c r="EX148" s="207"/>
      <c r="EY148" s="207">
        <f t="shared" si="907"/>
        <v>0</v>
      </c>
      <c r="EZ148" s="206">
        <f t="shared" si="908"/>
        <v>0</v>
      </c>
      <c r="FA148" s="206">
        <f t="shared" si="909"/>
        <v>0</v>
      </c>
      <c r="FB148" s="207"/>
      <c r="FC148" s="207">
        <f t="shared" si="910"/>
        <v>0</v>
      </c>
      <c r="FD148" s="206">
        <f t="shared" si="911"/>
        <v>0</v>
      </c>
      <c r="FE148" s="206">
        <f t="shared" si="912"/>
        <v>0</v>
      </c>
      <c r="FF148" s="207"/>
      <c r="FG148" s="207">
        <f t="shared" si="913"/>
        <v>0</v>
      </c>
      <c r="FH148" s="206">
        <f t="shared" si="914"/>
        <v>0</v>
      </c>
      <c r="FI148" s="206">
        <f t="shared" si="915"/>
        <v>0</v>
      </c>
      <c r="FJ148" s="207"/>
      <c r="FK148" s="207">
        <f t="shared" si="916"/>
        <v>0</v>
      </c>
      <c r="FL148" s="206">
        <f t="shared" si="917"/>
        <v>0</v>
      </c>
      <c r="FM148" s="206">
        <f t="shared" si="918"/>
        <v>0</v>
      </c>
      <c r="FN148" s="207"/>
      <c r="FO148" s="207">
        <f t="shared" si="919"/>
        <v>0</v>
      </c>
      <c r="FP148" s="206">
        <f t="shared" si="920"/>
        <v>0</v>
      </c>
      <c r="FQ148" s="206">
        <f t="shared" si="921"/>
        <v>0</v>
      </c>
      <c r="FR148" s="207"/>
      <c r="FS148" s="207">
        <f t="shared" si="922"/>
        <v>0</v>
      </c>
      <c r="FT148" s="206">
        <f t="shared" si="923"/>
        <v>0</v>
      </c>
      <c r="FU148" s="206">
        <f t="shared" si="924"/>
        <v>0</v>
      </c>
      <c r="FV148" s="207"/>
      <c r="FW148" s="207">
        <f t="shared" si="925"/>
        <v>0</v>
      </c>
      <c r="FX148" s="206">
        <f t="shared" ref="FX148:FX151" si="994">SUM(FV148+DH148)</f>
        <v>0</v>
      </c>
      <c r="FY148" s="206">
        <f t="shared" ref="FY148:FY151" si="995">SUM(FX148*CH148)</f>
        <v>0</v>
      </c>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1:263" s="477" customFormat="1" x14ac:dyDescent="0.2">
      <c r="A149" s="440" t="s">
        <v>82</v>
      </c>
      <c r="B149" s="440" t="s">
        <v>81</v>
      </c>
      <c r="C149" s="440" t="s">
        <v>3</v>
      </c>
      <c r="D149" s="440">
        <v>100</v>
      </c>
      <c r="E149" s="488"/>
      <c r="F149" s="442">
        <f t="shared" ref="F149:F162" si="996">SUM(E149*$D149)</f>
        <v>0</v>
      </c>
      <c r="G149" s="443"/>
      <c r="H149" s="442">
        <f t="shared" ref="H149:H162" si="997">SUM(G149*$D149)</f>
        <v>0</v>
      </c>
      <c r="I149" s="443"/>
      <c r="J149" s="442">
        <f t="shared" ref="J149:J162" si="998">SUM(I149*$D149)</f>
        <v>0</v>
      </c>
      <c r="K149" s="443"/>
      <c r="L149" s="442">
        <f t="shared" ref="L149:L162" si="999">SUM(K149*$D149)</f>
        <v>0</v>
      </c>
      <c r="M149" s="443"/>
      <c r="N149" s="442">
        <f t="shared" ref="N149:N162" si="1000">SUM(M149*$D149)</f>
        <v>0</v>
      </c>
      <c r="O149" s="443"/>
      <c r="P149" s="442">
        <f t="shared" ref="P149:P162" si="1001">SUM(O149*$D149)</f>
        <v>0</v>
      </c>
      <c r="Q149" s="443"/>
      <c r="R149" s="442">
        <f t="shared" ref="R149:R162" si="1002">SUM(Q149*$D149)</f>
        <v>0</v>
      </c>
      <c r="S149" s="443"/>
      <c r="T149" s="442">
        <f t="shared" ref="T149:T162" si="1003">SUM(S149*$D149)</f>
        <v>0</v>
      </c>
      <c r="U149" s="443"/>
      <c r="V149" s="442">
        <f t="shared" ref="V149:V162" si="1004">SUM(U149*$D149)</f>
        <v>0</v>
      </c>
      <c r="W149" s="443"/>
      <c r="X149" s="442">
        <f t="shared" ref="X149:X162" si="1005">SUM(W149*$D149)</f>
        <v>0</v>
      </c>
      <c r="Y149" s="443"/>
      <c r="Z149" s="442">
        <f t="shared" ref="Z149:Z162" si="1006">SUM(Y149*$D149)</f>
        <v>0</v>
      </c>
      <c r="AA149" s="443"/>
      <c r="AB149" s="483">
        <f t="shared" ref="AB149:AB162" si="1007">SUM(AA149*$D149)</f>
        <v>0</v>
      </c>
      <c r="AC149" s="488"/>
      <c r="AD149" s="442">
        <f t="shared" ref="AD149:AD162" si="1008">SUM(AC149*$D149)</f>
        <v>0</v>
      </c>
      <c r="AE149" s="443"/>
      <c r="AF149" s="442">
        <f t="shared" ref="AF149:AF162" si="1009">SUM(AE149*$D149)</f>
        <v>0</v>
      </c>
      <c r="AG149" s="443"/>
      <c r="AH149" s="442">
        <f t="shared" ref="AH149:AH162" si="1010">SUM(AG149*$D149)</f>
        <v>0</v>
      </c>
      <c r="AI149" s="443"/>
      <c r="AJ149" s="442">
        <f t="shared" ref="AJ149:AJ162" si="1011">SUM(AI149*$D149)</f>
        <v>0</v>
      </c>
      <c r="AK149" s="443"/>
      <c r="AL149" s="442">
        <f t="shared" ref="AL149:AL162" si="1012">SUM(AK149*$D149)</f>
        <v>0</v>
      </c>
      <c r="AM149" s="443"/>
      <c r="AN149" s="442">
        <f t="shared" ref="AN149:AN162" si="1013">SUM(AM149*$D149)</f>
        <v>0</v>
      </c>
      <c r="AO149" s="443"/>
      <c r="AP149" s="442">
        <f t="shared" ref="AP149:AP162" si="1014">SUM(AO149*$D149)</f>
        <v>0</v>
      </c>
      <c r="AQ149" s="443"/>
      <c r="AR149" s="442">
        <f t="shared" ref="AR149:AR162" si="1015">SUM(AQ149*$D149)</f>
        <v>0</v>
      </c>
      <c r="AS149" s="443"/>
      <c r="AT149" s="442">
        <f t="shared" ref="AT149:AT162" si="1016">SUM(AS149*$D149)</f>
        <v>0</v>
      </c>
      <c r="AU149" s="443"/>
      <c r="AV149" s="442">
        <f t="shared" ref="AV149:AV162" si="1017">SUM(AU149*$D149)</f>
        <v>0</v>
      </c>
      <c r="AW149" s="443"/>
      <c r="AX149" s="442">
        <f t="shared" ref="AX149:AX162" si="1018">SUM(AW149*$D149)</f>
        <v>0</v>
      </c>
      <c r="AY149" s="443"/>
      <c r="AZ149" s="483">
        <f t="shared" ref="AZ149:AZ162" si="1019">SUM(AY149*$D149)</f>
        <v>0</v>
      </c>
      <c r="BA149" s="488"/>
      <c r="BB149" s="442">
        <f t="shared" ref="BB149:BB162" si="1020">SUM(BA149*$D149)</f>
        <v>0</v>
      </c>
      <c r="BC149" s="443"/>
      <c r="BD149" s="442">
        <f t="shared" si="847"/>
        <v>0</v>
      </c>
      <c r="BE149" s="443"/>
      <c r="BF149" s="442">
        <f t="shared" si="848"/>
        <v>0</v>
      </c>
      <c r="BG149" s="443"/>
      <c r="BH149" s="442">
        <f t="shared" si="849"/>
        <v>0</v>
      </c>
      <c r="BI149" s="443"/>
      <c r="BJ149" s="442">
        <f t="shared" si="850"/>
        <v>0</v>
      </c>
      <c r="BK149" s="443"/>
      <c r="BL149" s="442">
        <f t="shared" si="851"/>
        <v>0</v>
      </c>
      <c r="BM149" s="443"/>
      <c r="BN149" s="442">
        <f t="shared" si="852"/>
        <v>0</v>
      </c>
      <c r="BO149" s="443"/>
      <c r="BP149" s="442">
        <f t="shared" si="853"/>
        <v>0</v>
      </c>
      <c r="BQ149" s="443"/>
      <c r="BR149" s="442">
        <f t="shared" si="854"/>
        <v>0</v>
      </c>
      <c r="BS149" s="443"/>
      <c r="BT149" s="442">
        <f t="shared" si="855"/>
        <v>0</v>
      </c>
      <c r="BU149" s="443"/>
      <c r="BV149" s="442">
        <f t="shared" si="856"/>
        <v>0</v>
      </c>
      <c r="BW149" s="443"/>
      <c r="BX149" s="507">
        <f t="shared" si="857"/>
        <v>0</v>
      </c>
      <c r="BY149" s="501"/>
      <c r="BZ149" s="442">
        <f t="shared" si="858"/>
        <v>0</v>
      </c>
      <c r="CA149" s="443"/>
      <c r="CB149" s="442">
        <f t="shared" si="859"/>
        <v>0</v>
      </c>
      <c r="CC149" s="443"/>
      <c r="CD149" s="442">
        <f t="shared" si="860"/>
        <v>0</v>
      </c>
      <c r="CE149" s="443"/>
      <c r="CF149" s="442">
        <f t="shared" si="861"/>
        <v>0</v>
      </c>
      <c r="CG149" s="441"/>
      <c r="CH149" s="49">
        <f t="shared" si="862"/>
        <v>0</v>
      </c>
      <c r="CI149" s="444">
        <f t="shared" si="863"/>
        <v>0</v>
      </c>
      <c r="CL149" s="478"/>
      <c r="CM149" s="479">
        <f t="shared" si="864"/>
        <v>0</v>
      </c>
      <c r="CN149" s="206">
        <f t="shared" si="951"/>
        <v>0</v>
      </c>
      <c r="CO149" s="206">
        <f t="shared" si="952"/>
        <v>0</v>
      </c>
      <c r="CP149" s="478"/>
      <c r="CQ149" s="479">
        <f t="shared" si="865"/>
        <v>0</v>
      </c>
      <c r="CR149" s="479">
        <f t="shared" si="866"/>
        <v>0</v>
      </c>
      <c r="CS149" s="479">
        <f t="shared" si="867"/>
        <v>0</v>
      </c>
      <c r="CT149" s="478"/>
      <c r="CU149" s="478">
        <f t="shared" si="868"/>
        <v>0</v>
      </c>
      <c r="CV149" s="478">
        <f t="shared" si="869"/>
        <v>0</v>
      </c>
      <c r="CW149" s="478">
        <f t="shared" si="870"/>
        <v>0</v>
      </c>
      <c r="CX149" s="478"/>
      <c r="CY149" s="479">
        <f t="shared" si="871"/>
        <v>0</v>
      </c>
      <c r="CZ149" s="479">
        <f t="shared" si="872"/>
        <v>0</v>
      </c>
      <c r="DA149" s="479">
        <f t="shared" si="873"/>
        <v>0</v>
      </c>
      <c r="DB149" s="478"/>
      <c r="DC149" s="479">
        <f t="shared" si="874"/>
        <v>0</v>
      </c>
      <c r="DD149" s="479">
        <f t="shared" si="875"/>
        <v>0</v>
      </c>
      <c r="DE149" s="479">
        <f t="shared" si="876"/>
        <v>0</v>
      </c>
      <c r="DF149" s="478"/>
      <c r="DG149" s="479">
        <f t="shared" si="877"/>
        <v>0</v>
      </c>
      <c r="DH149" s="479">
        <f t="shared" si="878"/>
        <v>0</v>
      </c>
      <c r="DI149" s="479">
        <f t="shared" si="879"/>
        <v>0</v>
      </c>
      <c r="DJ149" s="478"/>
      <c r="DK149" s="479">
        <f t="shared" si="880"/>
        <v>0</v>
      </c>
      <c r="DL149" s="479">
        <f t="shared" si="881"/>
        <v>0</v>
      </c>
      <c r="DM149" s="479">
        <f t="shared" si="882"/>
        <v>0</v>
      </c>
      <c r="DN149" s="478"/>
      <c r="DO149" s="479">
        <f t="shared" si="883"/>
        <v>0</v>
      </c>
      <c r="DP149" s="479">
        <f t="shared" si="884"/>
        <v>0</v>
      </c>
      <c r="DQ149" s="479">
        <f t="shared" si="885"/>
        <v>0</v>
      </c>
      <c r="DR149" s="478"/>
      <c r="DS149" s="479">
        <f t="shared" si="886"/>
        <v>0</v>
      </c>
      <c r="DT149" s="479">
        <f t="shared" si="887"/>
        <v>0</v>
      </c>
      <c r="DU149" s="479">
        <f t="shared" si="888"/>
        <v>0</v>
      </c>
      <c r="DV149" s="478"/>
      <c r="DW149" s="207">
        <f t="shared" si="953"/>
        <v>0</v>
      </c>
      <c r="DX149" s="206">
        <f t="shared" si="954"/>
        <v>0</v>
      </c>
      <c r="DY149" s="206">
        <f t="shared" si="955"/>
        <v>0</v>
      </c>
      <c r="DZ149" s="529"/>
      <c r="EA149" s="479">
        <f t="shared" si="889"/>
        <v>0</v>
      </c>
      <c r="EB149" s="479">
        <f t="shared" si="890"/>
        <v>0</v>
      </c>
      <c r="EC149" s="479">
        <f t="shared" si="891"/>
        <v>0</v>
      </c>
      <c r="ED149" s="478"/>
      <c r="EE149" s="479">
        <f t="shared" si="892"/>
        <v>0</v>
      </c>
      <c r="EF149" s="479">
        <f t="shared" si="893"/>
        <v>0</v>
      </c>
      <c r="EG149" s="479">
        <f t="shared" si="894"/>
        <v>0</v>
      </c>
      <c r="EH149" s="478"/>
      <c r="EI149" s="479">
        <f t="shared" si="895"/>
        <v>0</v>
      </c>
      <c r="EJ149" s="479">
        <f t="shared" si="896"/>
        <v>0</v>
      </c>
      <c r="EK149" s="479">
        <f t="shared" si="897"/>
        <v>0</v>
      </c>
      <c r="EL149" s="478"/>
      <c r="EM149" s="479">
        <f t="shared" si="898"/>
        <v>0</v>
      </c>
      <c r="EN149" s="479">
        <f t="shared" si="899"/>
        <v>0</v>
      </c>
      <c r="EO149" s="479">
        <f t="shared" si="900"/>
        <v>0</v>
      </c>
      <c r="EP149" s="478"/>
      <c r="EQ149" s="207">
        <f t="shared" si="901"/>
        <v>0</v>
      </c>
      <c r="ER149" s="206">
        <f t="shared" si="902"/>
        <v>0</v>
      </c>
      <c r="ES149" s="206">
        <f t="shared" si="903"/>
        <v>0</v>
      </c>
      <c r="ET149" s="478"/>
      <c r="EU149" s="207">
        <f t="shared" si="904"/>
        <v>0</v>
      </c>
      <c r="EV149" s="206">
        <f t="shared" si="905"/>
        <v>0</v>
      </c>
      <c r="EW149" s="206">
        <f t="shared" si="906"/>
        <v>0</v>
      </c>
      <c r="EX149" s="478"/>
      <c r="EY149" s="478">
        <f t="shared" si="907"/>
        <v>0</v>
      </c>
      <c r="EZ149" s="206">
        <f t="shared" si="908"/>
        <v>0</v>
      </c>
      <c r="FA149" s="206">
        <f t="shared" si="909"/>
        <v>0</v>
      </c>
      <c r="FB149" s="478"/>
      <c r="FC149" s="207">
        <f t="shared" si="910"/>
        <v>0</v>
      </c>
      <c r="FD149" s="206">
        <f t="shared" si="911"/>
        <v>0</v>
      </c>
      <c r="FE149" s="206">
        <f t="shared" si="912"/>
        <v>0</v>
      </c>
      <c r="FF149" s="478"/>
      <c r="FG149" s="207">
        <f t="shared" si="913"/>
        <v>0</v>
      </c>
      <c r="FH149" s="206">
        <f t="shared" si="914"/>
        <v>0</v>
      </c>
      <c r="FI149" s="206">
        <f t="shared" si="915"/>
        <v>0</v>
      </c>
      <c r="FJ149" s="478"/>
      <c r="FK149" s="207">
        <f t="shared" si="916"/>
        <v>0</v>
      </c>
      <c r="FL149" s="206">
        <f t="shared" si="917"/>
        <v>0</v>
      </c>
      <c r="FM149" s="206">
        <f t="shared" si="918"/>
        <v>0</v>
      </c>
      <c r="FN149" s="478"/>
      <c r="FO149" s="207">
        <f t="shared" si="919"/>
        <v>0</v>
      </c>
      <c r="FP149" s="206">
        <f t="shared" si="920"/>
        <v>0</v>
      </c>
      <c r="FQ149" s="206">
        <f t="shared" si="921"/>
        <v>0</v>
      </c>
      <c r="FR149" s="478"/>
      <c r="FS149" s="207">
        <f t="shared" si="922"/>
        <v>0</v>
      </c>
      <c r="FT149" s="206">
        <f t="shared" si="923"/>
        <v>0</v>
      </c>
      <c r="FU149" s="206">
        <f t="shared" si="924"/>
        <v>0</v>
      </c>
      <c r="FV149" s="478"/>
      <c r="FW149" s="478">
        <f t="shared" si="925"/>
        <v>0</v>
      </c>
      <c r="FX149" s="478">
        <f t="shared" si="994"/>
        <v>0</v>
      </c>
      <c r="FY149" s="478">
        <f t="shared" si="995"/>
        <v>0</v>
      </c>
    </row>
    <row r="150" spans="1:263" s="3" customFormat="1" x14ac:dyDescent="0.2">
      <c r="A150" s="45" t="s">
        <v>121</v>
      </c>
      <c r="B150" s="45" t="s">
        <v>86</v>
      </c>
      <c r="C150" s="45" t="s">
        <v>3</v>
      </c>
      <c r="D150" s="45">
        <v>100</v>
      </c>
      <c r="E150" s="486"/>
      <c r="F150" s="52">
        <f t="shared" si="996"/>
        <v>0</v>
      </c>
      <c r="G150" s="47"/>
      <c r="H150" s="52">
        <f t="shared" si="997"/>
        <v>0</v>
      </c>
      <c r="I150" s="47"/>
      <c r="J150" s="52">
        <f t="shared" si="998"/>
        <v>0</v>
      </c>
      <c r="K150" s="47"/>
      <c r="L150" s="52">
        <f t="shared" si="999"/>
        <v>0</v>
      </c>
      <c r="M150" s="47"/>
      <c r="N150" s="52">
        <f t="shared" si="1000"/>
        <v>0</v>
      </c>
      <c r="O150" s="47"/>
      <c r="P150" s="52">
        <f t="shared" si="1001"/>
        <v>0</v>
      </c>
      <c r="Q150" s="47"/>
      <c r="R150" s="52">
        <f t="shared" si="1002"/>
        <v>0</v>
      </c>
      <c r="S150" s="47"/>
      <c r="T150" s="52">
        <f t="shared" si="1003"/>
        <v>0</v>
      </c>
      <c r="U150" s="47"/>
      <c r="V150" s="52">
        <f t="shared" si="1004"/>
        <v>0</v>
      </c>
      <c r="W150" s="47"/>
      <c r="X150" s="52">
        <f t="shared" si="1005"/>
        <v>0</v>
      </c>
      <c r="Y150" s="47"/>
      <c r="Z150" s="52">
        <f t="shared" si="1006"/>
        <v>0</v>
      </c>
      <c r="AA150" s="47"/>
      <c r="AB150" s="481">
        <f t="shared" si="1007"/>
        <v>0</v>
      </c>
      <c r="AC150" s="486"/>
      <c r="AD150" s="52">
        <f t="shared" si="1008"/>
        <v>0</v>
      </c>
      <c r="AE150" s="47"/>
      <c r="AF150" s="52">
        <f t="shared" si="1009"/>
        <v>0</v>
      </c>
      <c r="AG150" s="47"/>
      <c r="AH150" s="52">
        <f t="shared" si="1010"/>
        <v>0</v>
      </c>
      <c r="AI150" s="47"/>
      <c r="AJ150" s="52">
        <f t="shared" si="1011"/>
        <v>0</v>
      </c>
      <c r="AK150" s="47"/>
      <c r="AL150" s="52">
        <f t="shared" si="1012"/>
        <v>0</v>
      </c>
      <c r="AM150" s="47"/>
      <c r="AN150" s="52">
        <f t="shared" si="1013"/>
        <v>0</v>
      </c>
      <c r="AO150" s="47"/>
      <c r="AP150" s="52">
        <f t="shared" si="1014"/>
        <v>0</v>
      </c>
      <c r="AQ150" s="47"/>
      <c r="AR150" s="52">
        <f t="shared" si="1015"/>
        <v>0</v>
      </c>
      <c r="AS150" s="47"/>
      <c r="AT150" s="52">
        <f t="shared" si="1016"/>
        <v>0</v>
      </c>
      <c r="AU150" s="47"/>
      <c r="AV150" s="52">
        <f t="shared" si="1017"/>
        <v>0</v>
      </c>
      <c r="AW150" s="47"/>
      <c r="AX150" s="52">
        <f t="shared" si="1018"/>
        <v>0</v>
      </c>
      <c r="AY150" s="47"/>
      <c r="AZ150" s="481">
        <f t="shared" si="1019"/>
        <v>0</v>
      </c>
      <c r="BA150" s="486"/>
      <c r="BB150" s="52">
        <f t="shared" si="1020"/>
        <v>0</v>
      </c>
      <c r="BC150" s="47"/>
      <c r="BD150" s="52">
        <f t="shared" si="847"/>
        <v>0</v>
      </c>
      <c r="BE150" s="47"/>
      <c r="BF150" s="52">
        <f t="shared" si="848"/>
        <v>0</v>
      </c>
      <c r="BG150" s="47"/>
      <c r="BH150" s="52">
        <f t="shared" si="849"/>
        <v>0</v>
      </c>
      <c r="BI150" s="47"/>
      <c r="BJ150" s="52">
        <f t="shared" si="850"/>
        <v>0</v>
      </c>
      <c r="BK150" s="47"/>
      <c r="BL150" s="52">
        <f t="shared" si="851"/>
        <v>0</v>
      </c>
      <c r="BM150" s="47"/>
      <c r="BN150" s="52">
        <f t="shared" si="852"/>
        <v>0</v>
      </c>
      <c r="BO150" s="47"/>
      <c r="BP150" s="52">
        <f t="shared" si="853"/>
        <v>0</v>
      </c>
      <c r="BQ150" s="47"/>
      <c r="BR150" s="52">
        <f t="shared" si="854"/>
        <v>0</v>
      </c>
      <c r="BS150" s="47"/>
      <c r="BT150" s="52">
        <f t="shared" si="855"/>
        <v>0</v>
      </c>
      <c r="BU150" s="47"/>
      <c r="BV150" s="52">
        <f t="shared" si="856"/>
        <v>0</v>
      </c>
      <c r="BW150" s="47"/>
      <c r="BX150" s="505">
        <f t="shared" si="857"/>
        <v>0</v>
      </c>
      <c r="BY150" s="499"/>
      <c r="BZ150" s="52">
        <f t="shared" si="858"/>
        <v>0</v>
      </c>
      <c r="CA150" s="47"/>
      <c r="CB150" s="52">
        <f t="shared" si="859"/>
        <v>0</v>
      </c>
      <c r="CC150" s="47"/>
      <c r="CD150" s="52">
        <f t="shared" si="860"/>
        <v>0</v>
      </c>
      <c r="CE150" s="47"/>
      <c r="CF150" s="52">
        <f t="shared" si="861"/>
        <v>0</v>
      </c>
      <c r="CG150" s="42"/>
      <c r="CH150" s="49">
        <f t="shared" si="862"/>
        <v>0</v>
      </c>
      <c r="CI150" s="49">
        <f t="shared" si="863"/>
        <v>0</v>
      </c>
      <c r="CJ150" s="1"/>
      <c r="CK150" s="1"/>
      <c r="CL150" s="207">
        <v>0.75</v>
      </c>
      <c r="CM150" s="207">
        <f t="shared" si="864"/>
        <v>75</v>
      </c>
      <c r="CN150" s="206">
        <f t="shared" si="951"/>
        <v>0.75</v>
      </c>
      <c r="CO150" s="206">
        <f t="shared" si="952"/>
        <v>75</v>
      </c>
      <c r="CP150" s="207"/>
      <c r="CQ150" s="207">
        <f t="shared" si="865"/>
        <v>0</v>
      </c>
      <c r="CR150" s="206">
        <f t="shared" si="866"/>
        <v>0</v>
      </c>
      <c r="CS150" s="206">
        <f t="shared" si="867"/>
        <v>0</v>
      </c>
      <c r="CT150" s="207"/>
      <c r="CU150" s="207">
        <f t="shared" si="868"/>
        <v>0</v>
      </c>
      <c r="CV150" s="206">
        <f t="shared" si="869"/>
        <v>0</v>
      </c>
      <c r="CW150" s="206">
        <f t="shared" si="870"/>
        <v>0</v>
      </c>
      <c r="CX150" s="207"/>
      <c r="CY150" s="207">
        <f t="shared" si="871"/>
        <v>0</v>
      </c>
      <c r="CZ150" s="206">
        <f t="shared" si="872"/>
        <v>0</v>
      </c>
      <c r="DA150" s="206">
        <f t="shared" si="873"/>
        <v>0</v>
      </c>
      <c r="DB150" s="207"/>
      <c r="DC150" s="207">
        <f t="shared" si="874"/>
        <v>0</v>
      </c>
      <c r="DD150" s="206">
        <f t="shared" si="875"/>
        <v>0</v>
      </c>
      <c r="DE150" s="206">
        <f t="shared" si="876"/>
        <v>0</v>
      </c>
      <c r="DF150" s="207">
        <v>1</v>
      </c>
      <c r="DG150" s="207">
        <f t="shared" si="877"/>
        <v>100</v>
      </c>
      <c r="DH150" s="206">
        <f t="shared" si="878"/>
        <v>1</v>
      </c>
      <c r="DI150" s="206">
        <f t="shared" si="879"/>
        <v>100</v>
      </c>
      <c r="DJ150" s="207">
        <v>0.75</v>
      </c>
      <c r="DK150" s="207">
        <f t="shared" si="880"/>
        <v>75</v>
      </c>
      <c r="DL150" s="206">
        <f t="shared" si="881"/>
        <v>0.75</v>
      </c>
      <c r="DM150" s="206">
        <f t="shared" si="882"/>
        <v>75</v>
      </c>
      <c r="DN150" s="207"/>
      <c r="DO150" s="207">
        <f t="shared" si="883"/>
        <v>0</v>
      </c>
      <c r="DP150" s="206">
        <f t="shared" si="884"/>
        <v>0</v>
      </c>
      <c r="DQ150" s="206">
        <f t="shared" si="885"/>
        <v>0</v>
      </c>
      <c r="DR150" s="207"/>
      <c r="DS150" s="207">
        <f t="shared" si="886"/>
        <v>0</v>
      </c>
      <c r="DT150" s="206">
        <f t="shared" si="887"/>
        <v>0</v>
      </c>
      <c r="DU150" s="206">
        <f t="shared" si="888"/>
        <v>0</v>
      </c>
      <c r="DV150" s="207"/>
      <c r="DW150" s="207">
        <f t="shared" si="953"/>
        <v>0</v>
      </c>
      <c r="DX150" s="206">
        <f t="shared" si="954"/>
        <v>0</v>
      </c>
      <c r="DY150" s="206">
        <f t="shared" si="955"/>
        <v>0</v>
      </c>
      <c r="DZ150" s="525"/>
      <c r="EA150" s="207">
        <f t="shared" si="889"/>
        <v>0</v>
      </c>
      <c r="EB150" s="206">
        <f t="shared" si="890"/>
        <v>0</v>
      </c>
      <c r="EC150" s="206">
        <f t="shared" si="891"/>
        <v>0</v>
      </c>
      <c r="ED150" s="207"/>
      <c r="EE150" s="207">
        <f t="shared" si="892"/>
        <v>0</v>
      </c>
      <c r="EF150" s="206">
        <f t="shared" si="893"/>
        <v>0</v>
      </c>
      <c r="EG150" s="206">
        <f t="shared" si="894"/>
        <v>0</v>
      </c>
      <c r="EH150" s="207"/>
      <c r="EI150" s="207">
        <f t="shared" si="895"/>
        <v>0</v>
      </c>
      <c r="EJ150" s="206">
        <f t="shared" si="896"/>
        <v>0</v>
      </c>
      <c r="EK150" s="206">
        <f t="shared" si="897"/>
        <v>0</v>
      </c>
      <c r="EL150" s="207"/>
      <c r="EM150" s="207">
        <f t="shared" si="898"/>
        <v>0</v>
      </c>
      <c r="EN150" s="206">
        <f t="shared" si="899"/>
        <v>0</v>
      </c>
      <c r="EO150" s="206">
        <f t="shared" si="900"/>
        <v>0</v>
      </c>
      <c r="EP150" s="207"/>
      <c r="EQ150" s="207">
        <f t="shared" si="901"/>
        <v>0</v>
      </c>
      <c r="ER150" s="206">
        <f t="shared" si="902"/>
        <v>0</v>
      </c>
      <c r="ES150" s="206">
        <f t="shared" si="903"/>
        <v>0</v>
      </c>
      <c r="ET150" s="207"/>
      <c r="EU150" s="207">
        <f t="shared" si="904"/>
        <v>0</v>
      </c>
      <c r="EV150" s="206">
        <f t="shared" si="905"/>
        <v>0</v>
      </c>
      <c r="EW150" s="206">
        <f t="shared" si="906"/>
        <v>0</v>
      </c>
      <c r="EX150" s="207"/>
      <c r="EY150" s="207">
        <f t="shared" si="907"/>
        <v>0</v>
      </c>
      <c r="EZ150" s="206">
        <f t="shared" si="908"/>
        <v>0</v>
      </c>
      <c r="FA150" s="206">
        <f t="shared" si="909"/>
        <v>0</v>
      </c>
      <c r="FB150" s="207"/>
      <c r="FC150" s="207">
        <f t="shared" si="910"/>
        <v>0</v>
      </c>
      <c r="FD150" s="206">
        <f t="shared" si="911"/>
        <v>0</v>
      </c>
      <c r="FE150" s="206">
        <f t="shared" si="912"/>
        <v>0</v>
      </c>
      <c r="FF150" s="207"/>
      <c r="FG150" s="207">
        <f t="shared" si="913"/>
        <v>0</v>
      </c>
      <c r="FH150" s="206">
        <f t="shared" si="914"/>
        <v>0</v>
      </c>
      <c r="FI150" s="206">
        <f t="shared" si="915"/>
        <v>0</v>
      </c>
      <c r="FJ150" s="207"/>
      <c r="FK150" s="207">
        <f t="shared" si="916"/>
        <v>0</v>
      </c>
      <c r="FL150" s="206">
        <f t="shared" si="917"/>
        <v>0</v>
      </c>
      <c r="FM150" s="206">
        <f t="shared" si="918"/>
        <v>0</v>
      </c>
      <c r="FN150" s="207"/>
      <c r="FO150" s="207">
        <f t="shared" si="919"/>
        <v>0</v>
      </c>
      <c r="FP150" s="206">
        <f t="shared" si="920"/>
        <v>0</v>
      </c>
      <c r="FQ150" s="206">
        <f t="shared" si="921"/>
        <v>0</v>
      </c>
      <c r="FR150" s="207"/>
      <c r="FS150" s="207">
        <f t="shared" si="922"/>
        <v>0</v>
      </c>
      <c r="FT150" s="206">
        <f t="shared" si="923"/>
        <v>0</v>
      </c>
      <c r="FU150" s="206">
        <f t="shared" si="924"/>
        <v>0</v>
      </c>
      <c r="FV150" s="207"/>
      <c r="FW150" s="207">
        <f t="shared" si="925"/>
        <v>0</v>
      </c>
      <c r="FX150" s="206">
        <f t="shared" si="994"/>
        <v>1</v>
      </c>
      <c r="FY150" s="206">
        <f t="shared" si="995"/>
        <v>0</v>
      </c>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1:263" s="3" customFormat="1" x14ac:dyDescent="0.2">
      <c r="A151" s="45" t="s">
        <v>221</v>
      </c>
      <c r="B151" s="45" t="s">
        <v>81</v>
      </c>
      <c r="C151" s="45" t="s">
        <v>3</v>
      </c>
      <c r="D151" s="45">
        <v>100</v>
      </c>
      <c r="E151" s="486"/>
      <c r="F151" s="52">
        <f t="shared" si="996"/>
        <v>0</v>
      </c>
      <c r="G151" s="47"/>
      <c r="H151" s="52">
        <f t="shared" si="997"/>
        <v>0</v>
      </c>
      <c r="I151" s="47"/>
      <c r="J151" s="52">
        <f t="shared" si="998"/>
        <v>0</v>
      </c>
      <c r="K151" s="47"/>
      <c r="L151" s="52">
        <f t="shared" si="999"/>
        <v>0</v>
      </c>
      <c r="M151" s="47"/>
      <c r="N151" s="52">
        <f t="shared" si="1000"/>
        <v>0</v>
      </c>
      <c r="O151" s="47"/>
      <c r="P151" s="52">
        <f t="shared" si="1001"/>
        <v>0</v>
      </c>
      <c r="Q151" s="47"/>
      <c r="R151" s="52">
        <f t="shared" si="1002"/>
        <v>0</v>
      </c>
      <c r="S151" s="47"/>
      <c r="T151" s="52">
        <f t="shared" si="1003"/>
        <v>0</v>
      </c>
      <c r="U151" s="47"/>
      <c r="V151" s="52">
        <f t="shared" si="1004"/>
        <v>0</v>
      </c>
      <c r="W151" s="47"/>
      <c r="X151" s="52">
        <f t="shared" si="1005"/>
        <v>0</v>
      </c>
      <c r="Y151" s="47"/>
      <c r="Z151" s="52">
        <f t="shared" si="1006"/>
        <v>0</v>
      </c>
      <c r="AA151" s="47"/>
      <c r="AB151" s="481">
        <f t="shared" si="1007"/>
        <v>0</v>
      </c>
      <c r="AC151" s="486"/>
      <c r="AD151" s="52">
        <f t="shared" si="1008"/>
        <v>0</v>
      </c>
      <c r="AE151" s="47"/>
      <c r="AF151" s="52">
        <f t="shared" si="1009"/>
        <v>0</v>
      </c>
      <c r="AG151" s="47"/>
      <c r="AH151" s="52">
        <f t="shared" si="1010"/>
        <v>0</v>
      </c>
      <c r="AI151" s="47"/>
      <c r="AJ151" s="52">
        <f t="shared" si="1011"/>
        <v>0</v>
      </c>
      <c r="AK151" s="47"/>
      <c r="AL151" s="52">
        <f t="shared" si="1012"/>
        <v>0</v>
      </c>
      <c r="AM151" s="47"/>
      <c r="AN151" s="52">
        <f t="shared" si="1013"/>
        <v>0</v>
      </c>
      <c r="AO151" s="47"/>
      <c r="AP151" s="52">
        <f t="shared" si="1014"/>
        <v>0</v>
      </c>
      <c r="AQ151" s="47">
        <v>1</v>
      </c>
      <c r="AR151" s="52">
        <f t="shared" si="1015"/>
        <v>100</v>
      </c>
      <c r="AS151" s="47"/>
      <c r="AT151" s="52">
        <f t="shared" si="1016"/>
        <v>0</v>
      </c>
      <c r="AU151" s="47"/>
      <c r="AV151" s="52">
        <f t="shared" si="1017"/>
        <v>0</v>
      </c>
      <c r="AW151" s="47"/>
      <c r="AX151" s="52">
        <f t="shared" si="1018"/>
        <v>0</v>
      </c>
      <c r="AY151" s="47"/>
      <c r="AZ151" s="481">
        <f t="shared" si="1019"/>
        <v>0</v>
      </c>
      <c r="BA151" s="486"/>
      <c r="BB151" s="52">
        <f t="shared" si="1020"/>
        <v>0</v>
      </c>
      <c r="BC151" s="47"/>
      <c r="BD151" s="52">
        <f t="shared" si="847"/>
        <v>0</v>
      </c>
      <c r="BE151" s="47"/>
      <c r="BF151" s="52">
        <f t="shared" si="848"/>
        <v>0</v>
      </c>
      <c r="BG151" s="47"/>
      <c r="BH151" s="52">
        <f t="shared" si="849"/>
        <v>0</v>
      </c>
      <c r="BI151" s="47"/>
      <c r="BJ151" s="52">
        <f t="shared" si="850"/>
        <v>0</v>
      </c>
      <c r="BK151" s="47"/>
      <c r="BL151" s="52">
        <f t="shared" si="851"/>
        <v>0</v>
      </c>
      <c r="BM151" s="47"/>
      <c r="BN151" s="52">
        <f t="shared" si="852"/>
        <v>0</v>
      </c>
      <c r="BO151" s="47"/>
      <c r="BP151" s="52">
        <f t="shared" si="853"/>
        <v>0</v>
      </c>
      <c r="BQ151" s="47"/>
      <c r="BR151" s="52">
        <f t="shared" si="854"/>
        <v>0</v>
      </c>
      <c r="BS151" s="47"/>
      <c r="BT151" s="52">
        <f t="shared" si="855"/>
        <v>0</v>
      </c>
      <c r="BU151" s="47"/>
      <c r="BV151" s="52">
        <f t="shared" si="856"/>
        <v>0</v>
      </c>
      <c r="BW151" s="47"/>
      <c r="BX151" s="505">
        <f t="shared" si="857"/>
        <v>0</v>
      </c>
      <c r="BY151" s="499"/>
      <c r="BZ151" s="52">
        <f t="shared" si="858"/>
        <v>0</v>
      </c>
      <c r="CA151" s="47"/>
      <c r="CB151" s="52">
        <f t="shared" si="859"/>
        <v>0</v>
      </c>
      <c r="CC151" s="47"/>
      <c r="CD151" s="52">
        <f t="shared" si="860"/>
        <v>0</v>
      </c>
      <c r="CE151" s="47"/>
      <c r="CF151" s="52">
        <f t="shared" si="861"/>
        <v>0</v>
      </c>
      <c r="CG151" s="42"/>
      <c r="CH151" s="49">
        <f t="shared" si="862"/>
        <v>1</v>
      </c>
      <c r="CI151" s="49">
        <f t="shared" si="863"/>
        <v>100</v>
      </c>
      <c r="CJ151" s="1"/>
      <c r="CK151" s="1"/>
      <c r="CL151" s="207"/>
      <c r="CM151" s="207">
        <f t="shared" si="864"/>
        <v>0</v>
      </c>
      <c r="CN151" s="206">
        <f t="shared" si="951"/>
        <v>0</v>
      </c>
      <c r="CO151" s="206">
        <f t="shared" si="952"/>
        <v>0</v>
      </c>
      <c r="CP151" s="207"/>
      <c r="CQ151" s="207">
        <f t="shared" si="865"/>
        <v>0</v>
      </c>
      <c r="CR151" s="206">
        <f t="shared" si="866"/>
        <v>0</v>
      </c>
      <c r="CS151" s="206">
        <f t="shared" si="867"/>
        <v>0</v>
      </c>
      <c r="CT151" s="207"/>
      <c r="CU151" s="207">
        <f t="shared" si="868"/>
        <v>0</v>
      </c>
      <c r="CV151" s="206">
        <f t="shared" si="869"/>
        <v>0</v>
      </c>
      <c r="CW151" s="206">
        <f t="shared" si="870"/>
        <v>0</v>
      </c>
      <c r="CX151" s="207"/>
      <c r="CY151" s="207">
        <f t="shared" si="871"/>
        <v>0</v>
      </c>
      <c r="CZ151" s="206">
        <f t="shared" si="872"/>
        <v>0</v>
      </c>
      <c r="DA151" s="206">
        <f t="shared" si="873"/>
        <v>0</v>
      </c>
      <c r="DB151" s="207"/>
      <c r="DC151" s="207">
        <f t="shared" si="874"/>
        <v>0</v>
      </c>
      <c r="DD151" s="206">
        <f t="shared" si="875"/>
        <v>0</v>
      </c>
      <c r="DE151" s="206">
        <f t="shared" si="876"/>
        <v>0</v>
      </c>
      <c r="DF151" s="207"/>
      <c r="DG151" s="207">
        <f t="shared" si="877"/>
        <v>0</v>
      </c>
      <c r="DH151" s="206">
        <f t="shared" si="878"/>
        <v>0</v>
      </c>
      <c r="DI151" s="206">
        <f t="shared" si="879"/>
        <v>0</v>
      </c>
      <c r="DJ151" s="207"/>
      <c r="DK151" s="207">
        <f t="shared" si="880"/>
        <v>0</v>
      </c>
      <c r="DL151" s="206">
        <f t="shared" si="881"/>
        <v>0</v>
      </c>
      <c r="DM151" s="206">
        <f t="shared" si="882"/>
        <v>0</v>
      </c>
      <c r="DN151" s="207"/>
      <c r="DO151" s="207">
        <f t="shared" si="883"/>
        <v>0</v>
      </c>
      <c r="DP151" s="206">
        <f t="shared" si="884"/>
        <v>0</v>
      </c>
      <c r="DQ151" s="206">
        <f t="shared" si="885"/>
        <v>0</v>
      </c>
      <c r="DR151" s="207"/>
      <c r="DS151" s="207">
        <f t="shared" si="886"/>
        <v>0</v>
      </c>
      <c r="DT151" s="206">
        <f t="shared" si="887"/>
        <v>0</v>
      </c>
      <c r="DU151" s="206">
        <f t="shared" si="888"/>
        <v>0</v>
      </c>
      <c r="DV151" s="207"/>
      <c r="DW151" s="207">
        <f t="shared" si="953"/>
        <v>0</v>
      </c>
      <c r="DX151" s="206">
        <f t="shared" si="954"/>
        <v>0</v>
      </c>
      <c r="DY151" s="206">
        <f t="shared" si="955"/>
        <v>0</v>
      </c>
      <c r="DZ151" s="525"/>
      <c r="EA151" s="207">
        <f t="shared" si="889"/>
        <v>0</v>
      </c>
      <c r="EB151" s="206">
        <f t="shared" si="890"/>
        <v>0</v>
      </c>
      <c r="EC151" s="206">
        <f t="shared" si="891"/>
        <v>0</v>
      </c>
      <c r="ED151" s="207"/>
      <c r="EE151" s="207">
        <f t="shared" si="892"/>
        <v>0</v>
      </c>
      <c r="EF151" s="206">
        <f t="shared" si="893"/>
        <v>0</v>
      </c>
      <c r="EG151" s="206">
        <f t="shared" si="894"/>
        <v>0</v>
      </c>
      <c r="EH151" s="207"/>
      <c r="EI151" s="207">
        <f t="shared" si="895"/>
        <v>0</v>
      </c>
      <c r="EJ151" s="206">
        <f t="shared" si="896"/>
        <v>0</v>
      </c>
      <c r="EK151" s="206">
        <f t="shared" si="897"/>
        <v>0</v>
      </c>
      <c r="EL151" s="207"/>
      <c r="EM151" s="207">
        <f t="shared" si="898"/>
        <v>0</v>
      </c>
      <c r="EN151" s="206">
        <f t="shared" si="899"/>
        <v>0</v>
      </c>
      <c r="EO151" s="206">
        <f t="shared" si="900"/>
        <v>0</v>
      </c>
      <c r="EP151" s="207"/>
      <c r="EQ151" s="207">
        <f t="shared" si="901"/>
        <v>0</v>
      </c>
      <c r="ER151" s="206">
        <f t="shared" si="902"/>
        <v>0</v>
      </c>
      <c r="ES151" s="206">
        <f t="shared" si="903"/>
        <v>0</v>
      </c>
      <c r="ET151" s="207"/>
      <c r="EU151" s="207">
        <f t="shared" si="904"/>
        <v>0</v>
      </c>
      <c r="EV151" s="206">
        <f t="shared" si="905"/>
        <v>0</v>
      </c>
      <c r="EW151" s="206">
        <f t="shared" si="906"/>
        <v>0</v>
      </c>
      <c r="EX151" s="207"/>
      <c r="EY151" s="207">
        <f t="shared" si="907"/>
        <v>0</v>
      </c>
      <c r="EZ151" s="206">
        <f t="shared" si="908"/>
        <v>0</v>
      </c>
      <c r="FA151" s="206">
        <f t="shared" si="909"/>
        <v>0</v>
      </c>
      <c r="FB151" s="207"/>
      <c r="FC151" s="207">
        <f t="shared" si="910"/>
        <v>0</v>
      </c>
      <c r="FD151" s="206">
        <f t="shared" si="911"/>
        <v>1</v>
      </c>
      <c r="FE151" s="206">
        <f t="shared" si="912"/>
        <v>100</v>
      </c>
      <c r="FF151" s="207"/>
      <c r="FG151" s="207">
        <f t="shared" si="913"/>
        <v>0</v>
      </c>
      <c r="FH151" s="206">
        <f t="shared" si="914"/>
        <v>0</v>
      </c>
      <c r="FI151" s="206">
        <f t="shared" si="915"/>
        <v>0</v>
      </c>
      <c r="FJ151" s="207"/>
      <c r="FK151" s="207">
        <f t="shared" si="916"/>
        <v>0</v>
      </c>
      <c r="FL151" s="206">
        <f t="shared" si="917"/>
        <v>0</v>
      </c>
      <c r="FM151" s="206">
        <f t="shared" si="918"/>
        <v>0</v>
      </c>
      <c r="FN151" s="207"/>
      <c r="FO151" s="207">
        <f t="shared" si="919"/>
        <v>0</v>
      </c>
      <c r="FP151" s="206">
        <f t="shared" si="920"/>
        <v>0</v>
      </c>
      <c r="FQ151" s="206">
        <f t="shared" si="921"/>
        <v>0</v>
      </c>
      <c r="FR151" s="207"/>
      <c r="FS151" s="207">
        <f t="shared" si="922"/>
        <v>0</v>
      </c>
      <c r="FT151" s="206">
        <f t="shared" si="923"/>
        <v>0</v>
      </c>
      <c r="FU151" s="206">
        <f t="shared" si="924"/>
        <v>0</v>
      </c>
      <c r="FV151" s="207"/>
      <c r="FW151" s="207">
        <f t="shared" si="925"/>
        <v>0</v>
      </c>
      <c r="FX151" s="206">
        <f t="shared" si="994"/>
        <v>0</v>
      </c>
      <c r="FY151" s="206">
        <f t="shared" si="995"/>
        <v>0</v>
      </c>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1:263" s="3" customFormat="1" x14ac:dyDescent="0.2">
      <c r="A152" s="45" t="s">
        <v>357</v>
      </c>
      <c r="B152" s="45" t="s">
        <v>358</v>
      </c>
      <c r="C152" s="45" t="s">
        <v>3</v>
      </c>
      <c r="D152" s="45">
        <v>100</v>
      </c>
      <c r="E152" s="486"/>
      <c r="F152" s="52">
        <f>SUM(E152*$D152)</f>
        <v>0</v>
      </c>
      <c r="G152" s="47"/>
      <c r="H152" s="52">
        <f>SUM(G152*$D152)</f>
        <v>0</v>
      </c>
      <c r="I152" s="47"/>
      <c r="J152" s="52">
        <f>SUM(I152*$D152)</f>
        <v>0</v>
      </c>
      <c r="K152" s="47"/>
      <c r="L152" s="52">
        <f>SUM(K152*$D152)</f>
        <v>0</v>
      </c>
      <c r="M152" s="47"/>
      <c r="N152" s="52">
        <f>SUM(M152*$D152)</f>
        <v>0</v>
      </c>
      <c r="O152" s="47"/>
      <c r="P152" s="52">
        <f>SUM(O152*$D152)</f>
        <v>0</v>
      </c>
      <c r="Q152" s="47"/>
      <c r="R152" s="52">
        <f>SUM(Q152*$D152)</f>
        <v>0</v>
      </c>
      <c r="S152" s="47"/>
      <c r="T152" s="52">
        <f>SUM(S152*$D152)</f>
        <v>0</v>
      </c>
      <c r="U152" s="47"/>
      <c r="V152" s="52">
        <f>SUM(U152*$D152)</f>
        <v>0</v>
      </c>
      <c r="W152" s="47"/>
      <c r="X152" s="52">
        <f>SUM(W152*$D152)</f>
        <v>0</v>
      </c>
      <c r="Y152" s="47"/>
      <c r="Z152" s="52">
        <f>SUM(Y152*$D152)</f>
        <v>0</v>
      </c>
      <c r="AA152" s="47"/>
      <c r="AB152" s="481">
        <f>SUM(AA152*$D152)</f>
        <v>0</v>
      </c>
      <c r="AC152" s="486"/>
      <c r="AD152" s="52">
        <f>SUM(AC152*$D152)</f>
        <v>0</v>
      </c>
      <c r="AE152" s="47"/>
      <c r="AF152" s="52">
        <f>SUM(AE152*$D152)</f>
        <v>0</v>
      </c>
      <c r="AG152" s="47"/>
      <c r="AH152" s="52">
        <f>SUM(AG152*$D152)</f>
        <v>0</v>
      </c>
      <c r="AI152" s="47"/>
      <c r="AJ152" s="52">
        <f>SUM(AI152*$D152)</f>
        <v>0</v>
      </c>
      <c r="AK152" s="47"/>
      <c r="AL152" s="52">
        <f>SUM(AK152*$D152)</f>
        <v>0</v>
      </c>
      <c r="AM152" s="47"/>
      <c r="AN152" s="52">
        <f>SUM(AM152*$D152)</f>
        <v>0</v>
      </c>
      <c r="AO152" s="47"/>
      <c r="AP152" s="52">
        <f>SUM(AO152*$D152)</f>
        <v>0</v>
      </c>
      <c r="AQ152" s="47"/>
      <c r="AR152" s="52">
        <f>SUM(AQ152*$D152)</f>
        <v>0</v>
      </c>
      <c r="AS152" s="47"/>
      <c r="AT152" s="52">
        <f>SUM(AS152*$D152)</f>
        <v>0</v>
      </c>
      <c r="AU152" s="47"/>
      <c r="AV152" s="52">
        <f>SUM(AU152*$D152)</f>
        <v>0</v>
      </c>
      <c r="AW152" s="47"/>
      <c r="AX152" s="52">
        <f>SUM(AW152*$D152)</f>
        <v>0</v>
      </c>
      <c r="AY152" s="47"/>
      <c r="AZ152" s="481">
        <f>SUM(AY152*$D152)</f>
        <v>0</v>
      </c>
      <c r="BA152" s="486"/>
      <c r="BB152" s="52">
        <f>SUM(BA152*$D152)</f>
        <v>0</v>
      </c>
      <c r="BC152" s="47"/>
      <c r="BD152" s="52">
        <f>SUM(BC152*$D152)</f>
        <v>0</v>
      </c>
      <c r="BE152" s="47"/>
      <c r="BF152" s="52">
        <f>SUM(BE152*$D152)</f>
        <v>0</v>
      </c>
      <c r="BG152" s="47"/>
      <c r="BH152" s="52">
        <f>SUM(BG152*$D152)</f>
        <v>0</v>
      </c>
      <c r="BI152" s="47"/>
      <c r="BJ152" s="52">
        <f>SUM(BI152*$D152)</f>
        <v>0</v>
      </c>
      <c r="BK152" s="47"/>
      <c r="BL152" s="52">
        <f>SUM(BK152*$D152)</f>
        <v>0</v>
      </c>
      <c r="BM152" s="47"/>
      <c r="BN152" s="52">
        <f>SUM(BM152*$D152)</f>
        <v>0</v>
      </c>
      <c r="BO152" s="47"/>
      <c r="BP152" s="52">
        <f>SUM(BO152*$D152)</f>
        <v>0</v>
      </c>
      <c r="BQ152" s="47"/>
      <c r="BR152" s="52">
        <f>SUM(BQ152*$D152)</f>
        <v>0</v>
      </c>
      <c r="BS152" s="47"/>
      <c r="BT152" s="52">
        <f>SUM(BS152*$D152)</f>
        <v>0</v>
      </c>
      <c r="BU152" s="47"/>
      <c r="BV152" s="52">
        <f>SUM(BU152*$D152)</f>
        <v>0</v>
      </c>
      <c r="BW152" s="47"/>
      <c r="BX152" s="505">
        <f>SUM(BW152*$D152)</f>
        <v>0</v>
      </c>
      <c r="BY152" s="499"/>
      <c r="BZ152" s="52">
        <f>SUM(BY152*$D152)</f>
        <v>0</v>
      </c>
      <c r="CA152" s="47"/>
      <c r="CB152" s="52">
        <f>SUM(CA152*$D152)</f>
        <v>0</v>
      </c>
      <c r="CC152" s="47"/>
      <c r="CD152" s="52">
        <f>SUM(CC152*$D152)</f>
        <v>0</v>
      </c>
      <c r="CE152" s="47"/>
      <c r="CF152" s="52">
        <f>SUM(CE152*$D152)</f>
        <v>0</v>
      </c>
      <c r="CG152" s="42"/>
      <c r="CH152" s="49">
        <f t="shared" si="862"/>
        <v>0</v>
      </c>
      <c r="CI152" s="49">
        <f t="shared" si="863"/>
        <v>0</v>
      </c>
      <c r="CJ152" s="1"/>
      <c r="CK152" s="1"/>
      <c r="CL152" s="207"/>
      <c r="CM152" s="207">
        <f t="shared" si="864"/>
        <v>0</v>
      </c>
      <c r="CN152" s="206">
        <f t="shared" si="951"/>
        <v>0</v>
      </c>
      <c r="CO152" s="206">
        <f t="shared" si="952"/>
        <v>0</v>
      </c>
      <c r="CP152" s="207"/>
      <c r="CQ152" s="207">
        <f t="shared" si="865"/>
        <v>0</v>
      </c>
      <c r="CR152" s="206">
        <f t="shared" si="866"/>
        <v>0</v>
      </c>
      <c r="CS152" s="206">
        <f t="shared" si="867"/>
        <v>0</v>
      </c>
      <c r="CT152" s="207"/>
      <c r="CU152" s="207">
        <f t="shared" si="868"/>
        <v>0</v>
      </c>
      <c r="CV152" s="206">
        <f t="shared" si="869"/>
        <v>0</v>
      </c>
      <c r="CW152" s="206">
        <f t="shared" si="870"/>
        <v>0</v>
      </c>
      <c r="CX152" s="207"/>
      <c r="CY152" s="207">
        <f t="shared" si="871"/>
        <v>0</v>
      </c>
      <c r="CZ152" s="206">
        <f t="shared" si="872"/>
        <v>0</v>
      </c>
      <c r="DA152" s="206">
        <f t="shared" si="873"/>
        <v>0</v>
      </c>
      <c r="DB152" s="207"/>
      <c r="DC152" s="207">
        <f t="shared" si="874"/>
        <v>0</v>
      </c>
      <c r="DD152" s="206">
        <f t="shared" si="875"/>
        <v>0</v>
      </c>
      <c r="DE152" s="206">
        <f t="shared" si="876"/>
        <v>0</v>
      </c>
      <c r="DF152" s="207"/>
      <c r="DG152" s="207">
        <f t="shared" si="877"/>
        <v>0</v>
      </c>
      <c r="DH152" s="206">
        <f t="shared" si="878"/>
        <v>0</v>
      </c>
      <c r="DI152" s="206">
        <f t="shared" si="879"/>
        <v>0</v>
      </c>
      <c r="DJ152" s="207"/>
      <c r="DK152" s="207">
        <f t="shared" si="880"/>
        <v>0</v>
      </c>
      <c r="DL152" s="206">
        <f t="shared" si="881"/>
        <v>0</v>
      </c>
      <c r="DM152" s="206">
        <f t="shared" si="882"/>
        <v>0</v>
      </c>
      <c r="DN152" s="207"/>
      <c r="DO152" s="207">
        <f t="shared" si="883"/>
        <v>0</v>
      </c>
      <c r="DP152" s="206">
        <f t="shared" si="884"/>
        <v>0</v>
      </c>
      <c r="DQ152" s="206">
        <f t="shared" si="885"/>
        <v>0</v>
      </c>
      <c r="DR152" s="207">
        <f>3.25+3.5</f>
        <v>6.75</v>
      </c>
      <c r="DS152" s="207">
        <f t="shared" si="886"/>
        <v>675</v>
      </c>
      <c r="DT152" s="206">
        <f t="shared" si="887"/>
        <v>6.75</v>
      </c>
      <c r="DU152" s="206">
        <f t="shared" si="888"/>
        <v>675</v>
      </c>
      <c r="DV152" s="207">
        <v>2</v>
      </c>
      <c r="DW152" s="207">
        <f t="shared" si="953"/>
        <v>200</v>
      </c>
      <c r="DX152" s="206">
        <f t="shared" si="954"/>
        <v>2</v>
      </c>
      <c r="DY152" s="206">
        <f t="shared" si="955"/>
        <v>200</v>
      </c>
      <c r="DZ152" s="525">
        <v>1.25</v>
      </c>
      <c r="EA152" s="207">
        <f t="shared" si="889"/>
        <v>125</v>
      </c>
      <c r="EB152" s="206">
        <f t="shared" si="890"/>
        <v>1.25</v>
      </c>
      <c r="EC152" s="206">
        <f t="shared" si="891"/>
        <v>125</v>
      </c>
      <c r="ED152" s="207">
        <v>1.25</v>
      </c>
      <c r="EE152" s="207">
        <f t="shared" si="892"/>
        <v>125</v>
      </c>
      <c r="EF152" s="206">
        <f t="shared" si="893"/>
        <v>1.25</v>
      </c>
      <c r="EG152" s="206">
        <f t="shared" si="894"/>
        <v>125</v>
      </c>
      <c r="EH152" s="207"/>
      <c r="EI152" s="207">
        <f t="shared" si="895"/>
        <v>0</v>
      </c>
      <c r="EJ152" s="206">
        <f t="shared" si="896"/>
        <v>0</v>
      </c>
      <c r="EK152" s="206">
        <f t="shared" si="897"/>
        <v>0</v>
      </c>
      <c r="EL152" s="207">
        <v>3.5</v>
      </c>
      <c r="EM152" s="207">
        <f t="shared" si="898"/>
        <v>350</v>
      </c>
      <c r="EN152" s="206">
        <f t="shared" si="899"/>
        <v>3.5</v>
      </c>
      <c r="EO152" s="206">
        <f t="shared" si="900"/>
        <v>350</v>
      </c>
      <c r="EP152" s="207">
        <f>1+1</f>
        <v>2</v>
      </c>
      <c r="EQ152" s="207">
        <f t="shared" si="901"/>
        <v>200</v>
      </c>
      <c r="ER152" s="206">
        <f t="shared" si="902"/>
        <v>2</v>
      </c>
      <c r="ES152" s="206">
        <f t="shared" si="903"/>
        <v>200</v>
      </c>
      <c r="ET152" s="207"/>
      <c r="EU152" s="207">
        <f t="shared" si="904"/>
        <v>0</v>
      </c>
      <c r="EV152" s="206">
        <f t="shared" si="905"/>
        <v>0</v>
      </c>
      <c r="EW152" s="206">
        <f t="shared" si="906"/>
        <v>0</v>
      </c>
      <c r="EX152" s="207"/>
      <c r="EY152" s="207">
        <f t="shared" si="907"/>
        <v>0</v>
      </c>
      <c r="EZ152" s="206">
        <f t="shared" si="908"/>
        <v>0</v>
      </c>
      <c r="FA152" s="206">
        <f t="shared" si="909"/>
        <v>0</v>
      </c>
      <c r="FB152" s="207"/>
      <c r="FC152" s="207">
        <f t="shared" si="910"/>
        <v>0</v>
      </c>
      <c r="FD152" s="206">
        <f t="shared" si="911"/>
        <v>0</v>
      </c>
      <c r="FE152" s="206">
        <f t="shared" si="912"/>
        <v>0</v>
      </c>
      <c r="FF152" s="207"/>
      <c r="FG152" s="207">
        <f t="shared" si="913"/>
        <v>0</v>
      </c>
      <c r="FH152" s="206">
        <f t="shared" si="914"/>
        <v>0</v>
      </c>
      <c r="FI152" s="206">
        <f t="shared" si="915"/>
        <v>0</v>
      </c>
      <c r="FJ152" s="207"/>
      <c r="FK152" s="207">
        <f t="shared" si="916"/>
        <v>0</v>
      </c>
      <c r="FL152" s="206">
        <f t="shared" si="917"/>
        <v>0</v>
      </c>
      <c r="FM152" s="206">
        <f t="shared" si="918"/>
        <v>0</v>
      </c>
      <c r="FN152" s="207"/>
      <c r="FO152" s="207">
        <f t="shared" si="919"/>
        <v>0</v>
      </c>
      <c r="FP152" s="206">
        <f t="shared" si="920"/>
        <v>0</v>
      </c>
      <c r="FQ152" s="206">
        <f t="shared" si="921"/>
        <v>0</v>
      </c>
      <c r="FR152" s="207"/>
      <c r="FS152" s="207">
        <f t="shared" si="922"/>
        <v>0</v>
      </c>
      <c r="FT152" s="206">
        <f t="shared" si="923"/>
        <v>0</v>
      </c>
      <c r="FU152" s="206">
        <f t="shared" si="924"/>
        <v>0</v>
      </c>
      <c r="FV152" s="207"/>
      <c r="FW152" s="207">
        <f>SUM(FV152*CH152)</f>
        <v>0</v>
      </c>
      <c r="FX152" s="206">
        <f>SUM(FV152+DH152)</f>
        <v>0</v>
      </c>
      <c r="FY152" s="206">
        <f>SUM(FX152*CH152)</f>
        <v>0</v>
      </c>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1:263" s="472" customFormat="1" x14ac:dyDescent="0.2">
      <c r="A153" s="467" t="s">
        <v>117</v>
      </c>
      <c r="B153" s="467" t="s">
        <v>350</v>
      </c>
      <c r="C153" s="467" t="s">
        <v>3</v>
      </c>
      <c r="D153" s="467">
        <v>100</v>
      </c>
      <c r="E153" s="487"/>
      <c r="F153" s="469">
        <f t="shared" si="996"/>
        <v>0</v>
      </c>
      <c r="G153" s="470"/>
      <c r="H153" s="469">
        <f t="shared" si="997"/>
        <v>0</v>
      </c>
      <c r="I153" s="470"/>
      <c r="J153" s="469">
        <f t="shared" si="998"/>
        <v>0</v>
      </c>
      <c r="K153" s="470"/>
      <c r="L153" s="469">
        <f t="shared" si="999"/>
        <v>0</v>
      </c>
      <c r="M153" s="470"/>
      <c r="N153" s="469">
        <f t="shared" si="1000"/>
        <v>0</v>
      </c>
      <c r="O153" s="470"/>
      <c r="P153" s="469">
        <f t="shared" si="1001"/>
        <v>0</v>
      </c>
      <c r="Q153" s="470"/>
      <c r="R153" s="469">
        <f t="shared" si="1002"/>
        <v>0</v>
      </c>
      <c r="S153" s="470"/>
      <c r="T153" s="469">
        <f t="shared" si="1003"/>
        <v>0</v>
      </c>
      <c r="U153" s="470"/>
      <c r="V153" s="469">
        <f t="shared" si="1004"/>
        <v>0</v>
      </c>
      <c r="W153" s="470"/>
      <c r="X153" s="469">
        <f t="shared" si="1005"/>
        <v>0</v>
      </c>
      <c r="Y153" s="470"/>
      <c r="Z153" s="469">
        <f t="shared" si="1006"/>
        <v>0</v>
      </c>
      <c r="AA153" s="470"/>
      <c r="AB153" s="482">
        <f t="shared" si="1007"/>
        <v>0</v>
      </c>
      <c r="AC153" s="487"/>
      <c r="AD153" s="469">
        <f t="shared" si="1008"/>
        <v>0</v>
      </c>
      <c r="AE153" s="470"/>
      <c r="AF153" s="469">
        <f t="shared" si="1009"/>
        <v>0</v>
      </c>
      <c r="AG153" s="470"/>
      <c r="AH153" s="469">
        <f t="shared" si="1010"/>
        <v>0</v>
      </c>
      <c r="AI153" s="470"/>
      <c r="AJ153" s="469">
        <f t="shared" si="1011"/>
        <v>0</v>
      </c>
      <c r="AK153" s="470"/>
      <c r="AL153" s="469">
        <f t="shared" si="1012"/>
        <v>0</v>
      </c>
      <c r="AM153" s="470"/>
      <c r="AN153" s="469">
        <f t="shared" si="1013"/>
        <v>0</v>
      </c>
      <c r="AO153" s="470"/>
      <c r="AP153" s="469">
        <f t="shared" si="1014"/>
        <v>0</v>
      </c>
      <c r="AQ153" s="470"/>
      <c r="AR153" s="469">
        <f t="shared" si="1015"/>
        <v>0</v>
      </c>
      <c r="AS153" s="470"/>
      <c r="AT153" s="469">
        <f t="shared" si="1016"/>
        <v>0</v>
      </c>
      <c r="AU153" s="470"/>
      <c r="AV153" s="469">
        <f t="shared" si="1017"/>
        <v>0</v>
      </c>
      <c r="AW153" s="470"/>
      <c r="AX153" s="469">
        <f t="shared" si="1018"/>
        <v>0</v>
      </c>
      <c r="AY153" s="470"/>
      <c r="AZ153" s="482">
        <f t="shared" si="1019"/>
        <v>0</v>
      </c>
      <c r="BA153" s="487"/>
      <c r="BB153" s="469">
        <f t="shared" si="1020"/>
        <v>0</v>
      </c>
      <c r="BC153" s="470"/>
      <c r="BD153" s="469">
        <f t="shared" ref="BD153:BD163" si="1021">SUM(BC153*$D153)</f>
        <v>0</v>
      </c>
      <c r="BE153" s="470"/>
      <c r="BF153" s="469">
        <f t="shared" ref="BF153:BF163" si="1022">SUM(BE153*$D153)</f>
        <v>0</v>
      </c>
      <c r="BG153" s="470"/>
      <c r="BH153" s="469">
        <f t="shared" ref="BH153:BH163" si="1023">SUM(BG153*$D153)</f>
        <v>0</v>
      </c>
      <c r="BI153" s="470"/>
      <c r="BJ153" s="469">
        <f t="shared" ref="BJ153:BJ163" si="1024">SUM(BI153*$D153)</f>
        <v>0</v>
      </c>
      <c r="BK153" s="470"/>
      <c r="BL153" s="469">
        <f t="shared" ref="BL153:BL163" si="1025">SUM(BK153*$D153)</f>
        <v>0</v>
      </c>
      <c r="BM153" s="470"/>
      <c r="BN153" s="469">
        <f t="shared" ref="BN153:BN163" si="1026">SUM(BM153*$D153)</f>
        <v>0</v>
      </c>
      <c r="BO153" s="470"/>
      <c r="BP153" s="469">
        <f t="shared" ref="BP153:BP163" si="1027">SUM(BO153*$D153)</f>
        <v>0</v>
      </c>
      <c r="BQ153" s="470"/>
      <c r="BR153" s="469">
        <f t="shared" ref="BR153:BR163" si="1028">SUM(BQ153*$D153)</f>
        <v>0</v>
      </c>
      <c r="BS153" s="470"/>
      <c r="BT153" s="469">
        <f t="shared" ref="BT153:BT163" si="1029">SUM(BS153*$D153)</f>
        <v>0</v>
      </c>
      <c r="BU153" s="470"/>
      <c r="BV153" s="469">
        <f t="shared" ref="BV153:BV163" si="1030">SUM(BU153*$D153)</f>
        <v>0</v>
      </c>
      <c r="BW153" s="470"/>
      <c r="BX153" s="506">
        <f t="shared" ref="BX153:BX163" si="1031">SUM(BW153*$D153)</f>
        <v>0</v>
      </c>
      <c r="BY153" s="500"/>
      <c r="BZ153" s="469">
        <f t="shared" ref="BZ153:BZ163" si="1032">SUM(BY153*$D153)</f>
        <v>0</v>
      </c>
      <c r="CA153" s="470"/>
      <c r="CB153" s="469">
        <f t="shared" ref="CB153:CB163" si="1033">SUM(CA153*$D153)</f>
        <v>0</v>
      </c>
      <c r="CC153" s="470"/>
      <c r="CD153" s="469">
        <f t="shared" ref="CD153:CD163" si="1034">SUM(CC153*$D153)</f>
        <v>0</v>
      </c>
      <c r="CE153" s="470"/>
      <c r="CF153" s="469">
        <f t="shared" ref="CF153:CF163" si="1035">SUM(CE153*$D153)</f>
        <v>0</v>
      </c>
      <c r="CG153" s="468"/>
      <c r="CH153" s="49">
        <f t="shared" si="862"/>
        <v>0</v>
      </c>
      <c r="CI153" s="471">
        <f t="shared" si="863"/>
        <v>0</v>
      </c>
      <c r="CL153" s="473">
        <f>5+9</f>
        <v>14</v>
      </c>
      <c r="CM153" s="473">
        <f t="shared" si="864"/>
        <v>1400</v>
      </c>
      <c r="CN153" s="206">
        <f t="shared" si="951"/>
        <v>14</v>
      </c>
      <c r="CO153" s="206">
        <f t="shared" si="952"/>
        <v>1400</v>
      </c>
      <c r="CP153" s="473">
        <v>3.5</v>
      </c>
      <c r="CQ153" s="473">
        <f t="shared" si="865"/>
        <v>350</v>
      </c>
      <c r="CR153" s="473">
        <f t="shared" si="866"/>
        <v>3.5</v>
      </c>
      <c r="CS153" s="473">
        <f t="shared" si="867"/>
        <v>350</v>
      </c>
      <c r="CT153" s="473">
        <v>1.5</v>
      </c>
      <c r="CU153" s="473">
        <f t="shared" si="868"/>
        <v>150</v>
      </c>
      <c r="CV153" s="473">
        <f t="shared" si="869"/>
        <v>1.5</v>
      </c>
      <c r="CW153" s="473">
        <f t="shared" si="870"/>
        <v>150</v>
      </c>
      <c r="CX153" s="473">
        <v>5.5</v>
      </c>
      <c r="CY153" s="473">
        <f t="shared" si="871"/>
        <v>550</v>
      </c>
      <c r="CZ153" s="473">
        <f t="shared" si="872"/>
        <v>5.5</v>
      </c>
      <c r="DA153" s="473">
        <f t="shared" si="873"/>
        <v>550</v>
      </c>
      <c r="DB153" s="473">
        <v>19.75</v>
      </c>
      <c r="DC153" s="473">
        <f t="shared" si="874"/>
        <v>1975</v>
      </c>
      <c r="DD153" s="473">
        <f t="shared" si="875"/>
        <v>19.75</v>
      </c>
      <c r="DE153" s="473">
        <f t="shared" si="876"/>
        <v>1975</v>
      </c>
      <c r="DF153" s="473">
        <v>8</v>
      </c>
      <c r="DG153" s="473">
        <f t="shared" si="877"/>
        <v>800</v>
      </c>
      <c r="DH153" s="473">
        <f t="shared" si="878"/>
        <v>8</v>
      </c>
      <c r="DI153" s="473">
        <f t="shared" si="879"/>
        <v>800</v>
      </c>
      <c r="DJ153" s="473">
        <v>9</v>
      </c>
      <c r="DK153" s="473">
        <f t="shared" si="880"/>
        <v>900</v>
      </c>
      <c r="DL153" s="473">
        <f t="shared" si="881"/>
        <v>9</v>
      </c>
      <c r="DM153" s="473">
        <f t="shared" si="882"/>
        <v>900</v>
      </c>
      <c r="DN153" s="473">
        <v>14.5</v>
      </c>
      <c r="DO153" s="473">
        <f t="shared" si="883"/>
        <v>1450</v>
      </c>
      <c r="DP153" s="473">
        <f t="shared" si="884"/>
        <v>14.5</v>
      </c>
      <c r="DQ153" s="473">
        <f t="shared" si="885"/>
        <v>1450</v>
      </c>
      <c r="DR153" s="473">
        <f>11.5+1.25</f>
        <v>12.75</v>
      </c>
      <c r="DS153" s="473">
        <f t="shared" si="886"/>
        <v>1275</v>
      </c>
      <c r="DT153" s="473">
        <f t="shared" si="887"/>
        <v>12.75</v>
      </c>
      <c r="DU153" s="473">
        <f t="shared" si="888"/>
        <v>1275</v>
      </c>
      <c r="DV153" s="473">
        <v>5.75</v>
      </c>
      <c r="DW153" s="207">
        <f t="shared" si="953"/>
        <v>575</v>
      </c>
      <c r="DX153" s="206">
        <f t="shared" si="954"/>
        <v>5.75</v>
      </c>
      <c r="DY153" s="206">
        <f t="shared" si="955"/>
        <v>575</v>
      </c>
      <c r="DZ153" s="527"/>
      <c r="EA153" s="207">
        <f t="shared" si="889"/>
        <v>0</v>
      </c>
      <c r="EB153" s="206">
        <f t="shared" si="890"/>
        <v>0</v>
      </c>
      <c r="EC153" s="206">
        <f t="shared" si="891"/>
        <v>0</v>
      </c>
      <c r="ED153" s="473"/>
      <c r="EE153" s="207">
        <f t="shared" si="892"/>
        <v>0</v>
      </c>
      <c r="EF153" s="206">
        <f t="shared" si="893"/>
        <v>0</v>
      </c>
      <c r="EG153" s="206">
        <f t="shared" si="894"/>
        <v>0</v>
      </c>
      <c r="EH153" s="473"/>
      <c r="EI153" s="207">
        <f t="shared" si="895"/>
        <v>0</v>
      </c>
      <c r="EJ153" s="206">
        <f t="shared" si="896"/>
        <v>0</v>
      </c>
      <c r="EK153" s="206">
        <f t="shared" si="897"/>
        <v>0</v>
      </c>
      <c r="EL153" s="473"/>
      <c r="EM153" s="207">
        <f t="shared" si="898"/>
        <v>0</v>
      </c>
      <c r="EN153" s="206">
        <f t="shared" si="899"/>
        <v>0</v>
      </c>
      <c r="EO153" s="206">
        <f t="shared" si="900"/>
        <v>0</v>
      </c>
      <c r="EP153" s="473"/>
      <c r="EQ153" s="207">
        <f t="shared" si="901"/>
        <v>0</v>
      </c>
      <c r="ER153" s="206">
        <f t="shared" si="902"/>
        <v>0</v>
      </c>
      <c r="ES153" s="206">
        <f t="shared" si="903"/>
        <v>0</v>
      </c>
      <c r="ET153" s="473"/>
      <c r="EU153" s="207">
        <f t="shared" si="904"/>
        <v>0</v>
      </c>
      <c r="EV153" s="206">
        <f t="shared" si="905"/>
        <v>0</v>
      </c>
      <c r="EW153" s="206">
        <f t="shared" si="906"/>
        <v>0</v>
      </c>
      <c r="EX153" s="473"/>
      <c r="EY153" s="473">
        <f t="shared" si="907"/>
        <v>0</v>
      </c>
      <c r="EZ153" s="206">
        <f t="shared" si="908"/>
        <v>0</v>
      </c>
      <c r="FA153" s="206">
        <f t="shared" si="909"/>
        <v>0</v>
      </c>
      <c r="FB153" s="473"/>
      <c r="FC153" s="207">
        <f t="shared" si="910"/>
        <v>0</v>
      </c>
      <c r="FD153" s="206">
        <f t="shared" si="911"/>
        <v>0</v>
      </c>
      <c r="FE153" s="206">
        <f t="shared" si="912"/>
        <v>0</v>
      </c>
      <c r="FF153" s="473"/>
      <c r="FG153" s="207">
        <f t="shared" si="913"/>
        <v>0</v>
      </c>
      <c r="FH153" s="206">
        <f t="shared" si="914"/>
        <v>0</v>
      </c>
      <c r="FI153" s="206">
        <f t="shared" si="915"/>
        <v>0</v>
      </c>
      <c r="FJ153" s="473"/>
      <c r="FK153" s="207">
        <f t="shared" si="916"/>
        <v>0</v>
      </c>
      <c r="FL153" s="206">
        <f t="shared" si="917"/>
        <v>0</v>
      </c>
      <c r="FM153" s="206">
        <f t="shared" si="918"/>
        <v>0</v>
      </c>
      <c r="FN153" s="473"/>
      <c r="FO153" s="207">
        <f t="shared" si="919"/>
        <v>0</v>
      </c>
      <c r="FP153" s="206">
        <f t="shared" si="920"/>
        <v>0</v>
      </c>
      <c r="FQ153" s="206">
        <f t="shared" si="921"/>
        <v>0</v>
      </c>
      <c r="FR153" s="473"/>
      <c r="FS153" s="207">
        <f t="shared" si="922"/>
        <v>0</v>
      </c>
      <c r="FT153" s="206">
        <f t="shared" si="923"/>
        <v>0</v>
      </c>
      <c r="FU153" s="206">
        <f t="shared" si="924"/>
        <v>0</v>
      </c>
      <c r="FV153" s="473"/>
      <c r="FW153" s="473">
        <f t="shared" ref="FW153:FW175" si="1036">SUM(FV153*CH153)</f>
        <v>0</v>
      </c>
      <c r="FX153" s="473"/>
      <c r="FY153" s="473">
        <f t="shared" ref="FY153:FY175" si="1037">SUM(FX153*CH153)</f>
        <v>0</v>
      </c>
    </row>
    <row r="154" spans="1:263" s="3" customFormat="1" x14ac:dyDescent="0.2">
      <c r="A154" s="45" t="s">
        <v>397</v>
      </c>
      <c r="B154" s="45" t="s">
        <v>398</v>
      </c>
      <c r="C154" s="45" t="s">
        <v>3</v>
      </c>
      <c r="D154" s="45">
        <v>100</v>
      </c>
      <c r="E154" s="486"/>
      <c r="F154" s="52">
        <f t="shared" si="996"/>
        <v>0</v>
      </c>
      <c r="G154" s="47"/>
      <c r="H154" s="52">
        <f t="shared" si="997"/>
        <v>0</v>
      </c>
      <c r="I154" s="47"/>
      <c r="J154" s="52">
        <f t="shared" si="998"/>
        <v>0</v>
      </c>
      <c r="K154" s="47"/>
      <c r="L154" s="52">
        <f t="shared" si="999"/>
        <v>0</v>
      </c>
      <c r="M154" s="47"/>
      <c r="N154" s="52">
        <f t="shared" si="1000"/>
        <v>0</v>
      </c>
      <c r="O154" s="47"/>
      <c r="P154" s="52">
        <f t="shared" si="1001"/>
        <v>0</v>
      </c>
      <c r="Q154" s="47"/>
      <c r="R154" s="52">
        <f t="shared" si="1002"/>
        <v>0</v>
      </c>
      <c r="S154" s="47"/>
      <c r="T154" s="52">
        <f t="shared" si="1003"/>
        <v>0</v>
      </c>
      <c r="U154" s="47"/>
      <c r="V154" s="52">
        <f t="shared" si="1004"/>
        <v>0</v>
      </c>
      <c r="W154" s="47"/>
      <c r="X154" s="52">
        <f t="shared" si="1005"/>
        <v>0</v>
      </c>
      <c r="Y154" s="47"/>
      <c r="Z154" s="52">
        <f t="shared" si="1006"/>
        <v>0</v>
      </c>
      <c r="AA154" s="47"/>
      <c r="AB154" s="481">
        <f t="shared" si="1007"/>
        <v>0</v>
      </c>
      <c r="AC154" s="486"/>
      <c r="AD154" s="52">
        <f t="shared" si="1008"/>
        <v>0</v>
      </c>
      <c r="AE154" s="47"/>
      <c r="AF154" s="52">
        <f t="shared" si="1009"/>
        <v>0</v>
      </c>
      <c r="AG154" s="47"/>
      <c r="AH154" s="52">
        <f t="shared" si="1010"/>
        <v>0</v>
      </c>
      <c r="AI154" s="47"/>
      <c r="AJ154" s="52">
        <f t="shared" si="1011"/>
        <v>0</v>
      </c>
      <c r="AK154" s="47"/>
      <c r="AL154" s="52">
        <f t="shared" si="1012"/>
        <v>0</v>
      </c>
      <c r="AM154" s="47"/>
      <c r="AN154" s="52">
        <f t="shared" si="1013"/>
        <v>0</v>
      </c>
      <c r="AO154" s="47"/>
      <c r="AP154" s="52">
        <f t="shared" si="1014"/>
        <v>0</v>
      </c>
      <c r="AQ154" s="47">
        <v>61.75</v>
      </c>
      <c r="AR154" s="52">
        <f t="shared" si="1015"/>
        <v>6175</v>
      </c>
      <c r="AS154" s="47"/>
      <c r="AT154" s="52">
        <f t="shared" si="1016"/>
        <v>0</v>
      </c>
      <c r="AU154" s="47"/>
      <c r="AV154" s="52">
        <f t="shared" si="1017"/>
        <v>0</v>
      </c>
      <c r="AW154" s="47"/>
      <c r="AX154" s="52">
        <f t="shared" si="1018"/>
        <v>0</v>
      </c>
      <c r="AY154" s="47"/>
      <c r="AZ154" s="481">
        <f t="shared" si="1019"/>
        <v>0</v>
      </c>
      <c r="BA154" s="486"/>
      <c r="BB154" s="52">
        <f t="shared" si="1020"/>
        <v>0</v>
      </c>
      <c r="BC154" s="47"/>
      <c r="BD154" s="52">
        <f t="shared" si="1021"/>
        <v>0</v>
      </c>
      <c r="BE154" s="47"/>
      <c r="BF154" s="52">
        <f t="shared" si="1022"/>
        <v>0</v>
      </c>
      <c r="BG154" s="47"/>
      <c r="BH154" s="52">
        <f t="shared" si="1023"/>
        <v>0</v>
      </c>
      <c r="BI154" s="47"/>
      <c r="BJ154" s="52">
        <f t="shared" si="1024"/>
        <v>0</v>
      </c>
      <c r="BK154" s="47"/>
      <c r="BL154" s="52">
        <f t="shared" si="1025"/>
        <v>0</v>
      </c>
      <c r="BM154" s="47"/>
      <c r="BN154" s="52">
        <f t="shared" si="1026"/>
        <v>0</v>
      </c>
      <c r="BO154" s="47"/>
      <c r="BP154" s="52">
        <f t="shared" si="1027"/>
        <v>0</v>
      </c>
      <c r="BQ154" s="47"/>
      <c r="BR154" s="52">
        <f t="shared" si="1028"/>
        <v>0</v>
      </c>
      <c r="BS154" s="47"/>
      <c r="BT154" s="52">
        <f t="shared" si="1029"/>
        <v>0</v>
      </c>
      <c r="BU154" s="47"/>
      <c r="BV154" s="52">
        <f t="shared" si="1030"/>
        <v>0</v>
      </c>
      <c r="BW154" s="47"/>
      <c r="BX154" s="505">
        <f t="shared" si="1031"/>
        <v>0</v>
      </c>
      <c r="BY154" s="499"/>
      <c r="BZ154" s="52">
        <f t="shared" si="1032"/>
        <v>0</v>
      </c>
      <c r="CA154" s="47"/>
      <c r="CB154" s="52">
        <f t="shared" si="1033"/>
        <v>0</v>
      </c>
      <c r="CC154" s="47"/>
      <c r="CD154" s="52">
        <f t="shared" si="1034"/>
        <v>0</v>
      </c>
      <c r="CE154" s="47"/>
      <c r="CF154" s="52">
        <f t="shared" si="1035"/>
        <v>0</v>
      </c>
      <c r="CG154" s="42"/>
      <c r="CH154" s="49">
        <f t="shared" si="862"/>
        <v>61.75</v>
      </c>
      <c r="CI154" s="49">
        <f t="shared" si="863"/>
        <v>6175</v>
      </c>
      <c r="CJ154" s="1"/>
      <c r="CK154" s="1"/>
      <c r="CL154" s="207"/>
      <c r="CM154" s="207">
        <f t="shared" si="864"/>
        <v>0</v>
      </c>
      <c r="CN154" s="206">
        <f t="shared" si="951"/>
        <v>0</v>
      </c>
      <c r="CO154" s="206">
        <f t="shared" si="952"/>
        <v>0</v>
      </c>
      <c r="CP154" s="207"/>
      <c r="CQ154" s="207">
        <f t="shared" si="865"/>
        <v>0</v>
      </c>
      <c r="CR154" s="206">
        <f t="shared" si="866"/>
        <v>0</v>
      </c>
      <c r="CS154" s="206">
        <f t="shared" si="867"/>
        <v>0</v>
      </c>
      <c r="CT154" s="207"/>
      <c r="CU154" s="207">
        <f t="shared" si="868"/>
        <v>0</v>
      </c>
      <c r="CV154" s="206">
        <f t="shared" si="869"/>
        <v>0</v>
      </c>
      <c r="CW154" s="206">
        <f t="shared" si="870"/>
        <v>0</v>
      </c>
      <c r="CX154" s="207"/>
      <c r="CY154" s="207">
        <f t="shared" si="871"/>
        <v>0</v>
      </c>
      <c r="CZ154" s="206">
        <f t="shared" si="872"/>
        <v>0</v>
      </c>
      <c r="DA154" s="206">
        <f t="shared" si="873"/>
        <v>0</v>
      </c>
      <c r="DB154" s="207"/>
      <c r="DC154" s="207">
        <f t="shared" si="874"/>
        <v>0</v>
      </c>
      <c r="DD154" s="206">
        <f t="shared" si="875"/>
        <v>0</v>
      </c>
      <c r="DE154" s="206">
        <f t="shared" si="876"/>
        <v>0</v>
      </c>
      <c r="DF154" s="207"/>
      <c r="DG154" s="207">
        <f t="shared" si="877"/>
        <v>0</v>
      </c>
      <c r="DH154" s="206">
        <f t="shared" si="878"/>
        <v>0</v>
      </c>
      <c r="DI154" s="206">
        <f t="shared" si="879"/>
        <v>0</v>
      </c>
      <c r="DJ154" s="207"/>
      <c r="DK154" s="207">
        <f t="shared" si="880"/>
        <v>0</v>
      </c>
      <c r="DL154" s="206">
        <f t="shared" si="881"/>
        <v>0</v>
      </c>
      <c r="DM154" s="206">
        <f t="shared" si="882"/>
        <v>0</v>
      </c>
      <c r="DN154" s="207"/>
      <c r="DO154" s="207">
        <f t="shared" si="883"/>
        <v>0</v>
      </c>
      <c r="DP154" s="206">
        <f t="shared" si="884"/>
        <v>0</v>
      </c>
      <c r="DQ154" s="206">
        <f t="shared" si="885"/>
        <v>0</v>
      </c>
      <c r="DR154" s="207"/>
      <c r="DS154" s="207">
        <f t="shared" si="886"/>
        <v>0</v>
      </c>
      <c r="DT154" s="206">
        <f t="shared" si="887"/>
        <v>0</v>
      </c>
      <c r="DU154" s="206">
        <f t="shared" si="888"/>
        <v>0</v>
      </c>
      <c r="DV154" s="207"/>
      <c r="DW154" s="207">
        <f t="shared" si="953"/>
        <v>0</v>
      </c>
      <c r="DX154" s="206">
        <f t="shared" si="954"/>
        <v>0</v>
      </c>
      <c r="DY154" s="206">
        <f t="shared" si="955"/>
        <v>0</v>
      </c>
      <c r="DZ154" s="525"/>
      <c r="EA154" s="207">
        <f t="shared" si="889"/>
        <v>0</v>
      </c>
      <c r="EB154" s="206">
        <f t="shared" si="890"/>
        <v>0</v>
      </c>
      <c r="EC154" s="206">
        <f t="shared" si="891"/>
        <v>0</v>
      </c>
      <c r="ED154" s="207"/>
      <c r="EE154" s="207">
        <f t="shared" si="892"/>
        <v>0</v>
      </c>
      <c r="EF154" s="206">
        <f t="shared" si="893"/>
        <v>0</v>
      </c>
      <c r="EG154" s="206">
        <f t="shared" si="894"/>
        <v>0</v>
      </c>
      <c r="EH154" s="207"/>
      <c r="EI154" s="207">
        <f t="shared" si="895"/>
        <v>0</v>
      </c>
      <c r="EJ154" s="206">
        <f t="shared" si="896"/>
        <v>0</v>
      </c>
      <c r="EK154" s="206">
        <f t="shared" si="897"/>
        <v>0</v>
      </c>
      <c r="EL154" s="207"/>
      <c r="EM154" s="207">
        <f t="shared" si="898"/>
        <v>0</v>
      </c>
      <c r="EN154" s="206">
        <f t="shared" si="899"/>
        <v>0</v>
      </c>
      <c r="EO154" s="206">
        <f t="shared" si="900"/>
        <v>0</v>
      </c>
      <c r="EP154" s="207"/>
      <c r="EQ154" s="207">
        <f t="shared" si="901"/>
        <v>0</v>
      </c>
      <c r="ER154" s="206">
        <f t="shared" si="902"/>
        <v>0</v>
      </c>
      <c r="ES154" s="206">
        <f t="shared" si="903"/>
        <v>0</v>
      </c>
      <c r="ET154" s="207"/>
      <c r="EU154" s="207">
        <f t="shared" si="904"/>
        <v>0</v>
      </c>
      <c r="EV154" s="206">
        <f t="shared" si="905"/>
        <v>0</v>
      </c>
      <c r="EW154" s="206">
        <f t="shared" si="906"/>
        <v>0</v>
      </c>
      <c r="EX154" s="207"/>
      <c r="EY154" s="207">
        <f t="shared" si="907"/>
        <v>0</v>
      </c>
      <c r="EZ154" s="206">
        <f t="shared" si="908"/>
        <v>0</v>
      </c>
      <c r="FA154" s="206">
        <f t="shared" si="909"/>
        <v>0</v>
      </c>
      <c r="FB154" s="207"/>
      <c r="FC154" s="207">
        <f t="shared" si="910"/>
        <v>0</v>
      </c>
      <c r="FD154" s="206">
        <f t="shared" si="911"/>
        <v>61.75</v>
      </c>
      <c r="FE154" s="206">
        <f t="shared" si="912"/>
        <v>6175</v>
      </c>
      <c r="FF154" s="207"/>
      <c r="FG154" s="207">
        <f t="shared" si="913"/>
        <v>0</v>
      </c>
      <c r="FH154" s="206">
        <f t="shared" si="914"/>
        <v>0</v>
      </c>
      <c r="FI154" s="206">
        <f t="shared" si="915"/>
        <v>0</v>
      </c>
      <c r="FJ154" s="207"/>
      <c r="FK154" s="207">
        <f t="shared" si="916"/>
        <v>0</v>
      </c>
      <c r="FL154" s="206">
        <f t="shared" si="917"/>
        <v>0</v>
      </c>
      <c r="FM154" s="206">
        <f t="shared" si="918"/>
        <v>0</v>
      </c>
      <c r="FN154" s="207"/>
      <c r="FO154" s="207">
        <f t="shared" si="919"/>
        <v>0</v>
      </c>
      <c r="FP154" s="206">
        <f t="shared" si="920"/>
        <v>0</v>
      </c>
      <c r="FQ154" s="206">
        <f t="shared" si="921"/>
        <v>0</v>
      </c>
      <c r="FR154" s="207"/>
      <c r="FS154" s="207">
        <f t="shared" si="922"/>
        <v>0</v>
      </c>
      <c r="FT154" s="206">
        <f t="shared" si="923"/>
        <v>0</v>
      </c>
      <c r="FU154" s="206">
        <f t="shared" si="924"/>
        <v>0</v>
      </c>
      <c r="FV154" s="207"/>
      <c r="FW154" s="207">
        <f t="shared" si="1036"/>
        <v>0</v>
      </c>
      <c r="FX154" s="206">
        <f t="shared" ref="FX154:FX174" si="1038">SUM(FV154+DH154)</f>
        <v>0</v>
      </c>
      <c r="FY154" s="206">
        <f t="shared" si="1037"/>
        <v>0</v>
      </c>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1:263" s="3" customFormat="1" x14ac:dyDescent="0.2">
      <c r="A155" s="45" t="s">
        <v>403</v>
      </c>
      <c r="B155" s="45" t="s">
        <v>402</v>
      </c>
      <c r="C155" s="45" t="s">
        <v>3</v>
      </c>
      <c r="D155" s="45">
        <v>100</v>
      </c>
      <c r="E155" s="486"/>
      <c r="F155" s="52">
        <f t="shared" si="996"/>
        <v>0</v>
      </c>
      <c r="G155" s="47"/>
      <c r="H155" s="52">
        <f t="shared" si="997"/>
        <v>0</v>
      </c>
      <c r="I155" s="47"/>
      <c r="J155" s="52">
        <f t="shared" si="998"/>
        <v>0</v>
      </c>
      <c r="K155" s="47"/>
      <c r="L155" s="52">
        <f t="shared" si="999"/>
        <v>0</v>
      </c>
      <c r="M155" s="47"/>
      <c r="N155" s="52">
        <f t="shared" si="1000"/>
        <v>0</v>
      </c>
      <c r="O155" s="47"/>
      <c r="P155" s="52">
        <f t="shared" si="1001"/>
        <v>0</v>
      </c>
      <c r="Q155" s="47"/>
      <c r="R155" s="52">
        <f t="shared" si="1002"/>
        <v>0</v>
      </c>
      <c r="S155" s="47"/>
      <c r="T155" s="52">
        <f t="shared" si="1003"/>
        <v>0</v>
      </c>
      <c r="U155" s="47"/>
      <c r="V155" s="52">
        <f t="shared" si="1004"/>
        <v>0</v>
      </c>
      <c r="W155" s="47"/>
      <c r="X155" s="52">
        <f t="shared" si="1005"/>
        <v>0</v>
      </c>
      <c r="Y155" s="47"/>
      <c r="Z155" s="52">
        <f t="shared" si="1006"/>
        <v>0</v>
      </c>
      <c r="AA155" s="47"/>
      <c r="AB155" s="481">
        <f t="shared" si="1007"/>
        <v>0</v>
      </c>
      <c r="AC155" s="486"/>
      <c r="AD155" s="52">
        <f t="shared" si="1008"/>
        <v>0</v>
      </c>
      <c r="AE155" s="47"/>
      <c r="AF155" s="52">
        <f t="shared" si="1009"/>
        <v>0</v>
      </c>
      <c r="AG155" s="47"/>
      <c r="AH155" s="52">
        <f t="shared" si="1010"/>
        <v>0</v>
      </c>
      <c r="AI155" s="47"/>
      <c r="AJ155" s="52">
        <f t="shared" si="1011"/>
        <v>0</v>
      </c>
      <c r="AK155" s="47"/>
      <c r="AL155" s="52">
        <f t="shared" si="1012"/>
        <v>0</v>
      </c>
      <c r="AM155" s="47"/>
      <c r="AN155" s="52">
        <f t="shared" si="1013"/>
        <v>0</v>
      </c>
      <c r="AO155" s="47"/>
      <c r="AP155" s="52">
        <f t="shared" si="1014"/>
        <v>0</v>
      </c>
      <c r="AQ155" s="47"/>
      <c r="AR155" s="52">
        <f t="shared" si="1015"/>
        <v>0</v>
      </c>
      <c r="AS155" s="47"/>
      <c r="AT155" s="52">
        <f t="shared" si="1016"/>
        <v>0</v>
      </c>
      <c r="AU155" s="47"/>
      <c r="AV155" s="52">
        <f t="shared" si="1017"/>
        <v>0</v>
      </c>
      <c r="AW155" s="47"/>
      <c r="AX155" s="52">
        <f t="shared" si="1018"/>
        <v>0</v>
      </c>
      <c r="AY155" s="47"/>
      <c r="AZ155" s="481">
        <f t="shared" si="1019"/>
        <v>0</v>
      </c>
      <c r="BA155" s="486"/>
      <c r="BB155" s="52">
        <f t="shared" si="1020"/>
        <v>0</v>
      </c>
      <c r="BC155" s="47"/>
      <c r="BD155" s="52">
        <f t="shared" si="1021"/>
        <v>0</v>
      </c>
      <c r="BE155" s="47"/>
      <c r="BF155" s="52">
        <f t="shared" si="1022"/>
        <v>0</v>
      </c>
      <c r="BG155" s="47"/>
      <c r="BH155" s="52">
        <f t="shared" si="1023"/>
        <v>0</v>
      </c>
      <c r="BI155" s="47"/>
      <c r="BJ155" s="52">
        <f t="shared" si="1024"/>
        <v>0</v>
      </c>
      <c r="BK155" s="47"/>
      <c r="BL155" s="52">
        <f t="shared" si="1025"/>
        <v>0</v>
      </c>
      <c r="BM155" s="47"/>
      <c r="BN155" s="52">
        <f t="shared" si="1026"/>
        <v>0</v>
      </c>
      <c r="BO155" s="47"/>
      <c r="BP155" s="52">
        <f t="shared" si="1027"/>
        <v>0</v>
      </c>
      <c r="BQ155" s="47"/>
      <c r="BR155" s="52">
        <f t="shared" si="1028"/>
        <v>0</v>
      </c>
      <c r="BS155" s="47"/>
      <c r="BT155" s="52">
        <f t="shared" si="1029"/>
        <v>0</v>
      </c>
      <c r="BU155" s="47"/>
      <c r="BV155" s="52">
        <f t="shared" si="1030"/>
        <v>0</v>
      </c>
      <c r="BW155" s="47"/>
      <c r="BX155" s="505">
        <f t="shared" si="1031"/>
        <v>0</v>
      </c>
      <c r="BY155" s="499"/>
      <c r="BZ155" s="52">
        <f t="shared" si="1032"/>
        <v>0</v>
      </c>
      <c r="CA155" s="47"/>
      <c r="CB155" s="52">
        <f t="shared" si="1033"/>
        <v>0</v>
      </c>
      <c r="CC155" s="47"/>
      <c r="CD155" s="52">
        <f t="shared" si="1034"/>
        <v>0</v>
      </c>
      <c r="CE155" s="47"/>
      <c r="CF155" s="52">
        <f t="shared" si="1035"/>
        <v>0</v>
      </c>
      <c r="CG155" s="42"/>
      <c r="CH155" s="49">
        <f t="shared" si="862"/>
        <v>0</v>
      </c>
      <c r="CI155" s="49">
        <f t="shared" si="863"/>
        <v>0</v>
      </c>
      <c r="CJ155" s="1"/>
      <c r="CK155" s="1"/>
      <c r="CL155" s="207"/>
      <c r="CM155" s="207">
        <f t="shared" si="864"/>
        <v>0</v>
      </c>
      <c r="CN155" s="206">
        <f t="shared" si="951"/>
        <v>0</v>
      </c>
      <c r="CO155" s="206">
        <f t="shared" si="952"/>
        <v>0</v>
      </c>
      <c r="CP155" s="207"/>
      <c r="CQ155" s="207">
        <f t="shared" si="865"/>
        <v>0</v>
      </c>
      <c r="CR155" s="206">
        <f t="shared" si="866"/>
        <v>0</v>
      </c>
      <c r="CS155" s="206">
        <f t="shared" si="867"/>
        <v>0</v>
      </c>
      <c r="CT155" s="207"/>
      <c r="CU155" s="207">
        <f t="shared" si="868"/>
        <v>0</v>
      </c>
      <c r="CV155" s="206">
        <f t="shared" si="869"/>
        <v>0</v>
      </c>
      <c r="CW155" s="206">
        <f t="shared" si="870"/>
        <v>0</v>
      </c>
      <c r="CX155" s="207"/>
      <c r="CY155" s="207">
        <f t="shared" si="871"/>
        <v>0</v>
      </c>
      <c r="CZ155" s="206">
        <f t="shared" si="872"/>
        <v>0</v>
      </c>
      <c r="DA155" s="206">
        <f t="shared" si="873"/>
        <v>0</v>
      </c>
      <c r="DB155" s="207"/>
      <c r="DC155" s="207">
        <f t="shared" si="874"/>
        <v>0</v>
      </c>
      <c r="DD155" s="206">
        <f t="shared" si="875"/>
        <v>0</v>
      </c>
      <c r="DE155" s="206">
        <f t="shared" si="876"/>
        <v>0</v>
      </c>
      <c r="DF155" s="207"/>
      <c r="DG155" s="207">
        <f t="shared" si="877"/>
        <v>0</v>
      </c>
      <c r="DH155" s="206">
        <f t="shared" si="878"/>
        <v>0</v>
      </c>
      <c r="DI155" s="206">
        <f t="shared" si="879"/>
        <v>0</v>
      </c>
      <c r="DJ155" s="207"/>
      <c r="DK155" s="207">
        <f t="shared" si="880"/>
        <v>0</v>
      </c>
      <c r="DL155" s="206">
        <f t="shared" si="881"/>
        <v>0</v>
      </c>
      <c r="DM155" s="206">
        <f t="shared" si="882"/>
        <v>0</v>
      </c>
      <c r="DN155" s="207"/>
      <c r="DO155" s="207">
        <f t="shared" si="883"/>
        <v>0</v>
      </c>
      <c r="DP155" s="206">
        <f t="shared" si="884"/>
        <v>0</v>
      </c>
      <c r="DQ155" s="206">
        <f t="shared" si="885"/>
        <v>0</v>
      </c>
      <c r="DR155" s="207"/>
      <c r="DS155" s="207">
        <f t="shared" si="886"/>
        <v>0</v>
      </c>
      <c r="DT155" s="206">
        <f t="shared" si="887"/>
        <v>0</v>
      </c>
      <c r="DU155" s="206">
        <f t="shared" si="888"/>
        <v>0</v>
      </c>
      <c r="DV155" s="207"/>
      <c r="DW155" s="207">
        <f t="shared" si="953"/>
        <v>0</v>
      </c>
      <c r="DX155" s="206">
        <f t="shared" si="954"/>
        <v>0</v>
      </c>
      <c r="DY155" s="206">
        <f t="shared" si="955"/>
        <v>0</v>
      </c>
      <c r="DZ155" s="525"/>
      <c r="EA155" s="207">
        <f t="shared" si="889"/>
        <v>0</v>
      </c>
      <c r="EB155" s="206">
        <f t="shared" si="890"/>
        <v>0</v>
      </c>
      <c r="EC155" s="206">
        <f t="shared" si="891"/>
        <v>0</v>
      </c>
      <c r="ED155" s="207"/>
      <c r="EE155" s="207">
        <f t="shared" si="892"/>
        <v>0</v>
      </c>
      <c r="EF155" s="206">
        <f t="shared" si="893"/>
        <v>0</v>
      </c>
      <c r="EG155" s="206">
        <f t="shared" si="894"/>
        <v>0</v>
      </c>
      <c r="EH155" s="207"/>
      <c r="EI155" s="207">
        <f t="shared" si="895"/>
        <v>0</v>
      </c>
      <c r="EJ155" s="206">
        <f t="shared" si="896"/>
        <v>0</v>
      </c>
      <c r="EK155" s="206">
        <f t="shared" si="897"/>
        <v>0</v>
      </c>
      <c r="EL155" s="207"/>
      <c r="EM155" s="207">
        <f t="shared" si="898"/>
        <v>0</v>
      </c>
      <c r="EN155" s="206">
        <f t="shared" si="899"/>
        <v>0</v>
      </c>
      <c r="EO155" s="206">
        <f t="shared" si="900"/>
        <v>0</v>
      </c>
      <c r="EP155" s="207"/>
      <c r="EQ155" s="207">
        <f t="shared" si="901"/>
        <v>0</v>
      </c>
      <c r="ER155" s="206">
        <f t="shared" si="902"/>
        <v>0</v>
      </c>
      <c r="ES155" s="206">
        <f t="shared" si="903"/>
        <v>0</v>
      </c>
      <c r="ET155" s="207"/>
      <c r="EU155" s="207">
        <f t="shared" si="904"/>
        <v>0</v>
      </c>
      <c r="EV155" s="206">
        <f t="shared" si="905"/>
        <v>0</v>
      </c>
      <c r="EW155" s="206">
        <f t="shared" si="906"/>
        <v>0</v>
      </c>
      <c r="EX155" s="207"/>
      <c r="EY155" s="207">
        <f t="shared" si="907"/>
        <v>0</v>
      </c>
      <c r="EZ155" s="206">
        <f t="shared" si="908"/>
        <v>0</v>
      </c>
      <c r="FA155" s="206">
        <f t="shared" si="909"/>
        <v>0</v>
      </c>
      <c r="FB155" s="207"/>
      <c r="FC155" s="207">
        <f t="shared" si="910"/>
        <v>0</v>
      </c>
      <c r="FD155" s="206">
        <f t="shared" si="911"/>
        <v>0</v>
      </c>
      <c r="FE155" s="206">
        <f t="shared" si="912"/>
        <v>0</v>
      </c>
      <c r="FF155" s="207"/>
      <c r="FG155" s="207">
        <f t="shared" si="913"/>
        <v>0</v>
      </c>
      <c r="FH155" s="206">
        <f t="shared" si="914"/>
        <v>0</v>
      </c>
      <c r="FI155" s="206">
        <f t="shared" si="915"/>
        <v>0</v>
      </c>
      <c r="FJ155" s="475">
        <v>1.5</v>
      </c>
      <c r="FK155" s="207">
        <f t="shared" si="916"/>
        <v>150</v>
      </c>
      <c r="FL155" s="206">
        <f t="shared" si="917"/>
        <v>1.5</v>
      </c>
      <c r="FM155" s="206">
        <f t="shared" si="918"/>
        <v>150</v>
      </c>
      <c r="FN155" s="207">
        <v>3.5</v>
      </c>
      <c r="FO155" s="207">
        <f t="shared" si="919"/>
        <v>350</v>
      </c>
      <c r="FP155" s="206">
        <f t="shared" si="920"/>
        <v>3.5</v>
      </c>
      <c r="FQ155" s="206">
        <f t="shared" si="921"/>
        <v>350</v>
      </c>
      <c r="FR155" s="207"/>
      <c r="FS155" s="207">
        <f t="shared" si="922"/>
        <v>0</v>
      </c>
      <c r="FT155" s="206">
        <f t="shared" si="923"/>
        <v>0</v>
      </c>
      <c r="FU155" s="206">
        <f t="shared" si="924"/>
        <v>0</v>
      </c>
      <c r="FV155" s="207"/>
      <c r="FW155" s="207">
        <f t="shared" si="1036"/>
        <v>0</v>
      </c>
      <c r="FX155" s="206">
        <f t="shared" si="1038"/>
        <v>0</v>
      </c>
      <c r="FY155" s="206">
        <f t="shared" si="1037"/>
        <v>0</v>
      </c>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1:263" s="3" customFormat="1" x14ac:dyDescent="0.2">
      <c r="A156" s="45" t="s">
        <v>239</v>
      </c>
      <c r="B156" s="45" t="s">
        <v>240</v>
      </c>
      <c r="C156" s="45" t="s">
        <v>3</v>
      </c>
      <c r="D156" s="45">
        <v>100</v>
      </c>
      <c r="E156" s="486"/>
      <c r="F156" s="52">
        <f t="shared" si="996"/>
        <v>0</v>
      </c>
      <c r="G156" s="47"/>
      <c r="H156" s="52">
        <f t="shared" si="997"/>
        <v>0</v>
      </c>
      <c r="I156" s="47"/>
      <c r="J156" s="52">
        <f t="shared" si="998"/>
        <v>0</v>
      </c>
      <c r="K156" s="47"/>
      <c r="L156" s="52">
        <f t="shared" si="999"/>
        <v>0</v>
      </c>
      <c r="M156" s="47"/>
      <c r="N156" s="52">
        <f t="shared" si="1000"/>
        <v>0</v>
      </c>
      <c r="O156" s="47"/>
      <c r="P156" s="52">
        <f t="shared" si="1001"/>
        <v>0</v>
      </c>
      <c r="Q156" s="47"/>
      <c r="R156" s="52">
        <f t="shared" si="1002"/>
        <v>0</v>
      </c>
      <c r="S156" s="47"/>
      <c r="T156" s="52">
        <f t="shared" si="1003"/>
        <v>0</v>
      </c>
      <c r="U156" s="47"/>
      <c r="V156" s="52">
        <f t="shared" si="1004"/>
        <v>0</v>
      </c>
      <c r="W156" s="47"/>
      <c r="X156" s="52">
        <f t="shared" si="1005"/>
        <v>0</v>
      </c>
      <c r="Y156" s="47"/>
      <c r="Z156" s="52">
        <f t="shared" si="1006"/>
        <v>0</v>
      </c>
      <c r="AA156" s="47"/>
      <c r="AB156" s="481">
        <f t="shared" si="1007"/>
        <v>0</v>
      </c>
      <c r="AC156" s="486"/>
      <c r="AD156" s="52">
        <f t="shared" si="1008"/>
        <v>0</v>
      </c>
      <c r="AE156" s="47"/>
      <c r="AF156" s="52">
        <f t="shared" si="1009"/>
        <v>0</v>
      </c>
      <c r="AG156" s="47"/>
      <c r="AH156" s="52">
        <f t="shared" si="1010"/>
        <v>0</v>
      </c>
      <c r="AI156" s="47"/>
      <c r="AJ156" s="52">
        <f t="shared" si="1011"/>
        <v>0</v>
      </c>
      <c r="AK156" s="47"/>
      <c r="AL156" s="52">
        <f t="shared" si="1012"/>
        <v>0</v>
      </c>
      <c r="AM156" s="47"/>
      <c r="AN156" s="52">
        <f t="shared" si="1013"/>
        <v>0</v>
      </c>
      <c r="AO156" s="47"/>
      <c r="AP156" s="52">
        <f t="shared" si="1014"/>
        <v>0</v>
      </c>
      <c r="AQ156" s="47"/>
      <c r="AR156" s="52">
        <f t="shared" si="1015"/>
        <v>0</v>
      </c>
      <c r="AS156" s="47"/>
      <c r="AT156" s="52">
        <f t="shared" si="1016"/>
        <v>0</v>
      </c>
      <c r="AU156" s="47"/>
      <c r="AV156" s="52">
        <f t="shared" si="1017"/>
        <v>0</v>
      </c>
      <c r="AW156" s="47"/>
      <c r="AX156" s="52">
        <f t="shared" si="1018"/>
        <v>0</v>
      </c>
      <c r="AY156" s="47"/>
      <c r="AZ156" s="481">
        <f t="shared" si="1019"/>
        <v>0</v>
      </c>
      <c r="BA156" s="486"/>
      <c r="BB156" s="52">
        <f t="shared" si="1020"/>
        <v>0</v>
      </c>
      <c r="BC156" s="47"/>
      <c r="BD156" s="52">
        <f t="shared" si="1021"/>
        <v>0</v>
      </c>
      <c r="BE156" s="47"/>
      <c r="BF156" s="52">
        <f t="shared" si="1022"/>
        <v>0</v>
      </c>
      <c r="BG156" s="47"/>
      <c r="BH156" s="52">
        <f t="shared" si="1023"/>
        <v>0</v>
      </c>
      <c r="BI156" s="47"/>
      <c r="BJ156" s="52">
        <f t="shared" si="1024"/>
        <v>0</v>
      </c>
      <c r="BK156" s="47"/>
      <c r="BL156" s="52">
        <f t="shared" si="1025"/>
        <v>0</v>
      </c>
      <c r="BM156" s="47"/>
      <c r="BN156" s="52">
        <f t="shared" si="1026"/>
        <v>0</v>
      </c>
      <c r="BO156" s="47"/>
      <c r="BP156" s="52">
        <f t="shared" si="1027"/>
        <v>0</v>
      </c>
      <c r="BQ156" s="47"/>
      <c r="BR156" s="52">
        <f t="shared" si="1028"/>
        <v>0</v>
      </c>
      <c r="BS156" s="47"/>
      <c r="BT156" s="52">
        <f t="shared" si="1029"/>
        <v>0</v>
      </c>
      <c r="BU156" s="47"/>
      <c r="BV156" s="52">
        <f t="shared" si="1030"/>
        <v>0</v>
      </c>
      <c r="BW156" s="47"/>
      <c r="BX156" s="505">
        <f t="shared" si="1031"/>
        <v>0</v>
      </c>
      <c r="BY156" s="499"/>
      <c r="BZ156" s="52">
        <f t="shared" si="1032"/>
        <v>0</v>
      </c>
      <c r="CA156" s="47"/>
      <c r="CB156" s="52">
        <f t="shared" si="1033"/>
        <v>0</v>
      </c>
      <c r="CC156" s="47"/>
      <c r="CD156" s="52">
        <f t="shared" si="1034"/>
        <v>0</v>
      </c>
      <c r="CE156" s="47"/>
      <c r="CF156" s="52">
        <f t="shared" si="1035"/>
        <v>0</v>
      </c>
      <c r="CG156" s="42"/>
      <c r="CH156" s="49">
        <f t="shared" si="862"/>
        <v>0</v>
      </c>
      <c r="CI156" s="49">
        <f t="shared" si="863"/>
        <v>0</v>
      </c>
      <c r="CJ156" s="1"/>
      <c r="CK156" s="1"/>
      <c r="CL156" s="207">
        <v>1.25</v>
      </c>
      <c r="CM156" s="207">
        <f t="shared" si="864"/>
        <v>125</v>
      </c>
      <c r="CN156" s="206">
        <f t="shared" si="951"/>
        <v>1.25</v>
      </c>
      <c r="CO156" s="206">
        <f t="shared" si="952"/>
        <v>125</v>
      </c>
      <c r="CP156" s="207"/>
      <c r="CQ156" s="207">
        <f t="shared" si="865"/>
        <v>0</v>
      </c>
      <c r="CR156" s="206">
        <f t="shared" si="866"/>
        <v>0</v>
      </c>
      <c r="CS156" s="206">
        <f t="shared" si="867"/>
        <v>0</v>
      </c>
      <c r="CT156" s="207"/>
      <c r="CU156" s="207">
        <f t="shared" si="868"/>
        <v>0</v>
      </c>
      <c r="CV156" s="206">
        <f t="shared" si="869"/>
        <v>0</v>
      </c>
      <c r="CW156" s="206">
        <f t="shared" si="870"/>
        <v>0</v>
      </c>
      <c r="CX156" s="207"/>
      <c r="CY156" s="207">
        <f t="shared" si="871"/>
        <v>0</v>
      </c>
      <c r="CZ156" s="206">
        <f t="shared" si="872"/>
        <v>0</v>
      </c>
      <c r="DA156" s="206">
        <f t="shared" si="873"/>
        <v>0</v>
      </c>
      <c r="DB156" s="207"/>
      <c r="DC156" s="207">
        <f t="shared" si="874"/>
        <v>0</v>
      </c>
      <c r="DD156" s="206">
        <f t="shared" si="875"/>
        <v>0</v>
      </c>
      <c r="DE156" s="206">
        <f t="shared" si="876"/>
        <v>0</v>
      </c>
      <c r="DF156" s="207"/>
      <c r="DG156" s="207">
        <f t="shared" si="877"/>
        <v>0</v>
      </c>
      <c r="DH156" s="206">
        <f t="shared" si="878"/>
        <v>0</v>
      </c>
      <c r="DI156" s="206">
        <f t="shared" si="879"/>
        <v>0</v>
      </c>
      <c r="DJ156" s="207"/>
      <c r="DK156" s="207">
        <f t="shared" si="880"/>
        <v>0</v>
      </c>
      <c r="DL156" s="206">
        <f t="shared" si="881"/>
        <v>0</v>
      </c>
      <c r="DM156" s="206">
        <f t="shared" si="882"/>
        <v>0</v>
      </c>
      <c r="DN156" s="207"/>
      <c r="DO156" s="207">
        <f t="shared" si="883"/>
        <v>0</v>
      </c>
      <c r="DP156" s="206">
        <f t="shared" si="884"/>
        <v>0</v>
      </c>
      <c r="DQ156" s="206">
        <f t="shared" si="885"/>
        <v>0</v>
      </c>
      <c r="DR156" s="207"/>
      <c r="DS156" s="207">
        <f t="shared" si="886"/>
        <v>0</v>
      </c>
      <c r="DT156" s="206">
        <f t="shared" si="887"/>
        <v>0</v>
      </c>
      <c r="DU156" s="206">
        <f t="shared" si="888"/>
        <v>0</v>
      </c>
      <c r="DV156" s="207"/>
      <c r="DW156" s="207">
        <f t="shared" si="953"/>
        <v>0</v>
      </c>
      <c r="DX156" s="206">
        <f t="shared" si="954"/>
        <v>0</v>
      </c>
      <c r="DY156" s="206">
        <f t="shared" si="955"/>
        <v>0</v>
      </c>
      <c r="DZ156" s="525"/>
      <c r="EA156" s="207">
        <f t="shared" si="889"/>
        <v>0</v>
      </c>
      <c r="EB156" s="206">
        <f t="shared" si="890"/>
        <v>0</v>
      </c>
      <c r="EC156" s="206">
        <f t="shared" si="891"/>
        <v>0</v>
      </c>
      <c r="ED156" s="207"/>
      <c r="EE156" s="207">
        <f t="shared" si="892"/>
        <v>0</v>
      </c>
      <c r="EF156" s="206">
        <f t="shared" si="893"/>
        <v>0</v>
      </c>
      <c r="EG156" s="206">
        <f t="shared" si="894"/>
        <v>0</v>
      </c>
      <c r="EH156" s="207"/>
      <c r="EI156" s="207">
        <f t="shared" si="895"/>
        <v>0</v>
      </c>
      <c r="EJ156" s="206">
        <f t="shared" si="896"/>
        <v>0</v>
      </c>
      <c r="EK156" s="206">
        <f t="shared" si="897"/>
        <v>0</v>
      </c>
      <c r="EL156" s="207"/>
      <c r="EM156" s="207">
        <f t="shared" si="898"/>
        <v>0</v>
      </c>
      <c r="EN156" s="206">
        <f t="shared" si="899"/>
        <v>0</v>
      </c>
      <c r="EO156" s="206">
        <f t="shared" si="900"/>
        <v>0</v>
      </c>
      <c r="EP156" s="207"/>
      <c r="EQ156" s="207">
        <f t="shared" si="901"/>
        <v>0</v>
      </c>
      <c r="ER156" s="206">
        <f t="shared" si="902"/>
        <v>0</v>
      </c>
      <c r="ES156" s="206">
        <f t="shared" si="903"/>
        <v>0</v>
      </c>
      <c r="ET156" s="207"/>
      <c r="EU156" s="207">
        <f t="shared" si="904"/>
        <v>0</v>
      </c>
      <c r="EV156" s="206">
        <f t="shared" si="905"/>
        <v>0</v>
      </c>
      <c r="EW156" s="206">
        <f t="shared" si="906"/>
        <v>0</v>
      </c>
      <c r="EX156" s="207"/>
      <c r="EY156" s="207">
        <f t="shared" si="907"/>
        <v>0</v>
      </c>
      <c r="EZ156" s="206">
        <f t="shared" si="908"/>
        <v>0</v>
      </c>
      <c r="FA156" s="206">
        <f t="shared" si="909"/>
        <v>0</v>
      </c>
      <c r="FB156" s="207"/>
      <c r="FC156" s="207">
        <f t="shared" si="910"/>
        <v>0</v>
      </c>
      <c r="FD156" s="206">
        <f t="shared" si="911"/>
        <v>0</v>
      </c>
      <c r="FE156" s="206">
        <f t="shared" si="912"/>
        <v>0</v>
      </c>
      <c r="FF156" s="207"/>
      <c r="FG156" s="207">
        <f t="shared" si="913"/>
        <v>0</v>
      </c>
      <c r="FH156" s="206">
        <f t="shared" si="914"/>
        <v>0</v>
      </c>
      <c r="FI156" s="206">
        <f t="shared" si="915"/>
        <v>0</v>
      </c>
      <c r="FJ156" s="207"/>
      <c r="FK156" s="207">
        <f t="shared" si="916"/>
        <v>0</v>
      </c>
      <c r="FL156" s="206">
        <f t="shared" si="917"/>
        <v>0</v>
      </c>
      <c r="FM156" s="206">
        <f t="shared" si="918"/>
        <v>0</v>
      </c>
      <c r="FN156" s="207"/>
      <c r="FO156" s="207">
        <f t="shared" si="919"/>
        <v>0</v>
      </c>
      <c r="FP156" s="206">
        <f t="shared" si="920"/>
        <v>0</v>
      </c>
      <c r="FQ156" s="206">
        <f t="shared" si="921"/>
        <v>0</v>
      </c>
      <c r="FR156" s="207"/>
      <c r="FS156" s="207">
        <f t="shared" si="922"/>
        <v>0</v>
      </c>
      <c r="FT156" s="206">
        <f t="shared" si="923"/>
        <v>0</v>
      </c>
      <c r="FU156" s="206">
        <f t="shared" si="924"/>
        <v>0</v>
      </c>
      <c r="FV156" s="207"/>
      <c r="FW156" s="207">
        <f t="shared" si="1036"/>
        <v>0</v>
      </c>
      <c r="FX156" s="206">
        <f t="shared" si="1038"/>
        <v>0</v>
      </c>
      <c r="FY156" s="206">
        <f t="shared" si="1037"/>
        <v>0</v>
      </c>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1:263" s="477" customFormat="1" x14ac:dyDescent="0.2">
      <c r="A157" s="440" t="s">
        <v>237</v>
      </c>
      <c r="B157" s="440" t="s">
        <v>238</v>
      </c>
      <c r="C157" s="440" t="s">
        <v>3</v>
      </c>
      <c r="D157" s="440">
        <v>100</v>
      </c>
      <c r="E157" s="488"/>
      <c r="F157" s="442">
        <f t="shared" si="996"/>
        <v>0</v>
      </c>
      <c r="G157" s="443"/>
      <c r="H157" s="442">
        <f t="shared" si="997"/>
        <v>0</v>
      </c>
      <c r="I157" s="443"/>
      <c r="J157" s="442">
        <f t="shared" si="998"/>
        <v>0</v>
      </c>
      <c r="K157" s="443"/>
      <c r="L157" s="442">
        <f t="shared" si="999"/>
        <v>0</v>
      </c>
      <c r="M157" s="443"/>
      <c r="N157" s="442">
        <f t="shared" si="1000"/>
        <v>0</v>
      </c>
      <c r="O157" s="443"/>
      <c r="P157" s="442">
        <f t="shared" si="1001"/>
        <v>0</v>
      </c>
      <c r="Q157" s="443"/>
      <c r="R157" s="442">
        <f t="shared" si="1002"/>
        <v>0</v>
      </c>
      <c r="S157" s="443"/>
      <c r="T157" s="442">
        <f t="shared" si="1003"/>
        <v>0</v>
      </c>
      <c r="U157" s="443"/>
      <c r="V157" s="442">
        <f t="shared" si="1004"/>
        <v>0</v>
      </c>
      <c r="W157" s="443"/>
      <c r="X157" s="442">
        <f t="shared" si="1005"/>
        <v>0</v>
      </c>
      <c r="Y157" s="443"/>
      <c r="Z157" s="442">
        <f t="shared" si="1006"/>
        <v>0</v>
      </c>
      <c r="AA157" s="443"/>
      <c r="AB157" s="483">
        <f t="shared" si="1007"/>
        <v>0</v>
      </c>
      <c r="AC157" s="488"/>
      <c r="AD157" s="442">
        <f t="shared" si="1008"/>
        <v>0</v>
      </c>
      <c r="AE157" s="443"/>
      <c r="AF157" s="442">
        <f t="shared" si="1009"/>
        <v>0</v>
      </c>
      <c r="AG157" s="443"/>
      <c r="AH157" s="442">
        <f t="shared" si="1010"/>
        <v>0</v>
      </c>
      <c r="AI157" s="443"/>
      <c r="AJ157" s="442">
        <f t="shared" si="1011"/>
        <v>0</v>
      </c>
      <c r="AK157" s="443"/>
      <c r="AL157" s="442">
        <f t="shared" si="1012"/>
        <v>0</v>
      </c>
      <c r="AM157" s="443"/>
      <c r="AN157" s="442">
        <f t="shared" si="1013"/>
        <v>0</v>
      </c>
      <c r="AO157" s="443"/>
      <c r="AP157" s="442">
        <f t="shared" si="1014"/>
        <v>0</v>
      </c>
      <c r="AQ157" s="443"/>
      <c r="AR157" s="442">
        <f t="shared" si="1015"/>
        <v>0</v>
      </c>
      <c r="AS157" s="443"/>
      <c r="AT157" s="442">
        <f t="shared" si="1016"/>
        <v>0</v>
      </c>
      <c r="AU157" s="443"/>
      <c r="AV157" s="442">
        <f t="shared" si="1017"/>
        <v>0</v>
      </c>
      <c r="AW157" s="443"/>
      <c r="AX157" s="442">
        <f t="shared" si="1018"/>
        <v>0</v>
      </c>
      <c r="AY157" s="443"/>
      <c r="AZ157" s="483">
        <f t="shared" si="1019"/>
        <v>0</v>
      </c>
      <c r="BA157" s="488"/>
      <c r="BB157" s="442">
        <f t="shared" si="1020"/>
        <v>0</v>
      </c>
      <c r="BC157" s="443"/>
      <c r="BD157" s="442">
        <f t="shared" si="1021"/>
        <v>0</v>
      </c>
      <c r="BE157" s="443"/>
      <c r="BF157" s="442">
        <f t="shared" si="1022"/>
        <v>0</v>
      </c>
      <c r="BG157" s="443"/>
      <c r="BH157" s="442">
        <f t="shared" si="1023"/>
        <v>0</v>
      </c>
      <c r="BI157" s="443"/>
      <c r="BJ157" s="442">
        <f t="shared" si="1024"/>
        <v>0</v>
      </c>
      <c r="BK157" s="443"/>
      <c r="BL157" s="442">
        <f t="shared" si="1025"/>
        <v>0</v>
      </c>
      <c r="BM157" s="443"/>
      <c r="BN157" s="442">
        <f t="shared" si="1026"/>
        <v>0</v>
      </c>
      <c r="BO157" s="443"/>
      <c r="BP157" s="442">
        <f t="shared" si="1027"/>
        <v>0</v>
      </c>
      <c r="BQ157" s="443"/>
      <c r="BR157" s="442">
        <f t="shared" si="1028"/>
        <v>0</v>
      </c>
      <c r="BS157" s="443"/>
      <c r="BT157" s="442">
        <f t="shared" si="1029"/>
        <v>0</v>
      </c>
      <c r="BU157" s="443"/>
      <c r="BV157" s="442">
        <f t="shared" si="1030"/>
        <v>0</v>
      </c>
      <c r="BW157" s="443"/>
      <c r="BX157" s="507">
        <f t="shared" si="1031"/>
        <v>0</v>
      </c>
      <c r="BY157" s="501"/>
      <c r="BZ157" s="442">
        <f t="shared" si="1032"/>
        <v>0</v>
      </c>
      <c r="CA157" s="443"/>
      <c r="CB157" s="442">
        <f t="shared" si="1033"/>
        <v>0</v>
      </c>
      <c r="CC157" s="443"/>
      <c r="CD157" s="442">
        <f t="shared" si="1034"/>
        <v>0</v>
      </c>
      <c r="CE157" s="443"/>
      <c r="CF157" s="442">
        <f t="shared" si="1035"/>
        <v>0</v>
      </c>
      <c r="CG157" s="441"/>
      <c r="CH157" s="49">
        <f t="shared" si="862"/>
        <v>0</v>
      </c>
      <c r="CI157" s="444">
        <f t="shared" si="863"/>
        <v>0</v>
      </c>
      <c r="CL157" s="478">
        <f>4.5+5</f>
        <v>9.5</v>
      </c>
      <c r="CM157" s="479">
        <f t="shared" si="864"/>
        <v>950</v>
      </c>
      <c r="CN157" s="206">
        <f t="shared" si="951"/>
        <v>9.5</v>
      </c>
      <c r="CO157" s="206">
        <f t="shared" si="952"/>
        <v>950</v>
      </c>
      <c r="CP157" s="478"/>
      <c r="CQ157" s="479">
        <f t="shared" si="865"/>
        <v>0</v>
      </c>
      <c r="CR157" s="479">
        <f t="shared" si="866"/>
        <v>0</v>
      </c>
      <c r="CS157" s="479">
        <f t="shared" si="867"/>
        <v>0</v>
      </c>
      <c r="CT157" s="478"/>
      <c r="CU157" s="478">
        <f t="shared" si="868"/>
        <v>0</v>
      </c>
      <c r="CV157" s="478">
        <f t="shared" si="869"/>
        <v>0</v>
      </c>
      <c r="CW157" s="478">
        <f t="shared" si="870"/>
        <v>0</v>
      </c>
      <c r="CX157" s="478"/>
      <c r="CY157" s="479">
        <f t="shared" si="871"/>
        <v>0</v>
      </c>
      <c r="CZ157" s="479">
        <f t="shared" si="872"/>
        <v>0</v>
      </c>
      <c r="DA157" s="479">
        <f t="shared" si="873"/>
        <v>0</v>
      </c>
      <c r="DB157" s="478"/>
      <c r="DC157" s="479">
        <f t="shared" si="874"/>
        <v>0</v>
      </c>
      <c r="DD157" s="479">
        <f t="shared" si="875"/>
        <v>0</v>
      </c>
      <c r="DE157" s="479">
        <f t="shared" si="876"/>
        <v>0</v>
      </c>
      <c r="DF157" s="478"/>
      <c r="DG157" s="479">
        <f t="shared" si="877"/>
        <v>0</v>
      </c>
      <c r="DH157" s="479">
        <f t="shared" si="878"/>
        <v>0</v>
      </c>
      <c r="DI157" s="479">
        <f t="shared" si="879"/>
        <v>0</v>
      </c>
      <c r="DJ157" s="478"/>
      <c r="DK157" s="479">
        <f t="shared" si="880"/>
        <v>0</v>
      </c>
      <c r="DL157" s="479">
        <f t="shared" si="881"/>
        <v>0</v>
      </c>
      <c r="DM157" s="479">
        <f t="shared" si="882"/>
        <v>0</v>
      </c>
      <c r="DN157" s="478"/>
      <c r="DO157" s="479">
        <f t="shared" si="883"/>
        <v>0</v>
      </c>
      <c r="DP157" s="479">
        <f t="shared" si="884"/>
        <v>0</v>
      </c>
      <c r="DQ157" s="479">
        <f t="shared" si="885"/>
        <v>0</v>
      </c>
      <c r="DR157" s="478"/>
      <c r="DS157" s="479">
        <f t="shared" si="886"/>
        <v>0</v>
      </c>
      <c r="DT157" s="479">
        <f t="shared" si="887"/>
        <v>0</v>
      </c>
      <c r="DU157" s="479">
        <f t="shared" si="888"/>
        <v>0</v>
      </c>
      <c r="DV157" s="478"/>
      <c r="DW157" s="207">
        <f t="shared" si="953"/>
        <v>0</v>
      </c>
      <c r="DX157" s="206">
        <f t="shared" si="954"/>
        <v>0</v>
      </c>
      <c r="DY157" s="206">
        <f t="shared" si="955"/>
        <v>0</v>
      </c>
      <c r="DZ157" s="529"/>
      <c r="EA157" s="479">
        <f t="shared" si="889"/>
        <v>0</v>
      </c>
      <c r="EB157" s="479">
        <f t="shared" si="890"/>
        <v>0</v>
      </c>
      <c r="EC157" s="479">
        <f t="shared" si="891"/>
        <v>0</v>
      </c>
      <c r="ED157" s="478"/>
      <c r="EE157" s="479">
        <f t="shared" si="892"/>
        <v>0</v>
      </c>
      <c r="EF157" s="479">
        <f t="shared" si="893"/>
        <v>0</v>
      </c>
      <c r="EG157" s="479">
        <f t="shared" si="894"/>
        <v>0</v>
      </c>
      <c r="EH157" s="478"/>
      <c r="EI157" s="479">
        <f t="shared" si="895"/>
        <v>0</v>
      </c>
      <c r="EJ157" s="479">
        <f t="shared" si="896"/>
        <v>0</v>
      </c>
      <c r="EK157" s="479">
        <f t="shared" si="897"/>
        <v>0</v>
      </c>
      <c r="EL157" s="478"/>
      <c r="EM157" s="479">
        <f t="shared" si="898"/>
        <v>0</v>
      </c>
      <c r="EN157" s="479">
        <f t="shared" si="899"/>
        <v>0</v>
      </c>
      <c r="EO157" s="479">
        <f t="shared" si="900"/>
        <v>0</v>
      </c>
      <c r="EP157" s="478"/>
      <c r="EQ157" s="207">
        <f t="shared" si="901"/>
        <v>0</v>
      </c>
      <c r="ER157" s="206">
        <f t="shared" si="902"/>
        <v>0</v>
      </c>
      <c r="ES157" s="206">
        <f t="shared" si="903"/>
        <v>0</v>
      </c>
      <c r="ET157" s="478"/>
      <c r="EU157" s="207">
        <f t="shared" si="904"/>
        <v>0</v>
      </c>
      <c r="EV157" s="206">
        <f t="shared" si="905"/>
        <v>0</v>
      </c>
      <c r="EW157" s="206">
        <f t="shared" si="906"/>
        <v>0</v>
      </c>
      <c r="EX157" s="478"/>
      <c r="EY157" s="478">
        <f t="shared" si="907"/>
        <v>0</v>
      </c>
      <c r="EZ157" s="206">
        <f t="shared" si="908"/>
        <v>0</v>
      </c>
      <c r="FA157" s="206">
        <f t="shared" si="909"/>
        <v>0</v>
      </c>
      <c r="FB157" s="478"/>
      <c r="FC157" s="207">
        <f t="shared" si="910"/>
        <v>0</v>
      </c>
      <c r="FD157" s="206">
        <f t="shared" si="911"/>
        <v>0</v>
      </c>
      <c r="FE157" s="206">
        <f t="shared" si="912"/>
        <v>0</v>
      </c>
      <c r="FF157" s="478"/>
      <c r="FG157" s="207">
        <f t="shared" si="913"/>
        <v>0</v>
      </c>
      <c r="FH157" s="206">
        <f t="shared" si="914"/>
        <v>0</v>
      </c>
      <c r="FI157" s="206">
        <f t="shared" si="915"/>
        <v>0</v>
      </c>
      <c r="FJ157" s="478"/>
      <c r="FK157" s="207">
        <f t="shared" si="916"/>
        <v>0</v>
      </c>
      <c r="FL157" s="206">
        <f t="shared" si="917"/>
        <v>0</v>
      </c>
      <c r="FM157" s="206">
        <f t="shared" si="918"/>
        <v>0</v>
      </c>
      <c r="FN157" s="478"/>
      <c r="FO157" s="207">
        <f t="shared" si="919"/>
        <v>0</v>
      </c>
      <c r="FP157" s="206">
        <f t="shared" si="920"/>
        <v>0</v>
      </c>
      <c r="FQ157" s="206">
        <f t="shared" si="921"/>
        <v>0</v>
      </c>
      <c r="FR157" s="478"/>
      <c r="FS157" s="207">
        <f t="shared" si="922"/>
        <v>0</v>
      </c>
      <c r="FT157" s="206">
        <f t="shared" si="923"/>
        <v>0</v>
      </c>
      <c r="FU157" s="206">
        <f t="shared" si="924"/>
        <v>0</v>
      </c>
      <c r="FV157" s="478"/>
      <c r="FW157" s="478">
        <f t="shared" si="1036"/>
        <v>0</v>
      </c>
      <c r="FX157" s="478">
        <f t="shared" si="1038"/>
        <v>0</v>
      </c>
      <c r="FY157" s="478">
        <f t="shared" si="1037"/>
        <v>0</v>
      </c>
    </row>
    <row r="158" spans="1:263" s="477" customFormat="1" x14ac:dyDescent="0.2">
      <c r="A158" s="440" t="s">
        <v>236</v>
      </c>
      <c r="B158" s="440" t="s">
        <v>81</v>
      </c>
      <c r="C158" s="440" t="s">
        <v>3</v>
      </c>
      <c r="D158" s="440">
        <v>100</v>
      </c>
      <c r="E158" s="488"/>
      <c r="F158" s="442">
        <f t="shared" si="996"/>
        <v>0</v>
      </c>
      <c r="G158" s="443"/>
      <c r="H158" s="442">
        <f t="shared" si="997"/>
        <v>0</v>
      </c>
      <c r="I158" s="443"/>
      <c r="J158" s="442">
        <f t="shared" si="998"/>
        <v>0</v>
      </c>
      <c r="K158" s="443"/>
      <c r="L158" s="442">
        <f t="shared" si="999"/>
        <v>0</v>
      </c>
      <c r="M158" s="443"/>
      <c r="N158" s="442">
        <f t="shared" si="1000"/>
        <v>0</v>
      </c>
      <c r="O158" s="443"/>
      <c r="P158" s="442">
        <f t="shared" si="1001"/>
        <v>0</v>
      </c>
      <c r="Q158" s="443"/>
      <c r="R158" s="442">
        <f t="shared" si="1002"/>
        <v>0</v>
      </c>
      <c r="S158" s="443"/>
      <c r="T158" s="442">
        <f t="shared" si="1003"/>
        <v>0</v>
      </c>
      <c r="U158" s="443"/>
      <c r="V158" s="442">
        <f t="shared" si="1004"/>
        <v>0</v>
      </c>
      <c r="W158" s="443"/>
      <c r="X158" s="442">
        <f t="shared" si="1005"/>
        <v>0</v>
      </c>
      <c r="Y158" s="443"/>
      <c r="Z158" s="442">
        <f t="shared" si="1006"/>
        <v>0</v>
      </c>
      <c r="AA158" s="443"/>
      <c r="AB158" s="483">
        <f t="shared" si="1007"/>
        <v>0</v>
      </c>
      <c r="AC158" s="488"/>
      <c r="AD158" s="442">
        <f t="shared" si="1008"/>
        <v>0</v>
      </c>
      <c r="AE158" s="443"/>
      <c r="AF158" s="442">
        <f t="shared" si="1009"/>
        <v>0</v>
      </c>
      <c r="AG158" s="443"/>
      <c r="AH158" s="442">
        <f t="shared" si="1010"/>
        <v>0</v>
      </c>
      <c r="AI158" s="443"/>
      <c r="AJ158" s="442">
        <f t="shared" si="1011"/>
        <v>0</v>
      </c>
      <c r="AK158" s="443"/>
      <c r="AL158" s="442">
        <f t="shared" si="1012"/>
        <v>0</v>
      </c>
      <c r="AM158" s="443"/>
      <c r="AN158" s="442">
        <f t="shared" si="1013"/>
        <v>0</v>
      </c>
      <c r="AO158" s="443"/>
      <c r="AP158" s="442">
        <f t="shared" si="1014"/>
        <v>0</v>
      </c>
      <c r="AQ158" s="443"/>
      <c r="AR158" s="442">
        <f t="shared" si="1015"/>
        <v>0</v>
      </c>
      <c r="AS158" s="443"/>
      <c r="AT158" s="442">
        <f t="shared" si="1016"/>
        <v>0</v>
      </c>
      <c r="AU158" s="443"/>
      <c r="AV158" s="442">
        <f t="shared" si="1017"/>
        <v>0</v>
      </c>
      <c r="AW158" s="443"/>
      <c r="AX158" s="442">
        <f t="shared" si="1018"/>
        <v>0</v>
      </c>
      <c r="AY158" s="443"/>
      <c r="AZ158" s="483">
        <f t="shared" si="1019"/>
        <v>0</v>
      </c>
      <c r="BA158" s="488"/>
      <c r="BB158" s="442">
        <f t="shared" si="1020"/>
        <v>0</v>
      </c>
      <c r="BC158" s="443"/>
      <c r="BD158" s="442">
        <f t="shared" si="1021"/>
        <v>0</v>
      </c>
      <c r="BE158" s="443"/>
      <c r="BF158" s="442">
        <f t="shared" si="1022"/>
        <v>0</v>
      </c>
      <c r="BG158" s="443"/>
      <c r="BH158" s="442">
        <f t="shared" si="1023"/>
        <v>0</v>
      </c>
      <c r="BI158" s="443"/>
      <c r="BJ158" s="442">
        <f t="shared" si="1024"/>
        <v>0</v>
      </c>
      <c r="BK158" s="443"/>
      <c r="BL158" s="442">
        <f t="shared" si="1025"/>
        <v>0</v>
      </c>
      <c r="BM158" s="443"/>
      <c r="BN158" s="442">
        <f t="shared" si="1026"/>
        <v>0</v>
      </c>
      <c r="BO158" s="443"/>
      <c r="BP158" s="442">
        <f t="shared" si="1027"/>
        <v>0</v>
      </c>
      <c r="BQ158" s="443"/>
      <c r="BR158" s="442">
        <f t="shared" si="1028"/>
        <v>0</v>
      </c>
      <c r="BS158" s="443"/>
      <c r="BT158" s="442">
        <f t="shared" si="1029"/>
        <v>0</v>
      </c>
      <c r="BU158" s="443"/>
      <c r="BV158" s="442">
        <f t="shared" si="1030"/>
        <v>0</v>
      </c>
      <c r="BW158" s="443"/>
      <c r="BX158" s="507">
        <f t="shared" si="1031"/>
        <v>0</v>
      </c>
      <c r="BY158" s="501"/>
      <c r="BZ158" s="442">
        <f t="shared" si="1032"/>
        <v>0</v>
      </c>
      <c r="CA158" s="443"/>
      <c r="CB158" s="442">
        <f t="shared" si="1033"/>
        <v>0</v>
      </c>
      <c r="CC158" s="443"/>
      <c r="CD158" s="442">
        <f t="shared" si="1034"/>
        <v>0</v>
      </c>
      <c r="CE158" s="443"/>
      <c r="CF158" s="442">
        <f t="shared" si="1035"/>
        <v>0</v>
      </c>
      <c r="CG158" s="441"/>
      <c r="CH158" s="49">
        <f t="shared" si="862"/>
        <v>0</v>
      </c>
      <c r="CI158" s="444">
        <f t="shared" si="863"/>
        <v>0</v>
      </c>
      <c r="CL158" s="478"/>
      <c r="CM158" s="479">
        <f t="shared" si="864"/>
        <v>0</v>
      </c>
      <c r="CN158" s="206">
        <f t="shared" si="951"/>
        <v>0</v>
      </c>
      <c r="CO158" s="206">
        <f t="shared" si="952"/>
        <v>0</v>
      </c>
      <c r="CP158" s="478"/>
      <c r="CQ158" s="479">
        <f t="shared" si="865"/>
        <v>0</v>
      </c>
      <c r="CR158" s="479">
        <f t="shared" si="866"/>
        <v>0</v>
      </c>
      <c r="CS158" s="479">
        <f t="shared" si="867"/>
        <v>0</v>
      </c>
      <c r="CT158" s="478"/>
      <c r="CU158" s="478">
        <f t="shared" si="868"/>
        <v>0</v>
      </c>
      <c r="CV158" s="478">
        <f t="shared" si="869"/>
        <v>0</v>
      </c>
      <c r="CW158" s="478">
        <f t="shared" si="870"/>
        <v>0</v>
      </c>
      <c r="CX158" s="478"/>
      <c r="CY158" s="479">
        <f t="shared" si="871"/>
        <v>0</v>
      </c>
      <c r="CZ158" s="479">
        <f t="shared" si="872"/>
        <v>0</v>
      </c>
      <c r="DA158" s="479">
        <f t="shared" si="873"/>
        <v>0</v>
      </c>
      <c r="DB158" s="478"/>
      <c r="DC158" s="479">
        <f t="shared" si="874"/>
        <v>0</v>
      </c>
      <c r="DD158" s="479">
        <f t="shared" si="875"/>
        <v>0</v>
      </c>
      <c r="DE158" s="479">
        <f t="shared" si="876"/>
        <v>0</v>
      </c>
      <c r="DF158" s="478"/>
      <c r="DG158" s="479">
        <f t="shared" si="877"/>
        <v>0</v>
      </c>
      <c r="DH158" s="479">
        <f t="shared" si="878"/>
        <v>0</v>
      </c>
      <c r="DI158" s="479">
        <f t="shared" si="879"/>
        <v>0</v>
      </c>
      <c r="DJ158" s="478"/>
      <c r="DK158" s="479">
        <f t="shared" si="880"/>
        <v>0</v>
      </c>
      <c r="DL158" s="479">
        <f t="shared" si="881"/>
        <v>0</v>
      </c>
      <c r="DM158" s="479">
        <f t="shared" si="882"/>
        <v>0</v>
      </c>
      <c r="DN158" s="478"/>
      <c r="DO158" s="479">
        <f t="shared" si="883"/>
        <v>0</v>
      </c>
      <c r="DP158" s="479">
        <f t="shared" si="884"/>
        <v>0</v>
      </c>
      <c r="DQ158" s="479">
        <f t="shared" si="885"/>
        <v>0</v>
      </c>
      <c r="DR158" s="478"/>
      <c r="DS158" s="479">
        <f t="shared" si="886"/>
        <v>0</v>
      </c>
      <c r="DT158" s="479">
        <f t="shared" si="887"/>
        <v>0</v>
      </c>
      <c r="DU158" s="479">
        <f t="shared" si="888"/>
        <v>0</v>
      </c>
      <c r="DV158" s="478"/>
      <c r="DW158" s="207">
        <f t="shared" si="953"/>
        <v>0</v>
      </c>
      <c r="DX158" s="206">
        <f t="shared" si="954"/>
        <v>0</v>
      </c>
      <c r="DY158" s="206">
        <f t="shared" si="955"/>
        <v>0</v>
      </c>
      <c r="DZ158" s="529"/>
      <c r="EA158" s="479">
        <f t="shared" si="889"/>
        <v>0</v>
      </c>
      <c r="EB158" s="479">
        <f t="shared" si="890"/>
        <v>0</v>
      </c>
      <c r="EC158" s="479">
        <f t="shared" si="891"/>
        <v>0</v>
      </c>
      <c r="ED158" s="478"/>
      <c r="EE158" s="479">
        <f t="shared" si="892"/>
        <v>0</v>
      </c>
      <c r="EF158" s="479">
        <f t="shared" si="893"/>
        <v>0</v>
      </c>
      <c r="EG158" s="479">
        <f t="shared" si="894"/>
        <v>0</v>
      </c>
      <c r="EH158" s="478"/>
      <c r="EI158" s="479">
        <f t="shared" si="895"/>
        <v>0</v>
      </c>
      <c r="EJ158" s="479">
        <f t="shared" si="896"/>
        <v>0</v>
      </c>
      <c r="EK158" s="479">
        <f t="shared" si="897"/>
        <v>0</v>
      </c>
      <c r="EL158" s="478"/>
      <c r="EM158" s="479">
        <f t="shared" si="898"/>
        <v>0</v>
      </c>
      <c r="EN158" s="479">
        <f t="shared" si="899"/>
        <v>0</v>
      </c>
      <c r="EO158" s="479">
        <f t="shared" si="900"/>
        <v>0</v>
      </c>
      <c r="EP158" s="478"/>
      <c r="EQ158" s="207">
        <f t="shared" si="901"/>
        <v>0</v>
      </c>
      <c r="ER158" s="206">
        <f t="shared" si="902"/>
        <v>0</v>
      </c>
      <c r="ES158" s="206">
        <f t="shared" si="903"/>
        <v>0</v>
      </c>
      <c r="ET158" s="478"/>
      <c r="EU158" s="207">
        <f t="shared" si="904"/>
        <v>0</v>
      </c>
      <c r="EV158" s="206">
        <f t="shared" si="905"/>
        <v>0</v>
      </c>
      <c r="EW158" s="206">
        <f t="shared" si="906"/>
        <v>0</v>
      </c>
      <c r="EX158" s="478"/>
      <c r="EY158" s="478">
        <f t="shared" si="907"/>
        <v>0</v>
      </c>
      <c r="EZ158" s="206">
        <f t="shared" si="908"/>
        <v>0</v>
      </c>
      <c r="FA158" s="206">
        <f t="shared" si="909"/>
        <v>0</v>
      </c>
      <c r="FB158" s="478"/>
      <c r="FC158" s="207">
        <f t="shared" si="910"/>
        <v>0</v>
      </c>
      <c r="FD158" s="206">
        <f t="shared" si="911"/>
        <v>0</v>
      </c>
      <c r="FE158" s="206">
        <f t="shared" si="912"/>
        <v>0</v>
      </c>
      <c r="FF158" s="478"/>
      <c r="FG158" s="207">
        <f t="shared" si="913"/>
        <v>0</v>
      </c>
      <c r="FH158" s="206">
        <f t="shared" si="914"/>
        <v>0</v>
      </c>
      <c r="FI158" s="206">
        <f t="shared" si="915"/>
        <v>0</v>
      </c>
      <c r="FJ158" s="478"/>
      <c r="FK158" s="207">
        <f t="shared" si="916"/>
        <v>0</v>
      </c>
      <c r="FL158" s="206">
        <f t="shared" si="917"/>
        <v>0</v>
      </c>
      <c r="FM158" s="206">
        <f t="shared" si="918"/>
        <v>0</v>
      </c>
      <c r="FN158" s="478"/>
      <c r="FO158" s="207">
        <f t="shared" si="919"/>
        <v>0</v>
      </c>
      <c r="FP158" s="206">
        <f t="shared" si="920"/>
        <v>0</v>
      </c>
      <c r="FQ158" s="206">
        <f t="shared" si="921"/>
        <v>0</v>
      </c>
      <c r="FR158" s="478"/>
      <c r="FS158" s="207">
        <f t="shared" si="922"/>
        <v>0</v>
      </c>
      <c r="FT158" s="206">
        <f t="shared" si="923"/>
        <v>0</v>
      </c>
      <c r="FU158" s="206">
        <f t="shared" si="924"/>
        <v>0</v>
      </c>
      <c r="FV158" s="478"/>
      <c r="FW158" s="478">
        <f t="shared" si="1036"/>
        <v>0</v>
      </c>
      <c r="FX158" s="478">
        <f t="shared" si="1038"/>
        <v>0</v>
      </c>
      <c r="FY158" s="478">
        <f t="shared" si="1037"/>
        <v>0</v>
      </c>
    </row>
    <row r="159" spans="1:263" s="3" customFormat="1" x14ac:dyDescent="0.2">
      <c r="A159" s="45" t="s">
        <v>199</v>
      </c>
      <c r="B159" s="45" t="s">
        <v>200</v>
      </c>
      <c r="C159" s="45" t="s">
        <v>3</v>
      </c>
      <c r="D159" s="45">
        <v>100</v>
      </c>
      <c r="E159" s="486"/>
      <c r="F159" s="52">
        <f t="shared" si="996"/>
        <v>0</v>
      </c>
      <c r="G159" s="47"/>
      <c r="H159" s="52">
        <f t="shared" si="997"/>
        <v>0</v>
      </c>
      <c r="I159" s="47"/>
      <c r="J159" s="52">
        <f t="shared" si="998"/>
        <v>0</v>
      </c>
      <c r="K159" s="47"/>
      <c r="L159" s="52">
        <f t="shared" si="999"/>
        <v>0</v>
      </c>
      <c r="M159" s="47"/>
      <c r="N159" s="52">
        <f t="shared" si="1000"/>
        <v>0</v>
      </c>
      <c r="O159" s="47"/>
      <c r="P159" s="52">
        <f t="shared" si="1001"/>
        <v>0</v>
      </c>
      <c r="Q159" s="47"/>
      <c r="R159" s="52">
        <f t="shared" si="1002"/>
        <v>0</v>
      </c>
      <c r="S159" s="47"/>
      <c r="T159" s="52">
        <f t="shared" si="1003"/>
        <v>0</v>
      </c>
      <c r="U159" s="47"/>
      <c r="V159" s="52">
        <f t="shared" si="1004"/>
        <v>0</v>
      </c>
      <c r="W159" s="47"/>
      <c r="X159" s="52">
        <f t="shared" si="1005"/>
        <v>0</v>
      </c>
      <c r="Y159" s="47"/>
      <c r="Z159" s="52">
        <f t="shared" si="1006"/>
        <v>0</v>
      </c>
      <c r="AA159" s="47"/>
      <c r="AB159" s="481">
        <f t="shared" si="1007"/>
        <v>0</v>
      </c>
      <c r="AC159" s="486"/>
      <c r="AD159" s="52">
        <f t="shared" si="1008"/>
        <v>0</v>
      </c>
      <c r="AE159" s="47"/>
      <c r="AF159" s="52">
        <f t="shared" si="1009"/>
        <v>0</v>
      </c>
      <c r="AG159" s="47"/>
      <c r="AH159" s="52">
        <f t="shared" si="1010"/>
        <v>0</v>
      </c>
      <c r="AI159" s="47"/>
      <c r="AJ159" s="52">
        <f t="shared" si="1011"/>
        <v>0</v>
      </c>
      <c r="AK159" s="47"/>
      <c r="AL159" s="52">
        <f t="shared" si="1012"/>
        <v>0</v>
      </c>
      <c r="AM159" s="47"/>
      <c r="AN159" s="52">
        <f t="shared" si="1013"/>
        <v>0</v>
      </c>
      <c r="AO159" s="47"/>
      <c r="AP159" s="52">
        <f t="shared" si="1014"/>
        <v>0</v>
      </c>
      <c r="AQ159" s="47"/>
      <c r="AR159" s="52">
        <f t="shared" si="1015"/>
        <v>0</v>
      </c>
      <c r="AS159" s="47"/>
      <c r="AT159" s="52">
        <f t="shared" si="1016"/>
        <v>0</v>
      </c>
      <c r="AU159" s="47"/>
      <c r="AV159" s="52">
        <f t="shared" si="1017"/>
        <v>0</v>
      </c>
      <c r="AW159" s="47"/>
      <c r="AX159" s="52">
        <f t="shared" si="1018"/>
        <v>0</v>
      </c>
      <c r="AY159" s="47"/>
      <c r="AZ159" s="481">
        <f t="shared" si="1019"/>
        <v>0</v>
      </c>
      <c r="BA159" s="486"/>
      <c r="BB159" s="52">
        <f t="shared" si="1020"/>
        <v>0</v>
      </c>
      <c r="BC159" s="47"/>
      <c r="BD159" s="52">
        <f t="shared" si="1021"/>
        <v>0</v>
      </c>
      <c r="BE159" s="47"/>
      <c r="BF159" s="52">
        <f t="shared" si="1022"/>
        <v>0</v>
      </c>
      <c r="BG159" s="47"/>
      <c r="BH159" s="52">
        <f t="shared" si="1023"/>
        <v>0</v>
      </c>
      <c r="BI159" s="47"/>
      <c r="BJ159" s="52">
        <f t="shared" si="1024"/>
        <v>0</v>
      </c>
      <c r="BK159" s="47"/>
      <c r="BL159" s="52">
        <f t="shared" si="1025"/>
        <v>0</v>
      </c>
      <c r="BM159" s="47"/>
      <c r="BN159" s="52">
        <f t="shared" si="1026"/>
        <v>0</v>
      </c>
      <c r="BO159" s="47"/>
      <c r="BP159" s="52">
        <f t="shared" si="1027"/>
        <v>0</v>
      </c>
      <c r="BQ159" s="47"/>
      <c r="BR159" s="52">
        <f t="shared" si="1028"/>
        <v>0</v>
      </c>
      <c r="BS159" s="47"/>
      <c r="BT159" s="52">
        <f t="shared" si="1029"/>
        <v>0</v>
      </c>
      <c r="BU159" s="47"/>
      <c r="BV159" s="52">
        <f t="shared" si="1030"/>
        <v>0</v>
      </c>
      <c r="BW159" s="47"/>
      <c r="BX159" s="505">
        <f t="shared" si="1031"/>
        <v>0</v>
      </c>
      <c r="BY159" s="499"/>
      <c r="BZ159" s="52">
        <f t="shared" si="1032"/>
        <v>0</v>
      </c>
      <c r="CA159" s="47"/>
      <c r="CB159" s="52">
        <f t="shared" si="1033"/>
        <v>0</v>
      </c>
      <c r="CC159" s="47"/>
      <c r="CD159" s="52">
        <f t="shared" si="1034"/>
        <v>0</v>
      </c>
      <c r="CE159" s="47"/>
      <c r="CF159" s="52">
        <f t="shared" si="1035"/>
        <v>0</v>
      </c>
      <c r="CG159" s="42"/>
      <c r="CH159" s="49">
        <f t="shared" si="862"/>
        <v>0</v>
      </c>
      <c r="CI159" s="49">
        <f t="shared" si="863"/>
        <v>0</v>
      </c>
      <c r="CJ159" s="1"/>
      <c r="CK159" s="1"/>
      <c r="CL159" s="207"/>
      <c r="CM159" s="207">
        <f t="shared" si="864"/>
        <v>0</v>
      </c>
      <c r="CN159" s="206">
        <f t="shared" si="951"/>
        <v>0</v>
      </c>
      <c r="CO159" s="206">
        <f t="shared" si="952"/>
        <v>0</v>
      </c>
      <c r="CP159" s="207"/>
      <c r="CQ159" s="207">
        <f t="shared" si="865"/>
        <v>0</v>
      </c>
      <c r="CR159" s="206">
        <f t="shared" si="866"/>
        <v>0</v>
      </c>
      <c r="CS159" s="206">
        <f t="shared" si="867"/>
        <v>0</v>
      </c>
      <c r="CT159" s="207"/>
      <c r="CU159" s="207">
        <f t="shared" si="868"/>
        <v>0</v>
      </c>
      <c r="CV159" s="206">
        <f t="shared" si="869"/>
        <v>0</v>
      </c>
      <c r="CW159" s="206">
        <f t="shared" si="870"/>
        <v>0</v>
      </c>
      <c r="CX159" s="207"/>
      <c r="CY159" s="207">
        <f t="shared" si="871"/>
        <v>0</v>
      </c>
      <c r="CZ159" s="206">
        <f t="shared" si="872"/>
        <v>0</v>
      </c>
      <c r="DA159" s="206">
        <f t="shared" si="873"/>
        <v>0</v>
      </c>
      <c r="DB159" s="207"/>
      <c r="DC159" s="207">
        <f t="shared" si="874"/>
        <v>0</v>
      </c>
      <c r="DD159" s="206">
        <f t="shared" si="875"/>
        <v>0</v>
      </c>
      <c r="DE159" s="206">
        <f t="shared" si="876"/>
        <v>0</v>
      </c>
      <c r="DF159" s="207"/>
      <c r="DG159" s="207">
        <f t="shared" si="877"/>
        <v>0</v>
      </c>
      <c r="DH159" s="206">
        <f t="shared" si="878"/>
        <v>0</v>
      </c>
      <c r="DI159" s="206">
        <f t="shared" si="879"/>
        <v>0</v>
      </c>
      <c r="DJ159" s="207"/>
      <c r="DK159" s="207">
        <f t="shared" si="880"/>
        <v>0</v>
      </c>
      <c r="DL159" s="206">
        <f t="shared" si="881"/>
        <v>0</v>
      </c>
      <c r="DM159" s="206">
        <f t="shared" si="882"/>
        <v>0</v>
      </c>
      <c r="DN159" s="207"/>
      <c r="DO159" s="207">
        <f t="shared" si="883"/>
        <v>0</v>
      </c>
      <c r="DP159" s="206">
        <f t="shared" si="884"/>
        <v>0</v>
      </c>
      <c r="DQ159" s="206">
        <f t="shared" si="885"/>
        <v>0</v>
      </c>
      <c r="DR159" s="207"/>
      <c r="DS159" s="207">
        <f t="shared" si="886"/>
        <v>0</v>
      </c>
      <c r="DT159" s="206">
        <f t="shared" si="887"/>
        <v>0</v>
      </c>
      <c r="DU159" s="206">
        <f t="shared" si="888"/>
        <v>0</v>
      </c>
      <c r="DV159" s="207"/>
      <c r="DW159" s="207">
        <f t="shared" si="953"/>
        <v>0</v>
      </c>
      <c r="DX159" s="206">
        <f t="shared" si="954"/>
        <v>0</v>
      </c>
      <c r="DY159" s="206">
        <f t="shared" si="955"/>
        <v>0</v>
      </c>
      <c r="DZ159" s="525"/>
      <c r="EA159" s="207">
        <f t="shared" si="889"/>
        <v>0</v>
      </c>
      <c r="EB159" s="206">
        <f t="shared" si="890"/>
        <v>0</v>
      </c>
      <c r="EC159" s="206">
        <f t="shared" si="891"/>
        <v>0</v>
      </c>
      <c r="ED159" s="207"/>
      <c r="EE159" s="207">
        <f t="shared" si="892"/>
        <v>0</v>
      </c>
      <c r="EF159" s="206">
        <f t="shared" si="893"/>
        <v>0</v>
      </c>
      <c r="EG159" s="206">
        <f t="shared" si="894"/>
        <v>0</v>
      </c>
      <c r="EH159" s="207"/>
      <c r="EI159" s="207">
        <f t="shared" si="895"/>
        <v>0</v>
      </c>
      <c r="EJ159" s="206">
        <f t="shared" si="896"/>
        <v>0</v>
      </c>
      <c r="EK159" s="206">
        <f t="shared" si="897"/>
        <v>0</v>
      </c>
      <c r="EL159" s="207"/>
      <c r="EM159" s="207">
        <f t="shared" si="898"/>
        <v>0</v>
      </c>
      <c r="EN159" s="206">
        <f t="shared" si="899"/>
        <v>0</v>
      </c>
      <c r="EO159" s="206">
        <f t="shared" si="900"/>
        <v>0</v>
      </c>
      <c r="EP159" s="207">
        <v>3</v>
      </c>
      <c r="EQ159" s="207">
        <f t="shared" si="901"/>
        <v>300</v>
      </c>
      <c r="ER159" s="206">
        <f t="shared" si="902"/>
        <v>3</v>
      </c>
      <c r="ES159" s="206">
        <f t="shared" si="903"/>
        <v>300</v>
      </c>
      <c r="ET159" s="207"/>
      <c r="EU159" s="207">
        <f t="shared" si="904"/>
        <v>0</v>
      </c>
      <c r="EV159" s="206">
        <f t="shared" si="905"/>
        <v>0</v>
      </c>
      <c r="EW159" s="206">
        <f t="shared" si="906"/>
        <v>0</v>
      </c>
      <c r="EX159" s="207"/>
      <c r="EY159" s="207">
        <f t="shared" si="907"/>
        <v>0</v>
      </c>
      <c r="EZ159" s="206">
        <f t="shared" si="908"/>
        <v>0</v>
      </c>
      <c r="FA159" s="206">
        <f t="shared" si="909"/>
        <v>0</v>
      </c>
      <c r="FB159" s="207"/>
      <c r="FC159" s="207">
        <f t="shared" si="910"/>
        <v>0</v>
      </c>
      <c r="FD159" s="206">
        <f t="shared" si="911"/>
        <v>0</v>
      </c>
      <c r="FE159" s="206">
        <f t="shared" si="912"/>
        <v>0</v>
      </c>
      <c r="FF159" s="207"/>
      <c r="FG159" s="207">
        <f t="shared" si="913"/>
        <v>0</v>
      </c>
      <c r="FH159" s="206">
        <f t="shared" si="914"/>
        <v>0</v>
      </c>
      <c r="FI159" s="206">
        <f t="shared" si="915"/>
        <v>0</v>
      </c>
      <c r="FJ159" s="207"/>
      <c r="FK159" s="207">
        <f t="shared" si="916"/>
        <v>0</v>
      </c>
      <c r="FL159" s="206">
        <f t="shared" si="917"/>
        <v>0</v>
      </c>
      <c r="FM159" s="206">
        <f t="shared" si="918"/>
        <v>0</v>
      </c>
      <c r="FN159" s="207"/>
      <c r="FO159" s="207">
        <f t="shared" si="919"/>
        <v>0</v>
      </c>
      <c r="FP159" s="206">
        <f t="shared" si="920"/>
        <v>0</v>
      </c>
      <c r="FQ159" s="206">
        <f t="shared" si="921"/>
        <v>0</v>
      </c>
      <c r="FR159" s="207"/>
      <c r="FS159" s="207">
        <f t="shared" si="922"/>
        <v>0</v>
      </c>
      <c r="FT159" s="206">
        <f t="shared" si="923"/>
        <v>0</v>
      </c>
      <c r="FU159" s="206">
        <f t="shared" si="924"/>
        <v>0</v>
      </c>
      <c r="FV159" s="207"/>
      <c r="FW159" s="207">
        <f t="shared" si="1036"/>
        <v>0</v>
      </c>
      <c r="FX159" s="206">
        <f t="shared" si="1038"/>
        <v>0</v>
      </c>
      <c r="FY159" s="206">
        <f t="shared" si="1037"/>
        <v>0</v>
      </c>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1:263" s="3" customFormat="1" x14ac:dyDescent="0.2">
      <c r="A160" s="45" t="s">
        <v>219</v>
      </c>
      <c r="B160" s="45" t="s">
        <v>220</v>
      </c>
      <c r="C160" s="45" t="s">
        <v>3</v>
      </c>
      <c r="D160" s="45">
        <v>100</v>
      </c>
      <c r="E160" s="486"/>
      <c r="F160" s="52">
        <f t="shared" si="996"/>
        <v>0</v>
      </c>
      <c r="G160" s="47"/>
      <c r="H160" s="52">
        <f t="shared" si="997"/>
        <v>0</v>
      </c>
      <c r="I160" s="47"/>
      <c r="J160" s="52">
        <f t="shared" si="998"/>
        <v>0</v>
      </c>
      <c r="K160" s="47"/>
      <c r="L160" s="52">
        <f t="shared" si="999"/>
        <v>0</v>
      </c>
      <c r="M160" s="47"/>
      <c r="N160" s="52">
        <f t="shared" si="1000"/>
        <v>0</v>
      </c>
      <c r="O160" s="47"/>
      <c r="P160" s="52">
        <f t="shared" si="1001"/>
        <v>0</v>
      </c>
      <c r="Q160" s="47"/>
      <c r="R160" s="52">
        <f t="shared" si="1002"/>
        <v>0</v>
      </c>
      <c r="S160" s="47"/>
      <c r="T160" s="52">
        <f t="shared" si="1003"/>
        <v>0</v>
      </c>
      <c r="U160" s="47"/>
      <c r="V160" s="52">
        <f t="shared" si="1004"/>
        <v>0</v>
      </c>
      <c r="W160" s="47"/>
      <c r="X160" s="52">
        <f t="shared" si="1005"/>
        <v>0</v>
      </c>
      <c r="Y160" s="47"/>
      <c r="Z160" s="52">
        <f t="shared" si="1006"/>
        <v>0</v>
      </c>
      <c r="AA160" s="47"/>
      <c r="AB160" s="481">
        <f t="shared" si="1007"/>
        <v>0</v>
      </c>
      <c r="AC160" s="486"/>
      <c r="AD160" s="52">
        <f t="shared" si="1008"/>
        <v>0</v>
      </c>
      <c r="AE160" s="47"/>
      <c r="AF160" s="52">
        <f t="shared" si="1009"/>
        <v>0</v>
      </c>
      <c r="AG160" s="47"/>
      <c r="AH160" s="52">
        <f t="shared" si="1010"/>
        <v>0</v>
      </c>
      <c r="AI160" s="47"/>
      <c r="AJ160" s="52">
        <f t="shared" si="1011"/>
        <v>0</v>
      </c>
      <c r="AK160" s="47"/>
      <c r="AL160" s="52">
        <f t="shared" si="1012"/>
        <v>0</v>
      </c>
      <c r="AM160" s="47"/>
      <c r="AN160" s="52">
        <f t="shared" si="1013"/>
        <v>0</v>
      </c>
      <c r="AO160" s="47"/>
      <c r="AP160" s="52">
        <f t="shared" si="1014"/>
        <v>0</v>
      </c>
      <c r="AQ160" s="47"/>
      <c r="AR160" s="52">
        <f t="shared" si="1015"/>
        <v>0</v>
      </c>
      <c r="AS160" s="47"/>
      <c r="AT160" s="52">
        <f t="shared" si="1016"/>
        <v>0</v>
      </c>
      <c r="AU160" s="47"/>
      <c r="AV160" s="52">
        <f t="shared" si="1017"/>
        <v>0</v>
      </c>
      <c r="AW160" s="47"/>
      <c r="AX160" s="52">
        <f t="shared" si="1018"/>
        <v>0</v>
      </c>
      <c r="AY160" s="47"/>
      <c r="AZ160" s="481">
        <f t="shared" si="1019"/>
        <v>0</v>
      </c>
      <c r="BA160" s="486"/>
      <c r="BB160" s="52">
        <f t="shared" si="1020"/>
        <v>0</v>
      </c>
      <c r="BC160" s="47"/>
      <c r="BD160" s="52">
        <f t="shared" si="1021"/>
        <v>0</v>
      </c>
      <c r="BE160" s="47"/>
      <c r="BF160" s="52">
        <f t="shared" si="1022"/>
        <v>0</v>
      </c>
      <c r="BG160" s="47"/>
      <c r="BH160" s="52">
        <f t="shared" si="1023"/>
        <v>0</v>
      </c>
      <c r="BI160" s="47"/>
      <c r="BJ160" s="52">
        <f t="shared" si="1024"/>
        <v>0</v>
      </c>
      <c r="BK160" s="47"/>
      <c r="BL160" s="52">
        <f t="shared" si="1025"/>
        <v>0</v>
      </c>
      <c r="BM160" s="47"/>
      <c r="BN160" s="52">
        <f t="shared" si="1026"/>
        <v>0</v>
      </c>
      <c r="BO160" s="47"/>
      <c r="BP160" s="52">
        <f t="shared" si="1027"/>
        <v>0</v>
      </c>
      <c r="BQ160" s="47"/>
      <c r="BR160" s="52">
        <f t="shared" si="1028"/>
        <v>0</v>
      </c>
      <c r="BS160" s="47"/>
      <c r="BT160" s="52">
        <f t="shared" si="1029"/>
        <v>0</v>
      </c>
      <c r="BU160" s="47"/>
      <c r="BV160" s="52">
        <f t="shared" si="1030"/>
        <v>0</v>
      </c>
      <c r="BW160" s="47"/>
      <c r="BX160" s="505">
        <f t="shared" si="1031"/>
        <v>0</v>
      </c>
      <c r="BY160" s="499"/>
      <c r="BZ160" s="52">
        <f t="shared" si="1032"/>
        <v>0</v>
      </c>
      <c r="CA160" s="47"/>
      <c r="CB160" s="52">
        <f t="shared" si="1033"/>
        <v>0</v>
      </c>
      <c r="CC160" s="47"/>
      <c r="CD160" s="52">
        <f t="shared" si="1034"/>
        <v>0</v>
      </c>
      <c r="CE160" s="47"/>
      <c r="CF160" s="52">
        <f t="shared" si="1035"/>
        <v>0</v>
      </c>
      <c r="CG160" s="42"/>
      <c r="CH160" s="49">
        <f t="shared" si="862"/>
        <v>0</v>
      </c>
      <c r="CI160" s="49">
        <f t="shared" si="863"/>
        <v>0</v>
      </c>
      <c r="CJ160" s="1"/>
      <c r="CK160" s="1"/>
      <c r="CL160" s="207"/>
      <c r="CM160" s="207">
        <f t="shared" si="864"/>
        <v>0</v>
      </c>
      <c r="CN160" s="206">
        <f t="shared" si="951"/>
        <v>0</v>
      </c>
      <c r="CO160" s="206">
        <f t="shared" si="952"/>
        <v>0</v>
      </c>
      <c r="CP160" s="207"/>
      <c r="CQ160" s="207">
        <f t="shared" si="865"/>
        <v>0</v>
      </c>
      <c r="CR160" s="206">
        <f t="shared" si="866"/>
        <v>0</v>
      </c>
      <c r="CS160" s="206">
        <f t="shared" si="867"/>
        <v>0</v>
      </c>
      <c r="CT160" s="207"/>
      <c r="CU160" s="207">
        <f t="shared" si="868"/>
        <v>0</v>
      </c>
      <c r="CV160" s="206">
        <f t="shared" si="869"/>
        <v>0</v>
      </c>
      <c r="CW160" s="206">
        <f t="shared" si="870"/>
        <v>0</v>
      </c>
      <c r="CX160" s="207"/>
      <c r="CY160" s="207">
        <f t="shared" si="871"/>
        <v>0</v>
      </c>
      <c r="CZ160" s="206">
        <f t="shared" si="872"/>
        <v>0</v>
      </c>
      <c r="DA160" s="206">
        <f t="shared" si="873"/>
        <v>0</v>
      </c>
      <c r="DB160" s="207"/>
      <c r="DC160" s="207">
        <f t="shared" si="874"/>
        <v>0</v>
      </c>
      <c r="DD160" s="206">
        <f t="shared" si="875"/>
        <v>0</v>
      </c>
      <c r="DE160" s="206">
        <f t="shared" si="876"/>
        <v>0</v>
      </c>
      <c r="DF160" s="207"/>
      <c r="DG160" s="207">
        <f t="shared" si="877"/>
        <v>0</v>
      </c>
      <c r="DH160" s="206">
        <f t="shared" si="878"/>
        <v>0</v>
      </c>
      <c r="DI160" s="206">
        <f t="shared" si="879"/>
        <v>0</v>
      </c>
      <c r="DJ160" s="207"/>
      <c r="DK160" s="207">
        <f t="shared" si="880"/>
        <v>0</v>
      </c>
      <c r="DL160" s="206">
        <f t="shared" si="881"/>
        <v>0</v>
      </c>
      <c r="DM160" s="206">
        <f t="shared" si="882"/>
        <v>0</v>
      </c>
      <c r="DN160" s="207"/>
      <c r="DO160" s="207">
        <f t="shared" si="883"/>
        <v>0</v>
      </c>
      <c r="DP160" s="206">
        <f t="shared" si="884"/>
        <v>0</v>
      </c>
      <c r="DQ160" s="206">
        <f t="shared" si="885"/>
        <v>0</v>
      </c>
      <c r="DR160" s="207"/>
      <c r="DS160" s="207">
        <f t="shared" si="886"/>
        <v>0</v>
      </c>
      <c r="DT160" s="206">
        <f t="shared" si="887"/>
        <v>0</v>
      </c>
      <c r="DU160" s="206">
        <f t="shared" si="888"/>
        <v>0</v>
      </c>
      <c r="DV160" s="207"/>
      <c r="DW160" s="207">
        <f t="shared" si="953"/>
        <v>0</v>
      </c>
      <c r="DX160" s="206">
        <f t="shared" si="954"/>
        <v>0</v>
      </c>
      <c r="DY160" s="206">
        <f t="shared" si="955"/>
        <v>0</v>
      </c>
      <c r="DZ160" s="525"/>
      <c r="EA160" s="207">
        <f t="shared" si="889"/>
        <v>0</v>
      </c>
      <c r="EB160" s="206">
        <f t="shared" si="890"/>
        <v>0</v>
      </c>
      <c r="EC160" s="206">
        <f t="shared" si="891"/>
        <v>0</v>
      </c>
      <c r="ED160" s="207"/>
      <c r="EE160" s="207">
        <f t="shared" si="892"/>
        <v>0</v>
      </c>
      <c r="EF160" s="206">
        <f t="shared" si="893"/>
        <v>0</v>
      </c>
      <c r="EG160" s="206">
        <f t="shared" si="894"/>
        <v>0</v>
      </c>
      <c r="EH160" s="207"/>
      <c r="EI160" s="207">
        <f t="shared" si="895"/>
        <v>0</v>
      </c>
      <c r="EJ160" s="206">
        <f t="shared" si="896"/>
        <v>0</v>
      </c>
      <c r="EK160" s="206">
        <f t="shared" si="897"/>
        <v>0</v>
      </c>
      <c r="EL160" s="207"/>
      <c r="EM160" s="207">
        <f t="shared" si="898"/>
        <v>0</v>
      </c>
      <c r="EN160" s="206">
        <f t="shared" si="899"/>
        <v>0</v>
      </c>
      <c r="EO160" s="206">
        <f t="shared" si="900"/>
        <v>0</v>
      </c>
      <c r="EP160" s="207"/>
      <c r="EQ160" s="207">
        <f t="shared" si="901"/>
        <v>0</v>
      </c>
      <c r="ER160" s="206">
        <f t="shared" si="902"/>
        <v>0</v>
      </c>
      <c r="ES160" s="206">
        <f t="shared" si="903"/>
        <v>0</v>
      </c>
      <c r="ET160" s="207"/>
      <c r="EU160" s="207">
        <f t="shared" si="904"/>
        <v>0</v>
      </c>
      <c r="EV160" s="206">
        <f t="shared" si="905"/>
        <v>0</v>
      </c>
      <c r="EW160" s="206">
        <f t="shared" si="906"/>
        <v>0</v>
      </c>
      <c r="EX160" s="207"/>
      <c r="EY160" s="207">
        <f t="shared" si="907"/>
        <v>0</v>
      </c>
      <c r="EZ160" s="206">
        <f t="shared" si="908"/>
        <v>0</v>
      </c>
      <c r="FA160" s="206">
        <f t="shared" si="909"/>
        <v>0</v>
      </c>
      <c r="FB160" s="207"/>
      <c r="FC160" s="207">
        <f t="shared" si="910"/>
        <v>0</v>
      </c>
      <c r="FD160" s="206">
        <f t="shared" si="911"/>
        <v>0</v>
      </c>
      <c r="FE160" s="206">
        <f t="shared" si="912"/>
        <v>0</v>
      </c>
      <c r="FF160" s="207"/>
      <c r="FG160" s="207">
        <f t="shared" si="913"/>
        <v>0</v>
      </c>
      <c r="FH160" s="206">
        <f t="shared" si="914"/>
        <v>0</v>
      </c>
      <c r="FI160" s="206">
        <f t="shared" si="915"/>
        <v>0</v>
      </c>
      <c r="FJ160" s="207"/>
      <c r="FK160" s="207">
        <f t="shared" si="916"/>
        <v>0</v>
      </c>
      <c r="FL160" s="206">
        <f t="shared" si="917"/>
        <v>0</v>
      </c>
      <c r="FM160" s="206">
        <f t="shared" si="918"/>
        <v>0</v>
      </c>
      <c r="FN160" s="207"/>
      <c r="FO160" s="207">
        <f t="shared" si="919"/>
        <v>0</v>
      </c>
      <c r="FP160" s="206">
        <f t="shared" si="920"/>
        <v>0</v>
      </c>
      <c r="FQ160" s="206">
        <f t="shared" si="921"/>
        <v>0</v>
      </c>
      <c r="FR160" s="207"/>
      <c r="FS160" s="207">
        <f t="shared" si="922"/>
        <v>0</v>
      </c>
      <c r="FT160" s="206">
        <f t="shared" si="923"/>
        <v>0</v>
      </c>
      <c r="FU160" s="206">
        <f t="shared" si="924"/>
        <v>0</v>
      </c>
      <c r="FV160" s="207"/>
      <c r="FW160" s="207">
        <f t="shared" si="1036"/>
        <v>0</v>
      </c>
      <c r="FX160" s="206">
        <f t="shared" si="1038"/>
        <v>0</v>
      </c>
      <c r="FY160" s="206">
        <f t="shared" si="1037"/>
        <v>0</v>
      </c>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1:263" s="3" customFormat="1" x14ac:dyDescent="0.2">
      <c r="A161" s="45" t="s">
        <v>179</v>
      </c>
      <c r="B161" s="45" t="s">
        <v>254</v>
      </c>
      <c r="C161" s="45" t="s">
        <v>3</v>
      </c>
      <c r="D161" s="45">
        <v>100</v>
      </c>
      <c r="E161" s="486"/>
      <c r="F161" s="52">
        <f t="shared" si="996"/>
        <v>0</v>
      </c>
      <c r="G161" s="47"/>
      <c r="H161" s="52">
        <f t="shared" si="997"/>
        <v>0</v>
      </c>
      <c r="I161" s="47"/>
      <c r="J161" s="52">
        <f t="shared" si="998"/>
        <v>0</v>
      </c>
      <c r="K161" s="47"/>
      <c r="L161" s="52">
        <f t="shared" si="999"/>
        <v>0</v>
      </c>
      <c r="M161" s="47"/>
      <c r="N161" s="52">
        <f t="shared" si="1000"/>
        <v>0</v>
      </c>
      <c r="O161" s="47"/>
      <c r="P161" s="52">
        <f t="shared" si="1001"/>
        <v>0</v>
      </c>
      <c r="Q161" s="47"/>
      <c r="R161" s="52">
        <f t="shared" si="1002"/>
        <v>0</v>
      </c>
      <c r="S161" s="47"/>
      <c r="T161" s="52">
        <f t="shared" si="1003"/>
        <v>0</v>
      </c>
      <c r="U161" s="47"/>
      <c r="V161" s="52">
        <f t="shared" si="1004"/>
        <v>0</v>
      </c>
      <c r="W161" s="47"/>
      <c r="X161" s="52">
        <f t="shared" si="1005"/>
        <v>0</v>
      </c>
      <c r="Y161" s="47"/>
      <c r="Z161" s="52">
        <f t="shared" si="1006"/>
        <v>0</v>
      </c>
      <c r="AA161" s="47"/>
      <c r="AB161" s="481">
        <f t="shared" si="1007"/>
        <v>0</v>
      </c>
      <c r="AC161" s="486"/>
      <c r="AD161" s="52">
        <f t="shared" si="1008"/>
        <v>0</v>
      </c>
      <c r="AE161" s="47"/>
      <c r="AF161" s="52">
        <f t="shared" si="1009"/>
        <v>0</v>
      </c>
      <c r="AG161" s="47"/>
      <c r="AH161" s="52">
        <f t="shared" si="1010"/>
        <v>0</v>
      </c>
      <c r="AI161" s="47"/>
      <c r="AJ161" s="52">
        <f t="shared" si="1011"/>
        <v>0</v>
      </c>
      <c r="AK161" s="47"/>
      <c r="AL161" s="52">
        <f t="shared" si="1012"/>
        <v>0</v>
      </c>
      <c r="AM161" s="47"/>
      <c r="AN161" s="52">
        <f t="shared" si="1013"/>
        <v>0</v>
      </c>
      <c r="AO161" s="47"/>
      <c r="AP161" s="52">
        <f t="shared" si="1014"/>
        <v>0</v>
      </c>
      <c r="AQ161" s="47"/>
      <c r="AR161" s="52">
        <f t="shared" si="1015"/>
        <v>0</v>
      </c>
      <c r="AS161" s="47">
        <v>2</v>
      </c>
      <c r="AT161" s="52">
        <f t="shared" si="1016"/>
        <v>200</v>
      </c>
      <c r="AU161" s="47">
        <v>6.5</v>
      </c>
      <c r="AV161" s="52">
        <f t="shared" si="1017"/>
        <v>650</v>
      </c>
      <c r="AW161" s="47">
        <v>2</v>
      </c>
      <c r="AX161" s="52">
        <f t="shared" si="1018"/>
        <v>200</v>
      </c>
      <c r="AY161" s="47"/>
      <c r="AZ161" s="481">
        <f t="shared" si="1019"/>
        <v>0</v>
      </c>
      <c r="BA161" s="486"/>
      <c r="BB161" s="52">
        <f t="shared" si="1020"/>
        <v>0</v>
      </c>
      <c r="BC161" s="47"/>
      <c r="BD161" s="52">
        <f t="shared" si="1021"/>
        <v>0</v>
      </c>
      <c r="BE161" s="47"/>
      <c r="BF161" s="52">
        <f t="shared" si="1022"/>
        <v>0</v>
      </c>
      <c r="BG161" s="47"/>
      <c r="BH161" s="52">
        <f t="shared" si="1023"/>
        <v>0</v>
      </c>
      <c r="BI161" s="47"/>
      <c r="BJ161" s="52">
        <f t="shared" si="1024"/>
        <v>0</v>
      </c>
      <c r="BK161" s="47"/>
      <c r="BL161" s="52">
        <f t="shared" si="1025"/>
        <v>0</v>
      </c>
      <c r="BM161" s="47"/>
      <c r="BN161" s="52">
        <f t="shared" si="1026"/>
        <v>0</v>
      </c>
      <c r="BO161" s="47"/>
      <c r="BP161" s="52">
        <f t="shared" si="1027"/>
        <v>0</v>
      </c>
      <c r="BQ161" s="47"/>
      <c r="BR161" s="52">
        <f t="shared" si="1028"/>
        <v>0</v>
      </c>
      <c r="BS161" s="47"/>
      <c r="BT161" s="52">
        <f t="shared" si="1029"/>
        <v>0</v>
      </c>
      <c r="BU161" s="47"/>
      <c r="BV161" s="52">
        <f t="shared" si="1030"/>
        <v>0</v>
      </c>
      <c r="BW161" s="47"/>
      <c r="BX161" s="505">
        <f t="shared" si="1031"/>
        <v>0</v>
      </c>
      <c r="BY161" s="499"/>
      <c r="BZ161" s="52">
        <f t="shared" si="1032"/>
        <v>0</v>
      </c>
      <c r="CA161" s="47"/>
      <c r="CB161" s="52">
        <f t="shared" si="1033"/>
        <v>0</v>
      </c>
      <c r="CC161" s="47"/>
      <c r="CD161" s="52">
        <f t="shared" si="1034"/>
        <v>0</v>
      </c>
      <c r="CE161" s="47"/>
      <c r="CF161" s="52">
        <f t="shared" si="1035"/>
        <v>0</v>
      </c>
      <c r="CG161" s="42"/>
      <c r="CH161" s="49">
        <f t="shared" si="862"/>
        <v>10.5</v>
      </c>
      <c r="CI161" s="49">
        <f t="shared" si="863"/>
        <v>1050</v>
      </c>
      <c r="CJ161" s="1"/>
      <c r="CK161" s="1"/>
      <c r="CL161" s="207"/>
      <c r="CM161" s="207">
        <f t="shared" si="864"/>
        <v>0</v>
      </c>
      <c r="CN161" s="206">
        <f t="shared" si="951"/>
        <v>0</v>
      </c>
      <c r="CO161" s="206">
        <f t="shared" si="952"/>
        <v>0</v>
      </c>
      <c r="CP161" s="207"/>
      <c r="CQ161" s="207">
        <f t="shared" si="865"/>
        <v>0</v>
      </c>
      <c r="CR161" s="206">
        <f t="shared" si="866"/>
        <v>0</v>
      </c>
      <c r="CS161" s="206">
        <f t="shared" si="867"/>
        <v>0</v>
      </c>
      <c r="CT161" s="207"/>
      <c r="CU161" s="207">
        <f t="shared" si="868"/>
        <v>0</v>
      </c>
      <c r="CV161" s="206">
        <f t="shared" si="869"/>
        <v>0</v>
      </c>
      <c r="CW161" s="206">
        <f t="shared" si="870"/>
        <v>0</v>
      </c>
      <c r="CX161" s="207"/>
      <c r="CY161" s="207">
        <f t="shared" si="871"/>
        <v>0</v>
      </c>
      <c r="CZ161" s="206">
        <f t="shared" si="872"/>
        <v>0</v>
      </c>
      <c r="DA161" s="206">
        <f t="shared" si="873"/>
        <v>0</v>
      </c>
      <c r="DB161" s="207"/>
      <c r="DC161" s="207">
        <f t="shared" si="874"/>
        <v>0</v>
      </c>
      <c r="DD161" s="206">
        <f t="shared" si="875"/>
        <v>0</v>
      </c>
      <c r="DE161" s="206">
        <f t="shared" si="876"/>
        <v>0</v>
      </c>
      <c r="DF161" s="207"/>
      <c r="DG161" s="207">
        <f t="shared" si="877"/>
        <v>0</v>
      </c>
      <c r="DH161" s="206">
        <f t="shared" si="878"/>
        <v>0</v>
      </c>
      <c r="DI161" s="206">
        <f t="shared" si="879"/>
        <v>0</v>
      </c>
      <c r="DJ161" s="207"/>
      <c r="DK161" s="207">
        <f t="shared" si="880"/>
        <v>0</v>
      </c>
      <c r="DL161" s="206">
        <f t="shared" si="881"/>
        <v>0</v>
      </c>
      <c r="DM161" s="206">
        <f t="shared" si="882"/>
        <v>0</v>
      </c>
      <c r="DN161" s="207"/>
      <c r="DO161" s="207">
        <f t="shared" si="883"/>
        <v>0</v>
      </c>
      <c r="DP161" s="206">
        <f t="shared" si="884"/>
        <v>0</v>
      </c>
      <c r="DQ161" s="206">
        <f t="shared" si="885"/>
        <v>0</v>
      </c>
      <c r="DR161" s="207"/>
      <c r="DS161" s="207">
        <f t="shared" si="886"/>
        <v>0</v>
      </c>
      <c r="DT161" s="206">
        <f t="shared" si="887"/>
        <v>0</v>
      </c>
      <c r="DU161" s="206">
        <f t="shared" si="888"/>
        <v>0</v>
      </c>
      <c r="DV161" s="207"/>
      <c r="DW161" s="207">
        <f t="shared" si="953"/>
        <v>0</v>
      </c>
      <c r="DX161" s="206">
        <f t="shared" si="954"/>
        <v>0</v>
      </c>
      <c r="DY161" s="206">
        <f t="shared" si="955"/>
        <v>0</v>
      </c>
      <c r="DZ161" s="525"/>
      <c r="EA161" s="207">
        <f t="shared" si="889"/>
        <v>0</v>
      </c>
      <c r="EB161" s="206">
        <f t="shared" si="890"/>
        <v>0</v>
      </c>
      <c r="EC161" s="206">
        <f t="shared" si="891"/>
        <v>0</v>
      </c>
      <c r="ED161" s="207"/>
      <c r="EE161" s="207">
        <f t="shared" si="892"/>
        <v>0</v>
      </c>
      <c r="EF161" s="206">
        <f t="shared" si="893"/>
        <v>0</v>
      </c>
      <c r="EG161" s="206">
        <f t="shared" si="894"/>
        <v>0</v>
      </c>
      <c r="EH161" s="207"/>
      <c r="EI161" s="207">
        <f t="shared" si="895"/>
        <v>0</v>
      </c>
      <c r="EJ161" s="206">
        <f t="shared" si="896"/>
        <v>0</v>
      </c>
      <c r="EK161" s="206">
        <f t="shared" si="897"/>
        <v>0</v>
      </c>
      <c r="EL161" s="207"/>
      <c r="EM161" s="207">
        <f t="shared" si="898"/>
        <v>0</v>
      </c>
      <c r="EN161" s="206">
        <f t="shared" si="899"/>
        <v>0</v>
      </c>
      <c r="EO161" s="206">
        <f t="shared" si="900"/>
        <v>0</v>
      </c>
      <c r="EP161" s="207"/>
      <c r="EQ161" s="207">
        <f t="shared" si="901"/>
        <v>0</v>
      </c>
      <c r="ER161" s="206">
        <f t="shared" si="902"/>
        <v>0</v>
      </c>
      <c r="ES161" s="206">
        <f t="shared" si="903"/>
        <v>0</v>
      </c>
      <c r="ET161" s="207"/>
      <c r="EU161" s="207">
        <f t="shared" si="904"/>
        <v>0</v>
      </c>
      <c r="EV161" s="206">
        <f t="shared" si="905"/>
        <v>0</v>
      </c>
      <c r="EW161" s="206">
        <f t="shared" si="906"/>
        <v>0</v>
      </c>
      <c r="EX161" s="207"/>
      <c r="EY161" s="207">
        <f t="shared" si="907"/>
        <v>0</v>
      </c>
      <c r="EZ161" s="206">
        <f t="shared" si="908"/>
        <v>0</v>
      </c>
      <c r="FA161" s="206">
        <f t="shared" si="909"/>
        <v>0</v>
      </c>
      <c r="FB161" s="207"/>
      <c r="FC161" s="207">
        <f t="shared" si="910"/>
        <v>0</v>
      </c>
      <c r="FD161" s="206">
        <f t="shared" si="911"/>
        <v>0</v>
      </c>
      <c r="FE161" s="206">
        <f t="shared" si="912"/>
        <v>0</v>
      </c>
      <c r="FF161" s="207"/>
      <c r="FG161" s="207">
        <f t="shared" si="913"/>
        <v>0</v>
      </c>
      <c r="FH161" s="206">
        <f t="shared" si="914"/>
        <v>2</v>
      </c>
      <c r="FI161" s="206">
        <f t="shared" si="915"/>
        <v>200</v>
      </c>
      <c r="FJ161" s="207"/>
      <c r="FK161" s="207">
        <f t="shared" si="916"/>
        <v>0</v>
      </c>
      <c r="FL161" s="206">
        <f t="shared" si="917"/>
        <v>6.5</v>
      </c>
      <c r="FM161" s="206">
        <f t="shared" si="918"/>
        <v>650</v>
      </c>
      <c r="FN161" s="207"/>
      <c r="FO161" s="207">
        <f t="shared" si="919"/>
        <v>0</v>
      </c>
      <c r="FP161" s="206">
        <f t="shared" si="920"/>
        <v>2</v>
      </c>
      <c r="FQ161" s="206">
        <f t="shared" si="921"/>
        <v>200</v>
      </c>
      <c r="FR161" s="207"/>
      <c r="FS161" s="207">
        <f t="shared" si="922"/>
        <v>0</v>
      </c>
      <c r="FT161" s="206">
        <f t="shared" si="923"/>
        <v>0</v>
      </c>
      <c r="FU161" s="206">
        <f t="shared" si="924"/>
        <v>0</v>
      </c>
      <c r="FV161" s="207"/>
      <c r="FW161" s="207">
        <f t="shared" si="1036"/>
        <v>0</v>
      </c>
      <c r="FX161" s="206">
        <f t="shared" si="1038"/>
        <v>0</v>
      </c>
      <c r="FY161" s="206">
        <f t="shared" si="1037"/>
        <v>0</v>
      </c>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1:263" s="3" customFormat="1" x14ac:dyDescent="0.2">
      <c r="A162" s="45" t="s">
        <v>140</v>
      </c>
      <c r="B162" s="45" t="s">
        <v>164</v>
      </c>
      <c r="C162" s="45" t="s">
        <v>3</v>
      </c>
      <c r="D162" s="45">
        <v>100</v>
      </c>
      <c r="E162" s="486"/>
      <c r="F162" s="52">
        <f t="shared" si="996"/>
        <v>0</v>
      </c>
      <c r="G162" s="47"/>
      <c r="H162" s="52">
        <f t="shared" si="997"/>
        <v>0</v>
      </c>
      <c r="I162" s="47"/>
      <c r="J162" s="52">
        <f t="shared" si="998"/>
        <v>0</v>
      </c>
      <c r="K162" s="47"/>
      <c r="L162" s="52">
        <f t="shared" si="999"/>
        <v>0</v>
      </c>
      <c r="M162" s="47"/>
      <c r="N162" s="52">
        <f t="shared" si="1000"/>
        <v>0</v>
      </c>
      <c r="O162" s="47"/>
      <c r="P162" s="52">
        <f t="shared" si="1001"/>
        <v>0</v>
      </c>
      <c r="Q162" s="47"/>
      <c r="R162" s="52">
        <f t="shared" si="1002"/>
        <v>0</v>
      </c>
      <c r="S162" s="47"/>
      <c r="T162" s="52">
        <f t="shared" si="1003"/>
        <v>0</v>
      </c>
      <c r="U162" s="47"/>
      <c r="V162" s="52">
        <f t="shared" si="1004"/>
        <v>0</v>
      </c>
      <c r="W162" s="47"/>
      <c r="X162" s="52">
        <f t="shared" si="1005"/>
        <v>0</v>
      </c>
      <c r="Y162" s="47"/>
      <c r="Z162" s="52">
        <f t="shared" si="1006"/>
        <v>0</v>
      </c>
      <c r="AA162" s="47"/>
      <c r="AB162" s="481">
        <f t="shared" si="1007"/>
        <v>0</v>
      </c>
      <c r="AC162" s="486"/>
      <c r="AD162" s="52">
        <f t="shared" si="1008"/>
        <v>0</v>
      </c>
      <c r="AE162" s="47"/>
      <c r="AF162" s="52">
        <f t="shared" si="1009"/>
        <v>0</v>
      </c>
      <c r="AG162" s="47"/>
      <c r="AH162" s="52">
        <f t="shared" si="1010"/>
        <v>0</v>
      </c>
      <c r="AI162" s="47"/>
      <c r="AJ162" s="52">
        <f t="shared" si="1011"/>
        <v>0</v>
      </c>
      <c r="AK162" s="47"/>
      <c r="AL162" s="52">
        <f t="shared" si="1012"/>
        <v>0</v>
      </c>
      <c r="AM162" s="47"/>
      <c r="AN162" s="52">
        <f t="shared" si="1013"/>
        <v>0</v>
      </c>
      <c r="AO162" s="47"/>
      <c r="AP162" s="52">
        <f t="shared" si="1014"/>
        <v>0</v>
      </c>
      <c r="AQ162" s="47"/>
      <c r="AR162" s="52">
        <f t="shared" si="1015"/>
        <v>0</v>
      </c>
      <c r="AS162" s="47"/>
      <c r="AT162" s="52">
        <f t="shared" si="1016"/>
        <v>0</v>
      </c>
      <c r="AU162" s="47"/>
      <c r="AV162" s="52">
        <f t="shared" si="1017"/>
        <v>0</v>
      </c>
      <c r="AW162" s="47"/>
      <c r="AX162" s="52">
        <f t="shared" si="1018"/>
        <v>0</v>
      </c>
      <c r="AY162" s="47"/>
      <c r="AZ162" s="481">
        <f t="shared" si="1019"/>
        <v>0</v>
      </c>
      <c r="BA162" s="486"/>
      <c r="BB162" s="52">
        <f t="shared" si="1020"/>
        <v>0</v>
      </c>
      <c r="BC162" s="47"/>
      <c r="BD162" s="52">
        <f t="shared" si="1021"/>
        <v>0</v>
      </c>
      <c r="BE162" s="47"/>
      <c r="BF162" s="52">
        <f t="shared" si="1022"/>
        <v>0</v>
      </c>
      <c r="BG162" s="47"/>
      <c r="BH162" s="52">
        <f t="shared" si="1023"/>
        <v>0</v>
      </c>
      <c r="BI162" s="47"/>
      <c r="BJ162" s="52">
        <f t="shared" si="1024"/>
        <v>0</v>
      </c>
      <c r="BK162" s="47"/>
      <c r="BL162" s="52">
        <f t="shared" si="1025"/>
        <v>0</v>
      </c>
      <c r="BM162" s="47"/>
      <c r="BN162" s="52">
        <f t="shared" si="1026"/>
        <v>0</v>
      </c>
      <c r="BO162" s="47"/>
      <c r="BP162" s="52">
        <f t="shared" si="1027"/>
        <v>0</v>
      </c>
      <c r="BQ162" s="47"/>
      <c r="BR162" s="52">
        <f t="shared" si="1028"/>
        <v>0</v>
      </c>
      <c r="BS162" s="47"/>
      <c r="BT162" s="52">
        <f t="shared" si="1029"/>
        <v>0</v>
      </c>
      <c r="BU162" s="47"/>
      <c r="BV162" s="52">
        <f t="shared" si="1030"/>
        <v>0</v>
      </c>
      <c r="BW162" s="47"/>
      <c r="BX162" s="505">
        <f t="shared" si="1031"/>
        <v>0</v>
      </c>
      <c r="BY162" s="499"/>
      <c r="BZ162" s="52">
        <f t="shared" si="1032"/>
        <v>0</v>
      </c>
      <c r="CA162" s="47"/>
      <c r="CB162" s="52">
        <f t="shared" si="1033"/>
        <v>0</v>
      </c>
      <c r="CC162" s="47"/>
      <c r="CD162" s="52">
        <f t="shared" si="1034"/>
        <v>0</v>
      </c>
      <c r="CE162" s="47"/>
      <c r="CF162" s="52">
        <f t="shared" si="1035"/>
        <v>0</v>
      </c>
      <c r="CG162" s="42"/>
      <c r="CH162" s="49">
        <f t="shared" si="862"/>
        <v>0</v>
      </c>
      <c r="CI162" s="49">
        <f t="shared" si="863"/>
        <v>0</v>
      </c>
      <c r="CJ162" s="1"/>
      <c r="CK162" s="1"/>
      <c r="CL162" s="207"/>
      <c r="CM162" s="207">
        <f t="shared" si="864"/>
        <v>0</v>
      </c>
      <c r="CN162" s="206">
        <f t="shared" si="951"/>
        <v>0</v>
      </c>
      <c r="CO162" s="206">
        <f t="shared" si="952"/>
        <v>0</v>
      </c>
      <c r="CP162" s="207"/>
      <c r="CQ162" s="207">
        <f t="shared" si="865"/>
        <v>0</v>
      </c>
      <c r="CR162" s="206">
        <f t="shared" si="866"/>
        <v>0</v>
      </c>
      <c r="CS162" s="206">
        <f t="shared" si="867"/>
        <v>0</v>
      </c>
      <c r="CT162" s="207"/>
      <c r="CU162" s="207">
        <f t="shared" si="868"/>
        <v>0</v>
      </c>
      <c r="CV162" s="206">
        <f t="shared" si="869"/>
        <v>0</v>
      </c>
      <c r="CW162" s="206">
        <f t="shared" si="870"/>
        <v>0</v>
      </c>
      <c r="CX162" s="207"/>
      <c r="CY162" s="207">
        <f t="shared" si="871"/>
        <v>0</v>
      </c>
      <c r="CZ162" s="206">
        <f t="shared" si="872"/>
        <v>0</v>
      </c>
      <c r="DA162" s="206">
        <f t="shared" si="873"/>
        <v>0</v>
      </c>
      <c r="DB162" s="207"/>
      <c r="DC162" s="207">
        <f t="shared" si="874"/>
        <v>0</v>
      </c>
      <c r="DD162" s="206">
        <f t="shared" si="875"/>
        <v>0</v>
      </c>
      <c r="DE162" s="206">
        <f t="shared" si="876"/>
        <v>0</v>
      </c>
      <c r="DF162" s="207"/>
      <c r="DG162" s="207">
        <f t="shared" si="877"/>
        <v>0</v>
      </c>
      <c r="DH162" s="206">
        <f t="shared" si="878"/>
        <v>0</v>
      </c>
      <c r="DI162" s="206">
        <f t="shared" si="879"/>
        <v>0</v>
      </c>
      <c r="DJ162" s="207"/>
      <c r="DK162" s="207">
        <f t="shared" si="880"/>
        <v>0</v>
      </c>
      <c r="DL162" s="206">
        <f t="shared" si="881"/>
        <v>0</v>
      </c>
      <c r="DM162" s="206">
        <f t="shared" si="882"/>
        <v>0</v>
      </c>
      <c r="DN162" s="207"/>
      <c r="DO162" s="207">
        <f t="shared" si="883"/>
        <v>0</v>
      </c>
      <c r="DP162" s="206">
        <f t="shared" si="884"/>
        <v>0</v>
      </c>
      <c r="DQ162" s="206">
        <f t="shared" si="885"/>
        <v>0</v>
      </c>
      <c r="DR162" s="207"/>
      <c r="DS162" s="207">
        <f t="shared" si="886"/>
        <v>0</v>
      </c>
      <c r="DT162" s="206">
        <f t="shared" si="887"/>
        <v>0</v>
      </c>
      <c r="DU162" s="206">
        <f t="shared" si="888"/>
        <v>0</v>
      </c>
      <c r="DV162" s="207"/>
      <c r="DW162" s="207">
        <f t="shared" si="953"/>
        <v>0</v>
      </c>
      <c r="DX162" s="206">
        <f t="shared" si="954"/>
        <v>0</v>
      </c>
      <c r="DY162" s="206">
        <f t="shared" si="955"/>
        <v>0</v>
      </c>
      <c r="DZ162" s="525"/>
      <c r="EA162" s="207">
        <f t="shared" si="889"/>
        <v>0</v>
      </c>
      <c r="EB162" s="206">
        <f t="shared" si="890"/>
        <v>0</v>
      </c>
      <c r="EC162" s="206">
        <f t="shared" si="891"/>
        <v>0</v>
      </c>
      <c r="ED162" s="207"/>
      <c r="EE162" s="207">
        <f t="shared" si="892"/>
        <v>0</v>
      </c>
      <c r="EF162" s="206">
        <f t="shared" si="893"/>
        <v>0</v>
      </c>
      <c r="EG162" s="206">
        <f t="shared" si="894"/>
        <v>0</v>
      </c>
      <c r="EH162" s="207"/>
      <c r="EI162" s="207">
        <f t="shared" si="895"/>
        <v>0</v>
      </c>
      <c r="EJ162" s="206">
        <f t="shared" si="896"/>
        <v>0</v>
      </c>
      <c r="EK162" s="206">
        <f t="shared" si="897"/>
        <v>0</v>
      </c>
      <c r="EL162" s="207"/>
      <c r="EM162" s="207">
        <f t="shared" si="898"/>
        <v>0</v>
      </c>
      <c r="EN162" s="206">
        <f t="shared" si="899"/>
        <v>0</v>
      </c>
      <c r="EO162" s="206">
        <f t="shared" si="900"/>
        <v>0</v>
      </c>
      <c r="EP162" s="207"/>
      <c r="EQ162" s="207">
        <f t="shared" si="901"/>
        <v>0</v>
      </c>
      <c r="ER162" s="206">
        <f t="shared" si="902"/>
        <v>0</v>
      </c>
      <c r="ES162" s="206">
        <f t="shared" si="903"/>
        <v>0</v>
      </c>
      <c r="ET162" s="207"/>
      <c r="EU162" s="207">
        <f t="shared" si="904"/>
        <v>0</v>
      </c>
      <c r="EV162" s="206">
        <f t="shared" si="905"/>
        <v>0</v>
      </c>
      <c r="EW162" s="206">
        <f t="shared" si="906"/>
        <v>0</v>
      </c>
      <c r="EX162" s="207"/>
      <c r="EY162" s="207">
        <f t="shared" si="907"/>
        <v>0</v>
      </c>
      <c r="EZ162" s="206">
        <f t="shared" si="908"/>
        <v>0</v>
      </c>
      <c r="FA162" s="206">
        <f t="shared" si="909"/>
        <v>0</v>
      </c>
      <c r="FB162" s="207"/>
      <c r="FC162" s="207">
        <f t="shared" si="910"/>
        <v>0</v>
      </c>
      <c r="FD162" s="206">
        <f t="shared" si="911"/>
        <v>0</v>
      </c>
      <c r="FE162" s="206">
        <f t="shared" si="912"/>
        <v>0</v>
      </c>
      <c r="FF162" s="207"/>
      <c r="FG162" s="207">
        <f t="shared" si="913"/>
        <v>0</v>
      </c>
      <c r="FH162" s="206">
        <f t="shared" si="914"/>
        <v>0</v>
      </c>
      <c r="FI162" s="206">
        <f t="shared" si="915"/>
        <v>0</v>
      </c>
      <c r="FJ162" s="207"/>
      <c r="FK162" s="207">
        <f t="shared" si="916"/>
        <v>0</v>
      </c>
      <c r="FL162" s="206">
        <f t="shared" si="917"/>
        <v>0</v>
      </c>
      <c r="FM162" s="206">
        <f t="shared" si="918"/>
        <v>0</v>
      </c>
      <c r="FN162" s="207"/>
      <c r="FO162" s="207">
        <f t="shared" si="919"/>
        <v>0</v>
      </c>
      <c r="FP162" s="206">
        <f t="shared" si="920"/>
        <v>0</v>
      </c>
      <c r="FQ162" s="206">
        <f t="shared" si="921"/>
        <v>0</v>
      </c>
      <c r="FR162" s="207"/>
      <c r="FS162" s="207">
        <f t="shared" si="922"/>
        <v>0</v>
      </c>
      <c r="FT162" s="206">
        <f t="shared" si="923"/>
        <v>0</v>
      </c>
      <c r="FU162" s="206">
        <f t="shared" si="924"/>
        <v>0</v>
      </c>
      <c r="FV162" s="207"/>
      <c r="FW162" s="207">
        <f t="shared" si="1036"/>
        <v>0</v>
      </c>
      <c r="FX162" s="206">
        <f t="shared" si="1038"/>
        <v>0</v>
      </c>
      <c r="FY162" s="206">
        <f t="shared" si="1037"/>
        <v>0</v>
      </c>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1:263" s="3" customFormat="1" x14ac:dyDescent="0.2">
      <c r="A163" s="45"/>
      <c r="B163" s="45"/>
      <c r="C163" s="45" t="s">
        <v>3</v>
      </c>
      <c r="D163" s="45">
        <v>100</v>
      </c>
      <c r="E163" s="486"/>
      <c r="F163" s="52">
        <f t="shared" ref="F163:F175" si="1039">SUM(E163*$D163)</f>
        <v>0</v>
      </c>
      <c r="G163" s="47"/>
      <c r="H163" s="52">
        <f t="shared" ref="H163:H175" si="1040">SUM(G163*$D163)</f>
        <v>0</v>
      </c>
      <c r="I163" s="47"/>
      <c r="J163" s="52">
        <f t="shared" ref="J163:J175" si="1041">SUM(I163*$D163)</f>
        <v>0</v>
      </c>
      <c r="K163" s="47"/>
      <c r="L163" s="52">
        <f t="shared" ref="L163:L175" si="1042">SUM(K163*$D163)</f>
        <v>0</v>
      </c>
      <c r="M163" s="47"/>
      <c r="N163" s="52">
        <f t="shared" ref="N163:N175" si="1043">SUM(M163*$D163)</f>
        <v>0</v>
      </c>
      <c r="O163" s="47"/>
      <c r="P163" s="52">
        <f t="shared" ref="P163:P175" si="1044">SUM(O163*$D163)</f>
        <v>0</v>
      </c>
      <c r="Q163" s="47"/>
      <c r="R163" s="52">
        <f t="shared" ref="R163:R175" si="1045">SUM(Q163*$D163)</f>
        <v>0</v>
      </c>
      <c r="S163" s="47"/>
      <c r="T163" s="52">
        <f t="shared" ref="T163:T175" si="1046">SUM(S163*$D163)</f>
        <v>0</v>
      </c>
      <c r="U163" s="47"/>
      <c r="V163" s="52">
        <f t="shared" ref="V163:V175" si="1047">SUM(U163*$D163)</f>
        <v>0</v>
      </c>
      <c r="W163" s="47"/>
      <c r="X163" s="52">
        <f t="shared" ref="X163:X175" si="1048">SUM(W163*$D163)</f>
        <v>0</v>
      </c>
      <c r="Y163" s="47"/>
      <c r="Z163" s="52">
        <f t="shared" ref="Z163:Z175" si="1049">SUM(Y163*$D163)</f>
        <v>0</v>
      </c>
      <c r="AA163" s="47"/>
      <c r="AB163" s="481">
        <f t="shared" ref="AB163:AB175" si="1050">SUM(AA163*$D163)</f>
        <v>0</v>
      </c>
      <c r="AC163" s="486"/>
      <c r="AD163" s="52">
        <f t="shared" ref="AD163:AD175" si="1051">SUM(AC163*$D163)</f>
        <v>0</v>
      </c>
      <c r="AE163" s="47"/>
      <c r="AF163" s="52">
        <f t="shared" ref="AF163:AF175" si="1052">SUM(AE163*$D163)</f>
        <v>0</v>
      </c>
      <c r="AG163" s="47"/>
      <c r="AH163" s="52">
        <f t="shared" ref="AH163:AH175" si="1053">SUM(AG163*$D163)</f>
        <v>0</v>
      </c>
      <c r="AI163" s="47"/>
      <c r="AJ163" s="52">
        <f t="shared" ref="AJ163:AJ175" si="1054">SUM(AI163*$D163)</f>
        <v>0</v>
      </c>
      <c r="AK163" s="47"/>
      <c r="AL163" s="52">
        <f t="shared" ref="AL163:AL175" si="1055">SUM(AK163*$D163)</f>
        <v>0</v>
      </c>
      <c r="AM163" s="47"/>
      <c r="AN163" s="52">
        <f t="shared" ref="AN163:AN175" si="1056">SUM(AM163*$D163)</f>
        <v>0</v>
      </c>
      <c r="AO163" s="47"/>
      <c r="AP163" s="52">
        <f t="shared" ref="AP163:AP175" si="1057">SUM(AO163*$D163)</f>
        <v>0</v>
      </c>
      <c r="AQ163" s="47"/>
      <c r="AR163" s="52">
        <f t="shared" ref="AR163:AR175" si="1058">SUM(AQ163*$D163)</f>
        <v>0</v>
      </c>
      <c r="AS163" s="47"/>
      <c r="AT163" s="52">
        <f t="shared" ref="AT163:AT175" si="1059">SUM(AS163*$D163)</f>
        <v>0</v>
      </c>
      <c r="AU163" s="47"/>
      <c r="AV163" s="52">
        <f t="shared" ref="AV163:AV175" si="1060">SUM(AU163*$D163)</f>
        <v>0</v>
      </c>
      <c r="AW163" s="47"/>
      <c r="AX163" s="52">
        <f t="shared" ref="AX163:AX175" si="1061">SUM(AW163*$D163)</f>
        <v>0</v>
      </c>
      <c r="AY163" s="47"/>
      <c r="AZ163" s="481">
        <f t="shared" ref="AZ163:AZ175" si="1062">SUM(AY163*$D163)</f>
        <v>0</v>
      </c>
      <c r="BA163" s="486"/>
      <c r="BB163" s="52">
        <f t="shared" si="846"/>
        <v>0</v>
      </c>
      <c r="BC163" s="47"/>
      <c r="BD163" s="52">
        <f t="shared" si="1021"/>
        <v>0</v>
      </c>
      <c r="BE163" s="47"/>
      <c r="BF163" s="52">
        <f t="shared" si="1022"/>
        <v>0</v>
      </c>
      <c r="BG163" s="47"/>
      <c r="BH163" s="52">
        <f t="shared" si="1023"/>
        <v>0</v>
      </c>
      <c r="BI163" s="47"/>
      <c r="BJ163" s="52">
        <f t="shared" si="1024"/>
        <v>0</v>
      </c>
      <c r="BK163" s="47"/>
      <c r="BL163" s="52">
        <f t="shared" si="1025"/>
        <v>0</v>
      </c>
      <c r="BM163" s="47"/>
      <c r="BN163" s="52">
        <f t="shared" si="1026"/>
        <v>0</v>
      </c>
      <c r="BO163" s="47"/>
      <c r="BP163" s="52">
        <f t="shared" si="1027"/>
        <v>0</v>
      </c>
      <c r="BQ163" s="47"/>
      <c r="BR163" s="52">
        <f t="shared" si="1028"/>
        <v>0</v>
      </c>
      <c r="BS163" s="47"/>
      <c r="BT163" s="52">
        <f t="shared" si="1029"/>
        <v>0</v>
      </c>
      <c r="BU163" s="47"/>
      <c r="BV163" s="52">
        <f t="shared" si="1030"/>
        <v>0</v>
      </c>
      <c r="BW163" s="47"/>
      <c r="BX163" s="505">
        <f t="shared" si="1031"/>
        <v>0</v>
      </c>
      <c r="BY163" s="499"/>
      <c r="BZ163" s="52">
        <f t="shared" si="1032"/>
        <v>0</v>
      </c>
      <c r="CA163" s="47"/>
      <c r="CB163" s="52">
        <f t="shared" si="1033"/>
        <v>0</v>
      </c>
      <c r="CC163" s="47"/>
      <c r="CD163" s="52">
        <f t="shared" si="1034"/>
        <v>0</v>
      </c>
      <c r="CE163" s="47"/>
      <c r="CF163" s="52">
        <f t="shared" si="1035"/>
        <v>0</v>
      </c>
      <c r="CG163" s="42"/>
      <c r="CH163" s="49">
        <f t="shared" si="862"/>
        <v>0</v>
      </c>
      <c r="CI163" s="49">
        <f t="shared" si="863"/>
        <v>0</v>
      </c>
      <c r="CJ163" s="1"/>
      <c r="CK163" s="1"/>
      <c r="CL163" s="207"/>
      <c r="CM163" s="207">
        <f t="shared" si="864"/>
        <v>0</v>
      </c>
      <c r="CN163" s="206">
        <f t="shared" si="951"/>
        <v>0</v>
      </c>
      <c r="CO163" s="206">
        <f t="shared" si="952"/>
        <v>0</v>
      </c>
      <c r="CP163" s="207"/>
      <c r="CQ163" s="207">
        <f t="shared" si="865"/>
        <v>0</v>
      </c>
      <c r="CR163" s="206">
        <f t="shared" si="866"/>
        <v>0</v>
      </c>
      <c r="CS163" s="206">
        <f t="shared" si="867"/>
        <v>0</v>
      </c>
      <c r="CT163" s="207"/>
      <c r="CU163" s="207">
        <f t="shared" si="868"/>
        <v>0</v>
      </c>
      <c r="CV163" s="206">
        <f t="shared" si="869"/>
        <v>0</v>
      </c>
      <c r="CW163" s="206">
        <f t="shared" si="870"/>
        <v>0</v>
      </c>
      <c r="CX163" s="207"/>
      <c r="CY163" s="207">
        <f t="shared" si="871"/>
        <v>0</v>
      </c>
      <c r="CZ163" s="206">
        <f t="shared" si="872"/>
        <v>0</v>
      </c>
      <c r="DA163" s="206">
        <f t="shared" si="873"/>
        <v>0</v>
      </c>
      <c r="DB163" s="207"/>
      <c r="DC163" s="207">
        <f t="shared" si="874"/>
        <v>0</v>
      </c>
      <c r="DD163" s="206">
        <f t="shared" si="875"/>
        <v>0</v>
      </c>
      <c r="DE163" s="206">
        <f t="shared" si="876"/>
        <v>0</v>
      </c>
      <c r="DF163" s="207"/>
      <c r="DG163" s="207">
        <f t="shared" si="877"/>
        <v>0</v>
      </c>
      <c r="DH163" s="206">
        <f t="shared" si="878"/>
        <v>0</v>
      </c>
      <c r="DI163" s="206">
        <f t="shared" si="879"/>
        <v>0</v>
      </c>
      <c r="DJ163" s="207"/>
      <c r="DK163" s="207">
        <f t="shared" si="880"/>
        <v>0</v>
      </c>
      <c r="DL163" s="206">
        <f t="shared" si="881"/>
        <v>0</v>
      </c>
      <c r="DM163" s="206">
        <f t="shared" si="882"/>
        <v>0</v>
      </c>
      <c r="DN163" s="207"/>
      <c r="DO163" s="207">
        <f t="shared" si="883"/>
        <v>0</v>
      </c>
      <c r="DP163" s="206">
        <f t="shared" si="884"/>
        <v>0</v>
      </c>
      <c r="DQ163" s="206">
        <f t="shared" si="885"/>
        <v>0</v>
      </c>
      <c r="DR163" s="207"/>
      <c r="DS163" s="207">
        <f t="shared" si="886"/>
        <v>0</v>
      </c>
      <c r="DT163" s="206">
        <f t="shared" si="887"/>
        <v>0</v>
      </c>
      <c r="DU163" s="206">
        <f t="shared" si="888"/>
        <v>0</v>
      </c>
      <c r="DV163" s="207"/>
      <c r="DW163" s="207">
        <f t="shared" si="953"/>
        <v>0</v>
      </c>
      <c r="DX163" s="206">
        <f t="shared" si="954"/>
        <v>0</v>
      </c>
      <c r="DY163" s="206">
        <f t="shared" si="955"/>
        <v>0</v>
      </c>
      <c r="DZ163" s="525"/>
      <c r="EA163" s="207">
        <f t="shared" si="889"/>
        <v>0</v>
      </c>
      <c r="EB163" s="206">
        <f t="shared" si="890"/>
        <v>0</v>
      </c>
      <c r="EC163" s="206">
        <f t="shared" si="891"/>
        <v>0</v>
      </c>
      <c r="ED163" s="207"/>
      <c r="EE163" s="207">
        <f t="shared" si="892"/>
        <v>0</v>
      </c>
      <c r="EF163" s="206">
        <f t="shared" si="893"/>
        <v>0</v>
      </c>
      <c r="EG163" s="206">
        <f t="shared" si="894"/>
        <v>0</v>
      </c>
      <c r="EH163" s="207"/>
      <c r="EI163" s="207">
        <f t="shared" si="895"/>
        <v>0</v>
      </c>
      <c r="EJ163" s="206">
        <f t="shared" si="896"/>
        <v>0</v>
      </c>
      <c r="EK163" s="206">
        <f t="shared" si="897"/>
        <v>0</v>
      </c>
      <c r="EL163" s="207"/>
      <c r="EM163" s="207">
        <f t="shared" si="898"/>
        <v>0</v>
      </c>
      <c r="EN163" s="206">
        <f t="shared" si="899"/>
        <v>0</v>
      </c>
      <c r="EO163" s="206">
        <f t="shared" si="900"/>
        <v>0</v>
      </c>
      <c r="EP163" s="207"/>
      <c r="EQ163" s="207">
        <f t="shared" si="901"/>
        <v>0</v>
      </c>
      <c r="ER163" s="206">
        <f t="shared" si="902"/>
        <v>0</v>
      </c>
      <c r="ES163" s="206">
        <f t="shared" si="903"/>
        <v>0</v>
      </c>
      <c r="ET163" s="207"/>
      <c r="EU163" s="207">
        <f t="shared" si="904"/>
        <v>0</v>
      </c>
      <c r="EV163" s="206">
        <f t="shared" si="905"/>
        <v>0</v>
      </c>
      <c r="EW163" s="206">
        <f t="shared" si="906"/>
        <v>0</v>
      </c>
      <c r="EX163" s="207"/>
      <c r="EY163" s="207">
        <f t="shared" si="907"/>
        <v>0</v>
      </c>
      <c r="EZ163" s="206">
        <f t="shared" si="908"/>
        <v>0</v>
      </c>
      <c r="FA163" s="206">
        <f t="shared" si="909"/>
        <v>0</v>
      </c>
      <c r="FB163" s="207"/>
      <c r="FC163" s="207">
        <f t="shared" si="910"/>
        <v>0</v>
      </c>
      <c r="FD163" s="206">
        <f t="shared" si="911"/>
        <v>0</v>
      </c>
      <c r="FE163" s="206">
        <f t="shared" si="912"/>
        <v>0</v>
      </c>
      <c r="FF163" s="207"/>
      <c r="FG163" s="207">
        <f t="shared" si="913"/>
        <v>0</v>
      </c>
      <c r="FH163" s="206">
        <f t="shared" si="914"/>
        <v>0</v>
      </c>
      <c r="FI163" s="206">
        <f t="shared" si="915"/>
        <v>0</v>
      </c>
      <c r="FJ163" s="207"/>
      <c r="FK163" s="207">
        <f t="shared" si="916"/>
        <v>0</v>
      </c>
      <c r="FL163" s="206">
        <f t="shared" si="917"/>
        <v>0</v>
      </c>
      <c r="FM163" s="206">
        <f t="shared" si="918"/>
        <v>0</v>
      </c>
      <c r="FN163" s="207"/>
      <c r="FO163" s="207">
        <f t="shared" si="919"/>
        <v>0</v>
      </c>
      <c r="FP163" s="206">
        <f t="shared" si="920"/>
        <v>0</v>
      </c>
      <c r="FQ163" s="206">
        <f t="shared" si="921"/>
        <v>0</v>
      </c>
      <c r="FR163" s="207"/>
      <c r="FS163" s="207">
        <f t="shared" si="922"/>
        <v>0</v>
      </c>
      <c r="FT163" s="206">
        <f t="shared" si="923"/>
        <v>0</v>
      </c>
      <c r="FU163" s="206">
        <f t="shared" si="924"/>
        <v>0</v>
      </c>
      <c r="FV163" s="207"/>
      <c r="FW163" s="207">
        <f t="shared" si="1036"/>
        <v>0</v>
      </c>
      <c r="FX163" s="206">
        <f t="shared" si="1038"/>
        <v>0</v>
      </c>
      <c r="FY163" s="206">
        <f t="shared" si="1037"/>
        <v>0</v>
      </c>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1:263" s="3" customFormat="1" x14ac:dyDescent="0.2">
      <c r="A164" s="45" t="s">
        <v>257</v>
      </c>
      <c r="B164" s="45" t="s">
        <v>238</v>
      </c>
      <c r="C164" s="45" t="s">
        <v>8</v>
      </c>
      <c r="D164" s="45">
        <v>75</v>
      </c>
      <c r="E164" s="486"/>
      <c r="F164" s="52">
        <f>SUM(E164*$D164)</f>
        <v>0</v>
      </c>
      <c r="G164" s="47"/>
      <c r="H164" s="52">
        <f>SUM(G164*$D164)</f>
        <v>0</v>
      </c>
      <c r="I164" s="47"/>
      <c r="J164" s="52">
        <f>SUM(I164*$D164)</f>
        <v>0</v>
      </c>
      <c r="K164" s="47"/>
      <c r="L164" s="52">
        <f>SUM(K164*$D164)</f>
        <v>0</v>
      </c>
      <c r="M164" s="47"/>
      <c r="N164" s="52">
        <f>SUM(M164*$D164)</f>
        <v>0</v>
      </c>
      <c r="O164" s="47"/>
      <c r="P164" s="52">
        <f>SUM(O164*$D164)</f>
        <v>0</v>
      </c>
      <c r="Q164" s="47"/>
      <c r="R164" s="52">
        <f>SUM(Q164*$D164)</f>
        <v>0</v>
      </c>
      <c r="S164" s="47"/>
      <c r="T164" s="52">
        <f>SUM(S164*$D164)</f>
        <v>0</v>
      </c>
      <c r="U164" s="47"/>
      <c r="V164" s="52">
        <f>SUM(U164*$D164)</f>
        <v>0</v>
      </c>
      <c r="W164" s="47"/>
      <c r="X164" s="52">
        <f>SUM(W164*$D164)</f>
        <v>0</v>
      </c>
      <c r="Y164" s="47"/>
      <c r="Z164" s="52">
        <f>SUM(Y164*$D164)</f>
        <v>0</v>
      </c>
      <c r="AA164" s="47"/>
      <c r="AB164" s="481">
        <f>SUM(AA164*$D164)</f>
        <v>0</v>
      </c>
      <c r="AC164" s="486"/>
      <c r="AD164" s="52">
        <f>SUM(AC164*$D164)</f>
        <v>0</v>
      </c>
      <c r="AE164" s="47"/>
      <c r="AF164" s="52">
        <f>SUM(AE164*$D164)</f>
        <v>0</v>
      </c>
      <c r="AG164" s="47"/>
      <c r="AH164" s="52">
        <f>SUM(AG164*$D164)</f>
        <v>0</v>
      </c>
      <c r="AI164" s="47"/>
      <c r="AJ164" s="52">
        <f>SUM(AI164*$D164)</f>
        <v>0</v>
      </c>
      <c r="AK164" s="47"/>
      <c r="AL164" s="52">
        <f>SUM(AK164*$D164)</f>
        <v>0</v>
      </c>
      <c r="AM164" s="47"/>
      <c r="AN164" s="52">
        <f>SUM(AM164*$D164)</f>
        <v>0</v>
      </c>
      <c r="AO164" s="47"/>
      <c r="AP164" s="52">
        <f>SUM(AO164*$D164)</f>
        <v>0</v>
      </c>
      <c r="AQ164" s="47">
        <v>44.75</v>
      </c>
      <c r="AR164" s="52">
        <f>SUM(AQ164*$D164)</f>
        <v>3356.25</v>
      </c>
      <c r="AS164" s="47"/>
      <c r="AT164" s="52">
        <f>SUM(AS164*$D164)</f>
        <v>0</v>
      </c>
      <c r="AU164" s="47"/>
      <c r="AV164" s="52">
        <f>SUM(AU164*$D164)</f>
        <v>0</v>
      </c>
      <c r="AW164" s="47"/>
      <c r="AX164" s="52">
        <f>SUM(AW164*$D164)</f>
        <v>0</v>
      </c>
      <c r="AY164" s="47"/>
      <c r="AZ164" s="481">
        <f>SUM(AY164*$D164)</f>
        <v>0</v>
      </c>
      <c r="BA164" s="486"/>
      <c r="BB164" s="52">
        <f>SUM(BA164*$D164)</f>
        <v>0</v>
      </c>
      <c r="BC164" s="47"/>
      <c r="BD164" s="52">
        <f>SUM(BC164*$D164)</f>
        <v>0</v>
      </c>
      <c r="BE164" s="47"/>
      <c r="BF164" s="52">
        <f>SUM(BE164*$D164)</f>
        <v>0</v>
      </c>
      <c r="BG164" s="47"/>
      <c r="BH164" s="52">
        <f>SUM(BG164*$D164)</f>
        <v>0</v>
      </c>
      <c r="BI164" s="47"/>
      <c r="BJ164" s="52">
        <f>SUM(BI164*$D164)</f>
        <v>0</v>
      </c>
      <c r="BK164" s="47"/>
      <c r="BL164" s="52">
        <f>SUM(BK164*$D164)</f>
        <v>0</v>
      </c>
      <c r="BM164" s="47"/>
      <c r="BN164" s="52">
        <f>SUM(BM164*$D164)</f>
        <v>0</v>
      </c>
      <c r="BO164" s="47"/>
      <c r="BP164" s="52">
        <f>SUM(BO164*$D164)</f>
        <v>0</v>
      </c>
      <c r="BQ164" s="47"/>
      <c r="BR164" s="52">
        <f>SUM(BQ164*$D164)</f>
        <v>0</v>
      </c>
      <c r="BS164" s="47"/>
      <c r="BT164" s="52">
        <f>SUM(BS164*$D164)</f>
        <v>0</v>
      </c>
      <c r="BU164" s="47"/>
      <c r="BV164" s="52">
        <f>SUM(BU164*$D164)</f>
        <v>0</v>
      </c>
      <c r="BW164" s="47"/>
      <c r="BX164" s="505">
        <f>SUM(BW164*$D164)</f>
        <v>0</v>
      </c>
      <c r="BY164" s="499"/>
      <c r="BZ164" s="52">
        <f>SUM(BY164*$D164)</f>
        <v>0</v>
      </c>
      <c r="CA164" s="47"/>
      <c r="CB164" s="52">
        <f>SUM(CA164*$D164)</f>
        <v>0</v>
      </c>
      <c r="CC164" s="47"/>
      <c r="CD164" s="52">
        <f>SUM(CC164*$D164)</f>
        <v>0</v>
      </c>
      <c r="CE164" s="47"/>
      <c r="CF164" s="52">
        <f>SUM(CE164*$D164)</f>
        <v>0</v>
      </c>
      <c r="CG164" s="42"/>
      <c r="CH164" s="49">
        <f t="shared" si="862"/>
        <v>44.75</v>
      </c>
      <c r="CI164" s="49">
        <f t="shared" si="863"/>
        <v>3356.25</v>
      </c>
      <c r="CJ164" s="1"/>
      <c r="CK164" s="1"/>
      <c r="CL164" s="207"/>
      <c r="CM164" s="207">
        <f t="shared" si="864"/>
        <v>0</v>
      </c>
      <c r="CN164" s="206">
        <f t="shared" si="951"/>
        <v>0</v>
      </c>
      <c r="CO164" s="206">
        <f t="shared" si="952"/>
        <v>0</v>
      </c>
      <c r="CP164" s="207"/>
      <c r="CQ164" s="207">
        <f t="shared" si="865"/>
        <v>0</v>
      </c>
      <c r="CR164" s="206">
        <f t="shared" si="866"/>
        <v>0</v>
      </c>
      <c r="CS164" s="206">
        <f t="shared" si="867"/>
        <v>0</v>
      </c>
      <c r="CT164" s="207"/>
      <c r="CU164" s="207">
        <f t="shared" si="868"/>
        <v>0</v>
      </c>
      <c r="CV164" s="206">
        <f t="shared" si="869"/>
        <v>0</v>
      </c>
      <c r="CW164" s="206">
        <f t="shared" si="870"/>
        <v>0</v>
      </c>
      <c r="CX164" s="207"/>
      <c r="CY164" s="207">
        <f t="shared" si="871"/>
        <v>0</v>
      </c>
      <c r="CZ164" s="206">
        <f t="shared" si="872"/>
        <v>0</v>
      </c>
      <c r="DA164" s="206">
        <f t="shared" si="873"/>
        <v>0</v>
      </c>
      <c r="DB164" s="207"/>
      <c r="DC164" s="207">
        <f t="shared" si="874"/>
        <v>0</v>
      </c>
      <c r="DD164" s="206">
        <f t="shared" si="875"/>
        <v>0</v>
      </c>
      <c r="DE164" s="206">
        <f t="shared" si="876"/>
        <v>0</v>
      </c>
      <c r="DF164" s="207"/>
      <c r="DG164" s="207">
        <f t="shared" si="877"/>
        <v>0</v>
      </c>
      <c r="DH164" s="206">
        <f t="shared" si="878"/>
        <v>0</v>
      </c>
      <c r="DI164" s="206">
        <f t="shared" si="879"/>
        <v>0</v>
      </c>
      <c r="DJ164" s="207"/>
      <c r="DK164" s="207">
        <f t="shared" si="880"/>
        <v>0</v>
      </c>
      <c r="DL164" s="206">
        <f t="shared" si="881"/>
        <v>0</v>
      </c>
      <c r="DM164" s="206">
        <f t="shared" si="882"/>
        <v>0</v>
      </c>
      <c r="DN164" s="207"/>
      <c r="DO164" s="207">
        <f t="shared" si="883"/>
        <v>0</v>
      </c>
      <c r="DP164" s="206">
        <f t="shared" si="884"/>
        <v>0</v>
      </c>
      <c r="DQ164" s="206">
        <f t="shared" si="885"/>
        <v>0</v>
      </c>
      <c r="DR164" s="207"/>
      <c r="DS164" s="207">
        <f t="shared" si="886"/>
        <v>0</v>
      </c>
      <c r="DT164" s="206">
        <f t="shared" si="887"/>
        <v>0</v>
      </c>
      <c r="DU164" s="206">
        <f t="shared" si="888"/>
        <v>0</v>
      </c>
      <c r="DV164" s="207"/>
      <c r="DW164" s="207">
        <f t="shared" si="953"/>
        <v>0</v>
      </c>
      <c r="DX164" s="206">
        <f t="shared" si="954"/>
        <v>0</v>
      </c>
      <c r="DY164" s="206">
        <f t="shared" si="955"/>
        <v>0</v>
      </c>
      <c r="DZ164" s="525"/>
      <c r="EA164" s="207">
        <f t="shared" si="889"/>
        <v>0</v>
      </c>
      <c r="EB164" s="206">
        <f t="shared" si="890"/>
        <v>0</v>
      </c>
      <c r="EC164" s="206">
        <f t="shared" si="891"/>
        <v>0</v>
      </c>
      <c r="ED164" s="207"/>
      <c r="EE164" s="207">
        <f t="shared" si="892"/>
        <v>0</v>
      </c>
      <c r="EF164" s="206">
        <f t="shared" si="893"/>
        <v>0</v>
      </c>
      <c r="EG164" s="206">
        <f t="shared" si="894"/>
        <v>0</v>
      </c>
      <c r="EH164" s="207"/>
      <c r="EI164" s="207">
        <f t="shared" si="895"/>
        <v>0</v>
      </c>
      <c r="EJ164" s="206">
        <f t="shared" si="896"/>
        <v>0</v>
      </c>
      <c r="EK164" s="206">
        <f t="shared" si="897"/>
        <v>0</v>
      </c>
      <c r="EL164" s="207"/>
      <c r="EM164" s="207">
        <f t="shared" si="898"/>
        <v>0</v>
      </c>
      <c r="EN164" s="206">
        <f t="shared" si="899"/>
        <v>0</v>
      </c>
      <c r="EO164" s="206">
        <f t="shared" si="900"/>
        <v>0</v>
      </c>
      <c r="EP164" s="207"/>
      <c r="EQ164" s="207">
        <f t="shared" si="901"/>
        <v>0</v>
      </c>
      <c r="ER164" s="206">
        <f t="shared" si="902"/>
        <v>0</v>
      </c>
      <c r="ES164" s="206">
        <f t="shared" si="903"/>
        <v>0</v>
      </c>
      <c r="ET164" s="207"/>
      <c r="EU164" s="207">
        <f t="shared" si="904"/>
        <v>0</v>
      </c>
      <c r="EV164" s="206">
        <f t="shared" si="905"/>
        <v>0</v>
      </c>
      <c r="EW164" s="206">
        <f t="shared" si="906"/>
        <v>0</v>
      </c>
      <c r="EX164" s="207"/>
      <c r="EY164" s="207">
        <f t="shared" si="907"/>
        <v>0</v>
      </c>
      <c r="EZ164" s="206">
        <f t="shared" si="908"/>
        <v>0</v>
      </c>
      <c r="FA164" s="206">
        <f t="shared" si="909"/>
        <v>0</v>
      </c>
      <c r="FB164" s="207"/>
      <c r="FC164" s="207">
        <f t="shared" si="910"/>
        <v>0</v>
      </c>
      <c r="FD164" s="206">
        <f t="shared" si="911"/>
        <v>44.75</v>
      </c>
      <c r="FE164" s="206">
        <f t="shared" si="912"/>
        <v>3356.25</v>
      </c>
      <c r="FF164" s="207"/>
      <c r="FG164" s="207">
        <f t="shared" si="913"/>
        <v>0</v>
      </c>
      <c r="FH164" s="206">
        <f t="shared" si="914"/>
        <v>0</v>
      </c>
      <c r="FI164" s="206">
        <f t="shared" si="915"/>
        <v>0</v>
      </c>
      <c r="FJ164" s="207"/>
      <c r="FK164" s="207">
        <f t="shared" si="916"/>
        <v>0</v>
      </c>
      <c r="FL164" s="206">
        <f t="shared" si="917"/>
        <v>0</v>
      </c>
      <c r="FM164" s="206">
        <f t="shared" si="918"/>
        <v>0</v>
      </c>
      <c r="FN164" s="207"/>
      <c r="FO164" s="207">
        <f t="shared" si="919"/>
        <v>0</v>
      </c>
      <c r="FP164" s="206">
        <f t="shared" si="920"/>
        <v>0</v>
      </c>
      <c r="FQ164" s="206">
        <f t="shared" si="921"/>
        <v>0</v>
      </c>
      <c r="FR164" s="207"/>
      <c r="FS164" s="207">
        <f t="shared" si="922"/>
        <v>0</v>
      </c>
      <c r="FT164" s="206">
        <f t="shared" si="923"/>
        <v>0</v>
      </c>
      <c r="FU164" s="206">
        <f t="shared" si="924"/>
        <v>0</v>
      </c>
      <c r="FV164" s="207"/>
      <c r="FW164" s="207">
        <f t="shared" si="1036"/>
        <v>0</v>
      </c>
      <c r="FX164" s="206">
        <f t="shared" si="1038"/>
        <v>0</v>
      </c>
      <c r="FY164" s="206">
        <f t="shared" si="1037"/>
        <v>0</v>
      </c>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1:263" s="3" customFormat="1" x14ac:dyDescent="0.2">
      <c r="A165" s="45"/>
      <c r="B165" s="45"/>
      <c r="C165" s="45" t="s">
        <v>8</v>
      </c>
      <c r="D165" s="45">
        <v>75</v>
      </c>
      <c r="E165" s="486"/>
      <c r="F165" s="52">
        <f t="shared" si="1039"/>
        <v>0</v>
      </c>
      <c r="G165" s="47"/>
      <c r="H165" s="52">
        <f t="shared" si="1040"/>
        <v>0</v>
      </c>
      <c r="I165" s="47"/>
      <c r="J165" s="52">
        <f t="shared" si="1041"/>
        <v>0</v>
      </c>
      <c r="K165" s="47"/>
      <c r="L165" s="52">
        <f t="shared" si="1042"/>
        <v>0</v>
      </c>
      <c r="M165" s="47"/>
      <c r="N165" s="52">
        <f t="shared" si="1043"/>
        <v>0</v>
      </c>
      <c r="O165" s="47"/>
      <c r="P165" s="52">
        <f t="shared" si="1044"/>
        <v>0</v>
      </c>
      <c r="Q165" s="47"/>
      <c r="R165" s="52">
        <f t="shared" si="1045"/>
        <v>0</v>
      </c>
      <c r="S165" s="47"/>
      <c r="T165" s="52">
        <f t="shared" si="1046"/>
        <v>0</v>
      </c>
      <c r="U165" s="47"/>
      <c r="V165" s="52">
        <f t="shared" si="1047"/>
        <v>0</v>
      </c>
      <c r="W165" s="47"/>
      <c r="X165" s="52">
        <f t="shared" si="1048"/>
        <v>0</v>
      </c>
      <c r="Y165" s="47"/>
      <c r="Z165" s="52">
        <f t="shared" si="1049"/>
        <v>0</v>
      </c>
      <c r="AA165" s="47"/>
      <c r="AB165" s="481">
        <f t="shared" si="1050"/>
        <v>0</v>
      </c>
      <c r="AC165" s="486"/>
      <c r="AD165" s="52">
        <f t="shared" si="1051"/>
        <v>0</v>
      </c>
      <c r="AE165" s="47"/>
      <c r="AF165" s="52">
        <f t="shared" si="1052"/>
        <v>0</v>
      </c>
      <c r="AG165" s="47"/>
      <c r="AH165" s="52">
        <f t="shared" si="1053"/>
        <v>0</v>
      </c>
      <c r="AI165" s="47"/>
      <c r="AJ165" s="52">
        <f t="shared" si="1054"/>
        <v>0</v>
      </c>
      <c r="AK165" s="47"/>
      <c r="AL165" s="52">
        <f t="shared" si="1055"/>
        <v>0</v>
      </c>
      <c r="AM165" s="47"/>
      <c r="AN165" s="52">
        <f t="shared" si="1056"/>
        <v>0</v>
      </c>
      <c r="AO165" s="47"/>
      <c r="AP165" s="52">
        <f t="shared" si="1057"/>
        <v>0</v>
      </c>
      <c r="AQ165" s="47"/>
      <c r="AR165" s="52">
        <f t="shared" si="1058"/>
        <v>0</v>
      </c>
      <c r="AS165" s="47"/>
      <c r="AT165" s="52">
        <f t="shared" si="1059"/>
        <v>0</v>
      </c>
      <c r="AU165" s="47"/>
      <c r="AV165" s="52">
        <f t="shared" si="1060"/>
        <v>0</v>
      </c>
      <c r="AW165" s="47"/>
      <c r="AX165" s="52">
        <f t="shared" si="1061"/>
        <v>0</v>
      </c>
      <c r="AY165" s="47"/>
      <c r="AZ165" s="481">
        <f t="shared" si="1062"/>
        <v>0</v>
      </c>
      <c r="BA165" s="486"/>
      <c r="BB165" s="52">
        <f t="shared" si="846"/>
        <v>0</v>
      </c>
      <c r="BC165" s="47"/>
      <c r="BD165" s="52">
        <f t="shared" ref="BD165" si="1063">SUM(BC165*$D165)</f>
        <v>0</v>
      </c>
      <c r="BE165" s="47"/>
      <c r="BF165" s="52">
        <f t="shared" ref="BF165" si="1064">SUM(BE165*$D165)</f>
        <v>0</v>
      </c>
      <c r="BG165" s="47"/>
      <c r="BH165" s="52">
        <f t="shared" ref="BH165" si="1065">SUM(BG165*$D165)</f>
        <v>0</v>
      </c>
      <c r="BI165" s="47"/>
      <c r="BJ165" s="52">
        <f t="shared" ref="BJ165" si="1066">SUM(BI165*$D165)</f>
        <v>0</v>
      </c>
      <c r="BK165" s="47"/>
      <c r="BL165" s="52">
        <f t="shared" ref="BL165" si="1067">SUM(BK165*$D165)</f>
        <v>0</v>
      </c>
      <c r="BM165" s="47"/>
      <c r="BN165" s="52">
        <f t="shared" ref="BN165" si="1068">SUM(BM165*$D165)</f>
        <v>0</v>
      </c>
      <c r="BO165" s="47"/>
      <c r="BP165" s="52">
        <f t="shared" ref="BP165" si="1069">SUM(BO165*$D165)</f>
        <v>0</v>
      </c>
      <c r="BQ165" s="47"/>
      <c r="BR165" s="52">
        <f t="shared" ref="BR165" si="1070">SUM(BQ165*$D165)</f>
        <v>0</v>
      </c>
      <c r="BS165" s="47"/>
      <c r="BT165" s="52">
        <f t="shared" ref="BT165" si="1071">SUM(BS165*$D165)</f>
        <v>0</v>
      </c>
      <c r="BU165" s="47"/>
      <c r="BV165" s="52">
        <f t="shared" ref="BV165" si="1072">SUM(BU165*$D165)</f>
        <v>0</v>
      </c>
      <c r="BW165" s="47"/>
      <c r="BX165" s="505">
        <f t="shared" ref="BX165" si="1073">SUM(BW165*$D165)</f>
        <v>0</v>
      </c>
      <c r="BY165" s="499"/>
      <c r="BZ165" s="52">
        <f t="shared" ref="BZ165" si="1074">SUM(BY165*$D165)</f>
        <v>0</v>
      </c>
      <c r="CA165" s="47"/>
      <c r="CB165" s="52">
        <f t="shared" ref="CB165" si="1075">SUM(CA165*$D165)</f>
        <v>0</v>
      </c>
      <c r="CC165" s="47"/>
      <c r="CD165" s="52">
        <f t="shared" ref="CD165" si="1076">SUM(CC165*$D165)</f>
        <v>0</v>
      </c>
      <c r="CE165" s="47"/>
      <c r="CF165" s="52">
        <f t="shared" ref="CF165" si="1077">SUM(CE165*$D165)</f>
        <v>0</v>
      </c>
      <c r="CG165" s="42"/>
      <c r="CH165" s="49">
        <f t="shared" si="862"/>
        <v>0</v>
      </c>
      <c r="CI165" s="49">
        <f t="shared" si="863"/>
        <v>0</v>
      </c>
      <c r="CJ165" s="1"/>
      <c r="CK165" s="1"/>
      <c r="CL165" s="207"/>
      <c r="CM165" s="207">
        <f t="shared" si="864"/>
        <v>0</v>
      </c>
      <c r="CN165" s="206">
        <f t="shared" si="951"/>
        <v>0</v>
      </c>
      <c r="CO165" s="206">
        <f t="shared" si="952"/>
        <v>0</v>
      </c>
      <c r="CP165" s="207"/>
      <c r="CQ165" s="207">
        <f t="shared" si="865"/>
        <v>0</v>
      </c>
      <c r="CR165" s="206">
        <f t="shared" si="866"/>
        <v>0</v>
      </c>
      <c r="CS165" s="206">
        <f t="shared" si="867"/>
        <v>0</v>
      </c>
      <c r="CT165" s="207"/>
      <c r="CU165" s="207">
        <f t="shared" si="868"/>
        <v>0</v>
      </c>
      <c r="CV165" s="206">
        <f t="shared" si="869"/>
        <v>0</v>
      </c>
      <c r="CW165" s="206">
        <f t="shared" si="870"/>
        <v>0</v>
      </c>
      <c r="CX165" s="207"/>
      <c r="CY165" s="207">
        <f t="shared" si="871"/>
        <v>0</v>
      </c>
      <c r="CZ165" s="206">
        <f t="shared" si="872"/>
        <v>0</v>
      </c>
      <c r="DA165" s="206">
        <f t="shared" si="873"/>
        <v>0</v>
      </c>
      <c r="DB165" s="207"/>
      <c r="DC165" s="207">
        <f t="shared" si="874"/>
        <v>0</v>
      </c>
      <c r="DD165" s="206">
        <f t="shared" si="875"/>
        <v>0</v>
      </c>
      <c r="DE165" s="206">
        <f t="shared" si="876"/>
        <v>0</v>
      </c>
      <c r="DF165" s="207"/>
      <c r="DG165" s="207">
        <f t="shared" si="877"/>
        <v>0</v>
      </c>
      <c r="DH165" s="206">
        <f t="shared" si="878"/>
        <v>0</v>
      </c>
      <c r="DI165" s="206">
        <f t="shared" si="879"/>
        <v>0</v>
      </c>
      <c r="DJ165" s="207"/>
      <c r="DK165" s="207">
        <f t="shared" si="880"/>
        <v>0</v>
      </c>
      <c r="DL165" s="206">
        <f t="shared" si="881"/>
        <v>0</v>
      </c>
      <c r="DM165" s="206">
        <f t="shared" si="882"/>
        <v>0</v>
      </c>
      <c r="DN165" s="207"/>
      <c r="DO165" s="207">
        <f t="shared" si="883"/>
        <v>0</v>
      </c>
      <c r="DP165" s="206">
        <f t="shared" si="884"/>
        <v>0</v>
      </c>
      <c r="DQ165" s="206">
        <f t="shared" si="885"/>
        <v>0</v>
      </c>
      <c r="DR165" s="207"/>
      <c r="DS165" s="207">
        <f t="shared" si="886"/>
        <v>0</v>
      </c>
      <c r="DT165" s="206">
        <f t="shared" si="887"/>
        <v>0</v>
      </c>
      <c r="DU165" s="206">
        <f t="shared" si="888"/>
        <v>0</v>
      </c>
      <c r="DV165" s="207"/>
      <c r="DW165" s="207">
        <f t="shared" si="953"/>
        <v>0</v>
      </c>
      <c r="DX165" s="206">
        <f t="shared" si="954"/>
        <v>0</v>
      </c>
      <c r="DY165" s="206">
        <f t="shared" si="955"/>
        <v>0</v>
      </c>
      <c r="DZ165" s="525"/>
      <c r="EA165" s="207">
        <f t="shared" si="889"/>
        <v>0</v>
      </c>
      <c r="EB165" s="206">
        <f t="shared" si="890"/>
        <v>0</v>
      </c>
      <c r="EC165" s="206">
        <f t="shared" si="891"/>
        <v>0</v>
      </c>
      <c r="ED165" s="207"/>
      <c r="EE165" s="207">
        <f t="shared" si="892"/>
        <v>0</v>
      </c>
      <c r="EF165" s="206">
        <f t="shared" si="893"/>
        <v>0</v>
      </c>
      <c r="EG165" s="206">
        <f t="shared" si="894"/>
        <v>0</v>
      </c>
      <c r="EH165" s="207"/>
      <c r="EI165" s="207">
        <f t="shared" si="895"/>
        <v>0</v>
      </c>
      <c r="EJ165" s="206">
        <f t="shared" si="896"/>
        <v>0</v>
      </c>
      <c r="EK165" s="206">
        <f t="shared" si="897"/>
        <v>0</v>
      </c>
      <c r="EL165" s="207"/>
      <c r="EM165" s="207">
        <f t="shared" si="898"/>
        <v>0</v>
      </c>
      <c r="EN165" s="206">
        <f t="shared" si="899"/>
        <v>0</v>
      </c>
      <c r="EO165" s="206">
        <f t="shared" si="900"/>
        <v>0</v>
      </c>
      <c r="EP165" s="207"/>
      <c r="EQ165" s="207">
        <f t="shared" si="901"/>
        <v>0</v>
      </c>
      <c r="ER165" s="206">
        <f t="shared" si="902"/>
        <v>0</v>
      </c>
      <c r="ES165" s="206">
        <f t="shared" si="903"/>
        <v>0</v>
      </c>
      <c r="ET165" s="207"/>
      <c r="EU165" s="207">
        <f t="shared" si="904"/>
        <v>0</v>
      </c>
      <c r="EV165" s="206">
        <f t="shared" si="905"/>
        <v>0</v>
      </c>
      <c r="EW165" s="206">
        <f t="shared" si="906"/>
        <v>0</v>
      </c>
      <c r="EX165" s="207"/>
      <c r="EY165" s="207">
        <f t="shared" si="907"/>
        <v>0</v>
      </c>
      <c r="EZ165" s="206">
        <f t="shared" si="908"/>
        <v>0</v>
      </c>
      <c r="FA165" s="206">
        <f t="shared" si="909"/>
        <v>0</v>
      </c>
      <c r="FB165" s="207"/>
      <c r="FC165" s="207">
        <f t="shared" si="910"/>
        <v>0</v>
      </c>
      <c r="FD165" s="206">
        <f t="shared" si="911"/>
        <v>0</v>
      </c>
      <c r="FE165" s="206">
        <f t="shared" si="912"/>
        <v>0</v>
      </c>
      <c r="FF165" s="207"/>
      <c r="FG165" s="207">
        <f t="shared" si="913"/>
        <v>0</v>
      </c>
      <c r="FH165" s="206">
        <f t="shared" si="914"/>
        <v>0</v>
      </c>
      <c r="FI165" s="206">
        <f t="shared" si="915"/>
        <v>0</v>
      </c>
      <c r="FJ165" s="207"/>
      <c r="FK165" s="207">
        <f t="shared" si="916"/>
        <v>0</v>
      </c>
      <c r="FL165" s="206">
        <f t="shared" si="917"/>
        <v>0</v>
      </c>
      <c r="FM165" s="206">
        <f t="shared" si="918"/>
        <v>0</v>
      </c>
      <c r="FN165" s="207"/>
      <c r="FO165" s="207">
        <f t="shared" si="919"/>
        <v>0</v>
      </c>
      <c r="FP165" s="206">
        <f t="shared" si="920"/>
        <v>0</v>
      </c>
      <c r="FQ165" s="206">
        <f t="shared" si="921"/>
        <v>0</v>
      </c>
      <c r="FR165" s="207"/>
      <c r="FS165" s="207">
        <f t="shared" si="922"/>
        <v>0</v>
      </c>
      <c r="FT165" s="206">
        <f t="shared" si="923"/>
        <v>0</v>
      </c>
      <c r="FU165" s="206">
        <f t="shared" si="924"/>
        <v>0</v>
      </c>
      <c r="FV165" s="207"/>
      <c r="FW165" s="207">
        <f t="shared" si="1036"/>
        <v>0</v>
      </c>
      <c r="FX165" s="206">
        <f t="shared" si="1038"/>
        <v>0</v>
      </c>
      <c r="FY165" s="206">
        <f t="shared" si="1037"/>
        <v>0</v>
      </c>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1:263" s="3" customFormat="1" x14ac:dyDescent="0.2">
      <c r="A166" s="45" t="s">
        <v>247</v>
      </c>
      <c r="B166" s="45" t="s">
        <v>216</v>
      </c>
      <c r="C166" s="45" t="s">
        <v>8</v>
      </c>
      <c r="D166" s="45">
        <v>75</v>
      </c>
      <c r="E166" s="486"/>
      <c r="F166" s="52">
        <f>SUM(E166*$D166)</f>
        <v>0</v>
      </c>
      <c r="G166" s="47"/>
      <c r="H166" s="52">
        <f>SUM(G166*$D166)</f>
        <v>0</v>
      </c>
      <c r="I166" s="47"/>
      <c r="J166" s="52">
        <f>SUM(I166*$D166)</f>
        <v>0</v>
      </c>
      <c r="K166" s="47"/>
      <c r="L166" s="52">
        <f>SUM(K166*$D166)</f>
        <v>0</v>
      </c>
      <c r="M166" s="47"/>
      <c r="N166" s="52">
        <f>SUM(M166*$D166)</f>
        <v>0</v>
      </c>
      <c r="O166" s="47"/>
      <c r="P166" s="52">
        <f>SUM(O166*$D166)</f>
        <v>0</v>
      </c>
      <c r="Q166" s="47"/>
      <c r="R166" s="52">
        <f>SUM(Q166*$D166)</f>
        <v>0</v>
      </c>
      <c r="S166" s="47"/>
      <c r="T166" s="52">
        <f>SUM(S166*$D166)</f>
        <v>0</v>
      </c>
      <c r="U166" s="47"/>
      <c r="V166" s="52">
        <f>SUM(U166*$D166)</f>
        <v>0</v>
      </c>
      <c r="W166" s="47"/>
      <c r="X166" s="52">
        <f>SUM(W166*$D166)</f>
        <v>0</v>
      </c>
      <c r="Y166" s="47"/>
      <c r="Z166" s="52">
        <f>SUM(Y166*$D166)</f>
        <v>0</v>
      </c>
      <c r="AA166" s="47"/>
      <c r="AB166" s="481">
        <f>SUM(AA166*$D166)</f>
        <v>0</v>
      </c>
      <c r="AC166" s="486"/>
      <c r="AD166" s="52">
        <f>SUM(AC166*$D166)</f>
        <v>0</v>
      </c>
      <c r="AE166" s="47"/>
      <c r="AF166" s="52">
        <f>SUM(AE166*$D166)</f>
        <v>0</v>
      </c>
      <c r="AG166" s="47"/>
      <c r="AH166" s="52">
        <f>SUM(AG166*$D166)</f>
        <v>0</v>
      </c>
      <c r="AI166" s="47"/>
      <c r="AJ166" s="52">
        <f>SUM(AI166*$D166)</f>
        <v>0</v>
      </c>
      <c r="AK166" s="47"/>
      <c r="AL166" s="52">
        <f>SUM(AK166*$D166)</f>
        <v>0</v>
      </c>
      <c r="AM166" s="47"/>
      <c r="AN166" s="52">
        <f>SUM(AM166*$D166)</f>
        <v>0</v>
      </c>
      <c r="AO166" s="47"/>
      <c r="AP166" s="52">
        <f>SUM(AO166*$D166)</f>
        <v>0</v>
      </c>
      <c r="AQ166" s="47"/>
      <c r="AR166" s="52">
        <f>SUM(AQ166*$D166)</f>
        <v>0</v>
      </c>
      <c r="AS166" s="47"/>
      <c r="AT166" s="52">
        <f>SUM(AS166*$D166)</f>
        <v>0</v>
      </c>
      <c r="AU166" s="47"/>
      <c r="AV166" s="52">
        <f>SUM(AU166*$D166)</f>
        <v>0</v>
      </c>
      <c r="AW166" s="47"/>
      <c r="AX166" s="52">
        <f>SUM(AW166*$D166)</f>
        <v>0</v>
      </c>
      <c r="AY166" s="47"/>
      <c r="AZ166" s="481">
        <f>SUM(AY166*$D166)</f>
        <v>0</v>
      </c>
      <c r="BA166" s="486"/>
      <c r="BB166" s="52">
        <f>SUM(BA166*$D166)</f>
        <v>0</v>
      </c>
      <c r="BC166" s="47"/>
      <c r="BD166" s="52">
        <f>SUM(BC166*$D166)</f>
        <v>0</v>
      </c>
      <c r="BE166" s="47"/>
      <c r="BF166" s="52">
        <f>SUM(BE166*$D166)</f>
        <v>0</v>
      </c>
      <c r="BG166" s="47"/>
      <c r="BH166" s="52">
        <f>SUM(BG166*$D166)</f>
        <v>0</v>
      </c>
      <c r="BI166" s="47"/>
      <c r="BJ166" s="52">
        <f>SUM(BI166*$D166)</f>
        <v>0</v>
      </c>
      <c r="BK166" s="47"/>
      <c r="BL166" s="52">
        <f>SUM(BK166*$D166)</f>
        <v>0</v>
      </c>
      <c r="BM166" s="47"/>
      <c r="BN166" s="52">
        <f>SUM(BM166*$D166)</f>
        <v>0</v>
      </c>
      <c r="BO166" s="47"/>
      <c r="BP166" s="52">
        <f>SUM(BO166*$D166)</f>
        <v>0</v>
      </c>
      <c r="BQ166" s="47"/>
      <c r="BR166" s="52">
        <f>SUM(BQ166*$D166)</f>
        <v>0</v>
      </c>
      <c r="BS166" s="47"/>
      <c r="BT166" s="52">
        <f>SUM(BS166*$D166)</f>
        <v>0</v>
      </c>
      <c r="BU166" s="47"/>
      <c r="BV166" s="52">
        <f>SUM(BU166*$D166)</f>
        <v>0</v>
      </c>
      <c r="BW166" s="47"/>
      <c r="BX166" s="505">
        <f>SUM(BW166*$D166)</f>
        <v>0</v>
      </c>
      <c r="BY166" s="499"/>
      <c r="BZ166" s="52">
        <f>SUM(BY166*$D166)</f>
        <v>0</v>
      </c>
      <c r="CA166" s="47"/>
      <c r="CB166" s="52">
        <f>SUM(CA166*$D166)</f>
        <v>0</v>
      </c>
      <c r="CC166" s="47"/>
      <c r="CD166" s="52">
        <f>SUM(CC166*$D166)</f>
        <v>0</v>
      </c>
      <c r="CE166" s="47"/>
      <c r="CF166" s="52">
        <f>SUM(CE166*$D166)</f>
        <v>0</v>
      </c>
      <c r="CG166" s="42"/>
      <c r="CH166" s="49">
        <f t="shared" si="862"/>
        <v>0</v>
      </c>
      <c r="CI166" s="49">
        <f t="shared" si="863"/>
        <v>0</v>
      </c>
      <c r="CJ166" s="1"/>
      <c r="CK166" s="1"/>
      <c r="CL166" s="207"/>
      <c r="CM166" s="207">
        <f t="shared" si="864"/>
        <v>0</v>
      </c>
      <c r="CN166" s="206">
        <f t="shared" si="951"/>
        <v>0</v>
      </c>
      <c r="CO166" s="206">
        <f t="shared" si="952"/>
        <v>0</v>
      </c>
      <c r="CP166" s="207"/>
      <c r="CQ166" s="207">
        <f t="shared" si="865"/>
        <v>0</v>
      </c>
      <c r="CR166" s="206">
        <f t="shared" si="866"/>
        <v>0</v>
      </c>
      <c r="CS166" s="206">
        <f t="shared" si="867"/>
        <v>0</v>
      </c>
      <c r="CT166" s="207"/>
      <c r="CU166" s="207">
        <f t="shared" si="868"/>
        <v>0</v>
      </c>
      <c r="CV166" s="206">
        <f t="shared" si="869"/>
        <v>0</v>
      </c>
      <c r="CW166" s="206">
        <f t="shared" si="870"/>
        <v>0</v>
      </c>
      <c r="CX166" s="207"/>
      <c r="CY166" s="207">
        <f t="shared" si="871"/>
        <v>0</v>
      </c>
      <c r="CZ166" s="206">
        <f t="shared" si="872"/>
        <v>0</v>
      </c>
      <c r="DA166" s="206">
        <f t="shared" si="873"/>
        <v>0</v>
      </c>
      <c r="DB166" s="207"/>
      <c r="DC166" s="207">
        <f t="shared" si="874"/>
        <v>0</v>
      </c>
      <c r="DD166" s="206">
        <f t="shared" si="875"/>
        <v>0</v>
      </c>
      <c r="DE166" s="206">
        <f t="shared" si="876"/>
        <v>0</v>
      </c>
      <c r="DF166" s="207"/>
      <c r="DG166" s="207">
        <f t="shared" si="877"/>
        <v>0</v>
      </c>
      <c r="DH166" s="206">
        <f t="shared" si="878"/>
        <v>0</v>
      </c>
      <c r="DI166" s="206">
        <f t="shared" si="879"/>
        <v>0</v>
      </c>
      <c r="DJ166" s="207"/>
      <c r="DK166" s="207">
        <f t="shared" si="880"/>
        <v>0</v>
      </c>
      <c r="DL166" s="206">
        <f t="shared" si="881"/>
        <v>0</v>
      </c>
      <c r="DM166" s="206">
        <f t="shared" si="882"/>
        <v>0</v>
      </c>
      <c r="DN166" s="207"/>
      <c r="DO166" s="207">
        <f t="shared" si="883"/>
        <v>0</v>
      </c>
      <c r="DP166" s="206">
        <f t="shared" si="884"/>
        <v>0</v>
      </c>
      <c r="DQ166" s="206">
        <f t="shared" si="885"/>
        <v>0</v>
      </c>
      <c r="DR166" s="207"/>
      <c r="DS166" s="207">
        <f t="shared" si="886"/>
        <v>0</v>
      </c>
      <c r="DT166" s="206">
        <f t="shared" si="887"/>
        <v>0</v>
      </c>
      <c r="DU166" s="206">
        <f t="shared" si="888"/>
        <v>0</v>
      </c>
      <c r="DV166" s="207"/>
      <c r="DW166" s="207">
        <f t="shared" si="953"/>
        <v>0</v>
      </c>
      <c r="DX166" s="206">
        <f t="shared" si="954"/>
        <v>0</v>
      </c>
      <c r="DY166" s="206">
        <f t="shared" si="955"/>
        <v>0</v>
      </c>
      <c r="DZ166" s="525"/>
      <c r="EA166" s="207">
        <f t="shared" si="889"/>
        <v>0</v>
      </c>
      <c r="EB166" s="206">
        <f t="shared" si="890"/>
        <v>0</v>
      </c>
      <c r="EC166" s="206">
        <f t="shared" si="891"/>
        <v>0</v>
      </c>
      <c r="ED166" s="207"/>
      <c r="EE166" s="207">
        <f t="shared" si="892"/>
        <v>0</v>
      </c>
      <c r="EF166" s="206">
        <f t="shared" si="893"/>
        <v>0</v>
      </c>
      <c r="EG166" s="206">
        <f t="shared" si="894"/>
        <v>0</v>
      </c>
      <c r="EH166" s="207">
        <v>0.75</v>
      </c>
      <c r="EI166" s="207">
        <f t="shared" si="895"/>
        <v>56.25</v>
      </c>
      <c r="EJ166" s="206">
        <f t="shared" si="896"/>
        <v>0.75</v>
      </c>
      <c r="EK166" s="206">
        <f t="shared" si="897"/>
        <v>56.25</v>
      </c>
      <c r="EL166" s="207"/>
      <c r="EM166" s="207">
        <f t="shared" si="898"/>
        <v>0</v>
      </c>
      <c r="EN166" s="206">
        <f t="shared" si="899"/>
        <v>0</v>
      </c>
      <c r="EO166" s="206">
        <f t="shared" si="900"/>
        <v>0</v>
      </c>
      <c r="EP166" s="207"/>
      <c r="EQ166" s="207">
        <f t="shared" si="901"/>
        <v>0</v>
      </c>
      <c r="ER166" s="206">
        <f t="shared" si="902"/>
        <v>0</v>
      </c>
      <c r="ES166" s="206">
        <f t="shared" si="903"/>
        <v>0</v>
      </c>
      <c r="ET166" s="207"/>
      <c r="EU166" s="207">
        <f t="shared" si="904"/>
        <v>0</v>
      </c>
      <c r="EV166" s="206">
        <f t="shared" si="905"/>
        <v>0</v>
      </c>
      <c r="EW166" s="206">
        <f t="shared" si="906"/>
        <v>0</v>
      </c>
      <c r="EX166" s="207"/>
      <c r="EY166" s="207">
        <f t="shared" si="907"/>
        <v>0</v>
      </c>
      <c r="EZ166" s="206">
        <f t="shared" si="908"/>
        <v>0</v>
      </c>
      <c r="FA166" s="206">
        <f t="shared" si="909"/>
        <v>0</v>
      </c>
      <c r="FB166" s="207"/>
      <c r="FC166" s="207">
        <f t="shared" si="910"/>
        <v>0</v>
      </c>
      <c r="FD166" s="206">
        <f t="shared" si="911"/>
        <v>0</v>
      </c>
      <c r="FE166" s="206">
        <f t="shared" si="912"/>
        <v>0</v>
      </c>
      <c r="FF166" s="207"/>
      <c r="FG166" s="207">
        <f t="shared" si="913"/>
        <v>0</v>
      </c>
      <c r="FH166" s="206">
        <f t="shared" si="914"/>
        <v>0</v>
      </c>
      <c r="FI166" s="206">
        <f t="shared" si="915"/>
        <v>0</v>
      </c>
      <c r="FJ166" s="207"/>
      <c r="FK166" s="207">
        <f t="shared" si="916"/>
        <v>0</v>
      </c>
      <c r="FL166" s="206">
        <f t="shared" si="917"/>
        <v>0</v>
      </c>
      <c r="FM166" s="206">
        <f t="shared" si="918"/>
        <v>0</v>
      </c>
      <c r="FN166" s="207"/>
      <c r="FO166" s="207">
        <f t="shared" si="919"/>
        <v>0</v>
      </c>
      <c r="FP166" s="206">
        <f t="shared" si="920"/>
        <v>0</v>
      </c>
      <c r="FQ166" s="206">
        <f t="shared" si="921"/>
        <v>0</v>
      </c>
      <c r="FR166" s="207"/>
      <c r="FS166" s="207">
        <f t="shared" si="922"/>
        <v>0</v>
      </c>
      <c r="FT166" s="206">
        <f t="shared" si="923"/>
        <v>0</v>
      </c>
      <c r="FU166" s="206">
        <f t="shared" si="924"/>
        <v>0</v>
      </c>
      <c r="FV166" s="207"/>
      <c r="FW166" s="207">
        <f t="shared" si="1036"/>
        <v>0</v>
      </c>
      <c r="FX166" s="206">
        <f t="shared" si="1038"/>
        <v>0</v>
      </c>
      <c r="FY166" s="206">
        <f t="shared" si="1037"/>
        <v>0</v>
      </c>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1:263" s="3" customFormat="1" x14ac:dyDescent="0.2">
      <c r="A167" s="45" t="s">
        <v>122</v>
      </c>
      <c r="B167" s="45" t="s">
        <v>123</v>
      </c>
      <c r="C167" s="45" t="s">
        <v>8</v>
      </c>
      <c r="D167" s="45">
        <v>75</v>
      </c>
      <c r="E167" s="486"/>
      <c r="F167" s="52">
        <f t="shared" si="1039"/>
        <v>0</v>
      </c>
      <c r="G167" s="47"/>
      <c r="H167" s="52">
        <f t="shared" si="1040"/>
        <v>0</v>
      </c>
      <c r="I167" s="47"/>
      <c r="J167" s="52">
        <f t="shared" si="1041"/>
        <v>0</v>
      </c>
      <c r="K167" s="47"/>
      <c r="L167" s="52">
        <f t="shared" si="1042"/>
        <v>0</v>
      </c>
      <c r="M167" s="47"/>
      <c r="N167" s="52">
        <f t="shared" si="1043"/>
        <v>0</v>
      </c>
      <c r="O167" s="47"/>
      <c r="P167" s="52">
        <f t="shared" si="1044"/>
        <v>0</v>
      </c>
      <c r="Q167" s="47"/>
      <c r="R167" s="52">
        <f t="shared" si="1045"/>
        <v>0</v>
      </c>
      <c r="S167" s="47"/>
      <c r="T167" s="52">
        <f t="shared" si="1046"/>
        <v>0</v>
      </c>
      <c r="U167" s="47"/>
      <c r="V167" s="52">
        <f t="shared" si="1047"/>
        <v>0</v>
      </c>
      <c r="W167" s="47"/>
      <c r="X167" s="52">
        <f t="shared" si="1048"/>
        <v>0</v>
      </c>
      <c r="Y167" s="47"/>
      <c r="Z167" s="52">
        <f t="shared" si="1049"/>
        <v>0</v>
      </c>
      <c r="AA167" s="47"/>
      <c r="AB167" s="481">
        <f t="shared" si="1050"/>
        <v>0</v>
      </c>
      <c r="AC167" s="486"/>
      <c r="AD167" s="52">
        <f t="shared" si="1051"/>
        <v>0</v>
      </c>
      <c r="AE167" s="47"/>
      <c r="AF167" s="52">
        <f t="shared" si="1052"/>
        <v>0</v>
      </c>
      <c r="AG167" s="47"/>
      <c r="AH167" s="52">
        <f t="shared" si="1053"/>
        <v>0</v>
      </c>
      <c r="AI167" s="47"/>
      <c r="AJ167" s="52">
        <f t="shared" si="1054"/>
        <v>0</v>
      </c>
      <c r="AK167" s="47"/>
      <c r="AL167" s="52">
        <f t="shared" si="1055"/>
        <v>0</v>
      </c>
      <c r="AM167" s="47"/>
      <c r="AN167" s="52">
        <f t="shared" si="1056"/>
        <v>0</v>
      </c>
      <c r="AO167" s="47"/>
      <c r="AP167" s="52">
        <f t="shared" si="1057"/>
        <v>0</v>
      </c>
      <c r="AQ167" s="47"/>
      <c r="AR167" s="52">
        <f t="shared" si="1058"/>
        <v>0</v>
      </c>
      <c r="AS167" s="47"/>
      <c r="AT167" s="52">
        <f t="shared" si="1059"/>
        <v>0</v>
      </c>
      <c r="AU167" s="47"/>
      <c r="AV167" s="52">
        <f t="shared" si="1060"/>
        <v>0</v>
      </c>
      <c r="AW167" s="47"/>
      <c r="AX167" s="52">
        <f t="shared" si="1061"/>
        <v>0</v>
      </c>
      <c r="AY167" s="47"/>
      <c r="AZ167" s="481">
        <f t="shared" si="1062"/>
        <v>0</v>
      </c>
      <c r="BA167" s="486"/>
      <c r="BB167" s="52">
        <f t="shared" si="846"/>
        <v>0</v>
      </c>
      <c r="BC167" s="47"/>
      <c r="BD167" s="52">
        <f t="shared" ref="BD167:BD175" si="1078">SUM(BC167*$D167)</f>
        <v>0</v>
      </c>
      <c r="BE167" s="47"/>
      <c r="BF167" s="52">
        <f t="shared" ref="BF167:BF175" si="1079">SUM(BE167*$D167)</f>
        <v>0</v>
      </c>
      <c r="BG167" s="47"/>
      <c r="BH167" s="52">
        <f t="shared" ref="BH167:BH175" si="1080">SUM(BG167*$D167)</f>
        <v>0</v>
      </c>
      <c r="BI167" s="47"/>
      <c r="BJ167" s="52">
        <f t="shared" ref="BJ167:BJ175" si="1081">SUM(BI167*$D167)</f>
        <v>0</v>
      </c>
      <c r="BK167" s="47"/>
      <c r="BL167" s="52">
        <f t="shared" ref="BL167:BL175" si="1082">SUM(BK167*$D167)</f>
        <v>0</v>
      </c>
      <c r="BM167" s="47"/>
      <c r="BN167" s="52">
        <f t="shared" ref="BN167:BN175" si="1083">SUM(BM167*$D167)</f>
        <v>0</v>
      </c>
      <c r="BO167" s="47"/>
      <c r="BP167" s="52">
        <f t="shared" ref="BP167:BP175" si="1084">SUM(BO167*$D167)</f>
        <v>0</v>
      </c>
      <c r="BQ167" s="47"/>
      <c r="BR167" s="52">
        <f t="shared" ref="BR167:BR175" si="1085">SUM(BQ167*$D167)</f>
        <v>0</v>
      </c>
      <c r="BS167" s="47"/>
      <c r="BT167" s="52">
        <f t="shared" ref="BT167:BT175" si="1086">SUM(BS167*$D167)</f>
        <v>0</v>
      </c>
      <c r="BU167" s="47"/>
      <c r="BV167" s="52">
        <f t="shared" ref="BV167:BV175" si="1087">SUM(BU167*$D167)</f>
        <v>0</v>
      </c>
      <c r="BW167" s="47"/>
      <c r="BX167" s="505">
        <f t="shared" ref="BX167:BX175" si="1088">SUM(BW167*$D167)</f>
        <v>0</v>
      </c>
      <c r="BY167" s="499"/>
      <c r="BZ167" s="52">
        <f t="shared" ref="BZ167:BZ175" si="1089">SUM(BY167*$D167)</f>
        <v>0</v>
      </c>
      <c r="CA167" s="47"/>
      <c r="CB167" s="52">
        <f t="shared" ref="CB167:CB175" si="1090">SUM(CA167*$D167)</f>
        <v>0</v>
      </c>
      <c r="CC167" s="47"/>
      <c r="CD167" s="52">
        <f t="shared" ref="CD167:CD175" si="1091">SUM(CC167*$D167)</f>
        <v>0</v>
      </c>
      <c r="CE167" s="47"/>
      <c r="CF167" s="52">
        <f t="shared" ref="CF167:CF175" si="1092">SUM(CE167*$D167)</f>
        <v>0</v>
      </c>
      <c r="CG167" s="42"/>
      <c r="CH167" s="49">
        <f t="shared" si="862"/>
        <v>0</v>
      </c>
      <c r="CI167" s="49">
        <f t="shared" si="863"/>
        <v>0</v>
      </c>
      <c r="CJ167" s="376"/>
      <c r="CK167" s="376"/>
      <c r="CL167" s="207"/>
      <c r="CM167" s="207">
        <f t="shared" si="864"/>
        <v>0</v>
      </c>
      <c r="CN167" s="206">
        <f t="shared" si="951"/>
        <v>0</v>
      </c>
      <c r="CO167" s="206">
        <f t="shared" si="952"/>
        <v>0</v>
      </c>
      <c r="CP167" s="207"/>
      <c r="CQ167" s="207">
        <f t="shared" si="865"/>
        <v>0</v>
      </c>
      <c r="CR167" s="206">
        <f t="shared" si="866"/>
        <v>0</v>
      </c>
      <c r="CS167" s="206">
        <f t="shared" si="867"/>
        <v>0</v>
      </c>
      <c r="CT167" s="207">
        <v>0.5</v>
      </c>
      <c r="CU167" s="207">
        <f t="shared" si="868"/>
        <v>37.5</v>
      </c>
      <c r="CV167" s="206">
        <f t="shared" si="869"/>
        <v>0.5</v>
      </c>
      <c r="CW167" s="206">
        <f t="shared" si="870"/>
        <v>37.5</v>
      </c>
      <c r="CX167" s="207"/>
      <c r="CY167" s="207">
        <f t="shared" si="871"/>
        <v>0</v>
      </c>
      <c r="CZ167" s="206">
        <f t="shared" si="872"/>
        <v>0</v>
      </c>
      <c r="DA167" s="206">
        <f t="shared" si="873"/>
        <v>0</v>
      </c>
      <c r="DB167" s="207"/>
      <c r="DC167" s="207">
        <f t="shared" si="874"/>
        <v>0</v>
      </c>
      <c r="DD167" s="206">
        <f t="shared" si="875"/>
        <v>0</v>
      </c>
      <c r="DE167" s="206">
        <f t="shared" si="876"/>
        <v>0</v>
      </c>
      <c r="DF167" s="207"/>
      <c r="DG167" s="207">
        <f t="shared" si="877"/>
        <v>0</v>
      </c>
      <c r="DH167" s="206">
        <f t="shared" si="878"/>
        <v>0</v>
      </c>
      <c r="DI167" s="206">
        <f t="shared" si="879"/>
        <v>0</v>
      </c>
      <c r="DJ167" s="207"/>
      <c r="DK167" s="207">
        <f t="shared" si="880"/>
        <v>0</v>
      </c>
      <c r="DL167" s="206">
        <f t="shared" si="881"/>
        <v>0</v>
      </c>
      <c r="DM167" s="206">
        <f t="shared" si="882"/>
        <v>0</v>
      </c>
      <c r="DN167" s="207"/>
      <c r="DO167" s="207">
        <f t="shared" si="883"/>
        <v>0</v>
      </c>
      <c r="DP167" s="206">
        <f t="shared" si="884"/>
        <v>0</v>
      </c>
      <c r="DQ167" s="206">
        <f t="shared" si="885"/>
        <v>0</v>
      </c>
      <c r="DR167" s="207"/>
      <c r="DS167" s="207">
        <f t="shared" si="886"/>
        <v>0</v>
      </c>
      <c r="DT167" s="206">
        <f t="shared" si="887"/>
        <v>0</v>
      </c>
      <c r="DU167" s="206">
        <f t="shared" si="888"/>
        <v>0</v>
      </c>
      <c r="DV167" s="207"/>
      <c r="DW167" s="207">
        <f t="shared" si="953"/>
        <v>0</v>
      </c>
      <c r="DX167" s="206">
        <f t="shared" si="954"/>
        <v>0</v>
      </c>
      <c r="DY167" s="206">
        <f t="shared" si="955"/>
        <v>0</v>
      </c>
      <c r="DZ167" s="525"/>
      <c r="EA167" s="207">
        <f t="shared" si="889"/>
        <v>0</v>
      </c>
      <c r="EB167" s="206">
        <f t="shared" si="890"/>
        <v>0</v>
      </c>
      <c r="EC167" s="206">
        <f t="shared" si="891"/>
        <v>0</v>
      </c>
      <c r="ED167" s="207"/>
      <c r="EE167" s="207">
        <f t="shared" si="892"/>
        <v>0</v>
      </c>
      <c r="EF167" s="206">
        <f t="shared" si="893"/>
        <v>0</v>
      </c>
      <c r="EG167" s="206">
        <f t="shared" si="894"/>
        <v>0</v>
      </c>
      <c r="EH167" s="207"/>
      <c r="EI167" s="207">
        <f t="shared" si="895"/>
        <v>0</v>
      </c>
      <c r="EJ167" s="206">
        <f t="shared" si="896"/>
        <v>0</v>
      </c>
      <c r="EK167" s="206">
        <f t="shared" si="897"/>
        <v>0</v>
      </c>
      <c r="EL167" s="207"/>
      <c r="EM167" s="207">
        <f t="shared" si="898"/>
        <v>0</v>
      </c>
      <c r="EN167" s="206">
        <f t="shared" si="899"/>
        <v>0</v>
      </c>
      <c r="EO167" s="206">
        <f t="shared" si="900"/>
        <v>0</v>
      </c>
      <c r="EP167" s="207"/>
      <c r="EQ167" s="207">
        <f t="shared" si="901"/>
        <v>0</v>
      </c>
      <c r="ER167" s="206">
        <f t="shared" si="902"/>
        <v>0</v>
      </c>
      <c r="ES167" s="206">
        <f t="shared" si="903"/>
        <v>0</v>
      </c>
      <c r="ET167" s="207"/>
      <c r="EU167" s="207">
        <f t="shared" si="904"/>
        <v>0</v>
      </c>
      <c r="EV167" s="206">
        <f t="shared" si="905"/>
        <v>0</v>
      </c>
      <c r="EW167" s="206">
        <f t="shared" si="906"/>
        <v>0</v>
      </c>
      <c r="EX167" s="207"/>
      <c r="EY167" s="207">
        <f t="shared" si="907"/>
        <v>0</v>
      </c>
      <c r="EZ167" s="206">
        <f t="shared" si="908"/>
        <v>0</v>
      </c>
      <c r="FA167" s="206">
        <f t="shared" si="909"/>
        <v>0</v>
      </c>
      <c r="FB167" s="207"/>
      <c r="FC167" s="207">
        <f t="shared" si="910"/>
        <v>0</v>
      </c>
      <c r="FD167" s="206">
        <f t="shared" si="911"/>
        <v>0</v>
      </c>
      <c r="FE167" s="206">
        <f t="shared" si="912"/>
        <v>0</v>
      </c>
      <c r="FF167" s="207"/>
      <c r="FG167" s="207">
        <f t="shared" si="913"/>
        <v>0</v>
      </c>
      <c r="FH167" s="206">
        <f t="shared" si="914"/>
        <v>0</v>
      </c>
      <c r="FI167" s="206">
        <f t="shared" si="915"/>
        <v>0</v>
      </c>
      <c r="FJ167" s="207"/>
      <c r="FK167" s="207">
        <f t="shared" si="916"/>
        <v>0</v>
      </c>
      <c r="FL167" s="206">
        <f t="shared" si="917"/>
        <v>0</v>
      </c>
      <c r="FM167" s="206">
        <f t="shared" si="918"/>
        <v>0</v>
      </c>
      <c r="FN167" s="207"/>
      <c r="FO167" s="207">
        <f t="shared" si="919"/>
        <v>0</v>
      </c>
      <c r="FP167" s="206">
        <f t="shared" si="920"/>
        <v>0</v>
      </c>
      <c r="FQ167" s="206">
        <f t="shared" si="921"/>
        <v>0</v>
      </c>
      <c r="FR167" s="207"/>
      <c r="FS167" s="207">
        <f t="shared" si="922"/>
        <v>0</v>
      </c>
      <c r="FT167" s="206">
        <f t="shared" si="923"/>
        <v>0</v>
      </c>
      <c r="FU167" s="206">
        <f t="shared" si="924"/>
        <v>0</v>
      </c>
      <c r="FV167" s="207"/>
      <c r="FW167" s="207">
        <f t="shared" si="1036"/>
        <v>0</v>
      </c>
      <c r="FX167" s="206">
        <f t="shared" si="1038"/>
        <v>0</v>
      </c>
      <c r="FY167" s="206">
        <f t="shared" si="1037"/>
        <v>0</v>
      </c>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1:263" s="477" customFormat="1" x14ac:dyDescent="0.2">
      <c r="A168" s="440" t="s">
        <v>199</v>
      </c>
      <c r="B168" s="440" t="s">
        <v>200</v>
      </c>
      <c r="C168" s="440" t="s">
        <v>8</v>
      </c>
      <c r="D168" s="440">
        <v>75</v>
      </c>
      <c r="E168" s="488"/>
      <c r="F168" s="442">
        <f t="shared" si="1039"/>
        <v>0</v>
      </c>
      <c r="G168" s="443"/>
      <c r="H168" s="442">
        <f t="shared" si="1040"/>
        <v>0</v>
      </c>
      <c r="I168" s="443"/>
      <c r="J168" s="442">
        <f t="shared" si="1041"/>
        <v>0</v>
      </c>
      <c r="K168" s="443"/>
      <c r="L168" s="442">
        <f t="shared" si="1042"/>
        <v>0</v>
      </c>
      <c r="M168" s="443"/>
      <c r="N168" s="442">
        <f t="shared" si="1043"/>
        <v>0</v>
      </c>
      <c r="O168" s="443"/>
      <c r="P168" s="442">
        <f t="shared" si="1044"/>
        <v>0</v>
      </c>
      <c r="Q168" s="443"/>
      <c r="R168" s="442">
        <f t="shared" si="1045"/>
        <v>0</v>
      </c>
      <c r="S168" s="443"/>
      <c r="T168" s="442">
        <f t="shared" si="1046"/>
        <v>0</v>
      </c>
      <c r="U168" s="443"/>
      <c r="V168" s="442">
        <f t="shared" si="1047"/>
        <v>0</v>
      </c>
      <c r="W168" s="443"/>
      <c r="X168" s="442">
        <f t="shared" si="1048"/>
        <v>0</v>
      </c>
      <c r="Y168" s="443"/>
      <c r="Z168" s="442">
        <f t="shared" si="1049"/>
        <v>0</v>
      </c>
      <c r="AA168" s="443"/>
      <c r="AB168" s="483">
        <f t="shared" si="1050"/>
        <v>0</v>
      </c>
      <c r="AC168" s="488"/>
      <c r="AD168" s="442">
        <f t="shared" si="1051"/>
        <v>0</v>
      </c>
      <c r="AE168" s="443"/>
      <c r="AF168" s="442">
        <f t="shared" si="1052"/>
        <v>0</v>
      </c>
      <c r="AG168" s="443"/>
      <c r="AH168" s="442">
        <f t="shared" si="1053"/>
        <v>0</v>
      </c>
      <c r="AI168" s="443"/>
      <c r="AJ168" s="442">
        <f t="shared" si="1054"/>
        <v>0</v>
      </c>
      <c r="AK168" s="443"/>
      <c r="AL168" s="442">
        <f t="shared" si="1055"/>
        <v>0</v>
      </c>
      <c r="AM168" s="443"/>
      <c r="AN168" s="442">
        <f t="shared" si="1056"/>
        <v>0</v>
      </c>
      <c r="AO168" s="443"/>
      <c r="AP168" s="442">
        <f t="shared" si="1057"/>
        <v>0</v>
      </c>
      <c r="AQ168" s="443"/>
      <c r="AR168" s="442">
        <f t="shared" si="1058"/>
        <v>0</v>
      </c>
      <c r="AS168" s="443"/>
      <c r="AT168" s="442">
        <f t="shared" si="1059"/>
        <v>0</v>
      </c>
      <c r="AU168" s="443"/>
      <c r="AV168" s="442">
        <f t="shared" si="1060"/>
        <v>0</v>
      </c>
      <c r="AW168" s="443"/>
      <c r="AX168" s="442">
        <f t="shared" si="1061"/>
        <v>0</v>
      </c>
      <c r="AY168" s="443"/>
      <c r="AZ168" s="483">
        <f t="shared" si="1062"/>
        <v>0</v>
      </c>
      <c r="BA168" s="488"/>
      <c r="BB168" s="442">
        <f t="shared" si="846"/>
        <v>0</v>
      </c>
      <c r="BC168" s="443"/>
      <c r="BD168" s="442">
        <f t="shared" si="1078"/>
        <v>0</v>
      </c>
      <c r="BE168" s="443"/>
      <c r="BF168" s="442">
        <f t="shared" si="1079"/>
        <v>0</v>
      </c>
      <c r="BG168" s="443"/>
      <c r="BH168" s="442">
        <f t="shared" si="1080"/>
        <v>0</v>
      </c>
      <c r="BI168" s="443"/>
      <c r="BJ168" s="442">
        <f t="shared" si="1081"/>
        <v>0</v>
      </c>
      <c r="BK168" s="443"/>
      <c r="BL168" s="442">
        <f t="shared" si="1082"/>
        <v>0</v>
      </c>
      <c r="BM168" s="443"/>
      <c r="BN168" s="442">
        <f t="shared" si="1083"/>
        <v>0</v>
      </c>
      <c r="BO168" s="443"/>
      <c r="BP168" s="442">
        <f t="shared" si="1084"/>
        <v>0</v>
      </c>
      <c r="BQ168" s="443"/>
      <c r="BR168" s="442">
        <f t="shared" si="1085"/>
        <v>0</v>
      </c>
      <c r="BS168" s="443"/>
      <c r="BT168" s="442">
        <f t="shared" si="1086"/>
        <v>0</v>
      </c>
      <c r="BU168" s="443"/>
      <c r="BV168" s="442">
        <f t="shared" si="1087"/>
        <v>0</v>
      </c>
      <c r="BW168" s="443"/>
      <c r="BX168" s="507">
        <f t="shared" si="1088"/>
        <v>0</v>
      </c>
      <c r="BY168" s="501"/>
      <c r="BZ168" s="442">
        <f t="shared" si="1089"/>
        <v>0</v>
      </c>
      <c r="CA168" s="443"/>
      <c r="CB168" s="442">
        <f t="shared" si="1090"/>
        <v>0</v>
      </c>
      <c r="CC168" s="443"/>
      <c r="CD168" s="442">
        <f t="shared" si="1091"/>
        <v>0</v>
      </c>
      <c r="CE168" s="443"/>
      <c r="CF168" s="442">
        <f t="shared" si="1092"/>
        <v>0</v>
      </c>
      <c r="CG168" s="441"/>
      <c r="CH168" s="49">
        <f t="shared" si="862"/>
        <v>0</v>
      </c>
      <c r="CI168" s="444">
        <f t="shared" si="863"/>
        <v>0</v>
      </c>
      <c r="CL168" s="478"/>
      <c r="CM168" s="478">
        <f t="shared" si="864"/>
        <v>0</v>
      </c>
      <c r="CN168" s="206">
        <f t="shared" si="951"/>
        <v>0</v>
      </c>
      <c r="CO168" s="206">
        <f t="shared" si="952"/>
        <v>0</v>
      </c>
      <c r="CP168" s="478"/>
      <c r="CQ168" s="478">
        <f t="shared" si="865"/>
        <v>0</v>
      </c>
      <c r="CR168" s="478">
        <f t="shared" si="866"/>
        <v>0</v>
      </c>
      <c r="CS168" s="478">
        <f t="shared" si="867"/>
        <v>0</v>
      </c>
      <c r="CT168" s="478"/>
      <c r="CU168" s="478">
        <f t="shared" si="868"/>
        <v>0</v>
      </c>
      <c r="CV168" s="478">
        <f t="shared" si="869"/>
        <v>0</v>
      </c>
      <c r="CW168" s="478">
        <f t="shared" si="870"/>
        <v>0</v>
      </c>
      <c r="CX168" s="478"/>
      <c r="CY168" s="478">
        <f t="shared" si="871"/>
        <v>0</v>
      </c>
      <c r="CZ168" s="478">
        <f t="shared" si="872"/>
        <v>0</v>
      </c>
      <c r="DA168" s="478">
        <f t="shared" si="873"/>
        <v>0</v>
      </c>
      <c r="DB168" s="478"/>
      <c r="DC168" s="478">
        <f t="shared" si="874"/>
        <v>0</v>
      </c>
      <c r="DD168" s="478">
        <f t="shared" si="875"/>
        <v>0</v>
      </c>
      <c r="DE168" s="478">
        <f t="shared" si="876"/>
        <v>0</v>
      </c>
      <c r="DF168" s="478"/>
      <c r="DG168" s="478">
        <f t="shared" si="877"/>
        <v>0</v>
      </c>
      <c r="DH168" s="478">
        <f t="shared" si="878"/>
        <v>0</v>
      </c>
      <c r="DI168" s="478">
        <f t="shared" si="879"/>
        <v>0</v>
      </c>
      <c r="DJ168" s="478"/>
      <c r="DK168" s="478">
        <f t="shared" si="880"/>
        <v>0</v>
      </c>
      <c r="DL168" s="478">
        <f t="shared" si="881"/>
        <v>0</v>
      </c>
      <c r="DM168" s="478">
        <f t="shared" si="882"/>
        <v>0</v>
      </c>
      <c r="DN168" s="478"/>
      <c r="DO168" s="478">
        <f t="shared" si="883"/>
        <v>0</v>
      </c>
      <c r="DP168" s="478">
        <f t="shared" si="884"/>
        <v>0</v>
      </c>
      <c r="DQ168" s="478">
        <f t="shared" si="885"/>
        <v>0</v>
      </c>
      <c r="DR168" s="478"/>
      <c r="DS168" s="478">
        <f t="shared" si="886"/>
        <v>0</v>
      </c>
      <c r="DT168" s="478">
        <f t="shared" si="887"/>
        <v>0</v>
      </c>
      <c r="DU168" s="478">
        <f t="shared" si="888"/>
        <v>0</v>
      </c>
      <c r="DV168" s="478"/>
      <c r="DW168" s="207">
        <f t="shared" si="953"/>
        <v>0</v>
      </c>
      <c r="DX168" s="206">
        <f t="shared" si="954"/>
        <v>0</v>
      </c>
      <c r="DY168" s="206">
        <f t="shared" si="955"/>
        <v>0</v>
      </c>
      <c r="DZ168" s="529"/>
      <c r="EA168" s="478">
        <f t="shared" si="889"/>
        <v>0</v>
      </c>
      <c r="EB168" s="478">
        <f t="shared" si="890"/>
        <v>0</v>
      </c>
      <c r="EC168" s="478">
        <f t="shared" si="891"/>
        <v>0</v>
      </c>
      <c r="ED168" s="478"/>
      <c r="EE168" s="478">
        <f t="shared" si="892"/>
        <v>0</v>
      </c>
      <c r="EF168" s="478">
        <f t="shared" si="893"/>
        <v>0</v>
      </c>
      <c r="EG168" s="478">
        <f t="shared" si="894"/>
        <v>0</v>
      </c>
      <c r="EH168" s="478"/>
      <c r="EI168" s="478">
        <f t="shared" si="895"/>
        <v>0</v>
      </c>
      <c r="EJ168" s="478">
        <f t="shared" si="896"/>
        <v>0</v>
      </c>
      <c r="EK168" s="478">
        <f t="shared" si="897"/>
        <v>0</v>
      </c>
      <c r="EL168" s="478"/>
      <c r="EM168" s="478">
        <f t="shared" si="898"/>
        <v>0</v>
      </c>
      <c r="EN168" s="478">
        <f t="shared" si="899"/>
        <v>0</v>
      </c>
      <c r="EO168" s="478">
        <f t="shared" si="900"/>
        <v>0</v>
      </c>
      <c r="EP168" s="478"/>
      <c r="EQ168" s="207">
        <f t="shared" si="901"/>
        <v>0</v>
      </c>
      <c r="ER168" s="206">
        <f t="shared" si="902"/>
        <v>0</v>
      </c>
      <c r="ES168" s="206">
        <f t="shared" si="903"/>
        <v>0</v>
      </c>
      <c r="ET168" s="478"/>
      <c r="EU168" s="207">
        <f t="shared" si="904"/>
        <v>0</v>
      </c>
      <c r="EV168" s="206">
        <f t="shared" si="905"/>
        <v>0</v>
      </c>
      <c r="EW168" s="206">
        <f t="shared" si="906"/>
        <v>0</v>
      </c>
      <c r="EX168" s="478"/>
      <c r="EY168" s="478">
        <f t="shared" si="907"/>
        <v>0</v>
      </c>
      <c r="EZ168" s="206">
        <f t="shared" si="908"/>
        <v>0</v>
      </c>
      <c r="FA168" s="206">
        <f t="shared" si="909"/>
        <v>0</v>
      </c>
      <c r="FB168" s="478"/>
      <c r="FC168" s="207">
        <f t="shared" si="910"/>
        <v>0</v>
      </c>
      <c r="FD168" s="206">
        <f t="shared" si="911"/>
        <v>0</v>
      </c>
      <c r="FE168" s="206">
        <f t="shared" si="912"/>
        <v>0</v>
      </c>
      <c r="FF168" s="478"/>
      <c r="FG168" s="207">
        <f t="shared" si="913"/>
        <v>0</v>
      </c>
      <c r="FH168" s="206">
        <f t="shared" si="914"/>
        <v>0</v>
      </c>
      <c r="FI168" s="206">
        <f t="shared" si="915"/>
        <v>0</v>
      </c>
      <c r="FJ168" s="478"/>
      <c r="FK168" s="207">
        <f t="shared" si="916"/>
        <v>0</v>
      </c>
      <c r="FL168" s="206">
        <f t="shared" si="917"/>
        <v>0</v>
      </c>
      <c r="FM168" s="206">
        <f t="shared" si="918"/>
        <v>0</v>
      </c>
      <c r="FN168" s="478"/>
      <c r="FO168" s="207">
        <f t="shared" si="919"/>
        <v>0</v>
      </c>
      <c r="FP168" s="206">
        <f t="shared" si="920"/>
        <v>0</v>
      </c>
      <c r="FQ168" s="206">
        <f t="shared" si="921"/>
        <v>0</v>
      </c>
      <c r="FR168" s="478"/>
      <c r="FS168" s="207">
        <f t="shared" si="922"/>
        <v>0</v>
      </c>
      <c r="FT168" s="206">
        <f t="shared" si="923"/>
        <v>0</v>
      </c>
      <c r="FU168" s="206">
        <f t="shared" si="924"/>
        <v>0</v>
      </c>
      <c r="FV168" s="478"/>
      <c r="FW168" s="478">
        <f t="shared" si="1036"/>
        <v>0</v>
      </c>
      <c r="FX168" s="478">
        <f t="shared" si="1038"/>
        <v>0</v>
      </c>
      <c r="FY168" s="478">
        <f t="shared" si="1037"/>
        <v>0</v>
      </c>
    </row>
    <row r="169" spans="1:263" s="3" customFormat="1" x14ac:dyDescent="0.2">
      <c r="A169" s="45" t="s">
        <v>175</v>
      </c>
      <c r="B169" s="45" t="s">
        <v>176</v>
      </c>
      <c r="C169" s="45" t="s">
        <v>9</v>
      </c>
      <c r="D169" s="45">
        <v>60</v>
      </c>
      <c r="E169" s="486"/>
      <c r="F169" s="52">
        <f t="shared" si="1039"/>
        <v>0</v>
      </c>
      <c r="G169" s="47"/>
      <c r="H169" s="52">
        <f t="shared" si="1040"/>
        <v>0</v>
      </c>
      <c r="I169" s="47"/>
      <c r="J169" s="52">
        <f t="shared" si="1041"/>
        <v>0</v>
      </c>
      <c r="K169" s="47"/>
      <c r="L169" s="52">
        <f t="shared" si="1042"/>
        <v>0</v>
      </c>
      <c r="M169" s="47"/>
      <c r="N169" s="52">
        <f t="shared" si="1043"/>
        <v>0</v>
      </c>
      <c r="O169" s="47"/>
      <c r="P169" s="52">
        <f t="shared" si="1044"/>
        <v>0</v>
      </c>
      <c r="Q169" s="47"/>
      <c r="R169" s="52">
        <f t="shared" si="1045"/>
        <v>0</v>
      </c>
      <c r="S169" s="47"/>
      <c r="T169" s="52">
        <f t="shared" si="1046"/>
        <v>0</v>
      </c>
      <c r="U169" s="47"/>
      <c r="V169" s="52">
        <f t="shared" si="1047"/>
        <v>0</v>
      </c>
      <c r="W169" s="47"/>
      <c r="X169" s="52">
        <f t="shared" si="1048"/>
        <v>0</v>
      </c>
      <c r="Y169" s="47"/>
      <c r="Z169" s="52">
        <f t="shared" si="1049"/>
        <v>0</v>
      </c>
      <c r="AA169" s="47"/>
      <c r="AB169" s="481">
        <f t="shared" si="1050"/>
        <v>0</v>
      </c>
      <c r="AC169" s="486"/>
      <c r="AD169" s="52">
        <f t="shared" si="1051"/>
        <v>0</v>
      </c>
      <c r="AE169" s="47"/>
      <c r="AF169" s="52">
        <f t="shared" si="1052"/>
        <v>0</v>
      </c>
      <c r="AG169" s="47"/>
      <c r="AH169" s="52">
        <f t="shared" si="1053"/>
        <v>0</v>
      </c>
      <c r="AI169" s="47"/>
      <c r="AJ169" s="52">
        <f t="shared" si="1054"/>
        <v>0</v>
      </c>
      <c r="AK169" s="47"/>
      <c r="AL169" s="52">
        <f t="shared" si="1055"/>
        <v>0</v>
      </c>
      <c r="AM169" s="47"/>
      <c r="AN169" s="52">
        <f t="shared" si="1056"/>
        <v>0</v>
      </c>
      <c r="AO169" s="47"/>
      <c r="AP169" s="52">
        <f t="shared" si="1057"/>
        <v>0</v>
      </c>
      <c r="AQ169" s="47"/>
      <c r="AR169" s="52">
        <f t="shared" si="1058"/>
        <v>0</v>
      </c>
      <c r="AS169" s="47"/>
      <c r="AT169" s="52">
        <f t="shared" si="1059"/>
        <v>0</v>
      </c>
      <c r="AU169" s="47"/>
      <c r="AV169" s="52">
        <f t="shared" si="1060"/>
        <v>0</v>
      </c>
      <c r="AW169" s="47"/>
      <c r="AX169" s="52">
        <f t="shared" si="1061"/>
        <v>0</v>
      </c>
      <c r="AY169" s="47"/>
      <c r="AZ169" s="481">
        <f t="shared" si="1062"/>
        <v>0</v>
      </c>
      <c r="BA169" s="486"/>
      <c r="BB169" s="52">
        <f t="shared" si="846"/>
        <v>0</v>
      </c>
      <c r="BC169" s="47"/>
      <c r="BD169" s="52">
        <f t="shared" si="1078"/>
        <v>0</v>
      </c>
      <c r="BE169" s="47"/>
      <c r="BF169" s="52">
        <f t="shared" si="1079"/>
        <v>0</v>
      </c>
      <c r="BG169" s="47"/>
      <c r="BH169" s="52">
        <f t="shared" si="1080"/>
        <v>0</v>
      </c>
      <c r="BI169" s="47"/>
      <c r="BJ169" s="52">
        <f t="shared" si="1081"/>
        <v>0</v>
      </c>
      <c r="BK169" s="47"/>
      <c r="BL169" s="52">
        <f t="shared" si="1082"/>
        <v>0</v>
      </c>
      <c r="BM169" s="47"/>
      <c r="BN169" s="52">
        <f t="shared" si="1083"/>
        <v>0</v>
      </c>
      <c r="BO169" s="47"/>
      <c r="BP169" s="52">
        <f t="shared" si="1084"/>
        <v>0</v>
      </c>
      <c r="BQ169" s="47"/>
      <c r="BR169" s="52">
        <f t="shared" si="1085"/>
        <v>0</v>
      </c>
      <c r="BS169" s="47"/>
      <c r="BT169" s="52">
        <f t="shared" si="1086"/>
        <v>0</v>
      </c>
      <c r="BU169" s="47"/>
      <c r="BV169" s="52">
        <f t="shared" si="1087"/>
        <v>0</v>
      </c>
      <c r="BW169" s="47"/>
      <c r="BX169" s="505">
        <f t="shared" si="1088"/>
        <v>0</v>
      </c>
      <c r="BY169" s="499"/>
      <c r="BZ169" s="52">
        <f t="shared" si="1089"/>
        <v>0</v>
      </c>
      <c r="CA169" s="47"/>
      <c r="CB169" s="52">
        <f t="shared" si="1090"/>
        <v>0</v>
      </c>
      <c r="CC169" s="47"/>
      <c r="CD169" s="52">
        <f t="shared" si="1091"/>
        <v>0</v>
      </c>
      <c r="CE169" s="47"/>
      <c r="CF169" s="52">
        <f t="shared" si="1092"/>
        <v>0</v>
      </c>
      <c r="CG169" s="42"/>
      <c r="CH169" s="49">
        <f t="shared" si="862"/>
        <v>0</v>
      </c>
      <c r="CI169" s="49">
        <f t="shared" si="863"/>
        <v>0</v>
      </c>
      <c r="CJ169" s="1"/>
      <c r="CK169" s="1"/>
      <c r="CL169" s="207"/>
      <c r="CM169" s="207">
        <f t="shared" si="864"/>
        <v>0</v>
      </c>
      <c r="CN169" s="206">
        <f t="shared" si="951"/>
        <v>0</v>
      </c>
      <c r="CO169" s="206">
        <f t="shared" si="952"/>
        <v>0</v>
      </c>
      <c r="CP169" s="207"/>
      <c r="CQ169" s="207">
        <f t="shared" si="865"/>
        <v>0</v>
      </c>
      <c r="CR169" s="206">
        <f t="shared" si="866"/>
        <v>0</v>
      </c>
      <c r="CS169" s="206">
        <f t="shared" si="867"/>
        <v>0</v>
      </c>
      <c r="CT169" s="207"/>
      <c r="CU169" s="207">
        <f t="shared" si="868"/>
        <v>0</v>
      </c>
      <c r="CV169" s="206">
        <f t="shared" si="869"/>
        <v>0</v>
      </c>
      <c r="CW169" s="206">
        <f t="shared" si="870"/>
        <v>0</v>
      </c>
      <c r="CX169" s="207"/>
      <c r="CY169" s="207">
        <f t="shared" si="871"/>
        <v>0</v>
      </c>
      <c r="CZ169" s="206">
        <f t="shared" si="872"/>
        <v>0</v>
      </c>
      <c r="DA169" s="206">
        <f t="shared" si="873"/>
        <v>0</v>
      </c>
      <c r="DB169" s="207"/>
      <c r="DC169" s="207">
        <f t="shared" si="874"/>
        <v>0</v>
      </c>
      <c r="DD169" s="206">
        <f t="shared" si="875"/>
        <v>0</v>
      </c>
      <c r="DE169" s="206">
        <f t="shared" si="876"/>
        <v>0</v>
      </c>
      <c r="DF169" s="207"/>
      <c r="DG169" s="207">
        <f t="shared" si="877"/>
        <v>0</v>
      </c>
      <c r="DH169" s="206">
        <f t="shared" si="878"/>
        <v>0</v>
      </c>
      <c r="DI169" s="206">
        <f t="shared" si="879"/>
        <v>0</v>
      </c>
      <c r="DJ169" s="207"/>
      <c r="DK169" s="207">
        <f t="shared" si="880"/>
        <v>0</v>
      </c>
      <c r="DL169" s="206">
        <f t="shared" si="881"/>
        <v>0</v>
      </c>
      <c r="DM169" s="206">
        <f t="shared" si="882"/>
        <v>0</v>
      </c>
      <c r="DN169" s="207"/>
      <c r="DO169" s="207">
        <f t="shared" si="883"/>
        <v>0</v>
      </c>
      <c r="DP169" s="206">
        <f t="shared" si="884"/>
        <v>0</v>
      </c>
      <c r="DQ169" s="206">
        <f t="shared" si="885"/>
        <v>0</v>
      </c>
      <c r="DR169" s="207">
        <v>2.5</v>
      </c>
      <c r="DS169" s="207">
        <f t="shared" si="886"/>
        <v>150</v>
      </c>
      <c r="DT169" s="206">
        <f t="shared" si="887"/>
        <v>2.5</v>
      </c>
      <c r="DU169" s="206">
        <f t="shared" si="888"/>
        <v>150</v>
      </c>
      <c r="DV169" s="207">
        <v>1.25</v>
      </c>
      <c r="DW169" s="207">
        <f t="shared" si="953"/>
        <v>75</v>
      </c>
      <c r="DX169" s="206">
        <f t="shared" si="954"/>
        <v>1.25</v>
      </c>
      <c r="DY169" s="206">
        <f t="shared" si="955"/>
        <v>75</v>
      </c>
      <c r="DZ169" s="525"/>
      <c r="EA169" s="207">
        <f t="shared" si="889"/>
        <v>0</v>
      </c>
      <c r="EB169" s="206">
        <f t="shared" si="890"/>
        <v>0</v>
      </c>
      <c r="EC169" s="206">
        <f t="shared" si="891"/>
        <v>0</v>
      </c>
      <c r="ED169" s="207"/>
      <c r="EE169" s="207">
        <f t="shared" si="892"/>
        <v>0</v>
      </c>
      <c r="EF169" s="206">
        <f t="shared" si="893"/>
        <v>0</v>
      </c>
      <c r="EG169" s="206">
        <f t="shared" si="894"/>
        <v>0</v>
      </c>
      <c r="EH169" s="207"/>
      <c r="EI169" s="207">
        <f t="shared" si="895"/>
        <v>0</v>
      </c>
      <c r="EJ169" s="206">
        <f t="shared" si="896"/>
        <v>0</v>
      </c>
      <c r="EK169" s="206">
        <f t="shared" si="897"/>
        <v>0</v>
      </c>
      <c r="EL169" s="207"/>
      <c r="EM169" s="207">
        <f t="shared" si="898"/>
        <v>0</v>
      </c>
      <c r="EN169" s="206">
        <f t="shared" si="899"/>
        <v>0</v>
      </c>
      <c r="EO169" s="206">
        <f t="shared" si="900"/>
        <v>0</v>
      </c>
      <c r="EP169" s="207"/>
      <c r="EQ169" s="207">
        <f t="shared" si="901"/>
        <v>0</v>
      </c>
      <c r="ER169" s="206">
        <f t="shared" si="902"/>
        <v>0</v>
      </c>
      <c r="ES169" s="206">
        <f t="shared" si="903"/>
        <v>0</v>
      </c>
      <c r="ET169" s="207"/>
      <c r="EU169" s="207">
        <f t="shared" si="904"/>
        <v>0</v>
      </c>
      <c r="EV169" s="206">
        <f t="shared" si="905"/>
        <v>0</v>
      </c>
      <c r="EW169" s="206">
        <f t="shared" si="906"/>
        <v>0</v>
      </c>
      <c r="EX169" s="207"/>
      <c r="EY169" s="207">
        <f t="shared" si="907"/>
        <v>0</v>
      </c>
      <c r="EZ169" s="206">
        <f t="shared" si="908"/>
        <v>0</v>
      </c>
      <c r="FA169" s="206">
        <f t="shared" si="909"/>
        <v>0</v>
      </c>
      <c r="FB169" s="207"/>
      <c r="FC169" s="207">
        <f t="shared" si="910"/>
        <v>0</v>
      </c>
      <c r="FD169" s="206">
        <f t="shared" si="911"/>
        <v>0</v>
      </c>
      <c r="FE169" s="206">
        <f t="shared" si="912"/>
        <v>0</v>
      </c>
      <c r="FF169" s="207"/>
      <c r="FG169" s="207">
        <f t="shared" si="913"/>
        <v>0</v>
      </c>
      <c r="FH169" s="206">
        <f t="shared" si="914"/>
        <v>0</v>
      </c>
      <c r="FI169" s="206">
        <f t="shared" si="915"/>
        <v>0</v>
      </c>
      <c r="FJ169" s="207"/>
      <c r="FK169" s="207">
        <f t="shared" si="916"/>
        <v>0</v>
      </c>
      <c r="FL169" s="206">
        <f t="shared" si="917"/>
        <v>0</v>
      </c>
      <c r="FM169" s="206">
        <f t="shared" si="918"/>
        <v>0</v>
      </c>
      <c r="FN169" s="207"/>
      <c r="FO169" s="207">
        <f t="shared" si="919"/>
        <v>0</v>
      </c>
      <c r="FP169" s="206">
        <f t="shared" si="920"/>
        <v>0</v>
      </c>
      <c r="FQ169" s="206">
        <f t="shared" si="921"/>
        <v>0</v>
      </c>
      <c r="FR169" s="207"/>
      <c r="FS169" s="207">
        <f t="shared" si="922"/>
        <v>0</v>
      </c>
      <c r="FT169" s="206">
        <f t="shared" si="923"/>
        <v>0</v>
      </c>
      <c r="FU169" s="206">
        <f t="shared" si="924"/>
        <v>0</v>
      </c>
      <c r="FV169" s="207"/>
      <c r="FW169" s="207">
        <f t="shared" si="1036"/>
        <v>0</v>
      </c>
      <c r="FX169" s="206">
        <f t="shared" si="1038"/>
        <v>0</v>
      </c>
      <c r="FY169" s="206">
        <f t="shared" si="1037"/>
        <v>0</v>
      </c>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1:263" s="3" customFormat="1" x14ac:dyDescent="0.2">
      <c r="A170" s="45"/>
      <c r="B170" s="45"/>
      <c r="C170" s="45" t="s">
        <v>9</v>
      </c>
      <c r="D170" s="45">
        <v>60</v>
      </c>
      <c r="E170" s="486"/>
      <c r="F170" s="52">
        <f t="shared" si="1039"/>
        <v>0</v>
      </c>
      <c r="G170" s="47"/>
      <c r="H170" s="52">
        <f t="shared" si="1040"/>
        <v>0</v>
      </c>
      <c r="I170" s="47"/>
      <c r="J170" s="52">
        <f t="shared" si="1041"/>
        <v>0</v>
      </c>
      <c r="K170" s="47"/>
      <c r="L170" s="52">
        <f t="shared" si="1042"/>
        <v>0</v>
      </c>
      <c r="M170" s="47"/>
      <c r="N170" s="52">
        <f t="shared" si="1043"/>
        <v>0</v>
      </c>
      <c r="O170" s="47"/>
      <c r="P170" s="52">
        <f t="shared" si="1044"/>
        <v>0</v>
      </c>
      <c r="Q170" s="47"/>
      <c r="R170" s="52">
        <f t="shared" si="1045"/>
        <v>0</v>
      </c>
      <c r="S170" s="47"/>
      <c r="T170" s="52">
        <f t="shared" si="1046"/>
        <v>0</v>
      </c>
      <c r="U170" s="47"/>
      <c r="V170" s="52">
        <f t="shared" si="1047"/>
        <v>0</v>
      </c>
      <c r="W170" s="47"/>
      <c r="X170" s="52">
        <f t="shared" si="1048"/>
        <v>0</v>
      </c>
      <c r="Y170" s="47"/>
      <c r="Z170" s="52">
        <f t="shared" si="1049"/>
        <v>0</v>
      </c>
      <c r="AA170" s="47"/>
      <c r="AB170" s="481">
        <f t="shared" si="1050"/>
        <v>0</v>
      </c>
      <c r="AC170" s="486"/>
      <c r="AD170" s="52">
        <f t="shared" si="1051"/>
        <v>0</v>
      </c>
      <c r="AE170" s="47"/>
      <c r="AF170" s="52">
        <f t="shared" si="1052"/>
        <v>0</v>
      </c>
      <c r="AG170" s="47"/>
      <c r="AH170" s="52">
        <f t="shared" si="1053"/>
        <v>0</v>
      </c>
      <c r="AI170" s="47"/>
      <c r="AJ170" s="52">
        <f t="shared" si="1054"/>
        <v>0</v>
      </c>
      <c r="AK170" s="47"/>
      <c r="AL170" s="52">
        <f t="shared" si="1055"/>
        <v>0</v>
      </c>
      <c r="AM170" s="47"/>
      <c r="AN170" s="52">
        <f t="shared" si="1056"/>
        <v>0</v>
      </c>
      <c r="AO170" s="47"/>
      <c r="AP170" s="52">
        <f t="shared" si="1057"/>
        <v>0</v>
      </c>
      <c r="AQ170" s="47"/>
      <c r="AR170" s="52">
        <f t="shared" si="1058"/>
        <v>0</v>
      </c>
      <c r="AS170" s="47"/>
      <c r="AT170" s="52">
        <f t="shared" si="1059"/>
        <v>0</v>
      </c>
      <c r="AU170" s="47"/>
      <c r="AV170" s="52">
        <f t="shared" si="1060"/>
        <v>0</v>
      </c>
      <c r="AW170" s="47"/>
      <c r="AX170" s="52">
        <f t="shared" si="1061"/>
        <v>0</v>
      </c>
      <c r="AY170" s="47"/>
      <c r="AZ170" s="481">
        <f t="shared" si="1062"/>
        <v>0</v>
      </c>
      <c r="BA170" s="486"/>
      <c r="BB170" s="52">
        <f t="shared" si="846"/>
        <v>0</v>
      </c>
      <c r="BC170" s="47"/>
      <c r="BD170" s="52">
        <f t="shared" si="1078"/>
        <v>0</v>
      </c>
      <c r="BE170" s="47"/>
      <c r="BF170" s="52">
        <f t="shared" si="1079"/>
        <v>0</v>
      </c>
      <c r="BG170" s="47"/>
      <c r="BH170" s="52">
        <f t="shared" si="1080"/>
        <v>0</v>
      </c>
      <c r="BI170" s="47"/>
      <c r="BJ170" s="52">
        <f t="shared" si="1081"/>
        <v>0</v>
      </c>
      <c r="BK170" s="47"/>
      <c r="BL170" s="52">
        <f t="shared" si="1082"/>
        <v>0</v>
      </c>
      <c r="BM170" s="47"/>
      <c r="BN170" s="52">
        <f t="shared" si="1083"/>
        <v>0</v>
      </c>
      <c r="BO170" s="47"/>
      <c r="BP170" s="52">
        <f t="shared" si="1084"/>
        <v>0</v>
      </c>
      <c r="BQ170" s="47"/>
      <c r="BR170" s="52">
        <f t="shared" si="1085"/>
        <v>0</v>
      </c>
      <c r="BS170" s="47"/>
      <c r="BT170" s="52">
        <f t="shared" si="1086"/>
        <v>0</v>
      </c>
      <c r="BU170" s="47"/>
      <c r="BV170" s="52">
        <f t="shared" si="1087"/>
        <v>0</v>
      </c>
      <c r="BW170" s="47"/>
      <c r="BX170" s="505">
        <f t="shared" si="1088"/>
        <v>0</v>
      </c>
      <c r="BY170" s="499"/>
      <c r="BZ170" s="52">
        <f t="shared" si="1089"/>
        <v>0</v>
      </c>
      <c r="CA170" s="47"/>
      <c r="CB170" s="52">
        <f t="shared" si="1090"/>
        <v>0</v>
      </c>
      <c r="CC170" s="47"/>
      <c r="CD170" s="52">
        <f t="shared" si="1091"/>
        <v>0</v>
      </c>
      <c r="CE170" s="47"/>
      <c r="CF170" s="52">
        <f t="shared" si="1092"/>
        <v>0</v>
      </c>
      <c r="CG170" s="42"/>
      <c r="CH170" s="49">
        <f t="shared" si="862"/>
        <v>0</v>
      </c>
      <c r="CI170" s="49">
        <f t="shared" si="863"/>
        <v>0</v>
      </c>
      <c r="CJ170" s="1"/>
      <c r="CK170" s="1"/>
      <c r="CL170" s="207"/>
      <c r="CM170" s="207">
        <f t="shared" si="864"/>
        <v>0</v>
      </c>
      <c r="CN170" s="206">
        <f t="shared" si="951"/>
        <v>0</v>
      </c>
      <c r="CO170" s="206">
        <f t="shared" si="952"/>
        <v>0</v>
      </c>
      <c r="CP170" s="207"/>
      <c r="CQ170" s="207">
        <f t="shared" si="865"/>
        <v>0</v>
      </c>
      <c r="CR170" s="206">
        <f t="shared" si="866"/>
        <v>0</v>
      </c>
      <c r="CS170" s="206">
        <f t="shared" si="867"/>
        <v>0</v>
      </c>
      <c r="CT170" s="207"/>
      <c r="CU170" s="207">
        <f t="shared" si="868"/>
        <v>0</v>
      </c>
      <c r="CV170" s="206">
        <f t="shared" si="869"/>
        <v>0</v>
      </c>
      <c r="CW170" s="206">
        <f t="shared" si="870"/>
        <v>0</v>
      </c>
      <c r="CX170" s="207"/>
      <c r="CY170" s="207">
        <f t="shared" si="871"/>
        <v>0</v>
      </c>
      <c r="CZ170" s="206">
        <f t="shared" si="872"/>
        <v>0</v>
      </c>
      <c r="DA170" s="206">
        <f t="shared" si="873"/>
        <v>0</v>
      </c>
      <c r="DB170" s="207"/>
      <c r="DC170" s="207">
        <f t="shared" si="874"/>
        <v>0</v>
      </c>
      <c r="DD170" s="206">
        <f t="shared" si="875"/>
        <v>0</v>
      </c>
      <c r="DE170" s="206">
        <f t="shared" si="876"/>
        <v>0</v>
      </c>
      <c r="DF170" s="207"/>
      <c r="DG170" s="207">
        <f t="shared" si="877"/>
        <v>0</v>
      </c>
      <c r="DH170" s="206">
        <f t="shared" si="878"/>
        <v>0</v>
      </c>
      <c r="DI170" s="206">
        <f t="shared" si="879"/>
        <v>0</v>
      </c>
      <c r="DJ170" s="207"/>
      <c r="DK170" s="207">
        <f t="shared" si="880"/>
        <v>0</v>
      </c>
      <c r="DL170" s="206">
        <f t="shared" si="881"/>
        <v>0</v>
      </c>
      <c r="DM170" s="206">
        <f t="shared" si="882"/>
        <v>0</v>
      </c>
      <c r="DN170" s="207"/>
      <c r="DO170" s="207">
        <f t="shared" si="883"/>
        <v>0</v>
      </c>
      <c r="DP170" s="206">
        <f t="shared" si="884"/>
        <v>0</v>
      </c>
      <c r="DQ170" s="206">
        <f t="shared" si="885"/>
        <v>0</v>
      </c>
      <c r="DR170" s="207"/>
      <c r="DS170" s="207">
        <f t="shared" si="886"/>
        <v>0</v>
      </c>
      <c r="DT170" s="206">
        <f t="shared" si="887"/>
        <v>0</v>
      </c>
      <c r="DU170" s="206">
        <f t="shared" si="888"/>
        <v>0</v>
      </c>
      <c r="DV170" s="207"/>
      <c r="DW170" s="207">
        <f t="shared" si="953"/>
        <v>0</v>
      </c>
      <c r="DX170" s="206">
        <f t="shared" si="954"/>
        <v>0</v>
      </c>
      <c r="DY170" s="206">
        <f t="shared" si="955"/>
        <v>0</v>
      </c>
      <c r="DZ170" s="525"/>
      <c r="EA170" s="207">
        <f t="shared" si="889"/>
        <v>0</v>
      </c>
      <c r="EB170" s="206">
        <f t="shared" si="890"/>
        <v>0</v>
      </c>
      <c r="EC170" s="206">
        <f t="shared" si="891"/>
        <v>0</v>
      </c>
      <c r="ED170" s="207"/>
      <c r="EE170" s="207">
        <f t="shared" si="892"/>
        <v>0</v>
      </c>
      <c r="EF170" s="206">
        <f t="shared" si="893"/>
        <v>0</v>
      </c>
      <c r="EG170" s="206">
        <f t="shared" si="894"/>
        <v>0</v>
      </c>
      <c r="EH170" s="207"/>
      <c r="EI170" s="207">
        <f t="shared" si="895"/>
        <v>0</v>
      </c>
      <c r="EJ170" s="206">
        <f t="shared" si="896"/>
        <v>0</v>
      </c>
      <c r="EK170" s="206">
        <f t="shared" si="897"/>
        <v>0</v>
      </c>
      <c r="EL170" s="207"/>
      <c r="EM170" s="207">
        <f t="shared" si="898"/>
        <v>0</v>
      </c>
      <c r="EN170" s="206">
        <f t="shared" si="899"/>
        <v>0</v>
      </c>
      <c r="EO170" s="206">
        <f t="shared" si="900"/>
        <v>0</v>
      </c>
      <c r="EP170" s="207"/>
      <c r="EQ170" s="207">
        <f t="shared" si="901"/>
        <v>0</v>
      </c>
      <c r="ER170" s="206">
        <f t="shared" si="902"/>
        <v>0</v>
      </c>
      <c r="ES170" s="206">
        <f t="shared" si="903"/>
        <v>0</v>
      </c>
      <c r="ET170" s="207"/>
      <c r="EU170" s="207">
        <f t="shared" si="904"/>
        <v>0</v>
      </c>
      <c r="EV170" s="206">
        <f t="shared" si="905"/>
        <v>0</v>
      </c>
      <c r="EW170" s="206">
        <f t="shared" si="906"/>
        <v>0</v>
      </c>
      <c r="EX170" s="207"/>
      <c r="EY170" s="207">
        <f t="shared" si="907"/>
        <v>0</v>
      </c>
      <c r="EZ170" s="206">
        <f t="shared" si="908"/>
        <v>0</v>
      </c>
      <c r="FA170" s="206">
        <f t="shared" si="909"/>
        <v>0</v>
      </c>
      <c r="FB170" s="207"/>
      <c r="FC170" s="207">
        <f t="shared" si="910"/>
        <v>0</v>
      </c>
      <c r="FD170" s="206">
        <f t="shared" si="911"/>
        <v>0</v>
      </c>
      <c r="FE170" s="206">
        <f t="shared" si="912"/>
        <v>0</v>
      </c>
      <c r="FF170" s="207"/>
      <c r="FG170" s="207">
        <f t="shared" si="913"/>
        <v>0</v>
      </c>
      <c r="FH170" s="206">
        <f t="shared" si="914"/>
        <v>0</v>
      </c>
      <c r="FI170" s="206">
        <f t="shared" si="915"/>
        <v>0</v>
      </c>
      <c r="FJ170" s="207"/>
      <c r="FK170" s="207">
        <f t="shared" si="916"/>
        <v>0</v>
      </c>
      <c r="FL170" s="206">
        <f t="shared" si="917"/>
        <v>0</v>
      </c>
      <c r="FM170" s="206">
        <f t="shared" si="918"/>
        <v>0</v>
      </c>
      <c r="FN170" s="207"/>
      <c r="FO170" s="207">
        <f t="shared" si="919"/>
        <v>0</v>
      </c>
      <c r="FP170" s="206">
        <f t="shared" si="920"/>
        <v>0</v>
      </c>
      <c r="FQ170" s="206">
        <f t="shared" si="921"/>
        <v>0</v>
      </c>
      <c r="FR170" s="207"/>
      <c r="FS170" s="207">
        <f t="shared" si="922"/>
        <v>0</v>
      </c>
      <c r="FT170" s="206">
        <f t="shared" si="923"/>
        <v>0</v>
      </c>
      <c r="FU170" s="206">
        <f t="shared" si="924"/>
        <v>0</v>
      </c>
      <c r="FV170" s="207"/>
      <c r="FW170" s="207">
        <f t="shared" si="1036"/>
        <v>0</v>
      </c>
      <c r="FX170" s="206">
        <f t="shared" si="1038"/>
        <v>0</v>
      </c>
      <c r="FY170" s="206">
        <f t="shared" si="1037"/>
        <v>0</v>
      </c>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1:263" s="3" customFormat="1" x14ac:dyDescent="0.2">
      <c r="A171" s="45"/>
      <c r="B171" s="45"/>
      <c r="C171" s="45" t="s">
        <v>9</v>
      </c>
      <c r="D171" s="45">
        <v>60</v>
      </c>
      <c r="E171" s="486"/>
      <c r="F171" s="52">
        <f t="shared" si="1039"/>
        <v>0</v>
      </c>
      <c r="G171" s="47"/>
      <c r="H171" s="52">
        <f t="shared" si="1040"/>
        <v>0</v>
      </c>
      <c r="I171" s="47"/>
      <c r="J171" s="52">
        <f t="shared" si="1041"/>
        <v>0</v>
      </c>
      <c r="K171" s="47"/>
      <c r="L171" s="52">
        <f t="shared" si="1042"/>
        <v>0</v>
      </c>
      <c r="M171" s="47"/>
      <c r="N171" s="52">
        <f t="shared" si="1043"/>
        <v>0</v>
      </c>
      <c r="O171" s="47"/>
      <c r="P171" s="52">
        <f t="shared" si="1044"/>
        <v>0</v>
      </c>
      <c r="Q171" s="47"/>
      <c r="R171" s="52">
        <f t="shared" si="1045"/>
        <v>0</v>
      </c>
      <c r="S171" s="47"/>
      <c r="T171" s="52">
        <f t="shared" si="1046"/>
        <v>0</v>
      </c>
      <c r="U171" s="47"/>
      <c r="V171" s="52">
        <f t="shared" si="1047"/>
        <v>0</v>
      </c>
      <c r="W171" s="47"/>
      <c r="X171" s="52">
        <f t="shared" si="1048"/>
        <v>0</v>
      </c>
      <c r="Y171" s="47"/>
      <c r="Z171" s="52">
        <f t="shared" si="1049"/>
        <v>0</v>
      </c>
      <c r="AA171" s="47"/>
      <c r="AB171" s="481">
        <f t="shared" si="1050"/>
        <v>0</v>
      </c>
      <c r="AC171" s="486"/>
      <c r="AD171" s="52">
        <f t="shared" si="1051"/>
        <v>0</v>
      </c>
      <c r="AE171" s="47"/>
      <c r="AF171" s="52">
        <f t="shared" si="1052"/>
        <v>0</v>
      </c>
      <c r="AG171" s="47"/>
      <c r="AH171" s="52">
        <f t="shared" si="1053"/>
        <v>0</v>
      </c>
      <c r="AI171" s="47"/>
      <c r="AJ171" s="52">
        <f t="shared" si="1054"/>
        <v>0</v>
      </c>
      <c r="AK171" s="47"/>
      <c r="AL171" s="52">
        <f t="shared" si="1055"/>
        <v>0</v>
      </c>
      <c r="AM171" s="47"/>
      <c r="AN171" s="52">
        <f t="shared" si="1056"/>
        <v>0</v>
      </c>
      <c r="AO171" s="47"/>
      <c r="AP171" s="52">
        <f t="shared" si="1057"/>
        <v>0</v>
      </c>
      <c r="AQ171" s="47"/>
      <c r="AR171" s="52">
        <f t="shared" si="1058"/>
        <v>0</v>
      </c>
      <c r="AS171" s="47"/>
      <c r="AT171" s="52">
        <f t="shared" si="1059"/>
        <v>0</v>
      </c>
      <c r="AU171" s="47"/>
      <c r="AV171" s="52">
        <f t="shared" si="1060"/>
        <v>0</v>
      </c>
      <c r="AW171" s="47"/>
      <c r="AX171" s="52">
        <f t="shared" si="1061"/>
        <v>0</v>
      </c>
      <c r="AY171" s="47"/>
      <c r="AZ171" s="481">
        <f t="shared" si="1062"/>
        <v>0</v>
      </c>
      <c r="BA171" s="486"/>
      <c r="BB171" s="52">
        <f t="shared" si="846"/>
        <v>0</v>
      </c>
      <c r="BC171" s="47"/>
      <c r="BD171" s="52">
        <f t="shared" si="1078"/>
        <v>0</v>
      </c>
      <c r="BE171" s="47"/>
      <c r="BF171" s="52">
        <f t="shared" si="1079"/>
        <v>0</v>
      </c>
      <c r="BG171" s="47"/>
      <c r="BH171" s="52">
        <f t="shared" si="1080"/>
        <v>0</v>
      </c>
      <c r="BI171" s="47"/>
      <c r="BJ171" s="52">
        <f t="shared" si="1081"/>
        <v>0</v>
      </c>
      <c r="BK171" s="47"/>
      <c r="BL171" s="52">
        <f t="shared" si="1082"/>
        <v>0</v>
      </c>
      <c r="BM171" s="47"/>
      <c r="BN171" s="52">
        <f t="shared" si="1083"/>
        <v>0</v>
      </c>
      <c r="BO171" s="47"/>
      <c r="BP171" s="52">
        <f t="shared" si="1084"/>
        <v>0</v>
      </c>
      <c r="BQ171" s="47"/>
      <c r="BR171" s="52">
        <f t="shared" si="1085"/>
        <v>0</v>
      </c>
      <c r="BS171" s="47"/>
      <c r="BT171" s="52">
        <f t="shared" si="1086"/>
        <v>0</v>
      </c>
      <c r="BU171" s="47"/>
      <c r="BV171" s="52">
        <f t="shared" si="1087"/>
        <v>0</v>
      </c>
      <c r="BW171" s="47"/>
      <c r="BX171" s="505">
        <f t="shared" si="1088"/>
        <v>0</v>
      </c>
      <c r="BY171" s="499"/>
      <c r="BZ171" s="52">
        <f t="shared" si="1089"/>
        <v>0</v>
      </c>
      <c r="CA171" s="47"/>
      <c r="CB171" s="52">
        <f t="shared" si="1090"/>
        <v>0</v>
      </c>
      <c r="CC171" s="47"/>
      <c r="CD171" s="52">
        <f t="shared" si="1091"/>
        <v>0</v>
      </c>
      <c r="CE171" s="47"/>
      <c r="CF171" s="52">
        <f t="shared" si="1092"/>
        <v>0</v>
      </c>
      <c r="CG171" s="42"/>
      <c r="CH171" s="49">
        <f t="shared" si="862"/>
        <v>0</v>
      </c>
      <c r="CI171" s="49">
        <f t="shared" si="863"/>
        <v>0</v>
      </c>
      <c r="CJ171" s="1"/>
      <c r="CK171" s="1"/>
      <c r="CL171" s="207"/>
      <c r="CM171" s="207">
        <f t="shared" si="864"/>
        <v>0</v>
      </c>
      <c r="CN171" s="206">
        <f t="shared" si="951"/>
        <v>0</v>
      </c>
      <c r="CO171" s="206">
        <f t="shared" si="952"/>
        <v>0</v>
      </c>
      <c r="CP171" s="207"/>
      <c r="CQ171" s="207">
        <f t="shared" si="865"/>
        <v>0</v>
      </c>
      <c r="CR171" s="206">
        <f t="shared" si="866"/>
        <v>0</v>
      </c>
      <c r="CS171" s="206">
        <f t="shared" si="867"/>
        <v>0</v>
      </c>
      <c r="CT171" s="207"/>
      <c r="CU171" s="207">
        <f t="shared" si="868"/>
        <v>0</v>
      </c>
      <c r="CV171" s="206">
        <f t="shared" si="869"/>
        <v>0</v>
      </c>
      <c r="CW171" s="206">
        <f t="shared" si="870"/>
        <v>0</v>
      </c>
      <c r="CX171" s="207"/>
      <c r="CY171" s="207">
        <f t="shared" si="871"/>
        <v>0</v>
      </c>
      <c r="CZ171" s="206">
        <f t="shared" si="872"/>
        <v>0</v>
      </c>
      <c r="DA171" s="206">
        <f t="shared" si="873"/>
        <v>0</v>
      </c>
      <c r="DB171" s="207"/>
      <c r="DC171" s="207">
        <f t="shared" si="874"/>
        <v>0</v>
      </c>
      <c r="DD171" s="206">
        <f t="shared" si="875"/>
        <v>0</v>
      </c>
      <c r="DE171" s="206">
        <f t="shared" si="876"/>
        <v>0</v>
      </c>
      <c r="DF171" s="207"/>
      <c r="DG171" s="207">
        <f t="shared" si="877"/>
        <v>0</v>
      </c>
      <c r="DH171" s="206">
        <f t="shared" si="878"/>
        <v>0</v>
      </c>
      <c r="DI171" s="206">
        <f t="shared" si="879"/>
        <v>0</v>
      </c>
      <c r="DJ171" s="207"/>
      <c r="DK171" s="207">
        <f t="shared" si="880"/>
        <v>0</v>
      </c>
      <c r="DL171" s="206">
        <f t="shared" si="881"/>
        <v>0</v>
      </c>
      <c r="DM171" s="206">
        <f t="shared" si="882"/>
        <v>0</v>
      </c>
      <c r="DN171" s="207"/>
      <c r="DO171" s="207">
        <f t="shared" si="883"/>
        <v>0</v>
      </c>
      <c r="DP171" s="206">
        <f t="shared" si="884"/>
        <v>0</v>
      </c>
      <c r="DQ171" s="206">
        <f t="shared" si="885"/>
        <v>0</v>
      </c>
      <c r="DR171" s="207"/>
      <c r="DS171" s="207">
        <f t="shared" si="886"/>
        <v>0</v>
      </c>
      <c r="DT171" s="206">
        <f t="shared" si="887"/>
        <v>0</v>
      </c>
      <c r="DU171" s="206">
        <f t="shared" si="888"/>
        <v>0</v>
      </c>
      <c r="DV171" s="207"/>
      <c r="DW171" s="207">
        <f t="shared" si="953"/>
        <v>0</v>
      </c>
      <c r="DX171" s="206">
        <f t="shared" si="954"/>
        <v>0</v>
      </c>
      <c r="DY171" s="206">
        <f t="shared" si="955"/>
        <v>0</v>
      </c>
      <c r="DZ171" s="525"/>
      <c r="EA171" s="207">
        <f t="shared" si="889"/>
        <v>0</v>
      </c>
      <c r="EB171" s="206">
        <f t="shared" si="890"/>
        <v>0</v>
      </c>
      <c r="EC171" s="206">
        <f t="shared" si="891"/>
        <v>0</v>
      </c>
      <c r="ED171" s="207"/>
      <c r="EE171" s="207">
        <f t="shared" si="892"/>
        <v>0</v>
      </c>
      <c r="EF171" s="206">
        <f t="shared" si="893"/>
        <v>0</v>
      </c>
      <c r="EG171" s="206">
        <f t="shared" si="894"/>
        <v>0</v>
      </c>
      <c r="EH171" s="207"/>
      <c r="EI171" s="207">
        <f t="shared" si="895"/>
        <v>0</v>
      </c>
      <c r="EJ171" s="206">
        <f t="shared" si="896"/>
        <v>0</v>
      </c>
      <c r="EK171" s="206">
        <f t="shared" si="897"/>
        <v>0</v>
      </c>
      <c r="EL171" s="207"/>
      <c r="EM171" s="207">
        <f t="shared" si="898"/>
        <v>0</v>
      </c>
      <c r="EN171" s="206">
        <f t="shared" si="899"/>
        <v>0</v>
      </c>
      <c r="EO171" s="206">
        <f t="shared" si="900"/>
        <v>0</v>
      </c>
      <c r="EP171" s="207"/>
      <c r="EQ171" s="207">
        <f t="shared" si="901"/>
        <v>0</v>
      </c>
      <c r="ER171" s="206">
        <f t="shared" si="902"/>
        <v>0</v>
      </c>
      <c r="ES171" s="206">
        <f t="shared" si="903"/>
        <v>0</v>
      </c>
      <c r="ET171" s="207"/>
      <c r="EU171" s="207">
        <f t="shared" si="904"/>
        <v>0</v>
      </c>
      <c r="EV171" s="206">
        <f t="shared" si="905"/>
        <v>0</v>
      </c>
      <c r="EW171" s="206">
        <f t="shared" si="906"/>
        <v>0</v>
      </c>
      <c r="EX171" s="207"/>
      <c r="EY171" s="207">
        <f t="shared" si="907"/>
        <v>0</v>
      </c>
      <c r="EZ171" s="206">
        <f t="shared" si="908"/>
        <v>0</v>
      </c>
      <c r="FA171" s="206">
        <f t="shared" si="909"/>
        <v>0</v>
      </c>
      <c r="FB171" s="207"/>
      <c r="FC171" s="207">
        <f t="shared" si="910"/>
        <v>0</v>
      </c>
      <c r="FD171" s="206">
        <f t="shared" si="911"/>
        <v>0</v>
      </c>
      <c r="FE171" s="206">
        <f t="shared" si="912"/>
        <v>0</v>
      </c>
      <c r="FF171" s="207"/>
      <c r="FG171" s="207">
        <f t="shared" si="913"/>
        <v>0</v>
      </c>
      <c r="FH171" s="206">
        <f t="shared" si="914"/>
        <v>0</v>
      </c>
      <c r="FI171" s="206">
        <f t="shared" si="915"/>
        <v>0</v>
      </c>
      <c r="FJ171" s="207"/>
      <c r="FK171" s="207">
        <f t="shared" si="916"/>
        <v>0</v>
      </c>
      <c r="FL171" s="206">
        <f t="shared" si="917"/>
        <v>0</v>
      </c>
      <c r="FM171" s="206">
        <f t="shared" si="918"/>
        <v>0</v>
      </c>
      <c r="FN171" s="207"/>
      <c r="FO171" s="207">
        <f t="shared" si="919"/>
        <v>0</v>
      </c>
      <c r="FP171" s="206">
        <f t="shared" si="920"/>
        <v>0</v>
      </c>
      <c r="FQ171" s="206">
        <f t="shared" si="921"/>
        <v>0</v>
      </c>
      <c r="FR171" s="207"/>
      <c r="FS171" s="207">
        <f t="shared" si="922"/>
        <v>0</v>
      </c>
      <c r="FT171" s="206">
        <f t="shared" si="923"/>
        <v>0</v>
      </c>
      <c r="FU171" s="206">
        <f t="shared" si="924"/>
        <v>0</v>
      </c>
      <c r="FV171" s="207"/>
      <c r="FW171" s="207">
        <f t="shared" si="1036"/>
        <v>0</v>
      </c>
      <c r="FX171" s="206">
        <f t="shared" si="1038"/>
        <v>0</v>
      </c>
      <c r="FY171" s="206">
        <f t="shared" si="1037"/>
        <v>0</v>
      </c>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1:263" s="3" customFormat="1" x14ac:dyDescent="0.2">
      <c r="A172" s="45"/>
      <c r="B172" s="45"/>
      <c r="C172" s="45" t="s">
        <v>10</v>
      </c>
      <c r="D172" s="45">
        <v>35</v>
      </c>
      <c r="E172" s="486"/>
      <c r="F172" s="52">
        <f t="shared" si="1039"/>
        <v>0</v>
      </c>
      <c r="G172" s="47"/>
      <c r="H172" s="52">
        <f t="shared" si="1040"/>
        <v>0</v>
      </c>
      <c r="I172" s="47"/>
      <c r="J172" s="52">
        <f t="shared" si="1041"/>
        <v>0</v>
      </c>
      <c r="K172" s="47"/>
      <c r="L172" s="52">
        <f t="shared" si="1042"/>
        <v>0</v>
      </c>
      <c r="M172" s="47"/>
      <c r="N172" s="52">
        <f t="shared" si="1043"/>
        <v>0</v>
      </c>
      <c r="O172" s="47"/>
      <c r="P172" s="52">
        <f t="shared" si="1044"/>
        <v>0</v>
      </c>
      <c r="Q172" s="47"/>
      <c r="R172" s="52">
        <f t="shared" si="1045"/>
        <v>0</v>
      </c>
      <c r="S172" s="47"/>
      <c r="T172" s="52">
        <f t="shared" si="1046"/>
        <v>0</v>
      </c>
      <c r="U172" s="47"/>
      <c r="V172" s="52">
        <f t="shared" si="1047"/>
        <v>0</v>
      </c>
      <c r="W172" s="47"/>
      <c r="X172" s="52">
        <f t="shared" si="1048"/>
        <v>0</v>
      </c>
      <c r="Y172" s="47"/>
      <c r="Z172" s="52">
        <f t="shared" si="1049"/>
        <v>0</v>
      </c>
      <c r="AA172" s="47"/>
      <c r="AB172" s="481">
        <f t="shared" si="1050"/>
        <v>0</v>
      </c>
      <c r="AC172" s="486"/>
      <c r="AD172" s="52">
        <f t="shared" si="1051"/>
        <v>0</v>
      </c>
      <c r="AE172" s="47"/>
      <c r="AF172" s="52">
        <f t="shared" si="1052"/>
        <v>0</v>
      </c>
      <c r="AG172" s="47"/>
      <c r="AH172" s="52">
        <f t="shared" si="1053"/>
        <v>0</v>
      </c>
      <c r="AI172" s="47"/>
      <c r="AJ172" s="52">
        <f t="shared" si="1054"/>
        <v>0</v>
      </c>
      <c r="AK172" s="47"/>
      <c r="AL172" s="52">
        <f t="shared" si="1055"/>
        <v>0</v>
      </c>
      <c r="AM172" s="47"/>
      <c r="AN172" s="52">
        <f t="shared" si="1056"/>
        <v>0</v>
      </c>
      <c r="AO172" s="47"/>
      <c r="AP172" s="52">
        <f t="shared" si="1057"/>
        <v>0</v>
      </c>
      <c r="AQ172" s="47"/>
      <c r="AR172" s="52">
        <f t="shared" si="1058"/>
        <v>0</v>
      </c>
      <c r="AS172" s="47"/>
      <c r="AT172" s="52">
        <f t="shared" si="1059"/>
        <v>0</v>
      </c>
      <c r="AU172" s="47"/>
      <c r="AV172" s="52">
        <f t="shared" si="1060"/>
        <v>0</v>
      </c>
      <c r="AW172" s="47"/>
      <c r="AX172" s="52">
        <f t="shared" si="1061"/>
        <v>0</v>
      </c>
      <c r="AY172" s="47"/>
      <c r="AZ172" s="481">
        <f t="shared" si="1062"/>
        <v>0</v>
      </c>
      <c r="BA172" s="486"/>
      <c r="BB172" s="52">
        <f t="shared" si="846"/>
        <v>0</v>
      </c>
      <c r="BC172" s="47"/>
      <c r="BD172" s="52">
        <f t="shared" si="1078"/>
        <v>0</v>
      </c>
      <c r="BE172" s="47"/>
      <c r="BF172" s="52">
        <f t="shared" si="1079"/>
        <v>0</v>
      </c>
      <c r="BG172" s="47"/>
      <c r="BH172" s="52">
        <f t="shared" si="1080"/>
        <v>0</v>
      </c>
      <c r="BI172" s="47"/>
      <c r="BJ172" s="52">
        <f t="shared" si="1081"/>
        <v>0</v>
      </c>
      <c r="BK172" s="47"/>
      <c r="BL172" s="52">
        <f t="shared" si="1082"/>
        <v>0</v>
      </c>
      <c r="BM172" s="47"/>
      <c r="BN172" s="52">
        <f t="shared" si="1083"/>
        <v>0</v>
      </c>
      <c r="BO172" s="47"/>
      <c r="BP172" s="52">
        <f t="shared" si="1084"/>
        <v>0</v>
      </c>
      <c r="BQ172" s="47"/>
      <c r="BR172" s="52">
        <f t="shared" si="1085"/>
        <v>0</v>
      </c>
      <c r="BS172" s="47"/>
      <c r="BT172" s="52">
        <f t="shared" si="1086"/>
        <v>0</v>
      </c>
      <c r="BU172" s="47"/>
      <c r="BV172" s="52">
        <f t="shared" si="1087"/>
        <v>0</v>
      </c>
      <c r="BW172" s="47"/>
      <c r="BX172" s="505">
        <f t="shared" si="1088"/>
        <v>0</v>
      </c>
      <c r="BY172" s="499"/>
      <c r="BZ172" s="52">
        <f t="shared" si="1089"/>
        <v>0</v>
      </c>
      <c r="CA172" s="47"/>
      <c r="CB172" s="52">
        <f t="shared" si="1090"/>
        <v>0</v>
      </c>
      <c r="CC172" s="47"/>
      <c r="CD172" s="52">
        <f t="shared" si="1091"/>
        <v>0</v>
      </c>
      <c r="CE172" s="47"/>
      <c r="CF172" s="52">
        <f t="shared" si="1092"/>
        <v>0</v>
      </c>
      <c r="CG172" s="42"/>
      <c r="CH172" s="49">
        <f t="shared" si="862"/>
        <v>0</v>
      </c>
      <c r="CI172" s="49">
        <f t="shared" si="863"/>
        <v>0</v>
      </c>
      <c r="CJ172" s="1"/>
      <c r="CK172" s="1"/>
      <c r="CL172" s="207"/>
      <c r="CM172" s="207">
        <f t="shared" si="864"/>
        <v>0</v>
      </c>
      <c r="CN172" s="206">
        <f t="shared" si="951"/>
        <v>0</v>
      </c>
      <c r="CO172" s="206">
        <f t="shared" si="952"/>
        <v>0</v>
      </c>
      <c r="CP172" s="207"/>
      <c r="CQ172" s="207">
        <f t="shared" si="865"/>
        <v>0</v>
      </c>
      <c r="CR172" s="206">
        <f t="shared" si="866"/>
        <v>0</v>
      </c>
      <c r="CS172" s="206">
        <f t="shared" si="867"/>
        <v>0</v>
      </c>
      <c r="CT172" s="207"/>
      <c r="CU172" s="207">
        <f t="shared" si="868"/>
        <v>0</v>
      </c>
      <c r="CV172" s="206">
        <f t="shared" si="869"/>
        <v>0</v>
      </c>
      <c r="CW172" s="206">
        <f t="shared" si="870"/>
        <v>0</v>
      </c>
      <c r="CX172" s="207"/>
      <c r="CY172" s="207">
        <f t="shared" si="871"/>
        <v>0</v>
      </c>
      <c r="CZ172" s="206">
        <f t="shared" si="872"/>
        <v>0</v>
      </c>
      <c r="DA172" s="206">
        <f t="shared" si="873"/>
        <v>0</v>
      </c>
      <c r="DB172" s="207"/>
      <c r="DC172" s="207">
        <f t="shared" si="874"/>
        <v>0</v>
      </c>
      <c r="DD172" s="206">
        <f t="shared" si="875"/>
        <v>0</v>
      </c>
      <c r="DE172" s="206">
        <f t="shared" si="876"/>
        <v>0</v>
      </c>
      <c r="DF172" s="207"/>
      <c r="DG172" s="207">
        <f t="shared" si="877"/>
        <v>0</v>
      </c>
      <c r="DH172" s="206">
        <f t="shared" si="878"/>
        <v>0</v>
      </c>
      <c r="DI172" s="206">
        <f t="shared" si="879"/>
        <v>0</v>
      </c>
      <c r="DJ172" s="207"/>
      <c r="DK172" s="207">
        <f t="shared" si="880"/>
        <v>0</v>
      </c>
      <c r="DL172" s="206">
        <f t="shared" si="881"/>
        <v>0</v>
      </c>
      <c r="DM172" s="206">
        <f t="shared" si="882"/>
        <v>0</v>
      </c>
      <c r="DN172" s="207"/>
      <c r="DO172" s="207">
        <f t="shared" si="883"/>
        <v>0</v>
      </c>
      <c r="DP172" s="206">
        <f t="shared" si="884"/>
        <v>0</v>
      </c>
      <c r="DQ172" s="206">
        <f t="shared" si="885"/>
        <v>0</v>
      </c>
      <c r="DR172" s="207"/>
      <c r="DS172" s="207">
        <f t="shared" si="886"/>
        <v>0</v>
      </c>
      <c r="DT172" s="206">
        <f t="shared" si="887"/>
        <v>0</v>
      </c>
      <c r="DU172" s="206">
        <f t="shared" si="888"/>
        <v>0</v>
      </c>
      <c r="DV172" s="207"/>
      <c r="DW172" s="207">
        <f t="shared" si="953"/>
        <v>0</v>
      </c>
      <c r="DX172" s="206">
        <f t="shared" si="954"/>
        <v>0</v>
      </c>
      <c r="DY172" s="206">
        <f t="shared" si="955"/>
        <v>0</v>
      </c>
      <c r="DZ172" s="525"/>
      <c r="EA172" s="207">
        <f t="shared" si="889"/>
        <v>0</v>
      </c>
      <c r="EB172" s="206">
        <f t="shared" si="890"/>
        <v>0</v>
      </c>
      <c r="EC172" s="206">
        <f t="shared" si="891"/>
        <v>0</v>
      </c>
      <c r="ED172" s="207"/>
      <c r="EE172" s="207">
        <f t="shared" si="892"/>
        <v>0</v>
      </c>
      <c r="EF172" s="206">
        <f t="shared" si="893"/>
        <v>0</v>
      </c>
      <c r="EG172" s="206">
        <f t="shared" si="894"/>
        <v>0</v>
      </c>
      <c r="EH172" s="207"/>
      <c r="EI172" s="207">
        <f t="shared" si="895"/>
        <v>0</v>
      </c>
      <c r="EJ172" s="206">
        <f t="shared" si="896"/>
        <v>0</v>
      </c>
      <c r="EK172" s="206">
        <f t="shared" si="897"/>
        <v>0</v>
      </c>
      <c r="EL172" s="207"/>
      <c r="EM172" s="207">
        <f t="shared" si="898"/>
        <v>0</v>
      </c>
      <c r="EN172" s="206">
        <f t="shared" si="899"/>
        <v>0</v>
      </c>
      <c r="EO172" s="206">
        <f t="shared" si="900"/>
        <v>0</v>
      </c>
      <c r="EP172" s="207"/>
      <c r="EQ172" s="207">
        <f t="shared" si="901"/>
        <v>0</v>
      </c>
      <c r="ER172" s="206">
        <f t="shared" si="902"/>
        <v>0</v>
      </c>
      <c r="ES172" s="206">
        <f t="shared" si="903"/>
        <v>0</v>
      </c>
      <c r="ET172" s="207"/>
      <c r="EU172" s="207">
        <f t="shared" si="904"/>
        <v>0</v>
      </c>
      <c r="EV172" s="206">
        <f t="shared" si="905"/>
        <v>0</v>
      </c>
      <c r="EW172" s="206">
        <f t="shared" si="906"/>
        <v>0</v>
      </c>
      <c r="EX172" s="207"/>
      <c r="EY172" s="207">
        <f t="shared" si="907"/>
        <v>0</v>
      </c>
      <c r="EZ172" s="206">
        <f t="shared" si="908"/>
        <v>0</v>
      </c>
      <c r="FA172" s="206">
        <f t="shared" si="909"/>
        <v>0</v>
      </c>
      <c r="FB172" s="207"/>
      <c r="FC172" s="207">
        <f t="shared" si="910"/>
        <v>0</v>
      </c>
      <c r="FD172" s="206">
        <f t="shared" si="911"/>
        <v>0</v>
      </c>
      <c r="FE172" s="206">
        <f t="shared" si="912"/>
        <v>0</v>
      </c>
      <c r="FF172" s="207"/>
      <c r="FG172" s="207">
        <f t="shared" si="913"/>
        <v>0</v>
      </c>
      <c r="FH172" s="206">
        <f t="shared" si="914"/>
        <v>0</v>
      </c>
      <c r="FI172" s="206">
        <f t="shared" si="915"/>
        <v>0</v>
      </c>
      <c r="FJ172" s="207"/>
      <c r="FK172" s="207">
        <f t="shared" si="916"/>
        <v>0</v>
      </c>
      <c r="FL172" s="206">
        <f t="shared" si="917"/>
        <v>0</v>
      </c>
      <c r="FM172" s="206">
        <f t="shared" si="918"/>
        <v>0</v>
      </c>
      <c r="FN172" s="207"/>
      <c r="FO172" s="207">
        <f t="shared" si="919"/>
        <v>0</v>
      </c>
      <c r="FP172" s="206">
        <f t="shared" si="920"/>
        <v>0</v>
      </c>
      <c r="FQ172" s="206">
        <f t="shared" si="921"/>
        <v>0</v>
      </c>
      <c r="FR172" s="207"/>
      <c r="FS172" s="207">
        <f t="shared" si="922"/>
        <v>0</v>
      </c>
      <c r="FT172" s="206">
        <f t="shared" si="923"/>
        <v>0</v>
      </c>
      <c r="FU172" s="206">
        <f t="shared" si="924"/>
        <v>0</v>
      </c>
      <c r="FV172" s="207"/>
      <c r="FW172" s="207">
        <f t="shared" si="1036"/>
        <v>0</v>
      </c>
      <c r="FX172" s="206">
        <f t="shared" si="1038"/>
        <v>0</v>
      </c>
      <c r="FY172" s="206">
        <f t="shared" si="1037"/>
        <v>0</v>
      </c>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1:263" s="3" customFormat="1" x14ac:dyDescent="0.2">
      <c r="A173" s="45" t="s">
        <v>127</v>
      </c>
      <c r="B173" s="45" t="s">
        <v>128</v>
      </c>
      <c r="C173" s="45" t="s">
        <v>10</v>
      </c>
      <c r="D173" s="45">
        <v>35</v>
      </c>
      <c r="E173" s="486"/>
      <c r="F173" s="52">
        <f t="shared" si="1039"/>
        <v>0</v>
      </c>
      <c r="G173" s="47"/>
      <c r="H173" s="52">
        <f t="shared" si="1040"/>
        <v>0</v>
      </c>
      <c r="I173" s="47"/>
      <c r="J173" s="52">
        <f t="shared" si="1041"/>
        <v>0</v>
      </c>
      <c r="K173" s="47"/>
      <c r="L173" s="52">
        <f t="shared" si="1042"/>
        <v>0</v>
      </c>
      <c r="M173" s="47"/>
      <c r="N173" s="52">
        <f t="shared" si="1043"/>
        <v>0</v>
      </c>
      <c r="O173" s="47"/>
      <c r="P173" s="52">
        <f t="shared" si="1044"/>
        <v>0</v>
      </c>
      <c r="Q173" s="47"/>
      <c r="R173" s="52">
        <f t="shared" si="1045"/>
        <v>0</v>
      </c>
      <c r="S173" s="47"/>
      <c r="T173" s="52">
        <f t="shared" si="1046"/>
        <v>0</v>
      </c>
      <c r="U173" s="47"/>
      <c r="V173" s="52">
        <f t="shared" si="1047"/>
        <v>0</v>
      </c>
      <c r="W173" s="47"/>
      <c r="X173" s="52">
        <f t="shared" si="1048"/>
        <v>0</v>
      </c>
      <c r="Y173" s="47"/>
      <c r="Z173" s="52">
        <f t="shared" si="1049"/>
        <v>0</v>
      </c>
      <c r="AA173" s="47"/>
      <c r="AB173" s="481">
        <f t="shared" si="1050"/>
        <v>0</v>
      </c>
      <c r="AC173" s="486"/>
      <c r="AD173" s="52">
        <f t="shared" si="1051"/>
        <v>0</v>
      </c>
      <c r="AE173" s="47"/>
      <c r="AF173" s="52">
        <f t="shared" si="1052"/>
        <v>0</v>
      </c>
      <c r="AG173" s="47"/>
      <c r="AH173" s="52">
        <f t="shared" si="1053"/>
        <v>0</v>
      </c>
      <c r="AI173" s="47"/>
      <c r="AJ173" s="52">
        <f t="shared" si="1054"/>
        <v>0</v>
      </c>
      <c r="AK173" s="47"/>
      <c r="AL173" s="52">
        <f t="shared" si="1055"/>
        <v>0</v>
      </c>
      <c r="AM173" s="47"/>
      <c r="AN173" s="52">
        <f t="shared" si="1056"/>
        <v>0</v>
      </c>
      <c r="AO173" s="47"/>
      <c r="AP173" s="52">
        <f t="shared" si="1057"/>
        <v>0</v>
      </c>
      <c r="AQ173" s="47"/>
      <c r="AR173" s="52">
        <f t="shared" si="1058"/>
        <v>0</v>
      </c>
      <c r="AS173" s="47"/>
      <c r="AT173" s="52">
        <f t="shared" si="1059"/>
        <v>0</v>
      </c>
      <c r="AU173" s="47"/>
      <c r="AV173" s="52">
        <f t="shared" si="1060"/>
        <v>0</v>
      </c>
      <c r="AW173" s="47"/>
      <c r="AX173" s="52">
        <f t="shared" si="1061"/>
        <v>0</v>
      </c>
      <c r="AY173" s="47"/>
      <c r="AZ173" s="481">
        <f t="shared" si="1062"/>
        <v>0</v>
      </c>
      <c r="BA173" s="486"/>
      <c r="BB173" s="52">
        <f t="shared" si="846"/>
        <v>0</v>
      </c>
      <c r="BC173" s="47"/>
      <c r="BD173" s="52">
        <f t="shared" si="1078"/>
        <v>0</v>
      </c>
      <c r="BE173" s="47"/>
      <c r="BF173" s="52">
        <f t="shared" si="1079"/>
        <v>0</v>
      </c>
      <c r="BG173" s="47"/>
      <c r="BH173" s="52">
        <f t="shared" si="1080"/>
        <v>0</v>
      </c>
      <c r="BI173" s="47"/>
      <c r="BJ173" s="52">
        <f t="shared" si="1081"/>
        <v>0</v>
      </c>
      <c r="BK173" s="47"/>
      <c r="BL173" s="52">
        <f t="shared" si="1082"/>
        <v>0</v>
      </c>
      <c r="BM173" s="47"/>
      <c r="BN173" s="52">
        <f t="shared" si="1083"/>
        <v>0</v>
      </c>
      <c r="BO173" s="47"/>
      <c r="BP173" s="52">
        <f t="shared" si="1084"/>
        <v>0</v>
      </c>
      <c r="BQ173" s="47"/>
      <c r="BR173" s="52">
        <f t="shared" si="1085"/>
        <v>0</v>
      </c>
      <c r="BS173" s="47"/>
      <c r="BT173" s="52">
        <f t="shared" si="1086"/>
        <v>0</v>
      </c>
      <c r="BU173" s="47"/>
      <c r="BV173" s="52">
        <f t="shared" si="1087"/>
        <v>0</v>
      </c>
      <c r="BW173" s="47"/>
      <c r="BX173" s="505">
        <f t="shared" si="1088"/>
        <v>0</v>
      </c>
      <c r="BY173" s="499"/>
      <c r="BZ173" s="52">
        <f t="shared" si="1089"/>
        <v>0</v>
      </c>
      <c r="CA173" s="47"/>
      <c r="CB173" s="52">
        <f t="shared" si="1090"/>
        <v>0</v>
      </c>
      <c r="CC173" s="47"/>
      <c r="CD173" s="52">
        <f t="shared" si="1091"/>
        <v>0</v>
      </c>
      <c r="CE173" s="47"/>
      <c r="CF173" s="52">
        <f t="shared" si="1092"/>
        <v>0</v>
      </c>
      <c r="CG173" s="42"/>
      <c r="CH173" s="49">
        <f t="shared" si="862"/>
        <v>0</v>
      </c>
      <c r="CI173" s="49">
        <f t="shared" si="863"/>
        <v>0</v>
      </c>
      <c r="CJ173" s="1"/>
      <c r="CK173" s="1"/>
      <c r="CL173" s="207"/>
      <c r="CM173" s="207">
        <f t="shared" si="864"/>
        <v>0</v>
      </c>
      <c r="CN173" s="206">
        <f t="shared" si="951"/>
        <v>0</v>
      </c>
      <c r="CO173" s="206">
        <f t="shared" si="952"/>
        <v>0</v>
      </c>
      <c r="CP173" s="207"/>
      <c r="CQ173" s="207">
        <f t="shared" si="865"/>
        <v>0</v>
      </c>
      <c r="CR173" s="206">
        <f t="shared" si="866"/>
        <v>0</v>
      </c>
      <c r="CS173" s="206">
        <f t="shared" si="867"/>
        <v>0</v>
      </c>
      <c r="CT173" s="207"/>
      <c r="CU173" s="207">
        <f t="shared" si="868"/>
        <v>0</v>
      </c>
      <c r="CV173" s="206">
        <f t="shared" si="869"/>
        <v>0</v>
      </c>
      <c r="CW173" s="206">
        <f t="shared" si="870"/>
        <v>0</v>
      </c>
      <c r="CX173" s="207"/>
      <c r="CY173" s="207">
        <f t="shared" si="871"/>
        <v>0</v>
      </c>
      <c r="CZ173" s="206">
        <f t="shared" si="872"/>
        <v>0</v>
      </c>
      <c r="DA173" s="206">
        <f t="shared" si="873"/>
        <v>0</v>
      </c>
      <c r="DB173" s="207"/>
      <c r="DC173" s="207">
        <f t="shared" si="874"/>
        <v>0</v>
      </c>
      <c r="DD173" s="206">
        <f t="shared" si="875"/>
        <v>0</v>
      </c>
      <c r="DE173" s="206">
        <f t="shared" si="876"/>
        <v>0</v>
      </c>
      <c r="DF173" s="207"/>
      <c r="DG173" s="207">
        <f t="shared" si="877"/>
        <v>0</v>
      </c>
      <c r="DH173" s="206">
        <f t="shared" si="878"/>
        <v>0</v>
      </c>
      <c r="DI173" s="206">
        <f t="shared" si="879"/>
        <v>0</v>
      </c>
      <c r="DJ173" s="207"/>
      <c r="DK173" s="207">
        <f t="shared" si="880"/>
        <v>0</v>
      </c>
      <c r="DL173" s="206">
        <f t="shared" si="881"/>
        <v>0</v>
      </c>
      <c r="DM173" s="206">
        <f t="shared" si="882"/>
        <v>0</v>
      </c>
      <c r="DN173" s="207"/>
      <c r="DO173" s="207">
        <f t="shared" si="883"/>
        <v>0</v>
      </c>
      <c r="DP173" s="206">
        <f t="shared" si="884"/>
        <v>0</v>
      </c>
      <c r="DQ173" s="206">
        <f t="shared" si="885"/>
        <v>0</v>
      </c>
      <c r="DR173" s="207"/>
      <c r="DS173" s="207">
        <f t="shared" si="886"/>
        <v>0</v>
      </c>
      <c r="DT173" s="206">
        <f t="shared" si="887"/>
        <v>0</v>
      </c>
      <c r="DU173" s="206">
        <f t="shared" si="888"/>
        <v>0</v>
      </c>
      <c r="DV173" s="207"/>
      <c r="DW173" s="207">
        <f t="shared" si="953"/>
        <v>0</v>
      </c>
      <c r="DX173" s="206">
        <f t="shared" si="954"/>
        <v>0</v>
      </c>
      <c r="DY173" s="206">
        <f t="shared" si="955"/>
        <v>0</v>
      </c>
      <c r="DZ173" s="525"/>
      <c r="EA173" s="207">
        <f t="shared" si="889"/>
        <v>0</v>
      </c>
      <c r="EB173" s="206">
        <f t="shared" si="890"/>
        <v>0</v>
      </c>
      <c r="EC173" s="206">
        <f t="shared" si="891"/>
        <v>0</v>
      </c>
      <c r="ED173" s="207"/>
      <c r="EE173" s="207">
        <f t="shared" si="892"/>
        <v>0</v>
      </c>
      <c r="EF173" s="206">
        <f t="shared" si="893"/>
        <v>0</v>
      </c>
      <c r="EG173" s="206">
        <f t="shared" si="894"/>
        <v>0</v>
      </c>
      <c r="EH173" s="207"/>
      <c r="EI173" s="207">
        <f t="shared" si="895"/>
        <v>0</v>
      </c>
      <c r="EJ173" s="206">
        <f t="shared" si="896"/>
        <v>0</v>
      </c>
      <c r="EK173" s="206">
        <f t="shared" si="897"/>
        <v>0</v>
      </c>
      <c r="EL173" s="207"/>
      <c r="EM173" s="207">
        <f t="shared" si="898"/>
        <v>0</v>
      </c>
      <c r="EN173" s="206">
        <f t="shared" si="899"/>
        <v>0</v>
      </c>
      <c r="EO173" s="206">
        <f t="shared" si="900"/>
        <v>0</v>
      </c>
      <c r="EP173" s="207"/>
      <c r="EQ173" s="207">
        <f t="shared" si="901"/>
        <v>0</v>
      </c>
      <c r="ER173" s="206">
        <f t="shared" si="902"/>
        <v>0</v>
      </c>
      <c r="ES173" s="206">
        <f t="shared" si="903"/>
        <v>0</v>
      </c>
      <c r="ET173" s="207"/>
      <c r="EU173" s="207">
        <f t="shared" si="904"/>
        <v>0</v>
      </c>
      <c r="EV173" s="206">
        <f t="shared" si="905"/>
        <v>0</v>
      </c>
      <c r="EW173" s="206">
        <f t="shared" si="906"/>
        <v>0</v>
      </c>
      <c r="EX173" s="207"/>
      <c r="EY173" s="207">
        <f t="shared" si="907"/>
        <v>0</v>
      </c>
      <c r="EZ173" s="206">
        <f t="shared" si="908"/>
        <v>0</v>
      </c>
      <c r="FA173" s="206">
        <f t="shared" si="909"/>
        <v>0</v>
      </c>
      <c r="FB173" s="207"/>
      <c r="FC173" s="207">
        <f t="shared" si="910"/>
        <v>0</v>
      </c>
      <c r="FD173" s="206">
        <f t="shared" si="911"/>
        <v>0</v>
      </c>
      <c r="FE173" s="206">
        <f t="shared" si="912"/>
        <v>0</v>
      </c>
      <c r="FF173" s="207"/>
      <c r="FG173" s="207">
        <f t="shared" si="913"/>
        <v>0</v>
      </c>
      <c r="FH173" s="206">
        <f t="shared" si="914"/>
        <v>0</v>
      </c>
      <c r="FI173" s="206">
        <f t="shared" si="915"/>
        <v>0</v>
      </c>
      <c r="FJ173" s="207"/>
      <c r="FK173" s="207">
        <f t="shared" si="916"/>
        <v>0</v>
      </c>
      <c r="FL173" s="206">
        <f t="shared" si="917"/>
        <v>0</v>
      </c>
      <c r="FM173" s="206">
        <f t="shared" si="918"/>
        <v>0</v>
      </c>
      <c r="FN173" s="207"/>
      <c r="FO173" s="207">
        <f t="shared" si="919"/>
        <v>0</v>
      </c>
      <c r="FP173" s="206">
        <f t="shared" si="920"/>
        <v>0</v>
      </c>
      <c r="FQ173" s="206">
        <f t="shared" si="921"/>
        <v>0</v>
      </c>
      <c r="FR173" s="207"/>
      <c r="FS173" s="207">
        <f t="shared" si="922"/>
        <v>0</v>
      </c>
      <c r="FT173" s="206">
        <f t="shared" si="923"/>
        <v>0</v>
      </c>
      <c r="FU173" s="206">
        <f t="shared" si="924"/>
        <v>0</v>
      </c>
      <c r="FV173" s="207"/>
      <c r="FW173" s="207">
        <f t="shared" si="1036"/>
        <v>0</v>
      </c>
      <c r="FX173" s="206">
        <f t="shared" si="1038"/>
        <v>0</v>
      </c>
      <c r="FY173" s="206">
        <f t="shared" si="1037"/>
        <v>0</v>
      </c>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1:263" s="3" customFormat="1" x14ac:dyDescent="0.2">
      <c r="A174" s="45"/>
      <c r="B174" s="45"/>
      <c r="C174" s="45" t="s">
        <v>10</v>
      </c>
      <c r="D174" s="45">
        <v>35</v>
      </c>
      <c r="E174" s="486"/>
      <c r="F174" s="52">
        <f t="shared" si="1039"/>
        <v>0</v>
      </c>
      <c r="G174" s="47"/>
      <c r="H174" s="52">
        <f t="shared" si="1040"/>
        <v>0</v>
      </c>
      <c r="I174" s="47"/>
      <c r="J174" s="52">
        <f t="shared" si="1041"/>
        <v>0</v>
      </c>
      <c r="K174" s="47"/>
      <c r="L174" s="52">
        <f t="shared" si="1042"/>
        <v>0</v>
      </c>
      <c r="M174" s="47"/>
      <c r="N174" s="52">
        <f t="shared" si="1043"/>
        <v>0</v>
      </c>
      <c r="O174" s="47"/>
      <c r="P174" s="52">
        <f t="shared" si="1044"/>
        <v>0</v>
      </c>
      <c r="Q174" s="47"/>
      <c r="R174" s="52">
        <f t="shared" si="1045"/>
        <v>0</v>
      </c>
      <c r="S174" s="47"/>
      <c r="T174" s="52">
        <f t="shared" si="1046"/>
        <v>0</v>
      </c>
      <c r="U174" s="47"/>
      <c r="V174" s="52">
        <f t="shared" si="1047"/>
        <v>0</v>
      </c>
      <c r="W174" s="47"/>
      <c r="X174" s="52">
        <f t="shared" si="1048"/>
        <v>0</v>
      </c>
      <c r="Y174" s="47"/>
      <c r="Z174" s="52">
        <f t="shared" si="1049"/>
        <v>0</v>
      </c>
      <c r="AA174" s="47"/>
      <c r="AB174" s="481">
        <f t="shared" si="1050"/>
        <v>0</v>
      </c>
      <c r="AC174" s="486"/>
      <c r="AD174" s="52">
        <f t="shared" si="1051"/>
        <v>0</v>
      </c>
      <c r="AE174" s="47"/>
      <c r="AF174" s="52">
        <f t="shared" si="1052"/>
        <v>0</v>
      </c>
      <c r="AG174" s="47"/>
      <c r="AH174" s="52">
        <f t="shared" si="1053"/>
        <v>0</v>
      </c>
      <c r="AI174" s="47"/>
      <c r="AJ174" s="52">
        <f t="shared" si="1054"/>
        <v>0</v>
      </c>
      <c r="AK174" s="47"/>
      <c r="AL174" s="52">
        <f t="shared" si="1055"/>
        <v>0</v>
      </c>
      <c r="AM174" s="47"/>
      <c r="AN174" s="52">
        <f t="shared" si="1056"/>
        <v>0</v>
      </c>
      <c r="AO174" s="47"/>
      <c r="AP174" s="52">
        <f t="shared" si="1057"/>
        <v>0</v>
      </c>
      <c r="AQ174" s="47"/>
      <c r="AR174" s="52">
        <f t="shared" si="1058"/>
        <v>0</v>
      </c>
      <c r="AS174" s="47"/>
      <c r="AT174" s="52">
        <f t="shared" si="1059"/>
        <v>0</v>
      </c>
      <c r="AU174" s="47"/>
      <c r="AV174" s="52">
        <f t="shared" si="1060"/>
        <v>0</v>
      </c>
      <c r="AW174" s="47"/>
      <c r="AX174" s="52">
        <f t="shared" si="1061"/>
        <v>0</v>
      </c>
      <c r="AY174" s="47"/>
      <c r="AZ174" s="481">
        <f t="shared" si="1062"/>
        <v>0</v>
      </c>
      <c r="BA174" s="486"/>
      <c r="BB174" s="52">
        <f t="shared" si="846"/>
        <v>0</v>
      </c>
      <c r="BC174" s="47"/>
      <c r="BD174" s="52">
        <f t="shared" si="1078"/>
        <v>0</v>
      </c>
      <c r="BE174" s="47"/>
      <c r="BF174" s="52">
        <f t="shared" si="1079"/>
        <v>0</v>
      </c>
      <c r="BG174" s="47"/>
      <c r="BH174" s="52">
        <f t="shared" si="1080"/>
        <v>0</v>
      </c>
      <c r="BI174" s="47"/>
      <c r="BJ174" s="52">
        <f t="shared" si="1081"/>
        <v>0</v>
      </c>
      <c r="BK174" s="47"/>
      <c r="BL174" s="52">
        <f t="shared" si="1082"/>
        <v>0</v>
      </c>
      <c r="BM174" s="47"/>
      <c r="BN174" s="52">
        <f t="shared" si="1083"/>
        <v>0</v>
      </c>
      <c r="BO174" s="47"/>
      <c r="BP174" s="52">
        <f t="shared" si="1084"/>
        <v>0</v>
      </c>
      <c r="BQ174" s="47"/>
      <c r="BR174" s="52">
        <f t="shared" si="1085"/>
        <v>0</v>
      </c>
      <c r="BS174" s="47"/>
      <c r="BT174" s="52">
        <f t="shared" si="1086"/>
        <v>0</v>
      </c>
      <c r="BU174" s="47"/>
      <c r="BV174" s="52">
        <f t="shared" si="1087"/>
        <v>0</v>
      </c>
      <c r="BW174" s="47"/>
      <c r="BX174" s="505">
        <f t="shared" si="1088"/>
        <v>0</v>
      </c>
      <c r="BY174" s="499"/>
      <c r="BZ174" s="52">
        <f t="shared" si="1089"/>
        <v>0</v>
      </c>
      <c r="CA174" s="47"/>
      <c r="CB174" s="52">
        <f t="shared" si="1090"/>
        <v>0</v>
      </c>
      <c r="CC174" s="47"/>
      <c r="CD174" s="52">
        <f t="shared" si="1091"/>
        <v>0</v>
      </c>
      <c r="CE174" s="47"/>
      <c r="CF174" s="52">
        <f t="shared" si="1092"/>
        <v>0</v>
      </c>
      <c r="CG174" s="42"/>
      <c r="CH174" s="49">
        <f t="shared" si="862"/>
        <v>0</v>
      </c>
      <c r="CI174" s="49">
        <f t="shared" si="863"/>
        <v>0</v>
      </c>
      <c r="CJ174" s="1"/>
      <c r="CK174" s="1"/>
      <c r="CL174" s="207"/>
      <c r="CM174" s="207">
        <f t="shared" si="864"/>
        <v>0</v>
      </c>
      <c r="CN174" s="206">
        <f t="shared" si="951"/>
        <v>0</v>
      </c>
      <c r="CO174" s="206">
        <f t="shared" si="952"/>
        <v>0</v>
      </c>
      <c r="CP174" s="207"/>
      <c r="CQ174" s="207">
        <f t="shared" si="865"/>
        <v>0</v>
      </c>
      <c r="CR174" s="206">
        <f t="shared" si="866"/>
        <v>0</v>
      </c>
      <c r="CS174" s="206">
        <f t="shared" si="867"/>
        <v>0</v>
      </c>
      <c r="CT174" s="207"/>
      <c r="CU174" s="207">
        <f t="shared" si="868"/>
        <v>0</v>
      </c>
      <c r="CV174" s="206">
        <f t="shared" si="869"/>
        <v>0</v>
      </c>
      <c r="CW174" s="206">
        <f t="shared" si="870"/>
        <v>0</v>
      </c>
      <c r="CX174" s="207"/>
      <c r="CY174" s="207">
        <f t="shared" si="871"/>
        <v>0</v>
      </c>
      <c r="CZ174" s="206">
        <f t="shared" si="872"/>
        <v>0</v>
      </c>
      <c r="DA174" s="206">
        <f t="shared" si="873"/>
        <v>0</v>
      </c>
      <c r="DB174" s="207"/>
      <c r="DC174" s="207">
        <f t="shared" si="874"/>
        <v>0</v>
      </c>
      <c r="DD174" s="206">
        <f t="shared" si="875"/>
        <v>0</v>
      </c>
      <c r="DE174" s="206">
        <f t="shared" si="876"/>
        <v>0</v>
      </c>
      <c r="DF174" s="207"/>
      <c r="DG174" s="207">
        <f t="shared" si="877"/>
        <v>0</v>
      </c>
      <c r="DH174" s="206">
        <f t="shared" si="878"/>
        <v>0</v>
      </c>
      <c r="DI174" s="206">
        <f t="shared" si="879"/>
        <v>0</v>
      </c>
      <c r="DJ174" s="207"/>
      <c r="DK174" s="207">
        <f t="shared" si="880"/>
        <v>0</v>
      </c>
      <c r="DL174" s="206">
        <f t="shared" si="881"/>
        <v>0</v>
      </c>
      <c r="DM174" s="206">
        <f t="shared" si="882"/>
        <v>0</v>
      </c>
      <c r="DN174" s="207"/>
      <c r="DO174" s="207">
        <f t="shared" si="883"/>
        <v>0</v>
      </c>
      <c r="DP174" s="206">
        <f t="shared" si="884"/>
        <v>0</v>
      </c>
      <c r="DQ174" s="206">
        <f t="shared" si="885"/>
        <v>0</v>
      </c>
      <c r="DR174" s="207"/>
      <c r="DS174" s="207">
        <f t="shared" si="886"/>
        <v>0</v>
      </c>
      <c r="DT174" s="206">
        <f t="shared" si="887"/>
        <v>0</v>
      </c>
      <c r="DU174" s="206">
        <f t="shared" si="888"/>
        <v>0</v>
      </c>
      <c r="DV174" s="207"/>
      <c r="DW174" s="207">
        <f t="shared" si="953"/>
        <v>0</v>
      </c>
      <c r="DX174" s="206">
        <f t="shared" si="954"/>
        <v>0</v>
      </c>
      <c r="DY174" s="206">
        <f t="shared" si="955"/>
        <v>0</v>
      </c>
      <c r="DZ174" s="525"/>
      <c r="EA174" s="207">
        <f t="shared" si="889"/>
        <v>0</v>
      </c>
      <c r="EB174" s="206">
        <f t="shared" si="890"/>
        <v>0</v>
      </c>
      <c r="EC174" s="206">
        <f t="shared" si="891"/>
        <v>0</v>
      </c>
      <c r="ED174" s="207"/>
      <c r="EE174" s="207">
        <f t="shared" si="892"/>
        <v>0</v>
      </c>
      <c r="EF174" s="206">
        <f t="shared" si="893"/>
        <v>0</v>
      </c>
      <c r="EG174" s="206">
        <f t="shared" si="894"/>
        <v>0</v>
      </c>
      <c r="EH174" s="207"/>
      <c r="EI174" s="207">
        <f t="shared" si="895"/>
        <v>0</v>
      </c>
      <c r="EJ174" s="206">
        <f t="shared" si="896"/>
        <v>0</v>
      </c>
      <c r="EK174" s="206">
        <f t="shared" si="897"/>
        <v>0</v>
      </c>
      <c r="EL174" s="207"/>
      <c r="EM174" s="207">
        <f t="shared" si="898"/>
        <v>0</v>
      </c>
      <c r="EN174" s="206">
        <f t="shared" si="899"/>
        <v>0</v>
      </c>
      <c r="EO174" s="206">
        <f t="shared" si="900"/>
        <v>0</v>
      </c>
      <c r="EP174" s="207"/>
      <c r="EQ174" s="207">
        <f t="shared" si="901"/>
        <v>0</v>
      </c>
      <c r="ER174" s="206">
        <f t="shared" si="902"/>
        <v>0</v>
      </c>
      <c r="ES174" s="206">
        <f t="shared" si="903"/>
        <v>0</v>
      </c>
      <c r="ET174" s="207"/>
      <c r="EU174" s="207">
        <f t="shared" si="904"/>
        <v>0</v>
      </c>
      <c r="EV174" s="206">
        <f t="shared" si="905"/>
        <v>0</v>
      </c>
      <c r="EW174" s="206">
        <f t="shared" si="906"/>
        <v>0</v>
      </c>
      <c r="EX174" s="207"/>
      <c r="EY174" s="207">
        <f t="shared" si="907"/>
        <v>0</v>
      </c>
      <c r="EZ174" s="206">
        <f t="shared" si="908"/>
        <v>0</v>
      </c>
      <c r="FA174" s="206">
        <f t="shared" si="909"/>
        <v>0</v>
      </c>
      <c r="FB174" s="207"/>
      <c r="FC174" s="207">
        <f t="shared" si="910"/>
        <v>0</v>
      </c>
      <c r="FD174" s="206">
        <f t="shared" si="911"/>
        <v>0</v>
      </c>
      <c r="FE174" s="206">
        <f t="shared" si="912"/>
        <v>0</v>
      </c>
      <c r="FF174" s="207"/>
      <c r="FG174" s="207">
        <f t="shared" si="913"/>
        <v>0</v>
      </c>
      <c r="FH174" s="206">
        <f t="shared" si="914"/>
        <v>0</v>
      </c>
      <c r="FI174" s="206">
        <f t="shared" si="915"/>
        <v>0</v>
      </c>
      <c r="FJ174" s="207"/>
      <c r="FK174" s="207">
        <f t="shared" si="916"/>
        <v>0</v>
      </c>
      <c r="FL174" s="206">
        <f t="shared" si="917"/>
        <v>0</v>
      </c>
      <c r="FM174" s="206">
        <f t="shared" si="918"/>
        <v>0</v>
      </c>
      <c r="FN174" s="207"/>
      <c r="FO174" s="207">
        <f t="shared" si="919"/>
        <v>0</v>
      </c>
      <c r="FP174" s="206">
        <f t="shared" si="920"/>
        <v>0</v>
      </c>
      <c r="FQ174" s="206">
        <f t="shared" si="921"/>
        <v>0</v>
      </c>
      <c r="FR174" s="207"/>
      <c r="FS174" s="207">
        <f t="shared" si="922"/>
        <v>0</v>
      </c>
      <c r="FT174" s="206">
        <f t="shared" si="923"/>
        <v>0</v>
      </c>
      <c r="FU174" s="206">
        <f t="shared" si="924"/>
        <v>0</v>
      </c>
      <c r="FV174" s="207"/>
      <c r="FW174" s="207">
        <f t="shared" si="1036"/>
        <v>0</v>
      </c>
      <c r="FX174" s="206">
        <f t="shared" si="1038"/>
        <v>0</v>
      </c>
      <c r="FY174" s="206">
        <f t="shared" si="1037"/>
        <v>0</v>
      </c>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1:263" s="3" customFormat="1" x14ac:dyDescent="0.2">
      <c r="A175" s="45" t="s">
        <v>225</v>
      </c>
      <c r="B175" s="45" t="s">
        <v>125</v>
      </c>
      <c r="C175" s="45" t="s">
        <v>10</v>
      </c>
      <c r="D175" s="45">
        <v>35</v>
      </c>
      <c r="E175" s="486"/>
      <c r="F175" s="52">
        <f t="shared" si="1039"/>
        <v>0</v>
      </c>
      <c r="G175" s="47"/>
      <c r="H175" s="52">
        <f t="shared" si="1040"/>
        <v>0</v>
      </c>
      <c r="I175" s="47"/>
      <c r="J175" s="52">
        <f t="shared" si="1041"/>
        <v>0</v>
      </c>
      <c r="K175" s="47"/>
      <c r="L175" s="52">
        <f t="shared" si="1042"/>
        <v>0</v>
      </c>
      <c r="M175" s="47"/>
      <c r="N175" s="52">
        <f t="shared" si="1043"/>
        <v>0</v>
      </c>
      <c r="O175" s="47"/>
      <c r="P175" s="52">
        <f t="shared" si="1044"/>
        <v>0</v>
      </c>
      <c r="Q175" s="47"/>
      <c r="R175" s="52">
        <f t="shared" si="1045"/>
        <v>0</v>
      </c>
      <c r="S175" s="47"/>
      <c r="T175" s="52">
        <f t="shared" si="1046"/>
        <v>0</v>
      </c>
      <c r="U175" s="47"/>
      <c r="V175" s="52">
        <f t="shared" si="1047"/>
        <v>0</v>
      </c>
      <c r="W175" s="47">
        <v>2</v>
      </c>
      <c r="X175" s="52">
        <f t="shared" si="1048"/>
        <v>70</v>
      </c>
      <c r="Y175" s="47"/>
      <c r="Z175" s="52">
        <f t="shared" si="1049"/>
        <v>0</v>
      </c>
      <c r="AA175" s="47"/>
      <c r="AB175" s="481">
        <f t="shared" si="1050"/>
        <v>0</v>
      </c>
      <c r="AC175" s="486"/>
      <c r="AD175" s="52">
        <f t="shared" si="1051"/>
        <v>0</v>
      </c>
      <c r="AE175" s="47"/>
      <c r="AF175" s="52">
        <f t="shared" si="1052"/>
        <v>0</v>
      </c>
      <c r="AG175" s="47"/>
      <c r="AH175" s="52">
        <f t="shared" si="1053"/>
        <v>0</v>
      </c>
      <c r="AI175" s="47"/>
      <c r="AJ175" s="52">
        <f t="shared" si="1054"/>
        <v>0</v>
      </c>
      <c r="AK175" s="47"/>
      <c r="AL175" s="52">
        <f t="shared" si="1055"/>
        <v>0</v>
      </c>
      <c r="AM175" s="47"/>
      <c r="AN175" s="52">
        <f t="shared" si="1056"/>
        <v>0</v>
      </c>
      <c r="AO175" s="47"/>
      <c r="AP175" s="52">
        <f t="shared" si="1057"/>
        <v>0</v>
      </c>
      <c r="AQ175" s="47"/>
      <c r="AR175" s="52">
        <f t="shared" si="1058"/>
        <v>0</v>
      </c>
      <c r="AS175" s="47"/>
      <c r="AT175" s="52">
        <f t="shared" si="1059"/>
        <v>0</v>
      </c>
      <c r="AU175" s="47"/>
      <c r="AV175" s="52">
        <f t="shared" si="1060"/>
        <v>0</v>
      </c>
      <c r="AW175" s="47"/>
      <c r="AX175" s="52">
        <f t="shared" si="1061"/>
        <v>0</v>
      </c>
      <c r="AY175" s="47"/>
      <c r="AZ175" s="481">
        <f t="shared" si="1062"/>
        <v>0</v>
      </c>
      <c r="BA175" s="486"/>
      <c r="BB175" s="52">
        <f t="shared" si="846"/>
        <v>0</v>
      </c>
      <c r="BC175" s="47"/>
      <c r="BD175" s="52">
        <f t="shared" si="1078"/>
        <v>0</v>
      </c>
      <c r="BE175" s="47"/>
      <c r="BF175" s="52">
        <f t="shared" si="1079"/>
        <v>0</v>
      </c>
      <c r="BG175" s="47"/>
      <c r="BH175" s="52">
        <f t="shared" si="1080"/>
        <v>0</v>
      </c>
      <c r="BI175" s="47"/>
      <c r="BJ175" s="52">
        <f t="shared" si="1081"/>
        <v>0</v>
      </c>
      <c r="BK175" s="47"/>
      <c r="BL175" s="52">
        <f t="shared" si="1082"/>
        <v>0</v>
      </c>
      <c r="BM175" s="47"/>
      <c r="BN175" s="52">
        <f t="shared" si="1083"/>
        <v>0</v>
      </c>
      <c r="BO175" s="47"/>
      <c r="BP175" s="52">
        <f t="shared" si="1084"/>
        <v>0</v>
      </c>
      <c r="BQ175" s="47"/>
      <c r="BR175" s="52">
        <f t="shared" si="1085"/>
        <v>0</v>
      </c>
      <c r="BS175" s="47"/>
      <c r="BT175" s="52">
        <f t="shared" si="1086"/>
        <v>0</v>
      </c>
      <c r="BU175" s="47"/>
      <c r="BV175" s="52">
        <f t="shared" si="1087"/>
        <v>0</v>
      </c>
      <c r="BW175" s="47"/>
      <c r="BX175" s="505">
        <f t="shared" si="1088"/>
        <v>0</v>
      </c>
      <c r="BY175" s="499"/>
      <c r="BZ175" s="52">
        <f t="shared" si="1089"/>
        <v>0</v>
      </c>
      <c r="CA175" s="47"/>
      <c r="CB175" s="52">
        <f t="shared" si="1090"/>
        <v>0</v>
      </c>
      <c r="CC175" s="47"/>
      <c r="CD175" s="52">
        <f t="shared" si="1091"/>
        <v>0</v>
      </c>
      <c r="CE175" s="47"/>
      <c r="CF175" s="52">
        <f t="shared" si="1092"/>
        <v>0</v>
      </c>
      <c r="CG175" s="42"/>
      <c r="CH175" s="49">
        <f t="shared" si="862"/>
        <v>2</v>
      </c>
      <c r="CI175" s="49">
        <f t="shared" si="863"/>
        <v>70</v>
      </c>
      <c r="CJ175" s="1"/>
      <c r="CK175" s="1"/>
      <c r="CL175" s="207"/>
      <c r="CM175" s="207">
        <f t="shared" si="864"/>
        <v>0</v>
      </c>
      <c r="CN175" s="206">
        <f t="shared" si="951"/>
        <v>0</v>
      </c>
      <c r="CO175" s="206">
        <f t="shared" si="952"/>
        <v>0</v>
      </c>
      <c r="CP175" s="207"/>
      <c r="CQ175" s="207">
        <f t="shared" si="865"/>
        <v>0</v>
      </c>
      <c r="CR175" s="206">
        <f t="shared" si="866"/>
        <v>0</v>
      </c>
      <c r="CS175" s="206">
        <f t="shared" si="867"/>
        <v>0</v>
      </c>
      <c r="CT175" s="207"/>
      <c r="CU175" s="207">
        <f t="shared" si="868"/>
        <v>0</v>
      </c>
      <c r="CV175" s="206">
        <f t="shared" si="869"/>
        <v>0</v>
      </c>
      <c r="CW175" s="206">
        <f t="shared" si="870"/>
        <v>0</v>
      </c>
      <c r="CX175" s="207"/>
      <c r="CY175" s="207">
        <f t="shared" si="871"/>
        <v>0</v>
      </c>
      <c r="CZ175" s="206">
        <f t="shared" si="872"/>
        <v>0</v>
      </c>
      <c r="DA175" s="206">
        <f t="shared" si="873"/>
        <v>0</v>
      </c>
      <c r="DB175" s="207"/>
      <c r="DC175" s="207">
        <f t="shared" si="874"/>
        <v>0</v>
      </c>
      <c r="DD175" s="206">
        <f t="shared" si="875"/>
        <v>0</v>
      </c>
      <c r="DE175" s="206">
        <f t="shared" si="876"/>
        <v>0</v>
      </c>
      <c r="DF175" s="207"/>
      <c r="DG175" s="207">
        <f t="shared" si="877"/>
        <v>0</v>
      </c>
      <c r="DH175" s="206">
        <f t="shared" si="878"/>
        <v>0</v>
      </c>
      <c r="DI175" s="206">
        <f t="shared" si="879"/>
        <v>0</v>
      </c>
      <c r="DJ175" s="207"/>
      <c r="DK175" s="207">
        <f t="shared" si="880"/>
        <v>0</v>
      </c>
      <c r="DL175" s="206">
        <f t="shared" si="881"/>
        <v>0</v>
      </c>
      <c r="DM175" s="206">
        <f t="shared" si="882"/>
        <v>0</v>
      </c>
      <c r="DN175" s="207"/>
      <c r="DO175" s="207">
        <f t="shared" si="883"/>
        <v>0</v>
      </c>
      <c r="DP175" s="206">
        <f t="shared" si="884"/>
        <v>2</v>
      </c>
      <c r="DQ175" s="206">
        <f t="shared" si="885"/>
        <v>70</v>
      </c>
      <c r="DR175" s="207"/>
      <c r="DS175" s="207">
        <f t="shared" si="886"/>
        <v>0</v>
      </c>
      <c r="DT175" s="206">
        <f t="shared" si="887"/>
        <v>0</v>
      </c>
      <c r="DU175" s="206">
        <f t="shared" si="888"/>
        <v>0</v>
      </c>
      <c r="DV175" s="207"/>
      <c r="DW175" s="207">
        <f t="shared" si="953"/>
        <v>0</v>
      </c>
      <c r="DX175" s="206">
        <f t="shared" ref="DX175" si="1093">SUM(DV175+AC175)</f>
        <v>0</v>
      </c>
      <c r="DY175" s="206">
        <f t="shared" si="955"/>
        <v>0</v>
      </c>
      <c r="DZ175" s="525"/>
      <c r="EA175" s="207">
        <f t="shared" si="889"/>
        <v>0</v>
      </c>
      <c r="EB175" s="206">
        <f t="shared" si="890"/>
        <v>0</v>
      </c>
      <c r="EC175" s="206">
        <f t="shared" si="891"/>
        <v>0</v>
      </c>
      <c r="ED175" s="207"/>
      <c r="EE175" s="207">
        <f>SUM(ED175*L175)</f>
        <v>0</v>
      </c>
      <c r="EF175" s="206">
        <f t="shared" si="893"/>
        <v>0</v>
      </c>
      <c r="EG175" s="206">
        <f t="shared" si="894"/>
        <v>0</v>
      </c>
      <c r="EH175" s="207"/>
      <c r="EI175" s="207">
        <f t="shared" si="895"/>
        <v>0</v>
      </c>
      <c r="EJ175" s="206">
        <f t="shared" si="896"/>
        <v>0</v>
      </c>
      <c r="EK175" s="206">
        <f t="shared" si="897"/>
        <v>0</v>
      </c>
      <c r="EL175" s="207"/>
      <c r="EM175" s="207">
        <f t="shared" si="898"/>
        <v>0</v>
      </c>
      <c r="EN175" s="206">
        <f t="shared" si="899"/>
        <v>0</v>
      </c>
      <c r="EO175" s="206">
        <f t="shared" si="900"/>
        <v>0</v>
      </c>
      <c r="EP175" s="207"/>
      <c r="EQ175" s="207">
        <f t="shared" si="901"/>
        <v>0</v>
      </c>
      <c r="ER175" s="206">
        <f t="shared" si="902"/>
        <v>0</v>
      </c>
      <c r="ES175" s="206">
        <f t="shared" si="903"/>
        <v>0</v>
      </c>
      <c r="ET175" s="207"/>
      <c r="EU175" s="207">
        <f t="shared" si="904"/>
        <v>0</v>
      </c>
      <c r="EV175" s="206">
        <f t="shared" si="905"/>
        <v>0</v>
      </c>
      <c r="EW175" s="206">
        <f t="shared" si="906"/>
        <v>0</v>
      </c>
      <c r="EX175" s="207"/>
      <c r="EY175" s="207">
        <f t="shared" si="907"/>
        <v>0</v>
      </c>
      <c r="EZ175" s="206"/>
      <c r="FA175" s="206">
        <f t="shared" si="909"/>
        <v>0</v>
      </c>
      <c r="FB175" s="207"/>
      <c r="FC175" s="207">
        <f t="shared" si="910"/>
        <v>0</v>
      </c>
      <c r="FD175" s="206">
        <f t="shared" si="911"/>
        <v>0</v>
      </c>
      <c r="FE175" s="206">
        <f t="shared" si="912"/>
        <v>0</v>
      </c>
      <c r="FF175" s="207"/>
      <c r="FG175" s="207">
        <f t="shared" si="913"/>
        <v>0</v>
      </c>
      <c r="FH175" s="206">
        <f t="shared" si="914"/>
        <v>0</v>
      </c>
      <c r="FI175" s="206">
        <f t="shared" si="915"/>
        <v>0</v>
      </c>
      <c r="FJ175" s="207"/>
      <c r="FK175" s="207">
        <f t="shared" si="916"/>
        <v>0</v>
      </c>
      <c r="FL175" s="206">
        <f t="shared" si="917"/>
        <v>0</v>
      </c>
      <c r="FM175" s="206">
        <f t="shared" si="918"/>
        <v>0</v>
      </c>
      <c r="FN175" s="207"/>
      <c r="FO175" s="207">
        <f t="shared" si="919"/>
        <v>0</v>
      </c>
      <c r="FP175" s="206">
        <f t="shared" si="920"/>
        <v>0</v>
      </c>
      <c r="FQ175" s="206">
        <f t="shared" si="921"/>
        <v>0</v>
      </c>
      <c r="FR175" s="207"/>
      <c r="FS175" s="207">
        <f t="shared" si="922"/>
        <v>0</v>
      </c>
      <c r="FT175" s="206">
        <f t="shared" si="923"/>
        <v>0</v>
      </c>
      <c r="FU175" s="206">
        <f t="shared" si="924"/>
        <v>0</v>
      </c>
      <c r="FV175" s="207"/>
      <c r="FW175" s="207">
        <f t="shared" si="1036"/>
        <v>0</v>
      </c>
      <c r="FX175" s="206"/>
      <c r="FY175" s="206">
        <f t="shared" si="1037"/>
        <v>0</v>
      </c>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1:263" s="3" customFormat="1" x14ac:dyDescent="0.2">
      <c r="A176" s="14"/>
      <c r="B176" s="14"/>
      <c r="C176" s="14"/>
      <c r="D176" s="14"/>
      <c r="E176" s="489"/>
      <c r="F176" s="14"/>
      <c r="G176" s="14"/>
      <c r="H176" s="14"/>
      <c r="I176" s="14"/>
      <c r="J176" s="14"/>
      <c r="K176" s="43"/>
      <c r="L176" s="14"/>
      <c r="M176" s="14"/>
      <c r="N176" s="14"/>
      <c r="O176" s="14"/>
      <c r="P176" s="14"/>
      <c r="Q176" s="14"/>
      <c r="R176" s="14"/>
      <c r="S176" s="14"/>
      <c r="T176" s="14"/>
      <c r="U176" s="14"/>
      <c r="V176" s="14"/>
      <c r="W176" s="14"/>
      <c r="X176" s="14"/>
      <c r="Y176" s="14"/>
      <c r="Z176" s="14"/>
      <c r="AA176" s="14"/>
      <c r="AB176" s="14"/>
      <c r="AC176" s="489"/>
      <c r="AD176" s="14"/>
      <c r="AE176" s="14"/>
      <c r="AF176" s="14"/>
      <c r="AG176" s="14"/>
      <c r="AH176" s="14"/>
      <c r="AI176" s="43"/>
      <c r="AJ176" s="14"/>
      <c r="AK176" s="14"/>
      <c r="AL176" s="14"/>
      <c r="AM176" s="14"/>
      <c r="AN176" s="14"/>
      <c r="AO176" s="14"/>
      <c r="AP176" s="14"/>
      <c r="AQ176" s="14"/>
      <c r="AR176" s="14"/>
      <c r="AS176" s="14"/>
      <c r="AT176" s="14"/>
      <c r="AU176" s="14"/>
      <c r="AV176" s="14"/>
      <c r="AW176" s="14"/>
      <c r="AX176" s="14"/>
      <c r="AY176" s="14"/>
      <c r="AZ176" s="14"/>
      <c r="BA176" s="489"/>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508"/>
      <c r="BY176" s="14"/>
      <c r="BZ176" s="14"/>
      <c r="CA176" s="14"/>
      <c r="CB176" s="14"/>
      <c r="CC176" s="14"/>
      <c r="CD176" s="14"/>
      <c r="CE176" s="14"/>
      <c r="CF176" s="14"/>
      <c r="CG176" s="14"/>
      <c r="CH176" s="12"/>
      <c r="CI176" s="12"/>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495"/>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1:263" s="3" customFormat="1" x14ac:dyDescent="0.2">
      <c r="A177" s="14"/>
      <c r="B177" s="14"/>
      <c r="C177" s="14"/>
      <c r="D177" s="14"/>
      <c r="E177" s="490"/>
      <c r="F177" s="14"/>
      <c r="G177" s="44"/>
      <c r="H177" s="14"/>
      <c r="I177" s="44"/>
      <c r="J177" s="14"/>
      <c r="K177" s="44"/>
      <c r="L177" s="14"/>
      <c r="M177" s="44"/>
      <c r="N177" s="14"/>
      <c r="O177" s="44"/>
      <c r="P177" s="14"/>
      <c r="Q177" s="44"/>
      <c r="R177" s="14"/>
      <c r="S177" s="44"/>
      <c r="T177" s="14"/>
      <c r="U177" s="44"/>
      <c r="V177" s="14"/>
      <c r="W177" s="44"/>
      <c r="X177" s="14"/>
      <c r="Y177" s="44"/>
      <c r="Z177" s="14"/>
      <c r="AA177" s="44"/>
      <c r="AB177" s="14"/>
      <c r="AC177" s="490"/>
      <c r="AD177" s="14"/>
      <c r="AE177" s="44"/>
      <c r="AF177" s="14"/>
      <c r="AG177" s="44"/>
      <c r="AH177" s="14"/>
      <c r="AI177" s="44"/>
      <c r="AJ177" s="14"/>
      <c r="AK177" s="44"/>
      <c r="AL177" s="14"/>
      <c r="AM177" s="44"/>
      <c r="AN177" s="14"/>
      <c r="AO177" s="44"/>
      <c r="AP177" s="14"/>
      <c r="AQ177" s="44"/>
      <c r="AR177" s="14"/>
      <c r="AS177" s="44"/>
      <c r="AT177" s="14"/>
      <c r="AU177" s="44"/>
      <c r="AV177" s="14"/>
      <c r="AW177" s="44"/>
      <c r="AX177" s="14"/>
      <c r="AY177" s="44"/>
      <c r="AZ177" s="14"/>
      <c r="BA177" s="490"/>
      <c r="BB177" s="14"/>
      <c r="BC177" s="44"/>
      <c r="BD177" s="14"/>
      <c r="BE177" s="44"/>
      <c r="BF177" s="14"/>
      <c r="BG177" s="44"/>
      <c r="BH177" s="14"/>
      <c r="BI177" s="44"/>
      <c r="BJ177" s="14"/>
      <c r="BK177" s="44"/>
      <c r="BL177" s="14"/>
      <c r="BM177" s="44"/>
      <c r="BN177" s="14"/>
      <c r="BO177" s="44"/>
      <c r="BP177" s="14"/>
      <c r="BQ177" s="44"/>
      <c r="BR177" s="14"/>
      <c r="BS177" s="44"/>
      <c r="BT177" s="14"/>
      <c r="BU177" s="44"/>
      <c r="BV177" s="14"/>
      <c r="BW177" s="44"/>
      <c r="BX177" s="508"/>
      <c r="BY177" s="44"/>
      <c r="BZ177" s="14"/>
      <c r="CA177" s="44"/>
      <c r="CB177" s="14"/>
      <c r="CC177" s="44"/>
      <c r="CD177" s="14"/>
      <c r="CE177" s="44"/>
      <c r="CF177" s="14"/>
      <c r="CG177" s="14"/>
      <c r="CH177" s="12"/>
      <c r="CI177" s="12"/>
      <c r="CJ177" s="51"/>
      <c r="CK177" s="51"/>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c r="DZ177" s="523"/>
      <c r="EA177" s="13"/>
      <c r="EB177" s="13"/>
      <c r="EC177" s="13"/>
      <c r="ED177" s="13"/>
      <c r="EE177" s="13"/>
      <c r="EF177" s="13"/>
      <c r="EG177" s="13"/>
      <c r="EH177" s="13"/>
      <c r="EI177" s="13"/>
      <c r="EJ177" s="13"/>
      <c r="EK177" s="13"/>
      <c r="EL177" s="13"/>
      <c r="EM177" s="13"/>
      <c r="EN177" s="13"/>
      <c r="EO177" s="13"/>
      <c r="EP177" s="13"/>
      <c r="EQ177" s="13"/>
      <c r="ER177" s="13"/>
      <c r="ES177" s="13"/>
      <c r="ET177" s="13"/>
      <c r="EU177" s="13"/>
      <c r="EV177" s="13"/>
      <c r="EW177" s="13"/>
      <c r="EX177" s="13"/>
      <c r="EY177" s="13"/>
      <c r="EZ177" s="13"/>
      <c r="FA177" s="13"/>
      <c r="FB177" s="13"/>
      <c r="FC177" s="13"/>
      <c r="FD177" s="13"/>
      <c r="FE177" s="13"/>
      <c r="FF177" s="13"/>
      <c r="FG177" s="13"/>
      <c r="FH177" s="13"/>
      <c r="FI177" s="13"/>
      <c r="FJ177" s="13"/>
      <c r="FK177" s="13"/>
      <c r="FL177" s="13"/>
      <c r="FM177" s="13"/>
      <c r="FN177" s="13"/>
      <c r="FO177" s="13"/>
      <c r="FP177" s="13"/>
      <c r="FQ177" s="13"/>
      <c r="FR177" s="13"/>
      <c r="FS177" s="13"/>
      <c r="FT177" s="13"/>
      <c r="FU177" s="13"/>
      <c r="FV177" s="13"/>
      <c r="FW177" s="13"/>
      <c r="FX177" s="13"/>
      <c r="FY177" s="13"/>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1:263" s="9" customFormat="1" ht="24" x14ac:dyDescent="0.2">
      <c r="A178" s="53"/>
      <c r="B178" s="53" t="s">
        <v>59</v>
      </c>
      <c r="C178" s="53"/>
      <c r="D178" s="53"/>
      <c r="E178" s="491">
        <f t="shared" ref="E178:L178" si="1094">SUM(E136:E175)</f>
        <v>0</v>
      </c>
      <c r="F178" s="123">
        <f t="shared" si="1094"/>
        <v>0</v>
      </c>
      <c r="G178" s="53">
        <f t="shared" si="1094"/>
        <v>0</v>
      </c>
      <c r="H178" s="53">
        <f t="shared" si="1094"/>
        <v>0</v>
      </c>
      <c r="I178" s="53">
        <f t="shared" si="1094"/>
        <v>4</v>
      </c>
      <c r="J178" s="439">
        <f t="shared" si="1094"/>
        <v>560</v>
      </c>
      <c r="K178" s="53">
        <f t="shared" si="1094"/>
        <v>0</v>
      </c>
      <c r="L178" s="439">
        <f t="shared" si="1094"/>
        <v>0</v>
      </c>
      <c r="M178" s="53">
        <f t="shared" ref="M178:AR178" si="1095">SUM(M136:M175)</f>
        <v>0</v>
      </c>
      <c r="N178" s="439">
        <f t="shared" si="1095"/>
        <v>0</v>
      </c>
      <c r="O178" s="53">
        <f t="shared" si="1095"/>
        <v>0</v>
      </c>
      <c r="P178" s="439">
        <f t="shared" si="1095"/>
        <v>0</v>
      </c>
      <c r="Q178" s="53">
        <f t="shared" si="1095"/>
        <v>3</v>
      </c>
      <c r="R178" s="439">
        <f t="shared" si="1095"/>
        <v>354</v>
      </c>
      <c r="S178" s="53">
        <f t="shared" si="1095"/>
        <v>1.5</v>
      </c>
      <c r="T178" s="439">
        <f t="shared" si="1095"/>
        <v>177</v>
      </c>
      <c r="U178" s="53">
        <f t="shared" si="1095"/>
        <v>17</v>
      </c>
      <c r="V178" s="439">
        <f t="shared" si="1095"/>
        <v>2006</v>
      </c>
      <c r="W178" s="53">
        <f t="shared" si="1095"/>
        <v>22.5</v>
      </c>
      <c r="X178" s="439">
        <f t="shared" si="1095"/>
        <v>2588</v>
      </c>
      <c r="Y178" s="53">
        <f t="shared" si="1095"/>
        <v>7</v>
      </c>
      <c r="Z178" s="439">
        <f t="shared" si="1095"/>
        <v>826</v>
      </c>
      <c r="AA178" s="53">
        <f t="shared" si="1095"/>
        <v>5</v>
      </c>
      <c r="AB178" s="439">
        <f t="shared" si="1095"/>
        <v>590</v>
      </c>
      <c r="AC178" s="491">
        <f t="shared" si="1095"/>
        <v>14</v>
      </c>
      <c r="AD178" s="123">
        <f t="shared" si="1095"/>
        <v>1652</v>
      </c>
      <c r="AE178" s="123">
        <f t="shared" si="1095"/>
        <v>18</v>
      </c>
      <c r="AF178" s="123">
        <f t="shared" si="1095"/>
        <v>2124</v>
      </c>
      <c r="AG178" s="123">
        <f t="shared" si="1095"/>
        <v>36.5</v>
      </c>
      <c r="AH178" s="123">
        <f t="shared" si="1095"/>
        <v>4351</v>
      </c>
      <c r="AI178" s="123">
        <f t="shared" si="1095"/>
        <v>34</v>
      </c>
      <c r="AJ178" s="123">
        <f t="shared" si="1095"/>
        <v>4078</v>
      </c>
      <c r="AK178" s="123">
        <f t="shared" si="1095"/>
        <v>12.5</v>
      </c>
      <c r="AL178" s="123">
        <f t="shared" si="1095"/>
        <v>1508</v>
      </c>
      <c r="AM178" s="123">
        <f t="shared" si="1095"/>
        <v>4</v>
      </c>
      <c r="AN178" s="123">
        <f t="shared" si="1095"/>
        <v>472</v>
      </c>
      <c r="AO178" s="123">
        <f t="shared" si="1095"/>
        <v>6</v>
      </c>
      <c r="AP178" s="123">
        <f t="shared" si="1095"/>
        <v>708</v>
      </c>
      <c r="AQ178" s="123">
        <f t="shared" si="1095"/>
        <v>143.25</v>
      </c>
      <c r="AR178" s="123">
        <f t="shared" si="1095"/>
        <v>14295.25</v>
      </c>
      <c r="AS178" s="123">
        <f t="shared" ref="AS178:BX178" si="1096">SUM(AS136:AS175)</f>
        <v>29</v>
      </c>
      <c r="AT178" s="123">
        <f t="shared" si="1096"/>
        <v>3485</v>
      </c>
      <c r="AU178" s="123">
        <f t="shared" si="1096"/>
        <v>9.75</v>
      </c>
      <c r="AV178" s="123">
        <f t="shared" si="1096"/>
        <v>1061</v>
      </c>
      <c r="AW178" s="123">
        <f t="shared" si="1096"/>
        <v>11.5</v>
      </c>
      <c r="AX178" s="123">
        <f t="shared" si="1096"/>
        <v>1321</v>
      </c>
      <c r="AY178" s="123">
        <f t="shared" si="1096"/>
        <v>23.5</v>
      </c>
      <c r="AZ178" s="123">
        <f t="shared" si="1096"/>
        <v>2927</v>
      </c>
      <c r="BA178" s="494">
        <f t="shared" si="1096"/>
        <v>0</v>
      </c>
      <c r="BB178" s="123">
        <f t="shared" si="1096"/>
        <v>0</v>
      </c>
      <c r="BC178" s="123">
        <f t="shared" si="1096"/>
        <v>0</v>
      </c>
      <c r="BD178" s="123">
        <f t="shared" si="1096"/>
        <v>0</v>
      </c>
      <c r="BE178" s="123">
        <f t="shared" si="1096"/>
        <v>0</v>
      </c>
      <c r="BF178" s="123">
        <f t="shared" si="1096"/>
        <v>0</v>
      </c>
      <c r="BG178" s="123">
        <f t="shared" si="1096"/>
        <v>0</v>
      </c>
      <c r="BH178" s="123">
        <f t="shared" si="1096"/>
        <v>0</v>
      </c>
      <c r="BI178" s="123">
        <f t="shared" si="1096"/>
        <v>0</v>
      </c>
      <c r="BJ178" s="123">
        <f t="shared" si="1096"/>
        <v>0</v>
      </c>
      <c r="BK178" s="123">
        <f t="shared" si="1096"/>
        <v>0</v>
      </c>
      <c r="BL178" s="123">
        <f t="shared" si="1096"/>
        <v>0</v>
      </c>
      <c r="BM178" s="123">
        <f t="shared" si="1096"/>
        <v>0</v>
      </c>
      <c r="BN178" s="123">
        <f t="shared" si="1096"/>
        <v>0</v>
      </c>
      <c r="BO178" s="123">
        <f t="shared" si="1096"/>
        <v>0</v>
      </c>
      <c r="BP178" s="123">
        <f t="shared" si="1096"/>
        <v>0</v>
      </c>
      <c r="BQ178" s="123">
        <f t="shared" si="1096"/>
        <v>0</v>
      </c>
      <c r="BR178" s="123">
        <f t="shared" si="1096"/>
        <v>0</v>
      </c>
      <c r="BS178" s="123">
        <f t="shared" si="1096"/>
        <v>0</v>
      </c>
      <c r="BT178" s="123">
        <f t="shared" si="1096"/>
        <v>0</v>
      </c>
      <c r="BU178" s="123">
        <f t="shared" si="1096"/>
        <v>0</v>
      </c>
      <c r="BV178" s="123">
        <f t="shared" si="1096"/>
        <v>0</v>
      </c>
      <c r="BW178" s="123">
        <f t="shared" si="1096"/>
        <v>0</v>
      </c>
      <c r="BX178" s="512">
        <f t="shared" si="1096"/>
        <v>0</v>
      </c>
      <c r="BY178" s="123">
        <f t="shared" ref="BY178:CF178" si="1097">SUM(BY136:BY175)</f>
        <v>0</v>
      </c>
      <c r="BZ178" s="123">
        <f t="shared" si="1097"/>
        <v>0</v>
      </c>
      <c r="CA178" s="123">
        <f t="shared" si="1097"/>
        <v>0</v>
      </c>
      <c r="CB178" s="123">
        <f t="shared" si="1097"/>
        <v>0</v>
      </c>
      <c r="CC178" s="123">
        <f t="shared" si="1097"/>
        <v>0</v>
      </c>
      <c r="CD178" s="123">
        <f t="shared" si="1097"/>
        <v>0</v>
      </c>
      <c r="CE178" s="123">
        <f t="shared" si="1097"/>
        <v>0</v>
      </c>
      <c r="CF178" s="123">
        <f t="shared" si="1097"/>
        <v>0</v>
      </c>
      <c r="CG178" s="53"/>
      <c r="CH178" s="54">
        <f>SUM(CH136:CH175)</f>
        <v>402</v>
      </c>
      <c r="CI178" s="54">
        <f>SUM(CI136:CI175)</f>
        <v>45083.25</v>
      </c>
      <c r="CJ178" s="55" t="s">
        <v>59</v>
      </c>
      <c r="CK178" s="539"/>
      <c r="CL178" s="123">
        <f t="shared" ref="CL178:DQ178" si="1098">SUM(CL136:CL177)</f>
        <v>37.25</v>
      </c>
      <c r="CM178" s="123">
        <f t="shared" si="1098"/>
        <v>4008</v>
      </c>
      <c r="CN178" s="123">
        <f t="shared" si="1098"/>
        <v>41.25</v>
      </c>
      <c r="CO178" s="123">
        <f t="shared" si="1098"/>
        <v>4568</v>
      </c>
      <c r="CP178" s="123">
        <f t="shared" si="1098"/>
        <v>8</v>
      </c>
      <c r="CQ178" s="123">
        <f t="shared" si="1098"/>
        <v>881</v>
      </c>
      <c r="CR178" s="123">
        <f t="shared" si="1098"/>
        <v>8</v>
      </c>
      <c r="CS178" s="123">
        <f t="shared" si="1098"/>
        <v>881</v>
      </c>
      <c r="CT178" s="123">
        <f t="shared" si="1098"/>
        <v>2</v>
      </c>
      <c r="CU178" s="123">
        <f t="shared" si="1098"/>
        <v>187.5</v>
      </c>
      <c r="CV178" s="123">
        <f t="shared" si="1098"/>
        <v>2</v>
      </c>
      <c r="CW178" s="123">
        <f t="shared" si="1098"/>
        <v>187.5</v>
      </c>
      <c r="CX178" s="123">
        <f t="shared" si="1098"/>
        <v>5.5</v>
      </c>
      <c r="CY178" s="123">
        <f t="shared" si="1098"/>
        <v>550</v>
      </c>
      <c r="CZ178" s="123">
        <f t="shared" si="1098"/>
        <v>5.5</v>
      </c>
      <c r="DA178" s="123">
        <f t="shared" si="1098"/>
        <v>550</v>
      </c>
      <c r="DB178" s="123">
        <f t="shared" si="1098"/>
        <v>21.5</v>
      </c>
      <c r="DC178" s="123">
        <f t="shared" si="1098"/>
        <v>2181.5</v>
      </c>
      <c r="DD178" s="123">
        <f t="shared" si="1098"/>
        <v>24.5</v>
      </c>
      <c r="DE178" s="123">
        <f t="shared" si="1098"/>
        <v>2535.5</v>
      </c>
      <c r="DF178" s="123">
        <f t="shared" si="1098"/>
        <v>10.25</v>
      </c>
      <c r="DG178" s="123">
        <f t="shared" si="1098"/>
        <v>1047.5</v>
      </c>
      <c r="DH178" s="123">
        <f t="shared" si="1098"/>
        <v>11.75</v>
      </c>
      <c r="DI178" s="123">
        <f t="shared" si="1098"/>
        <v>1224.5</v>
      </c>
      <c r="DJ178" s="123">
        <f t="shared" si="1098"/>
        <v>9.75</v>
      </c>
      <c r="DK178" s="123">
        <f t="shared" si="1098"/>
        <v>975</v>
      </c>
      <c r="DL178" s="123">
        <f t="shared" si="1098"/>
        <v>26.75</v>
      </c>
      <c r="DM178" s="123">
        <f t="shared" si="1098"/>
        <v>2981</v>
      </c>
      <c r="DN178" s="123">
        <f t="shared" si="1098"/>
        <v>14.5</v>
      </c>
      <c r="DO178" s="123">
        <f t="shared" si="1098"/>
        <v>1450</v>
      </c>
      <c r="DP178" s="123">
        <f t="shared" si="1098"/>
        <v>37</v>
      </c>
      <c r="DQ178" s="123">
        <f t="shared" si="1098"/>
        <v>4038</v>
      </c>
      <c r="DR178" s="123">
        <f t="shared" ref="DR178:EW178" si="1099">SUM(DR136:DR177)</f>
        <v>22</v>
      </c>
      <c r="DS178" s="123">
        <f t="shared" si="1099"/>
        <v>2100</v>
      </c>
      <c r="DT178" s="123">
        <f t="shared" si="1099"/>
        <v>29</v>
      </c>
      <c r="DU178" s="123">
        <f t="shared" si="1099"/>
        <v>2926</v>
      </c>
      <c r="DV178" s="123">
        <f t="shared" si="1099"/>
        <v>9</v>
      </c>
      <c r="DW178" s="123">
        <f t="shared" si="1099"/>
        <v>850</v>
      </c>
      <c r="DX178" s="123">
        <f t="shared" si="1099"/>
        <v>14</v>
      </c>
      <c r="DY178" s="123">
        <f t="shared" si="1099"/>
        <v>1440</v>
      </c>
      <c r="DZ178" s="494">
        <f t="shared" si="1099"/>
        <v>11.25</v>
      </c>
      <c r="EA178" s="123">
        <f t="shared" si="1099"/>
        <v>1305</v>
      </c>
      <c r="EB178" s="123">
        <f t="shared" si="1099"/>
        <v>25.25</v>
      </c>
      <c r="EC178" s="123">
        <f t="shared" si="1099"/>
        <v>2957</v>
      </c>
      <c r="ED178" s="123">
        <f t="shared" si="1099"/>
        <v>12</v>
      </c>
      <c r="EE178" s="123">
        <f t="shared" si="1099"/>
        <v>1393.5</v>
      </c>
      <c r="EF178" s="123">
        <f t="shared" si="1099"/>
        <v>30</v>
      </c>
      <c r="EG178" s="123">
        <f t="shared" si="1099"/>
        <v>3517.5</v>
      </c>
      <c r="EH178" s="123">
        <f t="shared" si="1099"/>
        <v>8.25</v>
      </c>
      <c r="EI178" s="123">
        <f t="shared" si="1099"/>
        <v>941.25</v>
      </c>
      <c r="EJ178" s="123">
        <f t="shared" si="1099"/>
        <v>44.75</v>
      </c>
      <c r="EK178" s="123">
        <f t="shared" si="1099"/>
        <v>5292.25</v>
      </c>
      <c r="EL178" s="123">
        <f t="shared" si="1099"/>
        <v>5.75</v>
      </c>
      <c r="EM178" s="123">
        <f t="shared" si="1099"/>
        <v>615.5</v>
      </c>
      <c r="EN178" s="123">
        <f t="shared" si="1099"/>
        <v>39.75</v>
      </c>
      <c r="EO178" s="123">
        <f t="shared" si="1099"/>
        <v>4693.5</v>
      </c>
      <c r="EP178" s="123">
        <f t="shared" si="1099"/>
        <v>9.75</v>
      </c>
      <c r="EQ178" s="123">
        <f t="shared" si="1099"/>
        <v>1060.5</v>
      </c>
      <c r="ER178" s="123">
        <f t="shared" si="1099"/>
        <v>22.25</v>
      </c>
      <c r="ES178" s="123">
        <f t="shared" si="1099"/>
        <v>2568.5</v>
      </c>
      <c r="ET178" s="123">
        <f t="shared" si="1099"/>
        <v>4.75</v>
      </c>
      <c r="EU178" s="123">
        <f t="shared" si="1099"/>
        <v>560.5</v>
      </c>
      <c r="EV178" s="123">
        <f t="shared" si="1099"/>
        <v>8.75</v>
      </c>
      <c r="EW178" s="123">
        <f t="shared" si="1099"/>
        <v>1032.5</v>
      </c>
      <c r="EX178" s="123">
        <f t="shared" ref="EX178:FY178" si="1100">SUM(EX136:EX177)</f>
        <v>0</v>
      </c>
      <c r="EY178" s="123">
        <f t="shared" si="1100"/>
        <v>0</v>
      </c>
      <c r="EZ178" s="123">
        <f t="shared" si="1100"/>
        <v>6</v>
      </c>
      <c r="FA178" s="123">
        <f t="shared" si="1100"/>
        <v>708</v>
      </c>
      <c r="FB178" s="123">
        <f t="shared" si="1100"/>
        <v>6.5</v>
      </c>
      <c r="FC178" s="123">
        <f t="shared" si="1100"/>
        <v>767</v>
      </c>
      <c r="FD178" s="123">
        <f t="shared" si="1100"/>
        <v>149.75</v>
      </c>
      <c r="FE178" s="123">
        <f t="shared" si="1100"/>
        <v>15062.25</v>
      </c>
      <c r="FF178" s="123">
        <f t="shared" si="1100"/>
        <v>15</v>
      </c>
      <c r="FG178" s="123">
        <f t="shared" si="1100"/>
        <v>1770</v>
      </c>
      <c r="FH178" s="123">
        <f t="shared" si="1100"/>
        <v>44</v>
      </c>
      <c r="FI178" s="123">
        <f t="shared" si="1100"/>
        <v>5255</v>
      </c>
      <c r="FJ178" s="123">
        <f t="shared" si="1100"/>
        <v>6</v>
      </c>
      <c r="FK178" s="123">
        <f t="shared" si="1100"/>
        <v>681</v>
      </c>
      <c r="FL178" s="123">
        <f t="shared" si="1100"/>
        <v>15.75</v>
      </c>
      <c r="FM178" s="123">
        <f t="shared" si="1100"/>
        <v>1742</v>
      </c>
      <c r="FN178" s="123">
        <f t="shared" si="1100"/>
        <v>19</v>
      </c>
      <c r="FO178" s="123">
        <f t="shared" si="1100"/>
        <v>2179</v>
      </c>
      <c r="FP178" s="123">
        <f t="shared" si="1100"/>
        <v>30.5</v>
      </c>
      <c r="FQ178" s="123">
        <f t="shared" si="1100"/>
        <v>3500</v>
      </c>
      <c r="FR178" s="123">
        <f t="shared" si="1100"/>
        <v>10</v>
      </c>
      <c r="FS178" s="123">
        <f t="shared" si="1100"/>
        <v>1180</v>
      </c>
      <c r="FT178" s="123">
        <f t="shared" si="1100"/>
        <v>33.5</v>
      </c>
      <c r="FU178" s="123">
        <f t="shared" si="1100"/>
        <v>4107</v>
      </c>
      <c r="FV178" s="123">
        <f t="shared" si="1100"/>
        <v>0</v>
      </c>
      <c r="FW178" s="123">
        <f t="shared" si="1100"/>
        <v>0</v>
      </c>
      <c r="FX178" s="123">
        <f t="shared" si="1100"/>
        <v>1</v>
      </c>
      <c r="FY178" s="123">
        <f t="shared" si="1100"/>
        <v>0</v>
      </c>
      <c r="FZ178" s="531">
        <f>FX178+FT178+FP178+FL178+FH178+FD178+EZ178+EV178+ER178+EN178+EJ178+EF178+EB178+DX178+DT178+DP178+DL178+DH178+DD178+CZ178+CV178+CR178+CN178</f>
        <v>651</v>
      </c>
      <c r="GA178" s="531">
        <f>FR178+FN178++FJ178+FF178+FB178+EX178+ET178+EP178+EL178+EH178+ED178+DZ178+DV178+DR178+DN178+DJ178+DF178+DB178+CX178+CT178+CP178+CL178</f>
        <v>248</v>
      </c>
      <c r="GB178" s="531">
        <f>FZ178-GA178</f>
        <v>403</v>
      </c>
      <c r="GC178" s="531">
        <f>SUM(CH178-GB178)</f>
        <v>-1</v>
      </c>
      <c r="GD178" s="13"/>
      <c r="GE178" s="13"/>
      <c r="GF178" s="13"/>
      <c r="GG178" s="13"/>
      <c r="GH178" s="13"/>
      <c r="GI178" s="13"/>
      <c r="GJ178" s="13"/>
      <c r="GK178" s="13"/>
      <c r="GL178" s="13"/>
      <c r="GM178" s="13"/>
      <c r="GN178" s="13"/>
      <c r="GO178" s="13"/>
      <c r="GP178" s="13"/>
      <c r="GQ178" s="13"/>
      <c r="GR178" s="13"/>
      <c r="GS178" s="13"/>
      <c r="GT178" s="13"/>
      <c r="GU178" s="13"/>
      <c r="GV178" s="13"/>
      <c r="GW178" s="13"/>
      <c r="GX178" s="13"/>
      <c r="GY178" s="13"/>
      <c r="GZ178" s="13"/>
      <c r="HA178" s="13"/>
      <c r="HB178" s="13"/>
      <c r="HC178" s="13"/>
      <c r="HD178" s="13"/>
      <c r="HE178" s="13"/>
      <c r="HF178" s="13"/>
      <c r="HG178" s="13"/>
      <c r="HH178" s="13"/>
      <c r="HI178" s="13"/>
      <c r="HJ178" s="13"/>
      <c r="HK178" s="13"/>
      <c r="HL178" s="13"/>
      <c r="HM178" s="13"/>
      <c r="HN178" s="13"/>
      <c r="HO178" s="13"/>
      <c r="HP178" s="13"/>
      <c r="HQ178" s="13"/>
      <c r="HR178" s="13"/>
      <c r="HS178" s="13"/>
      <c r="HT178" s="13"/>
      <c r="HU178" s="13"/>
      <c r="HV178" s="13"/>
      <c r="HW178" s="13"/>
      <c r="HX178" s="13"/>
      <c r="HY178" s="13"/>
      <c r="HZ178" s="13"/>
      <c r="IA178" s="13"/>
      <c r="IB178" s="13"/>
      <c r="IC178" s="13"/>
      <c r="ID178" s="13"/>
      <c r="IE178" s="13"/>
      <c r="IF178" s="13"/>
      <c r="IG178" s="13"/>
      <c r="IH178" s="13"/>
      <c r="II178" s="13"/>
      <c r="IJ178" s="13"/>
      <c r="IK178" s="13"/>
      <c r="IL178" s="13"/>
      <c r="IM178" s="13"/>
      <c r="IN178" s="13"/>
      <c r="IO178" s="13"/>
      <c r="IP178" s="13"/>
      <c r="IQ178" s="13"/>
      <c r="IR178" s="13"/>
      <c r="IS178" s="13"/>
      <c r="IT178" s="13"/>
      <c r="IU178" s="13"/>
      <c r="IV178" s="13"/>
      <c r="IW178" s="13"/>
      <c r="IX178" s="13"/>
      <c r="IY178" s="13"/>
      <c r="IZ178" s="13"/>
      <c r="JA178" s="13"/>
      <c r="JB178" s="13"/>
      <c r="JC178" s="13"/>
    </row>
    <row r="179" spans="1:263" x14ac:dyDescent="0.2">
      <c r="A179" s="53"/>
      <c r="B179" s="53" t="s">
        <v>60</v>
      </c>
      <c r="C179" s="53"/>
      <c r="D179" s="53"/>
      <c r="E179" s="735" t="e">
        <f>F178/E178</f>
        <v>#DIV/0!</v>
      </c>
      <c r="F179" s="735"/>
      <c r="G179" s="735" t="e">
        <f>H178/G178</f>
        <v>#DIV/0!</v>
      </c>
      <c r="H179" s="735"/>
      <c r="I179" s="735">
        <f>J178/I178</f>
        <v>140</v>
      </c>
      <c r="J179" s="735"/>
      <c r="K179" s="735" t="e">
        <f>L178/K178</f>
        <v>#DIV/0!</v>
      </c>
      <c r="L179" s="735"/>
      <c r="M179" s="735" t="e">
        <f>N178/M178</f>
        <v>#DIV/0!</v>
      </c>
      <c r="N179" s="735"/>
      <c r="O179" s="735" t="e">
        <f>P178/O178</f>
        <v>#DIV/0!</v>
      </c>
      <c r="P179" s="735"/>
      <c r="Q179" s="735">
        <f>R178/Q178</f>
        <v>118</v>
      </c>
      <c r="R179" s="735"/>
      <c r="S179" s="735">
        <f>T178/S178</f>
        <v>118</v>
      </c>
      <c r="T179" s="735"/>
      <c r="U179" s="735">
        <f>V178/U178</f>
        <v>118</v>
      </c>
      <c r="V179" s="735"/>
      <c r="W179" s="735">
        <f>X178/W178</f>
        <v>115.02222222222223</v>
      </c>
      <c r="X179" s="735"/>
      <c r="Y179" s="735">
        <f>Z178/Y178</f>
        <v>118</v>
      </c>
      <c r="Z179" s="735"/>
      <c r="AA179" s="735">
        <f>AB178/AA178</f>
        <v>118</v>
      </c>
      <c r="AB179" s="735"/>
      <c r="AC179" s="735">
        <f>AD178/AC178</f>
        <v>118</v>
      </c>
      <c r="AD179" s="735"/>
      <c r="AE179" s="735">
        <f>AF178/AE178</f>
        <v>118</v>
      </c>
      <c r="AF179" s="735"/>
      <c r="AG179" s="735">
        <f>AH178/AG178</f>
        <v>119.20547945205479</v>
      </c>
      <c r="AH179" s="735"/>
      <c r="AI179" s="735">
        <f>AJ178/AI178</f>
        <v>119.94117647058823</v>
      </c>
      <c r="AJ179" s="735"/>
      <c r="AK179" s="735">
        <f>AL178/AK178</f>
        <v>120.64</v>
      </c>
      <c r="AL179" s="735"/>
      <c r="AM179" s="735">
        <f>AN178/AM178</f>
        <v>118</v>
      </c>
      <c r="AN179" s="735"/>
      <c r="AO179" s="735">
        <f>AP178/AO178</f>
        <v>118</v>
      </c>
      <c r="AP179" s="735"/>
      <c r="AQ179" s="735">
        <f>AR178/AQ178</f>
        <v>99.792321116928449</v>
      </c>
      <c r="AR179" s="735"/>
      <c r="AS179" s="735">
        <f>AT178/AS178</f>
        <v>120.17241379310344</v>
      </c>
      <c r="AT179" s="735"/>
      <c r="AU179" s="735">
        <f>AV178/AU178</f>
        <v>108.82051282051282</v>
      </c>
      <c r="AV179" s="735"/>
      <c r="AW179" s="735">
        <f>AX178/AW178</f>
        <v>114.8695652173913</v>
      </c>
      <c r="AX179" s="735"/>
      <c r="AY179" s="735">
        <f>AZ178/AY178</f>
        <v>124.55319148936171</v>
      </c>
      <c r="AZ179" s="735"/>
      <c r="BA179" s="735" t="e">
        <f>BB178/BA178</f>
        <v>#DIV/0!</v>
      </c>
      <c r="BB179" s="735"/>
      <c r="BC179" s="735" t="e">
        <f>BD178/BC178</f>
        <v>#DIV/0!</v>
      </c>
      <c r="BD179" s="735"/>
      <c r="BE179" s="735" t="e">
        <f>BF178/BE178</f>
        <v>#DIV/0!</v>
      </c>
      <c r="BF179" s="735"/>
      <c r="BG179" s="735" t="e">
        <f>BH178/BG178</f>
        <v>#DIV/0!</v>
      </c>
      <c r="BH179" s="735"/>
      <c r="BI179" s="735" t="e">
        <f>BJ178/BI178</f>
        <v>#DIV/0!</v>
      </c>
      <c r="BJ179" s="735"/>
      <c r="BK179" s="735" t="e">
        <f>BL178/BK178</f>
        <v>#DIV/0!</v>
      </c>
      <c r="BL179" s="735"/>
      <c r="BM179" s="735" t="e">
        <f>BN178/BM178</f>
        <v>#DIV/0!</v>
      </c>
      <c r="BN179" s="735"/>
      <c r="BO179" s="735" t="e">
        <f>BP178/BO178</f>
        <v>#DIV/0!</v>
      </c>
      <c r="BP179" s="735"/>
      <c r="BQ179" s="735" t="e">
        <f>BR178/BQ178</f>
        <v>#DIV/0!</v>
      </c>
      <c r="BR179" s="735"/>
      <c r="BS179" s="735" t="e">
        <f>BT178/BS178</f>
        <v>#DIV/0!</v>
      </c>
      <c r="BT179" s="735"/>
      <c r="BU179" s="735" t="e">
        <f>BV178/BU178</f>
        <v>#DIV/0!</v>
      </c>
      <c r="BV179" s="735"/>
      <c r="BW179" s="735" t="e">
        <f>BX178/BW178</f>
        <v>#DIV/0!</v>
      </c>
      <c r="BX179" s="735"/>
      <c r="BY179" s="735" t="e">
        <f>BZ178/BY178</f>
        <v>#DIV/0!</v>
      </c>
      <c r="BZ179" s="735"/>
      <c r="CA179" s="735" t="e">
        <f>CB178/CA178</f>
        <v>#DIV/0!</v>
      </c>
      <c r="CB179" s="735"/>
      <c r="CC179" s="735" t="e">
        <f>CD178/CC178</f>
        <v>#DIV/0!</v>
      </c>
      <c r="CD179" s="735"/>
      <c r="CE179" s="735" t="e">
        <f>CF178/CE178</f>
        <v>#DIV/0!</v>
      </c>
      <c r="CF179" s="735"/>
      <c r="CG179" s="58"/>
      <c r="CH179" s="744">
        <f>CI178/CH178</f>
        <v>112.1473880597015</v>
      </c>
      <c r="CI179" s="744"/>
      <c r="CJ179" s="56" t="s">
        <v>61</v>
      </c>
      <c r="CK179" s="538"/>
      <c r="CL179" s="735"/>
      <c r="CM179" s="735"/>
      <c r="CN179" s="735"/>
      <c r="CO179" s="735"/>
      <c r="CP179" s="735"/>
      <c r="CQ179" s="735"/>
      <c r="CR179" s="735"/>
      <c r="CS179" s="735"/>
      <c r="CT179" s="735"/>
      <c r="CU179" s="735"/>
      <c r="CV179" s="735"/>
      <c r="CW179" s="735"/>
      <c r="CX179" s="735"/>
      <c r="CY179" s="735"/>
      <c r="CZ179" s="735"/>
      <c r="DA179" s="735"/>
      <c r="DB179" s="735"/>
      <c r="DC179" s="735"/>
      <c r="DD179" s="735"/>
      <c r="DE179" s="735"/>
      <c r="DF179" s="735"/>
      <c r="DG179" s="735"/>
      <c r="DH179" s="735"/>
      <c r="DI179" s="735"/>
      <c r="DJ179" s="735"/>
      <c r="DK179" s="735"/>
      <c r="DL179" s="735"/>
      <c r="DM179" s="735"/>
      <c r="DN179" s="735"/>
      <c r="DO179" s="735"/>
      <c r="DP179" s="735"/>
      <c r="DQ179" s="735"/>
      <c r="DR179" s="735"/>
      <c r="DS179" s="735"/>
      <c r="DT179" s="735"/>
      <c r="DU179" s="735"/>
      <c r="DV179" s="735"/>
      <c r="DW179" s="735"/>
      <c r="DX179" s="735"/>
      <c r="DY179" s="735"/>
      <c r="DZ179" s="735"/>
      <c r="EA179" s="735"/>
      <c r="EB179" s="735"/>
      <c r="EC179" s="735"/>
      <c r="ED179" s="735"/>
      <c r="EE179" s="735"/>
      <c r="EF179" s="735"/>
      <c r="EG179" s="735"/>
      <c r="EH179" s="735"/>
      <c r="EI179" s="735"/>
      <c r="EJ179" s="735"/>
      <c r="EK179" s="735"/>
      <c r="EL179" s="735"/>
      <c r="EM179" s="735"/>
      <c r="EN179" s="735"/>
      <c r="EO179" s="735"/>
      <c r="EP179" s="735"/>
      <c r="EQ179" s="735"/>
      <c r="ER179" s="735"/>
      <c r="ES179" s="735"/>
      <c r="ET179" s="735"/>
      <c r="EU179" s="735"/>
      <c r="EV179" s="735"/>
      <c r="EW179" s="735"/>
      <c r="EX179" s="735"/>
      <c r="EY179" s="735"/>
      <c r="EZ179" s="735"/>
      <c r="FA179" s="735"/>
      <c r="FB179" s="735"/>
      <c r="FC179" s="735"/>
      <c r="FD179" s="735"/>
      <c r="FE179" s="735"/>
      <c r="FF179" s="735"/>
      <c r="FG179" s="735"/>
      <c r="FH179" s="735"/>
      <c r="FI179" s="735"/>
      <c r="FJ179" s="735"/>
      <c r="FK179" s="735"/>
      <c r="FL179" s="735"/>
      <c r="FM179" s="735"/>
      <c r="FN179" s="735"/>
      <c r="FO179" s="735"/>
      <c r="FP179" s="735"/>
      <c r="FQ179" s="735"/>
      <c r="FR179" s="735"/>
      <c r="FS179" s="735"/>
      <c r="FT179" s="735"/>
      <c r="FU179" s="735"/>
      <c r="FV179" s="735"/>
      <c r="FW179" s="735"/>
      <c r="FX179" s="735"/>
      <c r="FY179" s="735"/>
      <c r="FZ179" s="1">
        <f>FU178+FQ178+FM178+FI178+FE178+FA178+EW178+ES178+EO178+EK178+EG178+EC178+DY178+DU178+DQ178+DM178+DI178+DE178+DA178+CW178+CS178+CO178</f>
        <v>71767</v>
      </c>
      <c r="GA179" s="1">
        <f>FS178+FO178+FK178+FG178++FC178+EY178+EU178+EQ178+EM178+EI178+EE178+EA178+DW178+DS178+DO178+DK178+DG178+DC178+CY178+CU178+CQ178+CM178</f>
        <v>26683.75</v>
      </c>
      <c r="GB179" s="1">
        <f>FZ179-GA179</f>
        <v>45083.25</v>
      </c>
      <c r="GC179" s="1">
        <f>CI178-GB179</f>
        <v>0</v>
      </c>
    </row>
    <row r="180" spans="1:263" x14ac:dyDescent="0.2">
      <c r="CN180" s="210">
        <f>CN178-CL178</f>
        <v>4</v>
      </c>
    </row>
    <row r="182" spans="1:263" ht="12.75" customHeight="1" x14ac:dyDescent="0.2">
      <c r="A182" s="38"/>
      <c r="B182" s="38"/>
      <c r="C182" s="39"/>
      <c r="D182" s="39"/>
      <c r="E182" s="738">
        <v>2021</v>
      </c>
      <c r="F182" s="739"/>
      <c r="G182" s="739"/>
      <c r="H182" s="739"/>
      <c r="I182" s="739"/>
      <c r="J182" s="739"/>
      <c r="K182" s="739"/>
      <c r="L182" s="739"/>
      <c r="M182" s="739"/>
      <c r="N182" s="739"/>
      <c r="O182" s="739"/>
      <c r="P182" s="739"/>
      <c r="Q182" s="739"/>
      <c r="R182" s="739"/>
      <c r="S182" s="739"/>
      <c r="T182" s="739"/>
      <c r="U182" s="739"/>
      <c r="V182" s="739"/>
      <c r="W182" s="739"/>
      <c r="X182" s="739"/>
      <c r="Y182" s="739"/>
      <c r="Z182" s="739"/>
      <c r="AA182" s="739"/>
      <c r="AB182" s="740"/>
      <c r="AC182" s="738">
        <f>AC3</f>
        <v>2022</v>
      </c>
      <c r="AD182" s="739"/>
      <c r="AE182" s="739"/>
      <c r="AF182" s="739"/>
      <c r="AG182" s="739"/>
      <c r="AH182" s="739"/>
      <c r="AI182" s="739"/>
      <c r="AJ182" s="739"/>
      <c r="AK182" s="739"/>
      <c r="AL182" s="739"/>
      <c r="AM182" s="739"/>
      <c r="AN182" s="739"/>
      <c r="AO182" s="739"/>
      <c r="AP182" s="739"/>
      <c r="AQ182" s="739"/>
      <c r="AR182" s="739"/>
      <c r="AS182" s="739"/>
      <c r="AT182" s="739"/>
      <c r="AU182" s="739"/>
      <c r="AV182" s="739"/>
      <c r="AW182" s="739"/>
      <c r="AX182" s="739"/>
      <c r="AY182" s="739"/>
      <c r="AZ182" s="740"/>
      <c r="BA182" s="492"/>
      <c r="BB182" s="50"/>
      <c r="BC182" s="50"/>
      <c r="BD182" s="50"/>
      <c r="BE182" s="50"/>
      <c r="BF182" s="50"/>
      <c r="BG182" s="50"/>
      <c r="BH182" s="50"/>
      <c r="BI182" s="50"/>
      <c r="BJ182" s="50"/>
      <c r="BK182" s="50"/>
      <c r="BL182" s="50"/>
      <c r="BM182" s="50"/>
      <c r="BN182" s="50"/>
      <c r="BO182" s="50"/>
      <c r="BP182" s="50"/>
      <c r="BQ182" s="50"/>
      <c r="BR182" s="50"/>
      <c r="BS182" s="50"/>
      <c r="BT182" s="50"/>
      <c r="BU182" s="50"/>
      <c r="BV182" s="50"/>
      <c r="BW182" s="50"/>
      <c r="BX182" s="510"/>
      <c r="BY182" s="50"/>
      <c r="BZ182" s="50"/>
      <c r="CA182" s="50"/>
      <c r="CB182" s="50"/>
      <c r="CC182" s="50"/>
      <c r="CD182" s="50"/>
      <c r="CE182" s="50"/>
      <c r="CF182" s="50"/>
      <c r="CG182" s="50"/>
      <c r="CH182" s="12"/>
      <c r="CI182" s="12"/>
    </row>
    <row r="183" spans="1:263" s="3" customFormat="1" ht="15.75" x14ac:dyDescent="0.25">
      <c r="A183" s="57"/>
      <c r="B183" s="57" t="str">
        <f>Stundenverteilung!N5</f>
        <v>JS - TG</v>
      </c>
      <c r="C183" s="747" t="str">
        <f>Stundenverteilung!N7</f>
        <v>TP1</v>
      </c>
      <c r="D183" s="748"/>
      <c r="E183" s="741"/>
      <c r="F183" s="742"/>
      <c r="G183" s="742"/>
      <c r="H183" s="742"/>
      <c r="I183" s="742"/>
      <c r="J183" s="742"/>
      <c r="K183" s="742"/>
      <c r="L183" s="742"/>
      <c r="M183" s="742"/>
      <c r="N183" s="742"/>
      <c r="O183" s="742"/>
      <c r="P183" s="742"/>
      <c r="Q183" s="742"/>
      <c r="R183" s="742"/>
      <c r="S183" s="742"/>
      <c r="T183" s="742"/>
      <c r="U183" s="742"/>
      <c r="V183" s="742"/>
      <c r="W183" s="742"/>
      <c r="X183" s="742"/>
      <c r="Y183" s="742"/>
      <c r="Z183" s="742"/>
      <c r="AA183" s="742"/>
      <c r="AB183" s="743"/>
      <c r="AC183" s="741"/>
      <c r="AD183" s="742"/>
      <c r="AE183" s="742"/>
      <c r="AF183" s="742"/>
      <c r="AG183" s="742"/>
      <c r="AH183" s="742"/>
      <c r="AI183" s="742"/>
      <c r="AJ183" s="742"/>
      <c r="AK183" s="742"/>
      <c r="AL183" s="742"/>
      <c r="AM183" s="742"/>
      <c r="AN183" s="742"/>
      <c r="AO183" s="742"/>
      <c r="AP183" s="742"/>
      <c r="AQ183" s="742"/>
      <c r="AR183" s="742"/>
      <c r="AS183" s="742"/>
      <c r="AT183" s="742"/>
      <c r="AU183" s="742"/>
      <c r="AV183" s="742"/>
      <c r="AW183" s="742"/>
      <c r="AX183" s="742"/>
      <c r="AY183" s="742"/>
      <c r="AZ183" s="743"/>
      <c r="BA183" s="492"/>
      <c r="BB183" s="50"/>
      <c r="BC183" s="50"/>
      <c r="BD183" s="50"/>
      <c r="BE183" s="50"/>
      <c r="BF183" s="50"/>
      <c r="BG183" s="50"/>
      <c r="BH183" s="50"/>
      <c r="BI183" s="50"/>
      <c r="BJ183" s="50"/>
      <c r="BK183" s="50"/>
      <c r="BL183" s="50"/>
      <c r="BM183" s="50"/>
      <c r="BN183" s="50"/>
      <c r="BO183" s="50"/>
      <c r="BP183" s="50"/>
      <c r="BQ183" s="50"/>
      <c r="BR183" s="50"/>
      <c r="BS183" s="50"/>
      <c r="BT183" s="50"/>
      <c r="BU183" s="50"/>
      <c r="BV183" s="50"/>
      <c r="BW183" s="50"/>
      <c r="BX183" s="510"/>
      <c r="BY183" s="50"/>
      <c r="BZ183" s="50"/>
      <c r="CA183" s="50"/>
      <c r="CB183" s="50"/>
      <c r="CC183" s="50"/>
      <c r="CD183" s="50"/>
      <c r="CE183" s="50"/>
      <c r="CF183" s="50"/>
      <c r="CG183" s="50"/>
      <c r="CH183" s="11"/>
      <c r="CI183" s="11"/>
      <c r="CJ183" s="1"/>
      <c r="CK183" s="1"/>
      <c r="CL183" s="737">
        <f>CL134</f>
        <v>44256</v>
      </c>
      <c r="CM183" s="737"/>
      <c r="CN183" s="737"/>
      <c r="CO183" s="737"/>
      <c r="CP183" s="737">
        <f>CP134</f>
        <v>44287</v>
      </c>
      <c r="CQ183" s="737"/>
      <c r="CR183" s="737"/>
      <c r="CS183" s="737"/>
      <c r="CT183" s="737">
        <f>CT134</f>
        <v>44317</v>
      </c>
      <c r="CU183" s="737"/>
      <c r="CV183" s="737"/>
      <c r="CW183" s="737"/>
      <c r="CX183" s="737">
        <f>CX134</f>
        <v>44348</v>
      </c>
      <c r="CY183" s="737"/>
      <c r="CZ183" s="737"/>
      <c r="DA183" s="737"/>
      <c r="DB183" s="737">
        <f>DB134</f>
        <v>44378</v>
      </c>
      <c r="DC183" s="737"/>
      <c r="DD183" s="737"/>
      <c r="DE183" s="737"/>
      <c r="DF183" s="737">
        <f>DF134</f>
        <v>44409</v>
      </c>
      <c r="DG183" s="737"/>
      <c r="DH183" s="737"/>
      <c r="DI183" s="737"/>
      <c r="DJ183" s="737">
        <f>DJ134</f>
        <v>44440</v>
      </c>
      <c r="DK183" s="737"/>
      <c r="DL183" s="737"/>
      <c r="DM183" s="737"/>
      <c r="DN183" s="737">
        <f>DN134</f>
        <v>44470</v>
      </c>
      <c r="DO183" s="737"/>
      <c r="DP183" s="737"/>
      <c r="DQ183" s="737"/>
      <c r="DR183" s="737">
        <f>DR134</f>
        <v>44501</v>
      </c>
      <c r="DS183" s="737"/>
      <c r="DT183" s="737"/>
      <c r="DU183" s="737"/>
      <c r="DV183" s="737">
        <f>DV134</f>
        <v>44531</v>
      </c>
      <c r="DW183" s="737"/>
      <c r="DX183" s="737"/>
      <c r="DY183" s="737"/>
      <c r="DZ183" s="737">
        <f>DZ134</f>
        <v>44562</v>
      </c>
      <c r="EA183" s="737"/>
      <c r="EB183" s="737"/>
      <c r="EC183" s="737"/>
      <c r="ED183" s="737">
        <f>ED134</f>
        <v>44593</v>
      </c>
      <c r="EE183" s="737"/>
      <c r="EF183" s="737"/>
      <c r="EG183" s="737"/>
      <c r="EH183" s="737">
        <f>EH134</f>
        <v>44621</v>
      </c>
      <c r="EI183" s="737"/>
      <c r="EJ183" s="737"/>
      <c r="EK183" s="737"/>
      <c r="EL183" s="737">
        <f>EL134</f>
        <v>44652</v>
      </c>
      <c r="EM183" s="737"/>
      <c r="EN183" s="737"/>
      <c r="EO183" s="737"/>
      <c r="EP183" s="737">
        <f>EP134</f>
        <v>44682</v>
      </c>
      <c r="EQ183" s="737"/>
      <c r="ER183" s="737"/>
      <c r="ES183" s="737"/>
      <c r="ET183" s="737">
        <f>ET134</f>
        <v>44713</v>
      </c>
      <c r="EU183" s="737"/>
      <c r="EV183" s="737"/>
      <c r="EW183" s="737"/>
      <c r="EX183" s="737">
        <f>EX134</f>
        <v>44743</v>
      </c>
      <c r="EY183" s="737"/>
      <c r="EZ183" s="737"/>
      <c r="FA183" s="737"/>
      <c r="FB183" s="737">
        <f>FB134</f>
        <v>44774</v>
      </c>
      <c r="FC183" s="737"/>
      <c r="FD183" s="737"/>
      <c r="FE183" s="737"/>
      <c r="FF183" s="737">
        <f>FF134</f>
        <v>44805</v>
      </c>
      <c r="FG183" s="737"/>
      <c r="FH183" s="737"/>
      <c r="FI183" s="737"/>
      <c r="FJ183" s="737">
        <f>FJ134</f>
        <v>44835</v>
      </c>
      <c r="FK183" s="737"/>
      <c r="FL183" s="737"/>
      <c r="FM183" s="737"/>
      <c r="FN183" s="737">
        <f>FN134</f>
        <v>44866</v>
      </c>
      <c r="FO183" s="737"/>
      <c r="FP183" s="737"/>
      <c r="FQ183" s="737"/>
      <c r="FR183" s="737">
        <f>FR134</f>
        <v>44896</v>
      </c>
      <c r="FS183" s="737"/>
      <c r="FT183" s="737"/>
      <c r="FU183" s="737"/>
      <c r="FV183" s="737">
        <f>FV134</f>
        <v>0</v>
      </c>
      <c r="FW183" s="737"/>
      <c r="FX183" s="737"/>
      <c r="FY183" s="737"/>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1:263" s="3" customFormat="1" ht="48" x14ac:dyDescent="0.2">
      <c r="A184" s="40" t="s">
        <v>0</v>
      </c>
      <c r="B184" s="40" t="s">
        <v>80</v>
      </c>
      <c r="C184" s="41" t="s">
        <v>1</v>
      </c>
      <c r="D184" s="41" t="s">
        <v>6</v>
      </c>
      <c r="E184" s="485" t="s">
        <v>13</v>
      </c>
      <c r="F184" s="46" t="s">
        <v>14</v>
      </c>
      <c r="G184" s="46" t="s">
        <v>15</v>
      </c>
      <c r="H184" s="46" t="s">
        <v>16</v>
      </c>
      <c r="I184" s="46" t="s">
        <v>17</v>
      </c>
      <c r="J184" s="46" t="s">
        <v>18</v>
      </c>
      <c r="K184" s="46" t="s">
        <v>19</v>
      </c>
      <c r="L184" s="46" t="s">
        <v>20</v>
      </c>
      <c r="M184" s="46" t="s">
        <v>21</v>
      </c>
      <c r="N184" s="46" t="s">
        <v>22</v>
      </c>
      <c r="O184" s="46" t="s">
        <v>23</v>
      </c>
      <c r="P184" s="46" t="s">
        <v>24</v>
      </c>
      <c r="Q184" s="46" t="s">
        <v>25</v>
      </c>
      <c r="R184" s="46" t="s">
        <v>26</v>
      </c>
      <c r="S184" s="46" t="s">
        <v>27</v>
      </c>
      <c r="T184" s="46" t="s">
        <v>28</v>
      </c>
      <c r="U184" s="46" t="s">
        <v>29</v>
      </c>
      <c r="V184" s="46" t="s">
        <v>30</v>
      </c>
      <c r="W184" s="46" t="s">
        <v>31</v>
      </c>
      <c r="X184" s="46" t="s">
        <v>32</v>
      </c>
      <c r="Y184" s="46" t="s">
        <v>33</v>
      </c>
      <c r="Z184" s="46" t="s">
        <v>36</v>
      </c>
      <c r="AA184" s="46" t="s">
        <v>34</v>
      </c>
      <c r="AB184" s="480" t="s">
        <v>35</v>
      </c>
      <c r="AC184" s="485" t="s">
        <v>13</v>
      </c>
      <c r="AD184" s="46" t="s">
        <v>14</v>
      </c>
      <c r="AE184" s="46" t="s">
        <v>15</v>
      </c>
      <c r="AF184" s="46" t="s">
        <v>16</v>
      </c>
      <c r="AG184" s="46" t="s">
        <v>17</v>
      </c>
      <c r="AH184" s="46" t="s">
        <v>18</v>
      </c>
      <c r="AI184" s="46" t="s">
        <v>19</v>
      </c>
      <c r="AJ184" s="46" t="s">
        <v>20</v>
      </c>
      <c r="AK184" s="46" t="s">
        <v>21</v>
      </c>
      <c r="AL184" s="46" t="s">
        <v>22</v>
      </c>
      <c r="AM184" s="46" t="s">
        <v>23</v>
      </c>
      <c r="AN184" s="46" t="s">
        <v>24</v>
      </c>
      <c r="AO184" s="46" t="s">
        <v>25</v>
      </c>
      <c r="AP184" s="46" t="s">
        <v>26</v>
      </c>
      <c r="AQ184" s="46" t="s">
        <v>27</v>
      </c>
      <c r="AR184" s="46" t="s">
        <v>28</v>
      </c>
      <c r="AS184" s="46" t="s">
        <v>29</v>
      </c>
      <c r="AT184" s="46" t="s">
        <v>30</v>
      </c>
      <c r="AU184" s="46" t="s">
        <v>31</v>
      </c>
      <c r="AV184" s="46" t="s">
        <v>32</v>
      </c>
      <c r="AW184" s="46" t="s">
        <v>33</v>
      </c>
      <c r="AX184" s="46" t="s">
        <v>36</v>
      </c>
      <c r="AY184" s="46" t="s">
        <v>34</v>
      </c>
      <c r="AZ184" s="480" t="s">
        <v>35</v>
      </c>
      <c r="BA184" s="493" t="str">
        <f t="shared" ref="BA184:CF184" si="1101">BA5</f>
        <v>Jan. 
Std.</v>
      </c>
      <c r="BB184" s="46" t="str">
        <f t="shared" si="1101"/>
        <v>Jan. 
CHF</v>
      </c>
      <c r="BC184" s="196" t="str">
        <f t="shared" si="1101"/>
        <v>Feb. 
Std.</v>
      </c>
      <c r="BD184" s="46" t="str">
        <f t="shared" si="1101"/>
        <v>Feb. 
CHF</v>
      </c>
      <c r="BE184" s="196" t="str">
        <f t="shared" si="1101"/>
        <v>März 
Std.</v>
      </c>
      <c r="BF184" s="46" t="str">
        <f t="shared" si="1101"/>
        <v>März 
CHF</v>
      </c>
      <c r="BG184" s="196" t="str">
        <f t="shared" si="1101"/>
        <v>April 
Std.</v>
      </c>
      <c r="BH184" s="46" t="str">
        <f t="shared" si="1101"/>
        <v>April 
CHF</v>
      </c>
      <c r="BI184" s="196" t="str">
        <f t="shared" si="1101"/>
        <v>Mai 
Std.</v>
      </c>
      <c r="BJ184" s="46" t="str">
        <f t="shared" si="1101"/>
        <v>Mai 
CHF</v>
      </c>
      <c r="BK184" s="196" t="str">
        <f t="shared" si="1101"/>
        <v>Juni 
Std.</v>
      </c>
      <c r="BL184" s="46" t="str">
        <f t="shared" si="1101"/>
        <v>Juni 
CHF</v>
      </c>
      <c r="BM184" s="196" t="str">
        <f t="shared" si="1101"/>
        <v>Juli 
Std.</v>
      </c>
      <c r="BN184" s="46" t="str">
        <f t="shared" si="1101"/>
        <v>Juli 
CHF</v>
      </c>
      <c r="BO184" s="196" t="str">
        <f t="shared" si="1101"/>
        <v>Aug.
Std.</v>
      </c>
      <c r="BP184" s="46" t="str">
        <f t="shared" si="1101"/>
        <v>Aug. 
CHF</v>
      </c>
      <c r="BQ184" s="196" t="str">
        <f t="shared" si="1101"/>
        <v>Sept. 
Std.</v>
      </c>
      <c r="BR184" s="46" t="str">
        <f t="shared" si="1101"/>
        <v>Sept. 
CHF</v>
      </c>
      <c r="BS184" s="196" t="str">
        <f t="shared" si="1101"/>
        <v>Okt. 
Std.</v>
      </c>
      <c r="BT184" s="46" t="str">
        <f t="shared" si="1101"/>
        <v>Okt.
CHF</v>
      </c>
      <c r="BU184" s="196" t="str">
        <f t="shared" si="1101"/>
        <v>Nov. 
Std.</v>
      </c>
      <c r="BV184" s="46" t="str">
        <f t="shared" si="1101"/>
        <v>Nov. 
CHF</v>
      </c>
      <c r="BW184" s="196" t="str">
        <f t="shared" si="1101"/>
        <v>Dez.
Std.</v>
      </c>
      <c r="BX184" s="504" t="str">
        <f t="shared" si="1101"/>
        <v>Dez.
CHF</v>
      </c>
      <c r="BY184" s="502" t="str">
        <f t="shared" si="1101"/>
        <v>Jan. 
Std.</v>
      </c>
      <c r="BZ184" s="46" t="str">
        <f t="shared" si="1101"/>
        <v>Jan. 
CHF</v>
      </c>
      <c r="CA184" s="196" t="str">
        <f t="shared" si="1101"/>
        <v>Feb. 
Std.</v>
      </c>
      <c r="CB184" s="46" t="str">
        <f t="shared" si="1101"/>
        <v>Feb. 
CHF</v>
      </c>
      <c r="CC184" s="196" t="str">
        <f t="shared" si="1101"/>
        <v>März 
Std.</v>
      </c>
      <c r="CD184" s="46" t="str">
        <f t="shared" si="1101"/>
        <v>März 
CHF</v>
      </c>
      <c r="CE184" s="196" t="str">
        <f t="shared" si="1101"/>
        <v>April 
Std.</v>
      </c>
      <c r="CF184" s="46" t="str">
        <f t="shared" si="1101"/>
        <v>April 
CHF</v>
      </c>
      <c r="CG184" s="46"/>
      <c r="CH184" s="48" t="s">
        <v>4</v>
      </c>
      <c r="CI184" s="48" t="s">
        <v>5</v>
      </c>
      <c r="CJ184" s="1"/>
      <c r="CK184" s="1"/>
      <c r="CL184" s="208" t="s">
        <v>244</v>
      </c>
      <c r="CM184" s="208" t="s">
        <v>37</v>
      </c>
      <c r="CN184" s="209" t="s">
        <v>165</v>
      </c>
      <c r="CO184" s="209" t="s">
        <v>166</v>
      </c>
      <c r="CP184" s="208" t="s">
        <v>244</v>
      </c>
      <c r="CQ184" s="208" t="s">
        <v>37</v>
      </c>
      <c r="CR184" s="209" t="s">
        <v>165</v>
      </c>
      <c r="CS184" s="209" t="s">
        <v>166</v>
      </c>
      <c r="CT184" s="208" t="s">
        <v>244</v>
      </c>
      <c r="CU184" s="208" t="s">
        <v>37</v>
      </c>
      <c r="CV184" s="209" t="s">
        <v>165</v>
      </c>
      <c r="CW184" s="209" t="s">
        <v>166</v>
      </c>
      <c r="CX184" s="208" t="s">
        <v>244</v>
      </c>
      <c r="CY184" s="208" t="s">
        <v>37</v>
      </c>
      <c r="CZ184" s="209" t="s">
        <v>165</v>
      </c>
      <c r="DA184" s="209" t="s">
        <v>166</v>
      </c>
      <c r="DB184" s="208" t="s">
        <v>244</v>
      </c>
      <c r="DC184" s="208" t="s">
        <v>37</v>
      </c>
      <c r="DD184" s="209" t="s">
        <v>165</v>
      </c>
      <c r="DE184" s="209" t="s">
        <v>166</v>
      </c>
      <c r="DF184" s="208" t="s">
        <v>244</v>
      </c>
      <c r="DG184" s="208" t="s">
        <v>37</v>
      </c>
      <c r="DH184" s="209" t="s">
        <v>165</v>
      </c>
      <c r="DI184" s="209" t="s">
        <v>166</v>
      </c>
      <c r="DJ184" s="208" t="s">
        <v>244</v>
      </c>
      <c r="DK184" s="208" t="s">
        <v>37</v>
      </c>
      <c r="DL184" s="209" t="s">
        <v>165</v>
      </c>
      <c r="DM184" s="209" t="s">
        <v>166</v>
      </c>
      <c r="DN184" s="208" t="s">
        <v>244</v>
      </c>
      <c r="DO184" s="208" t="s">
        <v>37</v>
      </c>
      <c r="DP184" s="209" t="s">
        <v>165</v>
      </c>
      <c r="DQ184" s="209" t="s">
        <v>166</v>
      </c>
      <c r="DR184" s="208" t="s">
        <v>244</v>
      </c>
      <c r="DS184" s="208" t="s">
        <v>37</v>
      </c>
      <c r="DT184" s="209" t="s">
        <v>165</v>
      </c>
      <c r="DU184" s="209" t="s">
        <v>166</v>
      </c>
      <c r="DV184" s="208" t="s">
        <v>244</v>
      </c>
      <c r="DW184" s="208" t="s">
        <v>37</v>
      </c>
      <c r="DX184" s="209" t="s">
        <v>165</v>
      </c>
      <c r="DY184" s="209" t="s">
        <v>166</v>
      </c>
      <c r="DZ184" s="524" t="s">
        <v>244</v>
      </c>
      <c r="EA184" s="208" t="s">
        <v>37</v>
      </c>
      <c r="EB184" s="209" t="s">
        <v>165</v>
      </c>
      <c r="EC184" s="209" t="s">
        <v>166</v>
      </c>
      <c r="ED184" s="208" t="s">
        <v>244</v>
      </c>
      <c r="EE184" s="208" t="s">
        <v>37</v>
      </c>
      <c r="EF184" s="209" t="s">
        <v>165</v>
      </c>
      <c r="EG184" s="209" t="s">
        <v>166</v>
      </c>
      <c r="EH184" s="208" t="s">
        <v>244</v>
      </c>
      <c r="EI184" s="208" t="s">
        <v>37</v>
      </c>
      <c r="EJ184" s="209" t="s">
        <v>165</v>
      </c>
      <c r="EK184" s="209" t="s">
        <v>166</v>
      </c>
      <c r="EL184" s="208" t="s">
        <v>244</v>
      </c>
      <c r="EM184" s="208" t="s">
        <v>37</v>
      </c>
      <c r="EN184" s="209" t="s">
        <v>165</v>
      </c>
      <c r="EO184" s="209" t="s">
        <v>166</v>
      </c>
      <c r="EP184" s="208" t="s">
        <v>244</v>
      </c>
      <c r="EQ184" s="208" t="s">
        <v>37</v>
      </c>
      <c r="ER184" s="209" t="s">
        <v>165</v>
      </c>
      <c r="ES184" s="209" t="s">
        <v>166</v>
      </c>
      <c r="ET184" s="208" t="s">
        <v>244</v>
      </c>
      <c r="EU184" s="208" t="s">
        <v>37</v>
      </c>
      <c r="EV184" s="209" t="s">
        <v>165</v>
      </c>
      <c r="EW184" s="209" t="s">
        <v>166</v>
      </c>
      <c r="EX184" s="208" t="s">
        <v>244</v>
      </c>
      <c r="EY184" s="208" t="s">
        <v>37</v>
      </c>
      <c r="EZ184" s="209" t="s">
        <v>165</v>
      </c>
      <c r="FA184" s="209" t="s">
        <v>166</v>
      </c>
      <c r="FB184" s="208" t="s">
        <v>244</v>
      </c>
      <c r="FC184" s="208" t="s">
        <v>37</v>
      </c>
      <c r="FD184" s="209" t="s">
        <v>165</v>
      </c>
      <c r="FE184" s="209" t="s">
        <v>166</v>
      </c>
      <c r="FF184" s="208" t="s">
        <v>244</v>
      </c>
      <c r="FG184" s="208" t="s">
        <v>37</v>
      </c>
      <c r="FH184" s="209" t="s">
        <v>165</v>
      </c>
      <c r="FI184" s="209" t="s">
        <v>166</v>
      </c>
      <c r="FJ184" s="208" t="s">
        <v>244</v>
      </c>
      <c r="FK184" s="208" t="s">
        <v>37</v>
      </c>
      <c r="FL184" s="209" t="s">
        <v>165</v>
      </c>
      <c r="FM184" s="209" t="s">
        <v>166</v>
      </c>
      <c r="FN184" s="208" t="s">
        <v>244</v>
      </c>
      <c r="FO184" s="208" t="s">
        <v>37</v>
      </c>
      <c r="FP184" s="209" t="s">
        <v>165</v>
      </c>
      <c r="FQ184" s="209" t="s">
        <v>166</v>
      </c>
      <c r="FR184" s="208" t="s">
        <v>244</v>
      </c>
      <c r="FS184" s="208" t="s">
        <v>37</v>
      </c>
      <c r="FT184" s="209" t="s">
        <v>165</v>
      </c>
      <c r="FU184" s="209" t="s">
        <v>166</v>
      </c>
      <c r="FV184" s="208" t="s">
        <v>244</v>
      </c>
      <c r="FW184" s="208" t="s">
        <v>37</v>
      </c>
      <c r="FX184" s="209" t="s">
        <v>165</v>
      </c>
      <c r="FY184" s="209" t="s">
        <v>166</v>
      </c>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1:263" s="3" customFormat="1" x14ac:dyDescent="0.2">
      <c r="A185" s="45" t="s">
        <v>93</v>
      </c>
      <c r="B185" s="45" t="s">
        <v>94</v>
      </c>
      <c r="C185" s="45" t="s">
        <v>2</v>
      </c>
      <c r="D185" s="45">
        <v>140</v>
      </c>
      <c r="E185" s="486"/>
      <c r="F185" s="52">
        <f>SUM(E185*$D185)</f>
        <v>0</v>
      </c>
      <c r="G185" s="47"/>
      <c r="H185" s="52">
        <f>SUM(G185*$D185)</f>
        <v>0</v>
      </c>
      <c r="I185" s="47"/>
      <c r="J185" s="52">
        <f>SUM(I185*$D185)</f>
        <v>0</v>
      </c>
      <c r="K185" s="47"/>
      <c r="L185" s="52">
        <f>SUM(K185*$D185)</f>
        <v>0</v>
      </c>
      <c r="M185" s="47"/>
      <c r="N185" s="52">
        <f>SUM(M185*$D185)</f>
        <v>0</v>
      </c>
      <c r="O185" s="47"/>
      <c r="P185" s="52">
        <f>SUM(O185*$D185)</f>
        <v>0</v>
      </c>
      <c r="Q185" s="47"/>
      <c r="R185" s="52">
        <f>SUM(Q185*$D185)</f>
        <v>0</v>
      </c>
      <c r="S185" s="47"/>
      <c r="T185" s="52">
        <f>SUM(S185*$D185)</f>
        <v>0</v>
      </c>
      <c r="U185" s="47"/>
      <c r="V185" s="52">
        <f>SUM(U185*$D185)</f>
        <v>0</v>
      </c>
      <c r="W185" s="47"/>
      <c r="X185" s="52">
        <f>SUM(W185*$D185)</f>
        <v>0</v>
      </c>
      <c r="Y185" s="47"/>
      <c r="Z185" s="52">
        <f>SUM(Y185*$D185)</f>
        <v>0</v>
      </c>
      <c r="AA185" s="47"/>
      <c r="AB185" s="481">
        <f>SUM(AA185*$D185)</f>
        <v>0</v>
      </c>
      <c r="AC185" s="486"/>
      <c r="AD185" s="52">
        <f>SUM(AC185*$D185)</f>
        <v>0</v>
      </c>
      <c r="AE185" s="47"/>
      <c r="AF185" s="52">
        <f>SUM(AE185*$D185)</f>
        <v>0</v>
      </c>
      <c r="AG185" s="47">
        <v>2.5</v>
      </c>
      <c r="AH185" s="52">
        <f>SUM(AG185*$D185)</f>
        <v>350</v>
      </c>
      <c r="AI185" s="47"/>
      <c r="AJ185" s="52">
        <f>SUM(AI185*$D185)</f>
        <v>0</v>
      </c>
      <c r="AK185" s="47"/>
      <c r="AL185" s="52">
        <f>SUM(AK185*$D185)</f>
        <v>0</v>
      </c>
      <c r="AM185" s="47"/>
      <c r="AN185" s="52">
        <f>SUM(AM185*$D185)</f>
        <v>0</v>
      </c>
      <c r="AO185" s="47">
        <v>0.5</v>
      </c>
      <c r="AP185" s="52">
        <f>SUM(AO185*$D185)</f>
        <v>70</v>
      </c>
      <c r="AQ185" s="47"/>
      <c r="AR185" s="52">
        <f>SUM(AQ185*$D185)</f>
        <v>0</v>
      </c>
      <c r="AS185" s="47"/>
      <c r="AT185" s="52">
        <f>SUM(AS185*$D185)</f>
        <v>0</v>
      </c>
      <c r="AU185" s="184">
        <v>2</v>
      </c>
      <c r="AV185" s="52">
        <f>SUM(AU185*$D185)</f>
        <v>280</v>
      </c>
      <c r="AW185" s="47"/>
      <c r="AX185" s="52">
        <f>SUM(AW185*$D185)</f>
        <v>0</v>
      </c>
      <c r="AY185" s="47"/>
      <c r="AZ185" s="481">
        <f>SUM(AY185*$D185)</f>
        <v>0</v>
      </c>
      <c r="BA185" s="486"/>
      <c r="BB185" s="52">
        <f t="shared" ref="BB185:BB221" si="1102">SUM(BA185*$D185)</f>
        <v>0</v>
      </c>
      <c r="BC185" s="47"/>
      <c r="BD185" s="52">
        <f t="shared" ref="BD185:BD203" si="1103">SUM(BC185*$D185)</f>
        <v>0</v>
      </c>
      <c r="BE185" s="47"/>
      <c r="BF185" s="52">
        <f t="shared" ref="BF185:BF203" si="1104">SUM(BE185*$D185)</f>
        <v>0</v>
      </c>
      <c r="BG185" s="47"/>
      <c r="BH185" s="52">
        <f t="shared" ref="BH185:BH203" si="1105">SUM(BG185*$D185)</f>
        <v>0</v>
      </c>
      <c r="BI185" s="47"/>
      <c r="BJ185" s="52">
        <f t="shared" ref="BJ185:BJ203" si="1106">SUM(BI185*$D185)</f>
        <v>0</v>
      </c>
      <c r="BK185" s="47"/>
      <c r="BL185" s="52">
        <f t="shared" ref="BL185:BL203" si="1107">SUM(BK185*$D185)</f>
        <v>0</v>
      </c>
      <c r="BM185" s="47"/>
      <c r="BN185" s="52">
        <f t="shared" ref="BN185:BN203" si="1108">SUM(BM185*$D185)</f>
        <v>0</v>
      </c>
      <c r="BO185" s="47"/>
      <c r="BP185" s="52">
        <f t="shared" ref="BP185:BP203" si="1109">SUM(BO185*$D185)</f>
        <v>0</v>
      </c>
      <c r="BQ185" s="47"/>
      <c r="BR185" s="52">
        <f t="shared" ref="BR185:BR203" si="1110">SUM(BQ185*$D185)</f>
        <v>0</v>
      </c>
      <c r="BS185" s="47"/>
      <c r="BT185" s="52">
        <f t="shared" ref="BT185:BT203" si="1111">SUM(BS185*$D185)</f>
        <v>0</v>
      </c>
      <c r="BU185" s="47"/>
      <c r="BV185" s="52">
        <f t="shared" ref="BV185:BV203" si="1112">SUM(BU185*$D185)</f>
        <v>0</v>
      </c>
      <c r="BW185" s="47"/>
      <c r="BX185" s="505">
        <f t="shared" ref="BX185:BX203" si="1113">SUM(BW185*$D185)</f>
        <v>0</v>
      </c>
      <c r="BY185" s="499"/>
      <c r="BZ185" s="52">
        <f t="shared" ref="BZ185:BZ203" si="1114">SUM(BY185*$D185)</f>
        <v>0</v>
      </c>
      <c r="CA185" s="47"/>
      <c r="CB185" s="52">
        <f t="shared" ref="CB185:CB203" si="1115">SUM(CA185*$D185)</f>
        <v>0</v>
      </c>
      <c r="CC185" s="47"/>
      <c r="CD185" s="52">
        <f t="shared" ref="CD185:CD203" si="1116">SUM(CC185*$D185)</f>
        <v>0</v>
      </c>
      <c r="CE185" s="47"/>
      <c r="CF185" s="52">
        <f t="shared" ref="CF185:CF203" si="1117">SUM(CE185*$D185)</f>
        <v>0</v>
      </c>
      <c r="CG185" s="42"/>
      <c r="CH185" s="49">
        <f t="shared" ref="CH185:CH223" si="1118">SUM(E185+G185+I185+K185+M185+O185+Q185+S185+U185+W185+Y185+AA185+AC185+AE185+AG185+AI185+AK185+AM185+AO185+AQ185+AS185+AU185+AW185+AY185+BA185+BC185+BE185+BG185+BI185+BK185+BM185+BO185+BQ185+BS185+BU185+BW185+BY185+CA185+CC185)+CE185</f>
        <v>5</v>
      </c>
      <c r="CI185" s="49">
        <f t="shared" ref="CI185:CI203" si="1119">ROUND(CH185*D185*2,1)/2</f>
        <v>700</v>
      </c>
      <c r="CJ185" s="1"/>
      <c r="CK185" s="1"/>
      <c r="CL185" s="207">
        <v>1.5</v>
      </c>
      <c r="CM185" s="207">
        <f>SUM(CL185*D185)</f>
        <v>210</v>
      </c>
      <c r="CN185" s="206">
        <f>SUM(CL185+I185)</f>
        <v>1.5</v>
      </c>
      <c r="CO185" s="206">
        <f>SUM(CN185*D185)</f>
        <v>210</v>
      </c>
      <c r="CP185" s="207"/>
      <c r="CQ185" s="207">
        <f t="shared" ref="CQ185:CQ203" si="1120">SUM(CP185*D185)</f>
        <v>0</v>
      </c>
      <c r="CR185" s="206">
        <f t="shared" ref="CR185:CR203" si="1121">SUM(CP185+K185)</f>
        <v>0</v>
      </c>
      <c r="CS185" s="206">
        <f t="shared" ref="CS185:CS203" si="1122">SUM(CR185*D185)</f>
        <v>0</v>
      </c>
      <c r="CT185" s="207"/>
      <c r="CU185" s="207">
        <f t="shared" ref="CU185:CU203" si="1123">SUM(CT185*D185)</f>
        <v>0</v>
      </c>
      <c r="CV185" s="206">
        <f t="shared" ref="CV185:CV203" si="1124">SUM(CT185+M185)</f>
        <v>0</v>
      </c>
      <c r="CW185" s="206">
        <f t="shared" ref="CW185:CW203" si="1125">SUM(CV185*D185)</f>
        <v>0</v>
      </c>
      <c r="CX185" s="207"/>
      <c r="CY185" s="207">
        <f t="shared" ref="CY185:CY203" si="1126">SUM(CX185*D185)</f>
        <v>0</v>
      </c>
      <c r="CZ185" s="206">
        <f t="shared" ref="CZ185:CZ203" si="1127">SUM(CX185+O185)</f>
        <v>0</v>
      </c>
      <c r="DA185" s="206">
        <f t="shared" ref="DA185:DA203" si="1128">SUM(CZ185*D185)</f>
        <v>0</v>
      </c>
      <c r="DB185" s="207"/>
      <c r="DC185" s="207">
        <f t="shared" ref="DC185:DC203" si="1129">SUM(DB185*D185)</f>
        <v>0</v>
      </c>
      <c r="DD185" s="206">
        <f t="shared" ref="DD185:DD202" si="1130">SUM(DB185+M185)</f>
        <v>0</v>
      </c>
      <c r="DE185" s="206">
        <f t="shared" ref="DE185:DE203" si="1131">SUM(DD185*D185)</f>
        <v>0</v>
      </c>
      <c r="DF185" s="207"/>
      <c r="DG185" s="207">
        <f t="shared" ref="DG185:DG203" si="1132">SUM(DF185*D185)</f>
        <v>0</v>
      </c>
      <c r="DH185" s="206">
        <f t="shared" ref="DH185:DH203" si="1133">SUM(DF185+S185)</f>
        <v>0</v>
      </c>
      <c r="DI185" s="206">
        <f t="shared" ref="DI185:DI203" si="1134">SUM(DH185*D185)</f>
        <v>0</v>
      </c>
      <c r="DJ185" s="207"/>
      <c r="DK185" s="207">
        <f t="shared" ref="DK185:DK203" si="1135">SUM(DJ185*D185)</f>
        <v>0</v>
      </c>
      <c r="DL185" s="206">
        <f t="shared" ref="DL185:DL203" si="1136">SUM(DJ185+U185)</f>
        <v>0</v>
      </c>
      <c r="DM185" s="206">
        <f t="shared" ref="DM185:DM203" si="1137">SUM(DL185*D185)</f>
        <v>0</v>
      </c>
      <c r="DN185" s="207"/>
      <c r="DO185" s="207">
        <f t="shared" ref="DO185:DO203" si="1138">SUM(DN185*D185)</f>
        <v>0</v>
      </c>
      <c r="DP185" s="206">
        <f t="shared" ref="DP185:DP203" si="1139">DN185+W185</f>
        <v>0</v>
      </c>
      <c r="DQ185" s="206">
        <f t="shared" ref="DQ185:DQ203" si="1140">DP185*D185</f>
        <v>0</v>
      </c>
      <c r="DR185" s="207"/>
      <c r="DS185" s="207">
        <f t="shared" ref="DS185:DS203" si="1141">DR185*D185</f>
        <v>0</v>
      </c>
      <c r="DT185" s="206">
        <f t="shared" ref="DT185:DT203" si="1142">DR185+Y185</f>
        <v>0</v>
      </c>
      <c r="DU185" s="206">
        <f t="shared" ref="DU185:DU203" si="1143">DT185*D185</f>
        <v>0</v>
      </c>
      <c r="DV185" s="207"/>
      <c r="DW185" s="207">
        <f>DV185*D185</f>
        <v>0</v>
      </c>
      <c r="DX185" s="206">
        <f>DV185+AA185</f>
        <v>0</v>
      </c>
      <c r="DY185" s="206">
        <f>DX185*D185</f>
        <v>0</v>
      </c>
      <c r="DZ185" s="525"/>
      <c r="EA185" s="207">
        <f t="shared" ref="EA185:EA225" si="1144">DZ185*D185</f>
        <v>0</v>
      </c>
      <c r="EB185" s="206">
        <f t="shared" ref="EB185:EB225" si="1145">DZ185+AC185</f>
        <v>0</v>
      </c>
      <c r="EC185" s="206">
        <f t="shared" ref="EC185:EC225" si="1146">EB185*D185</f>
        <v>0</v>
      </c>
      <c r="ED185" s="207"/>
      <c r="EE185" s="207">
        <f t="shared" ref="EE185:EE225" si="1147">ED185*D185</f>
        <v>0</v>
      </c>
      <c r="EF185" s="206">
        <f t="shared" ref="EF185:EF225" si="1148">ED185+AE185</f>
        <v>0</v>
      </c>
      <c r="EG185" s="206">
        <f t="shared" ref="EG185:EG225" si="1149">EF185*D185</f>
        <v>0</v>
      </c>
      <c r="EH185" s="207"/>
      <c r="EI185" s="207">
        <f t="shared" ref="EI185:EI225" si="1150">EH185*D185</f>
        <v>0</v>
      </c>
      <c r="EJ185" s="206">
        <f t="shared" ref="EJ185:EJ225" si="1151">EH185+AG185</f>
        <v>2.5</v>
      </c>
      <c r="EK185" s="206">
        <f t="shared" ref="EK185:EK225" si="1152">EJ185*D185</f>
        <v>350</v>
      </c>
      <c r="EL185" s="207"/>
      <c r="EM185" s="207">
        <f t="shared" ref="EM185:EM225" si="1153">EL185*D185</f>
        <v>0</v>
      </c>
      <c r="EN185" s="206">
        <f t="shared" ref="EN185:EN225" si="1154">EL185+AI185</f>
        <v>0</v>
      </c>
      <c r="EO185" s="206">
        <f t="shared" ref="EO185:EO225" si="1155">EN185*D185</f>
        <v>0</v>
      </c>
      <c r="EP185" s="207"/>
      <c r="EQ185" s="207">
        <f t="shared" ref="EQ185:EQ225" si="1156">SUM(EP185*D185)</f>
        <v>0</v>
      </c>
      <c r="ER185" s="206">
        <f t="shared" ref="ER185:ER225" si="1157">EP185+AK185</f>
        <v>0</v>
      </c>
      <c r="ES185" s="206">
        <f t="shared" ref="ES185:ES225" si="1158">ER185*D185</f>
        <v>0</v>
      </c>
      <c r="ET185" s="207"/>
      <c r="EU185" s="207">
        <f t="shared" ref="EU185:EU225" si="1159">ET185*D185</f>
        <v>0</v>
      </c>
      <c r="EV185" s="206">
        <f t="shared" ref="EV185:EV225" si="1160">ET185+AM185</f>
        <v>0</v>
      </c>
      <c r="EW185" s="206">
        <f t="shared" ref="EW185:EW225" si="1161">EV185*D185</f>
        <v>0</v>
      </c>
      <c r="EX185" s="207"/>
      <c r="EY185" s="207">
        <f t="shared" ref="EY185:EY225" si="1162">EX185*D185</f>
        <v>0</v>
      </c>
      <c r="EZ185" s="206">
        <f t="shared" ref="EZ185:EZ225" si="1163">EX185+AO185</f>
        <v>0.5</v>
      </c>
      <c r="FA185" s="206">
        <f t="shared" ref="FA185:FA225" si="1164">EZ185*D185</f>
        <v>70</v>
      </c>
      <c r="FB185" s="207"/>
      <c r="FC185" s="207">
        <f t="shared" ref="FC185:FC225" si="1165">FB185*D185</f>
        <v>0</v>
      </c>
      <c r="FD185" s="206">
        <f t="shared" ref="FD185:FD225" si="1166">FB185+AQ185</f>
        <v>0</v>
      </c>
      <c r="FE185" s="206">
        <f t="shared" ref="FE185:FE225" si="1167">FD185*D185</f>
        <v>0</v>
      </c>
      <c r="FF185" s="207"/>
      <c r="FG185" s="207">
        <f t="shared" ref="FG185:FG225" si="1168">FF185*D185</f>
        <v>0</v>
      </c>
      <c r="FH185" s="206">
        <f t="shared" ref="FH185:FH225" si="1169">FF185+AS185</f>
        <v>0</v>
      </c>
      <c r="FI185" s="206">
        <f t="shared" ref="FI185:FI224" si="1170">FH185*D185</f>
        <v>0</v>
      </c>
      <c r="FJ185" s="207"/>
      <c r="FK185" s="207">
        <f t="shared" ref="FK185:FK225" si="1171">FJ185*D185</f>
        <v>0</v>
      </c>
      <c r="FL185" s="206">
        <f t="shared" ref="FL185:FL225" si="1172">FJ185+AU185</f>
        <v>2</v>
      </c>
      <c r="FM185" s="206">
        <f t="shared" ref="FM185:FM225" si="1173">FL185*D185</f>
        <v>280</v>
      </c>
      <c r="FN185" s="207"/>
      <c r="FO185" s="207">
        <f t="shared" ref="FO185:FO225" si="1174">FN185*D185</f>
        <v>0</v>
      </c>
      <c r="FP185" s="206">
        <f t="shared" ref="FP185:FP225" si="1175">FN185+AW185</f>
        <v>0</v>
      </c>
      <c r="FQ185" s="206">
        <f t="shared" ref="FQ185:FQ225" si="1176">FP185*D185</f>
        <v>0</v>
      </c>
      <c r="FR185" s="207"/>
      <c r="FS185" s="207">
        <f t="shared" ref="FS185:FS225" si="1177">FR185*D185</f>
        <v>0</v>
      </c>
      <c r="FT185" s="206">
        <f t="shared" ref="FT185:FT223" si="1178">FR185+AY185</f>
        <v>0</v>
      </c>
      <c r="FU185" s="206">
        <f t="shared" ref="FU185:FU223" si="1179">FT185*D185</f>
        <v>0</v>
      </c>
      <c r="FV185" s="207"/>
      <c r="FW185" s="207">
        <f t="shared" ref="FW185:FW203" si="1180">SUM(FV185*CH185)</f>
        <v>0</v>
      </c>
      <c r="FX185" s="206"/>
      <c r="FY185" s="206"/>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1:263" s="3" customFormat="1" x14ac:dyDescent="0.2">
      <c r="A186" s="45" t="s">
        <v>83</v>
      </c>
      <c r="B186" s="45" t="s">
        <v>84</v>
      </c>
      <c r="C186" s="45" t="s">
        <v>2</v>
      </c>
      <c r="D186" s="45">
        <v>140</v>
      </c>
      <c r="E186" s="486"/>
      <c r="F186" s="52">
        <f t="shared" ref="F186:F194" si="1181">SUM(E186*$D186)</f>
        <v>0</v>
      </c>
      <c r="G186" s="47"/>
      <c r="H186" s="52">
        <f t="shared" ref="H186:H194" si="1182">SUM(G186*$D186)</f>
        <v>0</v>
      </c>
      <c r="I186" s="47"/>
      <c r="J186" s="52">
        <f t="shared" ref="J186:J194" si="1183">SUM(I186*$D186)</f>
        <v>0</v>
      </c>
      <c r="K186" s="47"/>
      <c r="L186" s="52">
        <f t="shared" ref="L186:L194" si="1184">SUM(K186*$D186)</f>
        <v>0</v>
      </c>
      <c r="M186" s="47"/>
      <c r="N186" s="52">
        <f t="shared" ref="N186:N194" si="1185">SUM(M186*$D186)</f>
        <v>0</v>
      </c>
      <c r="O186" s="47"/>
      <c r="P186" s="52">
        <f t="shared" ref="P186:P194" si="1186">SUM(O186*$D186)</f>
        <v>0</v>
      </c>
      <c r="Q186" s="47"/>
      <c r="R186" s="52">
        <f t="shared" ref="R186:R194" si="1187">SUM(Q186*$D186)</f>
        <v>0</v>
      </c>
      <c r="S186" s="47"/>
      <c r="T186" s="52">
        <f t="shared" ref="T186:T194" si="1188">SUM(S186*$D186)</f>
        <v>0</v>
      </c>
      <c r="U186" s="47"/>
      <c r="V186" s="52">
        <f t="shared" ref="V186:V223" si="1189">SUM(U186*$D186)</f>
        <v>0</v>
      </c>
      <c r="W186" s="47"/>
      <c r="X186" s="52">
        <f t="shared" ref="X186:X194" si="1190">SUM(W186*$D186)</f>
        <v>0</v>
      </c>
      <c r="Y186" s="47"/>
      <c r="Z186" s="52">
        <f t="shared" ref="Z186:Z194" si="1191">SUM(Y186*$D186)</f>
        <v>0</v>
      </c>
      <c r="AA186" s="47"/>
      <c r="AB186" s="481">
        <f t="shared" ref="AB186:AB194" si="1192">SUM(AA186*$D186)</f>
        <v>0</v>
      </c>
      <c r="AC186" s="486"/>
      <c r="AD186" s="52">
        <f t="shared" ref="AD186:AD221" si="1193">SUM(AC186*$D186)</f>
        <v>0</v>
      </c>
      <c r="AE186" s="47"/>
      <c r="AF186" s="52">
        <f t="shared" ref="AF186:AF221" si="1194">SUM(AE186*$D186)</f>
        <v>0</v>
      </c>
      <c r="AG186" s="47"/>
      <c r="AH186" s="52">
        <f t="shared" ref="AH186:AH221" si="1195">SUM(AG186*$D186)</f>
        <v>0</v>
      </c>
      <c r="AI186" s="47"/>
      <c r="AJ186" s="52">
        <f t="shared" ref="AJ186:AJ221" si="1196">SUM(AI186*$D186)</f>
        <v>0</v>
      </c>
      <c r="AK186" s="47"/>
      <c r="AL186" s="52">
        <f t="shared" ref="AL186:AL221" si="1197">SUM(AK186*$D186)</f>
        <v>0</v>
      </c>
      <c r="AM186" s="47"/>
      <c r="AN186" s="52">
        <f t="shared" ref="AN186:AN221" si="1198">SUM(AM186*$D186)</f>
        <v>0</v>
      </c>
      <c r="AO186" s="47"/>
      <c r="AP186" s="52">
        <f t="shared" ref="AP186:AP221" si="1199">SUM(AO186*$D186)</f>
        <v>0</v>
      </c>
      <c r="AQ186" s="47"/>
      <c r="AR186" s="52">
        <f t="shared" ref="AR186:AR221" si="1200">SUM(AQ186*$D186)</f>
        <v>0</v>
      </c>
      <c r="AS186" s="47"/>
      <c r="AT186" s="52">
        <f t="shared" ref="AT186:AT221" si="1201">SUM(AS186*$D186)</f>
        <v>0</v>
      </c>
      <c r="AU186" s="47"/>
      <c r="AV186" s="52">
        <f t="shared" ref="AV186:AV221" si="1202">SUM(AU186*$D186)</f>
        <v>0</v>
      </c>
      <c r="AW186" s="47"/>
      <c r="AX186" s="52">
        <f t="shared" ref="AX186:AX221" si="1203">SUM(AW186*$D186)</f>
        <v>0</v>
      </c>
      <c r="AY186" s="47"/>
      <c r="AZ186" s="481">
        <f t="shared" ref="AZ186:AZ221" si="1204">SUM(AY186*$D186)</f>
        <v>0</v>
      </c>
      <c r="BA186" s="486"/>
      <c r="BB186" s="52">
        <f t="shared" si="1102"/>
        <v>0</v>
      </c>
      <c r="BC186" s="47"/>
      <c r="BD186" s="52">
        <f t="shared" si="1103"/>
        <v>0</v>
      </c>
      <c r="BE186" s="47"/>
      <c r="BF186" s="52">
        <f t="shared" si="1104"/>
        <v>0</v>
      </c>
      <c r="BG186" s="47"/>
      <c r="BH186" s="52">
        <f t="shared" si="1105"/>
        <v>0</v>
      </c>
      <c r="BI186" s="47"/>
      <c r="BJ186" s="52">
        <f t="shared" si="1106"/>
        <v>0</v>
      </c>
      <c r="BK186" s="47"/>
      <c r="BL186" s="52">
        <f t="shared" si="1107"/>
        <v>0</v>
      </c>
      <c r="BM186" s="47"/>
      <c r="BN186" s="52">
        <f t="shared" si="1108"/>
        <v>0</v>
      </c>
      <c r="BO186" s="47"/>
      <c r="BP186" s="52">
        <f t="shared" si="1109"/>
        <v>0</v>
      </c>
      <c r="BQ186" s="47"/>
      <c r="BR186" s="52">
        <f t="shared" si="1110"/>
        <v>0</v>
      </c>
      <c r="BS186" s="47"/>
      <c r="BT186" s="52">
        <f t="shared" si="1111"/>
        <v>0</v>
      </c>
      <c r="BU186" s="47"/>
      <c r="BV186" s="52">
        <f t="shared" si="1112"/>
        <v>0</v>
      </c>
      <c r="BW186" s="47"/>
      <c r="BX186" s="505">
        <f t="shared" si="1113"/>
        <v>0</v>
      </c>
      <c r="BY186" s="499"/>
      <c r="BZ186" s="52">
        <f t="shared" si="1114"/>
        <v>0</v>
      </c>
      <c r="CA186" s="47"/>
      <c r="CB186" s="52">
        <f t="shared" si="1115"/>
        <v>0</v>
      </c>
      <c r="CC186" s="47"/>
      <c r="CD186" s="52">
        <f t="shared" si="1116"/>
        <v>0</v>
      </c>
      <c r="CE186" s="47"/>
      <c r="CF186" s="52">
        <f t="shared" si="1117"/>
        <v>0</v>
      </c>
      <c r="CG186" s="42"/>
      <c r="CH186" s="49">
        <f t="shared" si="1118"/>
        <v>0</v>
      </c>
      <c r="CI186" s="49">
        <f t="shared" si="1119"/>
        <v>0</v>
      </c>
      <c r="CJ186" s="1"/>
      <c r="CK186" s="1"/>
      <c r="CL186" s="207">
        <v>2.75</v>
      </c>
      <c r="CM186" s="207">
        <f t="shared" ref="CM186:CM225" si="1205">SUM(CL186*D186)</f>
        <v>385</v>
      </c>
      <c r="CN186" s="206">
        <f t="shared" ref="CN186:CN225" si="1206">SUM(CL186+I186)</f>
        <v>2.75</v>
      </c>
      <c r="CO186" s="206">
        <f t="shared" ref="CO186:CO225" si="1207">SUM(CN186*D186)</f>
        <v>385</v>
      </c>
      <c r="CP186" s="207"/>
      <c r="CQ186" s="207">
        <f t="shared" si="1120"/>
        <v>0</v>
      </c>
      <c r="CR186" s="206">
        <f t="shared" si="1121"/>
        <v>0</v>
      </c>
      <c r="CS186" s="206">
        <f t="shared" si="1122"/>
        <v>0</v>
      </c>
      <c r="CT186" s="207"/>
      <c r="CU186" s="207">
        <f t="shared" si="1123"/>
        <v>0</v>
      </c>
      <c r="CV186" s="206">
        <f t="shared" si="1124"/>
        <v>0</v>
      </c>
      <c r="CW186" s="206">
        <f t="shared" si="1125"/>
        <v>0</v>
      </c>
      <c r="CX186" s="207"/>
      <c r="CY186" s="207">
        <f t="shared" si="1126"/>
        <v>0</v>
      </c>
      <c r="CZ186" s="206">
        <f t="shared" si="1127"/>
        <v>0</v>
      </c>
      <c r="DA186" s="206">
        <f t="shared" si="1128"/>
        <v>0</v>
      </c>
      <c r="DB186" s="207"/>
      <c r="DC186" s="207">
        <f t="shared" si="1129"/>
        <v>0</v>
      </c>
      <c r="DD186" s="206">
        <f t="shared" si="1130"/>
        <v>0</v>
      </c>
      <c r="DE186" s="206">
        <f t="shared" si="1131"/>
        <v>0</v>
      </c>
      <c r="DF186" s="207"/>
      <c r="DG186" s="207">
        <f t="shared" si="1132"/>
        <v>0</v>
      </c>
      <c r="DH186" s="206">
        <f t="shared" si="1133"/>
        <v>0</v>
      </c>
      <c r="DI186" s="206">
        <f t="shared" si="1134"/>
        <v>0</v>
      </c>
      <c r="DJ186" s="207"/>
      <c r="DK186" s="207">
        <f t="shared" si="1135"/>
        <v>0</v>
      </c>
      <c r="DL186" s="206">
        <f t="shared" si="1136"/>
        <v>0</v>
      </c>
      <c r="DM186" s="206">
        <f t="shared" si="1137"/>
        <v>0</v>
      </c>
      <c r="DN186" s="207"/>
      <c r="DO186" s="207">
        <f t="shared" si="1138"/>
        <v>0</v>
      </c>
      <c r="DP186" s="206">
        <f t="shared" si="1139"/>
        <v>0</v>
      </c>
      <c r="DQ186" s="206">
        <f t="shared" si="1140"/>
        <v>0</v>
      </c>
      <c r="DR186" s="207"/>
      <c r="DS186" s="207">
        <f t="shared" si="1141"/>
        <v>0</v>
      </c>
      <c r="DT186" s="206">
        <f t="shared" si="1142"/>
        <v>0</v>
      </c>
      <c r="DU186" s="206">
        <f t="shared" si="1143"/>
        <v>0</v>
      </c>
      <c r="DV186" s="207"/>
      <c r="DW186" s="207">
        <f t="shared" ref="DW186:DW225" si="1208">DV186*D186</f>
        <v>0</v>
      </c>
      <c r="DX186" s="206">
        <f t="shared" ref="DX186:DX225" si="1209">DV186+AA186</f>
        <v>0</v>
      </c>
      <c r="DY186" s="206">
        <f t="shared" ref="DY186:DY225" si="1210">DX186*D186</f>
        <v>0</v>
      </c>
      <c r="DZ186" s="525"/>
      <c r="EA186" s="207">
        <f t="shared" si="1144"/>
        <v>0</v>
      </c>
      <c r="EB186" s="206">
        <f t="shared" si="1145"/>
        <v>0</v>
      </c>
      <c r="EC186" s="206">
        <f t="shared" si="1146"/>
        <v>0</v>
      </c>
      <c r="ED186" s="207"/>
      <c r="EE186" s="207">
        <f t="shared" si="1147"/>
        <v>0</v>
      </c>
      <c r="EF186" s="206">
        <f t="shared" si="1148"/>
        <v>0</v>
      </c>
      <c r="EG186" s="206">
        <f t="shared" si="1149"/>
        <v>0</v>
      </c>
      <c r="EH186" s="207"/>
      <c r="EI186" s="207">
        <f t="shared" si="1150"/>
        <v>0</v>
      </c>
      <c r="EJ186" s="206">
        <f t="shared" si="1151"/>
        <v>0</v>
      </c>
      <c r="EK186" s="206">
        <f t="shared" si="1152"/>
        <v>0</v>
      </c>
      <c r="EL186" s="207"/>
      <c r="EM186" s="207">
        <f t="shared" si="1153"/>
        <v>0</v>
      </c>
      <c r="EN186" s="206">
        <f t="shared" si="1154"/>
        <v>0</v>
      </c>
      <c r="EO186" s="206">
        <f t="shared" si="1155"/>
        <v>0</v>
      </c>
      <c r="EP186" s="207"/>
      <c r="EQ186" s="207">
        <f t="shared" si="1156"/>
        <v>0</v>
      </c>
      <c r="ER186" s="206">
        <f t="shared" si="1157"/>
        <v>0</v>
      </c>
      <c r="ES186" s="206">
        <f t="shared" si="1158"/>
        <v>0</v>
      </c>
      <c r="ET186" s="207"/>
      <c r="EU186" s="207">
        <f t="shared" si="1159"/>
        <v>0</v>
      </c>
      <c r="EV186" s="206">
        <f t="shared" si="1160"/>
        <v>0</v>
      </c>
      <c r="EW186" s="206">
        <f t="shared" si="1161"/>
        <v>0</v>
      </c>
      <c r="EX186" s="207"/>
      <c r="EY186" s="207">
        <f t="shared" si="1162"/>
        <v>0</v>
      </c>
      <c r="EZ186" s="206">
        <f t="shared" si="1163"/>
        <v>0</v>
      </c>
      <c r="FA186" s="206">
        <f t="shared" si="1164"/>
        <v>0</v>
      </c>
      <c r="FB186" s="207"/>
      <c r="FC186" s="207">
        <f t="shared" si="1165"/>
        <v>0</v>
      </c>
      <c r="FD186" s="206">
        <f t="shared" si="1166"/>
        <v>0</v>
      </c>
      <c r="FE186" s="206">
        <f t="shared" si="1167"/>
        <v>0</v>
      </c>
      <c r="FF186" s="207"/>
      <c r="FG186" s="207">
        <f t="shared" si="1168"/>
        <v>0</v>
      </c>
      <c r="FH186" s="206">
        <f t="shared" si="1169"/>
        <v>0</v>
      </c>
      <c r="FI186" s="206">
        <f t="shared" si="1170"/>
        <v>0</v>
      </c>
      <c r="FJ186" s="207"/>
      <c r="FK186" s="207">
        <f t="shared" si="1171"/>
        <v>0</v>
      </c>
      <c r="FL186" s="206">
        <f t="shared" si="1172"/>
        <v>0</v>
      </c>
      <c r="FM186" s="206">
        <f t="shared" si="1173"/>
        <v>0</v>
      </c>
      <c r="FN186" s="207"/>
      <c r="FO186" s="207">
        <f t="shared" si="1174"/>
        <v>0</v>
      </c>
      <c r="FP186" s="206">
        <f t="shared" si="1175"/>
        <v>0</v>
      </c>
      <c r="FQ186" s="206">
        <f t="shared" si="1176"/>
        <v>0</v>
      </c>
      <c r="FR186" s="207"/>
      <c r="FS186" s="207">
        <f t="shared" si="1177"/>
        <v>0</v>
      </c>
      <c r="FT186" s="206">
        <f t="shared" si="1178"/>
        <v>0</v>
      </c>
      <c r="FU186" s="206">
        <f t="shared" si="1179"/>
        <v>0</v>
      </c>
      <c r="FV186" s="207"/>
      <c r="FW186" s="207">
        <f t="shared" si="1180"/>
        <v>0</v>
      </c>
      <c r="FX186" s="206"/>
      <c r="FY186" s="206"/>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1:263" s="3" customFormat="1" x14ac:dyDescent="0.2">
      <c r="A187" s="45"/>
      <c r="B187" s="45"/>
      <c r="C187" s="45" t="s">
        <v>2</v>
      </c>
      <c r="D187" s="45">
        <v>140</v>
      </c>
      <c r="E187" s="486"/>
      <c r="F187" s="52">
        <f t="shared" si="1181"/>
        <v>0</v>
      </c>
      <c r="G187" s="47"/>
      <c r="H187" s="52">
        <f t="shared" si="1182"/>
        <v>0</v>
      </c>
      <c r="I187" s="47"/>
      <c r="J187" s="52">
        <f t="shared" si="1183"/>
        <v>0</v>
      </c>
      <c r="K187" s="47"/>
      <c r="L187" s="52">
        <f t="shared" si="1184"/>
        <v>0</v>
      </c>
      <c r="M187" s="47"/>
      <c r="N187" s="52">
        <f t="shared" si="1185"/>
        <v>0</v>
      </c>
      <c r="O187" s="47"/>
      <c r="P187" s="52">
        <f t="shared" si="1186"/>
        <v>0</v>
      </c>
      <c r="Q187" s="47"/>
      <c r="R187" s="52">
        <f t="shared" si="1187"/>
        <v>0</v>
      </c>
      <c r="S187" s="47"/>
      <c r="T187" s="52">
        <f t="shared" si="1188"/>
        <v>0</v>
      </c>
      <c r="U187" s="47"/>
      <c r="V187" s="52">
        <f t="shared" si="1189"/>
        <v>0</v>
      </c>
      <c r="W187" s="47"/>
      <c r="X187" s="52">
        <f t="shared" si="1190"/>
        <v>0</v>
      </c>
      <c r="Y187" s="47"/>
      <c r="Z187" s="52">
        <f t="shared" si="1191"/>
        <v>0</v>
      </c>
      <c r="AA187" s="47"/>
      <c r="AB187" s="481">
        <f t="shared" si="1192"/>
        <v>0</v>
      </c>
      <c r="AC187" s="486"/>
      <c r="AD187" s="52">
        <f t="shared" si="1193"/>
        <v>0</v>
      </c>
      <c r="AE187" s="47"/>
      <c r="AF187" s="52">
        <f t="shared" si="1194"/>
        <v>0</v>
      </c>
      <c r="AG187" s="47"/>
      <c r="AH187" s="52">
        <f t="shared" si="1195"/>
        <v>0</v>
      </c>
      <c r="AI187" s="47"/>
      <c r="AJ187" s="52">
        <f t="shared" si="1196"/>
        <v>0</v>
      </c>
      <c r="AK187" s="47"/>
      <c r="AL187" s="52">
        <f t="shared" si="1197"/>
        <v>0</v>
      </c>
      <c r="AM187" s="47"/>
      <c r="AN187" s="52">
        <f t="shared" si="1198"/>
        <v>0</v>
      </c>
      <c r="AO187" s="47"/>
      <c r="AP187" s="52">
        <f t="shared" si="1199"/>
        <v>0</v>
      </c>
      <c r="AQ187" s="47"/>
      <c r="AR187" s="52">
        <f t="shared" si="1200"/>
        <v>0</v>
      </c>
      <c r="AS187" s="47"/>
      <c r="AT187" s="52">
        <f t="shared" si="1201"/>
        <v>0</v>
      </c>
      <c r="AU187" s="47"/>
      <c r="AV187" s="52">
        <f t="shared" si="1202"/>
        <v>0</v>
      </c>
      <c r="AW187" s="47"/>
      <c r="AX187" s="52">
        <f t="shared" si="1203"/>
        <v>0</v>
      </c>
      <c r="AY187" s="47"/>
      <c r="AZ187" s="481">
        <f t="shared" si="1204"/>
        <v>0</v>
      </c>
      <c r="BA187" s="486"/>
      <c r="BB187" s="52">
        <f t="shared" si="1102"/>
        <v>0</v>
      </c>
      <c r="BC187" s="47"/>
      <c r="BD187" s="52">
        <f t="shared" si="1103"/>
        <v>0</v>
      </c>
      <c r="BE187" s="47"/>
      <c r="BF187" s="52">
        <f t="shared" si="1104"/>
        <v>0</v>
      </c>
      <c r="BG187" s="47"/>
      <c r="BH187" s="52">
        <f t="shared" si="1105"/>
        <v>0</v>
      </c>
      <c r="BI187" s="47"/>
      <c r="BJ187" s="52">
        <f t="shared" si="1106"/>
        <v>0</v>
      </c>
      <c r="BK187" s="47"/>
      <c r="BL187" s="52">
        <f t="shared" si="1107"/>
        <v>0</v>
      </c>
      <c r="BM187" s="47"/>
      <c r="BN187" s="52">
        <f t="shared" si="1108"/>
        <v>0</v>
      </c>
      <c r="BO187" s="47"/>
      <c r="BP187" s="52">
        <f t="shared" si="1109"/>
        <v>0</v>
      </c>
      <c r="BQ187" s="47"/>
      <c r="BR187" s="52">
        <f t="shared" si="1110"/>
        <v>0</v>
      </c>
      <c r="BS187" s="47"/>
      <c r="BT187" s="52">
        <f t="shared" si="1111"/>
        <v>0</v>
      </c>
      <c r="BU187" s="47"/>
      <c r="BV187" s="52">
        <f t="shared" si="1112"/>
        <v>0</v>
      </c>
      <c r="BW187" s="47"/>
      <c r="BX187" s="505">
        <f t="shared" si="1113"/>
        <v>0</v>
      </c>
      <c r="BY187" s="499"/>
      <c r="BZ187" s="52">
        <f t="shared" si="1114"/>
        <v>0</v>
      </c>
      <c r="CA187" s="47"/>
      <c r="CB187" s="52">
        <f t="shared" si="1115"/>
        <v>0</v>
      </c>
      <c r="CC187" s="47"/>
      <c r="CD187" s="52">
        <f t="shared" si="1116"/>
        <v>0</v>
      </c>
      <c r="CE187" s="47"/>
      <c r="CF187" s="52">
        <f t="shared" si="1117"/>
        <v>0</v>
      </c>
      <c r="CG187" s="42"/>
      <c r="CH187" s="49">
        <f t="shared" si="1118"/>
        <v>0</v>
      </c>
      <c r="CI187" s="49">
        <f t="shared" si="1119"/>
        <v>0</v>
      </c>
      <c r="CJ187" s="1"/>
      <c r="CK187" s="1"/>
      <c r="CL187" s="207"/>
      <c r="CM187" s="207">
        <f t="shared" si="1205"/>
        <v>0</v>
      </c>
      <c r="CN187" s="206">
        <f t="shared" si="1206"/>
        <v>0</v>
      </c>
      <c r="CO187" s="206">
        <f t="shared" si="1207"/>
        <v>0</v>
      </c>
      <c r="CP187" s="207"/>
      <c r="CQ187" s="207">
        <f t="shared" si="1120"/>
        <v>0</v>
      </c>
      <c r="CR187" s="206">
        <f t="shared" si="1121"/>
        <v>0</v>
      </c>
      <c r="CS187" s="206">
        <f t="shared" si="1122"/>
        <v>0</v>
      </c>
      <c r="CT187" s="207"/>
      <c r="CU187" s="207">
        <f t="shared" si="1123"/>
        <v>0</v>
      </c>
      <c r="CV187" s="206">
        <f t="shared" si="1124"/>
        <v>0</v>
      </c>
      <c r="CW187" s="206">
        <f t="shared" si="1125"/>
        <v>0</v>
      </c>
      <c r="CX187" s="207"/>
      <c r="CY187" s="207">
        <f t="shared" si="1126"/>
        <v>0</v>
      </c>
      <c r="CZ187" s="206">
        <f t="shared" si="1127"/>
        <v>0</v>
      </c>
      <c r="DA187" s="206">
        <f t="shared" si="1128"/>
        <v>0</v>
      </c>
      <c r="DB187" s="207"/>
      <c r="DC187" s="207">
        <f t="shared" si="1129"/>
        <v>0</v>
      </c>
      <c r="DD187" s="206">
        <f t="shared" si="1130"/>
        <v>0</v>
      </c>
      <c r="DE187" s="206">
        <f t="shared" si="1131"/>
        <v>0</v>
      </c>
      <c r="DF187" s="207"/>
      <c r="DG187" s="207">
        <f t="shared" si="1132"/>
        <v>0</v>
      </c>
      <c r="DH187" s="206">
        <f t="shared" si="1133"/>
        <v>0</v>
      </c>
      <c r="DI187" s="206">
        <f t="shared" si="1134"/>
        <v>0</v>
      </c>
      <c r="DJ187" s="207"/>
      <c r="DK187" s="207">
        <f t="shared" si="1135"/>
        <v>0</v>
      </c>
      <c r="DL187" s="206">
        <f t="shared" si="1136"/>
        <v>0</v>
      </c>
      <c r="DM187" s="206">
        <f t="shared" si="1137"/>
        <v>0</v>
      </c>
      <c r="DN187" s="207"/>
      <c r="DO187" s="207">
        <f t="shared" si="1138"/>
        <v>0</v>
      </c>
      <c r="DP187" s="206">
        <f t="shared" si="1139"/>
        <v>0</v>
      </c>
      <c r="DQ187" s="206">
        <f t="shared" si="1140"/>
        <v>0</v>
      </c>
      <c r="DR187" s="207"/>
      <c r="DS187" s="207">
        <f t="shared" si="1141"/>
        <v>0</v>
      </c>
      <c r="DT187" s="206">
        <f t="shared" si="1142"/>
        <v>0</v>
      </c>
      <c r="DU187" s="206">
        <f t="shared" si="1143"/>
        <v>0</v>
      </c>
      <c r="DV187" s="207"/>
      <c r="DW187" s="207">
        <f t="shared" si="1208"/>
        <v>0</v>
      </c>
      <c r="DX187" s="206">
        <f t="shared" si="1209"/>
        <v>0</v>
      </c>
      <c r="DY187" s="206">
        <f t="shared" si="1210"/>
        <v>0</v>
      </c>
      <c r="DZ187" s="525"/>
      <c r="EA187" s="207">
        <f t="shared" si="1144"/>
        <v>0</v>
      </c>
      <c r="EB187" s="206">
        <f t="shared" si="1145"/>
        <v>0</v>
      </c>
      <c r="EC187" s="206">
        <f t="shared" si="1146"/>
        <v>0</v>
      </c>
      <c r="ED187" s="207"/>
      <c r="EE187" s="207">
        <f t="shared" si="1147"/>
        <v>0</v>
      </c>
      <c r="EF187" s="206">
        <f t="shared" si="1148"/>
        <v>0</v>
      </c>
      <c r="EG187" s="206">
        <f t="shared" si="1149"/>
        <v>0</v>
      </c>
      <c r="EH187" s="207"/>
      <c r="EI187" s="207">
        <f t="shared" si="1150"/>
        <v>0</v>
      </c>
      <c r="EJ187" s="206">
        <f t="shared" si="1151"/>
        <v>0</v>
      </c>
      <c r="EK187" s="206">
        <f t="shared" si="1152"/>
        <v>0</v>
      </c>
      <c r="EL187" s="207"/>
      <c r="EM187" s="207">
        <f t="shared" si="1153"/>
        <v>0</v>
      </c>
      <c r="EN187" s="206">
        <f t="shared" si="1154"/>
        <v>0</v>
      </c>
      <c r="EO187" s="206">
        <f t="shared" si="1155"/>
        <v>0</v>
      </c>
      <c r="EP187" s="207"/>
      <c r="EQ187" s="207">
        <f t="shared" si="1156"/>
        <v>0</v>
      </c>
      <c r="ER187" s="206">
        <f t="shared" si="1157"/>
        <v>0</v>
      </c>
      <c r="ES187" s="206">
        <f t="shared" si="1158"/>
        <v>0</v>
      </c>
      <c r="ET187" s="207"/>
      <c r="EU187" s="207">
        <f t="shared" si="1159"/>
        <v>0</v>
      </c>
      <c r="EV187" s="206">
        <f t="shared" si="1160"/>
        <v>0</v>
      </c>
      <c r="EW187" s="206">
        <f t="shared" si="1161"/>
        <v>0</v>
      </c>
      <c r="EX187" s="207"/>
      <c r="EY187" s="207">
        <f t="shared" si="1162"/>
        <v>0</v>
      </c>
      <c r="EZ187" s="206">
        <f t="shared" si="1163"/>
        <v>0</v>
      </c>
      <c r="FA187" s="206">
        <f t="shared" si="1164"/>
        <v>0</v>
      </c>
      <c r="FB187" s="207"/>
      <c r="FC187" s="207">
        <f t="shared" si="1165"/>
        <v>0</v>
      </c>
      <c r="FD187" s="206">
        <f t="shared" si="1166"/>
        <v>0</v>
      </c>
      <c r="FE187" s="206">
        <f t="shared" si="1167"/>
        <v>0</v>
      </c>
      <c r="FF187" s="207"/>
      <c r="FG187" s="207">
        <f t="shared" si="1168"/>
        <v>0</v>
      </c>
      <c r="FH187" s="206">
        <f t="shared" si="1169"/>
        <v>0</v>
      </c>
      <c r="FI187" s="206">
        <f t="shared" si="1170"/>
        <v>0</v>
      </c>
      <c r="FJ187" s="207"/>
      <c r="FK187" s="207">
        <f t="shared" si="1171"/>
        <v>0</v>
      </c>
      <c r="FL187" s="206">
        <f t="shared" si="1172"/>
        <v>0</v>
      </c>
      <c r="FM187" s="206">
        <f t="shared" si="1173"/>
        <v>0</v>
      </c>
      <c r="FN187" s="207"/>
      <c r="FO187" s="207">
        <f t="shared" si="1174"/>
        <v>0</v>
      </c>
      <c r="FP187" s="206">
        <f t="shared" si="1175"/>
        <v>0</v>
      </c>
      <c r="FQ187" s="206">
        <f t="shared" si="1176"/>
        <v>0</v>
      </c>
      <c r="FR187" s="207"/>
      <c r="FS187" s="207">
        <f t="shared" si="1177"/>
        <v>0</v>
      </c>
      <c r="FT187" s="206">
        <f t="shared" si="1178"/>
        <v>0</v>
      </c>
      <c r="FU187" s="206">
        <f t="shared" si="1179"/>
        <v>0</v>
      </c>
      <c r="FV187" s="207"/>
      <c r="FW187" s="207">
        <f t="shared" si="1180"/>
        <v>0</v>
      </c>
      <c r="FX187" s="206"/>
      <c r="FY187" s="206"/>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1:263" s="3" customFormat="1" x14ac:dyDescent="0.2">
      <c r="A188" s="45"/>
      <c r="B188" s="45"/>
      <c r="C188" s="45" t="s">
        <v>2</v>
      </c>
      <c r="D188" s="45">
        <v>140</v>
      </c>
      <c r="E188" s="486"/>
      <c r="F188" s="52">
        <f t="shared" si="1181"/>
        <v>0</v>
      </c>
      <c r="G188" s="47"/>
      <c r="H188" s="52">
        <f t="shared" si="1182"/>
        <v>0</v>
      </c>
      <c r="I188" s="47"/>
      <c r="J188" s="52">
        <f t="shared" si="1183"/>
        <v>0</v>
      </c>
      <c r="K188" s="47"/>
      <c r="L188" s="52">
        <f t="shared" si="1184"/>
        <v>0</v>
      </c>
      <c r="M188" s="47"/>
      <c r="N188" s="52">
        <f t="shared" si="1185"/>
        <v>0</v>
      </c>
      <c r="O188" s="47"/>
      <c r="P188" s="52">
        <f t="shared" si="1186"/>
        <v>0</v>
      </c>
      <c r="Q188" s="47"/>
      <c r="R188" s="52">
        <f t="shared" si="1187"/>
        <v>0</v>
      </c>
      <c r="S188" s="47"/>
      <c r="T188" s="52">
        <f t="shared" si="1188"/>
        <v>0</v>
      </c>
      <c r="U188" s="47"/>
      <c r="V188" s="52">
        <f t="shared" si="1189"/>
        <v>0</v>
      </c>
      <c r="W188" s="47"/>
      <c r="X188" s="52">
        <f t="shared" si="1190"/>
        <v>0</v>
      </c>
      <c r="Y188" s="47"/>
      <c r="Z188" s="52">
        <f t="shared" si="1191"/>
        <v>0</v>
      </c>
      <c r="AA188" s="47"/>
      <c r="AB188" s="481">
        <f t="shared" si="1192"/>
        <v>0</v>
      </c>
      <c r="AC188" s="486"/>
      <c r="AD188" s="52">
        <f t="shared" si="1193"/>
        <v>0</v>
      </c>
      <c r="AE188" s="47"/>
      <c r="AF188" s="52">
        <f t="shared" si="1194"/>
        <v>0</v>
      </c>
      <c r="AG188" s="47"/>
      <c r="AH188" s="52">
        <f t="shared" si="1195"/>
        <v>0</v>
      </c>
      <c r="AI188" s="47"/>
      <c r="AJ188" s="52">
        <f t="shared" si="1196"/>
        <v>0</v>
      </c>
      <c r="AK188" s="47"/>
      <c r="AL188" s="52">
        <f t="shared" si="1197"/>
        <v>0</v>
      </c>
      <c r="AM188" s="47"/>
      <c r="AN188" s="52">
        <f t="shared" si="1198"/>
        <v>0</v>
      </c>
      <c r="AO188" s="47"/>
      <c r="AP188" s="52">
        <f t="shared" si="1199"/>
        <v>0</v>
      </c>
      <c r="AQ188" s="47"/>
      <c r="AR188" s="52">
        <f t="shared" si="1200"/>
        <v>0</v>
      </c>
      <c r="AS188" s="47"/>
      <c r="AT188" s="52">
        <f t="shared" si="1201"/>
        <v>0</v>
      </c>
      <c r="AU188" s="47"/>
      <c r="AV188" s="52">
        <f t="shared" si="1202"/>
        <v>0</v>
      </c>
      <c r="AW188" s="47"/>
      <c r="AX188" s="52">
        <f t="shared" si="1203"/>
        <v>0</v>
      </c>
      <c r="AY188" s="47"/>
      <c r="AZ188" s="481">
        <f t="shared" si="1204"/>
        <v>0</v>
      </c>
      <c r="BA188" s="486"/>
      <c r="BB188" s="52">
        <f t="shared" si="1102"/>
        <v>0</v>
      </c>
      <c r="BC188" s="47"/>
      <c r="BD188" s="52">
        <f t="shared" si="1103"/>
        <v>0</v>
      </c>
      <c r="BE188" s="47"/>
      <c r="BF188" s="52">
        <f t="shared" si="1104"/>
        <v>0</v>
      </c>
      <c r="BG188" s="47"/>
      <c r="BH188" s="52">
        <f t="shared" si="1105"/>
        <v>0</v>
      </c>
      <c r="BI188" s="47"/>
      <c r="BJ188" s="52">
        <f t="shared" si="1106"/>
        <v>0</v>
      </c>
      <c r="BK188" s="47"/>
      <c r="BL188" s="52">
        <f t="shared" si="1107"/>
        <v>0</v>
      </c>
      <c r="BM188" s="47"/>
      <c r="BN188" s="52">
        <f t="shared" si="1108"/>
        <v>0</v>
      </c>
      <c r="BO188" s="47"/>
      <c r="BP188" s="52">
        <f t="shared" si="1109"/>
        <v>0</v>
      </c>
      <c r="BQ188" s="47"/>
      <c r="BR188" s="52">
        <f t="shared" si="1110"/>
        <v>0</v>
      </c>
      <c r="BS188" s="47"/>
      <c r="BT188" s="52">
        <f t="shared" si="1111"/>
        <v>0</v>
      </c>
      <c r="BU188" s="47"/>
      <c r="BV188" s="52">
        <f t="shared" si="1112"/>
        <v>0</v>
      </c>
      <c r="BW188" s="47"/>
      <c r="BX188" s="505">
        <f t="shared" si="1113"/>
        <v>0</v>
      </c>
      <c r="BY188" s="499"/>
      <c r="BZ188" s="52">
        <f t="shared" si="1114"/>
        <v>0</v>
      </c>
      <c r="CA188" s="47"/>
      <c r="CB188" s="52">
        <f t="shared" si="1115"/>
        <v>0</v>
      </c>
      <c r="CC188" s="47"/>
      <c r="CD188" s="52">
        <f t="shared" si="1116"/>
        <v>0</v>
      </c>
      <c r="CE188" s="47"/>
      <c r="CF188" s="52">
        <f t="shared" si="1117"/>
        <v>0</v>
      </c>
      <c r="CG188" s="42"/>
      <c r="CH188" s="49">
        <f t="shared" si="1118"/>
        <v>0</v>
      </c>
      <c r="CI188" s="49">
        <f t="shared" si="1119"/>
        <v>0</v>
      </c>
      <c r="CJ188" s="1"/>
      <c r="CK188" s="1"/>
      <c r="CL188" s="207"/>
      <c r="CM188" s="207">
        <f t="shared" si="1205"/>
        <v>0</v>
      </c>
      <c r="CN188" s="206">
        <f t="shared" si="1206"/>
        <v>0</v>
      </c>
      <c r="CO188" s="206">
        <f t="shared" si="1207"/>
        <v>0</v>
      </c>
      <c r="CP188" s="207"/>
      <c r="CQ188" s="207">
        <f t="shared" si="1120"/>
        <v>0</v>
      </c>
      <c r="CR188" s="206">
        <f t="shared" si="1121"/>
        <v>0</v>
      </c>
      <c r="CS188" s="206">
        <f t="shared" si="1122"/>
        <v>0</v>
      </c>
      <c r="CT188" s="207"/>
      <c r="CU188" s="207">
        <f t="shared" si="1123"/>
        <v>0</v>
      </c>
      <c r="CV188" s="206">
        <f t="shared" si="1124"/>
        <v>0</v>
      </c>
      <c r="CW188" s="206">
        <f t="shared" si="1125"/>
        <v>0</v>
      </c>
      <c r="CX188" s="207"/>
      <c r="CY188" s="207">
        <f t="shared" si="1126"/>
        <v>0</v>
      </c>
      <c r="CZ188" s="206">
        <f t="shared" si="1127"/>
        <v>0</v>
      </c>
      <c r="DA188" s="206">
        <f t="shared" si="1128"/>
        <v>0</v>
      </c>
      <c r="DB188" s="207"/>
      <c r="DC188" s="207">
        <f t="shared" si="1129"/>
        <v>0</v>
      </c>
      <c r="DD188" s="206">
        <f t="shared" si="1130"/>
        <v>0</v>
      </c>
      <c r="DE188" s="206">
        <f t="shared" si="1131"/>
        <v>0</v>
      </c>
      <c r="DF188" s="207"/>
      <c r="DG188" s="207">
        <f t="shared" si="1132"/>
        <v>0</v>
      </c>
      <c r="DH188" s="206">
        <f t="shared" si="1133"/>
        <v>0</v>
      </c>
      <c r="DI188" s="206">
        <f t="shared" si="1134"/>
        <v>0</v>
      </c>
      <c r="DJ188" s="207"/>
      <c r="DK188" s="207">
        <f t="shared" si="1135"/>
        <v>0</v>
      </c>
      <c r="DL188" s="206">
        <f t="shared" si="1136"/>
        <v>0</v>
      </c>
      <c r="DM188" s="206">
        <f t="shared" si="1137"/>
        <v>0</v>
      </c>
      <c r="DN188" s="207"/>
      <c r="DO188" s="207">
        <f t="shared" si="1138"/>
        <v>0</v>
      </c>
      <c r="DP188" s="206">
        <f t="shared" si="1139"/>
        <v>0</v>
      </c>
      <c r="DQ188" s="206">
        <f t="shared" si="1140"/>
        <v>0</v>
      </c>
      <c r="DR188" s="207"/>
      <c r="DS188" s="207">
        <f t="shared" si="1141"/>
        <v>0</v>
      </c>
      <c r="DT188" s="206">
        <f t="shared" si="1142"/>
        <v>0</v>
      </c>
      <c r="DU188" s="206">
        <f t="shared" si="1143"/>
        <v>0</v>
      </c>
      <c r="DV188" s="207"/>
      <c r="DW188" s="207">
        <f t="shared" si="1208"/>
        <v>0</v>
      </c>
      <c r="DX188" s="206">
        <f t="shared" si="1209"/>
        <v>0</v>
      </c>
      <c r="DY188" s="206">
        <f t="shared" si="1210"/>
        <v>0</v>
      </c>
      <c r="DZ188" s="525"/>
      <c r="EA188" s="207">
        <f t="shared" si="1144"/>
        <v>0</v>
      </c>
      <c r="EB188" s="206">
        <f t="shared" si="1145"/>
        <v>0</v>
      </c>
      <c r="EC188" s="206">
        <f t="shared" si="1146"/>
        <v>0</v>
      </c>
      <c r="ED188" s="207"/>
      <c r="EE188" s="207">
        <f t="shared" si="1147"/>
        <v>0</v>
      </c>
      <c r="EF188" s="206">
        <f t="shared" si="1148"/>
        <v>0</v>
      </c>
      <c r="EG188" s="206">
        <f t="shared" si="1149"/>
        <v>0</v>
      </c>
      <c r="EH188" s="207"/>
      <c r="EI188" s="207">
        <f t="shared" si="1150"/>
        <v>0</v>
      </c>
      <c r="EJ188" s="206">
        <f t="shared" si="1151"/>
        <v>0</v>
      </c>
      <c r="EK188" s="206">
        <f t="shared" si="1152"/>
        <v>0</v>
      </c>
      <c r="EL188" s="207"/>
      <c r="EM188" s="207">
        <f t="shared" si="1153"/>
        <v>0</v>
      </c>
      <c r="EN188" s="206">
        <f t="shared" si="1154"/>
        <v>0</v>
      </c>
      <c r="EO188" s="206">
        <f t="shared" si="1155"/>
        <v>0</v>
      </c>
      <c r="EP188" s="207"/>
      <c r="EQ188" s="207">
        <f t="shared" si="1156"/>
        <v>0</v>
      </c>
      <c r="ER188" s="206">
        <f t="shared" si="1157"/>
        <v>0</v>
      </c>
      <c r="ES188" s="206">
        <f t="shared" si="1158"/>
        <v>0</v>
      </c>
      <c r="ET188" s="207"/>
      <c r="EU188" s="207">
        <f t="shared" si="1159"/>
        <v>0</v>
      </c>
      <c r="EV188" s="206">
        <f t="shared" si="1160"/>
        <v>0</v>
      </c>
      <c r="EW188" s="206">
        <f t="shared" si="1161"/>
        <v>0</v>
      </c>
      <c r="EX188" s="207"/>
      <c r="EY188" s="207">
        <f t="shared" si="1162"/>
        <v>0</v>
      </c>
      <c r="EZ188" s="206">
        <f t="shared" si="1163"/>
        <v>0</v>
      </c>
      <c r="FA188" s="206">
        <f t="shared" si="1164"/>
        <v>0</v>
      </c>
      <c r="FB188" s="207"/>
      <c r="FC188" s="207">
        <f t="shared" si="1165"/>
        <v>0</v>
      </c>
      <c r="FD188" s="206">
        <f t="shared" si="1166"/>
        <v>0</v>
      </c>
      <c r="FE188" s="206">
        <f t="shared" si="1167"/>
        <v>0</v>
      </c>
      <c r="FF188" s="207"/>
      <c r="FG188" s="207">
        <f t="shared" si="1168"/>
        <v>0</v>
      </c>
      <c r="FH188" s="206">
        <f t="shared" si="1169"/>
        <v>0</v>
      </c>
      <c r="FI188" s="206">
        <f t="shared" si="1170"/>
        <v>0</v>
      </c>
      <c r="FJ188" s="207"/>
      <c r="FK188" s="207">
        <f t="shared" si="1171"/>
        <v>0</v>
      </c>
      <c r="FL188" s="206">
        <f t="shared" si="1172"/>
        <v>0</v>
      </c>
      <c r="FM188" s="206">
        <f t="shared" si="1173"/>
        <v>0</v>
      </c>
      <c r="FN188" s="207"/>
      <c r="FO188" s="207">
        <f t="shared" si="1174"/>
        <v>0</v>
      </c>
      <c r="FP188" s="206">
        <f t="shared" si="1175"/>
        <v>0</v>
      </c>
      <c r="FQ188" s="206">
        <f t="shared" si="1176"/>
        <v>0</v>
      </c>
      <c r="FR188" s="207"/>
      <c r="FS188" s="207">
        <f t="shared" si="1177"/>
        <v>0</v>
      </c>
      <c r="FT188" s="206">
        <f t="shared" si="1178"/>
        <v>0</v>
      </c>
      <c r="FU188" s="206">
        <f t="shared" si="1179"/>
        <v>0</v>
      </c>
      <c r="FV188" s="207"/>
      <c r="FW188" s="207">
        <f t="shared" si="1180"/>
        <v>0</v>
      </c>
      <c r="FX188" s="206"/>
      <c r="FY188" s="206"/>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1:263" s="3" customFormat="1" x14ac:dyDescent="0.2">
      <c r="A189" s="45"/>
      <c r="B189" s="45"/>
      <c r="C189" s="45" t="s">
        <v>2</v>
      </c>
      <c r="D189" s="45">
        <v>140</v>
      </c>
      <c r="E189" s="486"/>
      <c r="F189" s="52">
        <f t="shared" si="1181"/>
        <v>0</v>
      </c>
      <c r="G189" s="47"/>
      <c r="H189" s="52">
        <f t="shared" si="1182"/>
        <v>0</v>
      </c>
      <c r="I189" s="47"/>
      <c r="J189" s="52">
        <f t="shared" si="1183"/>
        <v>0</v>
      </c>
      <c r="K189" s="47"/>
      <c r="L189" s="52">
        <f t="shared" si="1184"/>
        <v>0</v>
      </c>
      <c r="M189" s="47"/>
      <c r="N189" s="52">
        <f t="shared" si="1185"/>
        <v>0</v>
      </c>
      <c r="O189" s="47"/>
      <c r="P189" s="52">
        <f t="shared" si="1186"/>
        <v>0</v>
      </c>
      <c r="Q189" s="47"/>
      <c r="R189" s="52">
        <f t="shared" si="1187"/>
        <v>0</v>
      </c>
      <c r="S189" s="47"/>
      <c r="T189" s="52">
        <f t="shared" si="1188"/>
        <v>0</v>
      </c>
      <c r="U189" s="47"/>
      <c r="V189" s="52">
        <f t="shared" si="1189"/>
        <v>0</v>
      </c>
      <c r="W189" s="47"/>
      <c r="X189" s="52">
        <f t="shared" si="1190"/>
        <v>0</v>
      </c>
      <c r="Y189" s="47"/>
      <c r="Z189" s="52">
        <f t="shared" si="1191"/>
        <v>0</v>
      </c>
      <c r="AA189" s="47"/>
      <c r="AB189" s="481">
        <f t="shared" si="1192"/>
        <v>0</v>
      </c>
      <c r="AC189" s="486"/>
      <c r="AD189" s="52">
        <f t="shared" si="1193"/>
        <v>0</v>
      </c>
      <c r="AE189" s="47"/>
      <c r="AF189" s="52">
        <f t="shared" si="1194"/>
        <v>0</v>
      </c>
      <c r="AG189" s="47"/>
      <c r="AH189" s="52">
        <f t="shared" si="1195"/>
        <v>0</v>
      </c>
      <c r="AI189" s="47"/>
      <c r="AJ189" s="52">
        <f t="shared" si="1196"/>
        <v>0</v>
      </c>
      <c r="AK189" s="47"/>
      <c r="AL189" s="52">
        <f t="shared" si="1197"/>
        <v>0</v>
      </c>
      <c r="AM189" s="47"/>
      <c r="AN189" s="52">
        <f t="shared" si="1198"/>
        <v>0</v>
      </c>
      <c r="AO189" s="47"/>
      <c r="AP189" s="52">
        <f t="shared" si="1199"/>
        <v>0</v>
      </c>
      <c r="AQ189" s="47"/>
      <c r="AR189" s="52">
        <f t="shared" si="1200"/>
        <v>0</v>
      </c>
      <c r="AS189" s="47"/>
      <c r="AT189" s="52">
        <f t="shared" si="1201"/>
        <v>0</v>
      </c>
      <c r="AU189" s="47"/>
      <c r="AV189" s="52">
        <f t="shared" si="1202"/>
        <v>0</v>
      </c>
      <c r="AW189" s="47"/>
      <c r="AX189" s="52">
        <f t="shared" si="1203"/>
        <v>0</v>
      </c>
      <c r="AY189" s="47"/>
      <c r="AZ189" s="481">
        <f t="shared" si="1204"/>
        <v>0</v>
      </c>
      <c r="BA189" s="486"/>
      <c r="BB189" s="52">
        <f t="shared" si="1102"/>
        <v>0</v>
      </c>
      <c r="BC189" s="47"/>
      <c r="BD189" s="52">
        <f t="shared" si="1103"/>
        <v>0</v>
      </c>
      <c r="BE189" s="47"/>
      <c r="BF189" s="52">
        <f t="shared" si="1104"/>
        <v>0</v>
      </c>
      <c r="BG189" s="47"/>
      <c r="BH189" s="52">
        <f t="shared" si="1105"/>
        <v>0</v>
      </c>
      <c r="BI189" s="47"/>
      <c r="BJ189" s="52">
        <f t="shared" si="1106"/>
        <v>0</v>
      </c>
      <c r="BK189" s="47"/>
      <c r="BL189" s="52">
        <f t="shared" si="1107"/>
        <v>0</v>
      </c>
      <c r="BM189" s="47"/>
      <c r="BN189" s="52">
        <f t="shared" si="1108"/>
        <v>0</v>
      </c>
      <c r="BO189" s="47"/>
      <c r="BP189" s="52">
        <f t="shared" si="1109"/>
        <v>0</v>
      </c>
      <c r="BQ189" s="47"/>
      <c r="BR189" s="52">
        <f t="shared" si="1110"/>
        <v>0</v>
      </c>
      <c r="BS189" s="47"/>
      <c r="BT189" s="52">
        <f t="shared" si="1111"/>
        <v>0</v>
      </c>
      <c r="BU189" s="47"/>
      <c r="BV189" s="52">
        <f t="shared" si="1112"/>
        <v>0</v>
      </c>
      <c r="BW189" s="47"/>
      <c r="BX189" s="505">
        <f t="shared" si="1113"/>
        <v>0</v>
      </c>
      <c r="BY189" s="499"/>
      <c r="BZ189" s="52">
        <f t="shared" si="1114"/>
        <v>0</v>
      </c>
      <c r="CA189" s="47"/>
      <c r="CB189" s="52">
        <f t="shared" si="1115"/>
        <v>0</v>
      </c>
      <c r="CC189" s="47"/>
      <c r="CD189" s="52">
        <f t="shared" si="1116"/>
        <v>0</v>
      </c>
      <c r="CE189" s="47"/>
      <c r="CF189" s="52">
        <f t="shared" si="1117"/>
        <v>0</v>
      </c>
      <c r="CG189" s="42"/>
      <c r="CH189" s="49">
        <f t="shared" si="1118"/>
        <v>0</v>
      </c>
      <c r="CI189" s="49">
        <f t="shared" si="1119"/>
        <v>0</v>
      </c>
      <c r="CJ189" s="1"/>
      <c r="CK189" s="1"/>
      <c r="CL189" s="207"/>
      <c r="CM189" s="207">
        <f t="shared" si="1205"/>
        <v>0</v>
      </c>
      <c r="CN189" s="206">
        <f t="shared" si="1206"/>
        <v>0</v>
      </c>
      <c r="CO189" s="206">
        <f t="shared" si="1207"/>
        <v>0</v>
      </c>
      <c r="CP189" s="207"/>
      <c r="CQ189" s="207">
        <f t="shared" si="1120"/>
        <v>0</v>
      </c>
      <c r="CR189" s="206">
        <f t="shared" si="1121"/>
        <v>0</v>
      </c>
      <c r="CS189" s="206">
        <f t="shared" si="1122"/>
        <v>0</v>
      </c>
      <c r="CT189" s="207"/>
      <c r="CU189" s="207">
        <f t="shared" si="1123"/>
        <v>0</v>
      </c>
      <c r="CV189" s="206">
        <f t="shared" si="1124"/>
        <v>0</v>
      </c>
      <c r="CW189" s="206">
        <f t="shared" si="1125"/>
        <v>0</v>
      </c>
      <c r="CX189" s="207"/>
      <c r="CY189" s="207">
        <f t="shared" si="1126"/>
        <v>0</v>
      </c>
      <c r="CZ189" s="206">
        <f t="shared" si="1127"/>
        <v>0</v>
      </c>
      <c r="DA189" s="206">
        <f t="shared" si="1128"/>
        <v>0</v>
      </c>
      <c r="DB189" s="207"/>
      <c r="DC189" s="207">
        <f t="shared" si="1129"/>
        <v>0</v>
      </c>
      <c r="DD189" s="206">
        <f t="shared" si="1130"/>
        <v>0</v>
      </c>
      <c r="DE189" s="206">
        <f t="shared" si="1131"/>
        <v>0</v>
      </c>
      <c r="DF189" s="207"/>
      <c r="DG189" s="207">
        <f t="shared" si="1132"/>
        <v>0</v>
      </c>
      <c r="DH189" s="206">
        <f t="shared" si="1133"/>
        <v>0</v>
      </c>
      <c r="DI189" s="206">
        <f t="shared" si="1134"/>
        <v>0</v>
      </c>
      <c r="DJ189" s="207"/>
      <c r="DK189" s="207">
        <f t="shared" si="1135"/>
        <v>0</v>
      </c>
      <c r="DL189" s="206">
        <f t="shared" si="1136"/>
        <v>0</v>
      </c>
      <c r="DM189" s="206">
        <f t="shared" si="1137"/>
        <v>0</v>
      </c>
      <c r="DN189" s="207"/>
      <c r="DO189" s="207">
        <f t="shared" si="1138"/>
        <v>0</v>
      </c>
      <c r="DP189" s="206">
        <f t="shared" si="1139"/>
        <v>0</v>
      </c>
      <c r="DQ189" s="206">
        <f t="shared" si="1140"/>
        <v>0</v>
      </c>
      <c r="DR189" s="207"/>
      <c r="DS189" s="207">
        <f t="shared" si="1141"/>
        <v>0</v>
      </c>
      <c r="DT189" s="206">
        <f t="shared" si="1142"/>
        <v>0</v>
      </c>
      <c r="DU189" s="206">
        <f t="shared" si="1143"/>
        <v>0</v>
      </c>
      <c r="DV189" s="207"/>
      <c r="DW189" s="207">
        <f t="shared" si="1208"/>
        <v>0</v>
      </c>
      <c r="DX189" s="206">
        <f t="shared" si="1209"/>
        <v>0</v>
      </c>
      <c r="DY189" s="206">
        <f t="shared" si="1210"/>
        <v>0</v>
      </c>
      <c r="DZ189" s="525"/>
      <c r="EA189" s="207">
        <f t="shared" si="1144"/>
        <v>0</v>
      </c>
      <c r="EB189" s="206">
        <f t="shared" si="1145"/>
        <v>0</v>
      </c>
      <c r="EC189" s="206">
        <f t="shared" si="1146"/>
        <v>0</v>
      </c>
      <c r="ED189" s="207"/>
      <c r="EE189" s="207">
        <f t="shared" si="1147"/>
        <v>0</v>
      </c>
      <c r="EF189" s="206">
        <f t="shared" si="1148"/>
        <v>0</v>
      </c>
      <c r="EG189" s="206">
        <f t="shared" si="1149"/>
        <v>0</v>
      </c>
      <c r="EH189" s="207"/>
      <c r="EI189" s="207">
        <f t="shared" si="1150"/>
        <v>0</v>
      </c>
      <c r="EJ189" s="206">
        <f t="shared" si="1151"/>
        <v>0</v>
      </c>
      <c r="EK189" s="206">
        <f t="shared" si="1152"/>
        <v>0</v>
      </c>
      <c r="EL189" s="207"/>
      <c r="EM189" s="207">
        <f t="shared" si="1153"/>
        <v>0</v>
      </c>
      <c r="EN189" s="206">
        <f t="shared" si="1154"/>
        <v>0</v>
      </c>
      <c r="EO189" s="206">
        <f t="shared" si="1155"/>
        <v>0</v>
      </c>
      <c r="EP189" s="207"/>
      <c r="EQ189" s="207">
        <f t="shared" si="1156"/>
        <v>0</v>
      </c>
      <c r="ER189" s="206">
        <f t="shared" si="1157"/>
        <v>0</v>
      </c>
      <c r="ES189" s="206">
        <f t="shared" si="1158"/>
        <v>0</v>
      </c>
      <c r="ET189" s="207"/>
      <c r="EU189" s="207">
        <f t="shared" si="1159"/>
        <v>0</v>
      </c>
      <c r="EV189" s="206">
        <f t="shared" si="1160"/>
        <v>0</v>
      </c>
      <c r="EW189" s="206">
        <f t="shared" si="1161"/>
        <v>0</v>
      </c>
      <c r="EX189" s="207"/>
      <c r="EY189" s="207">
        <f t="shared" si="1162"/>
        <v>0</v>
      </c>
      <c r="EZ189" s="206">
        <f t="shared" si="1163"/>
        <v>0</v>
      </c>
      <c r="FA189" s="206">
        <f t="shared" si="1164"/>
        <v>0</v>
      </c>
      <c r="FB189" s="207"/>
      <c r="FC189" s="207">
        <f t="shared" si="1165"/>
        <v>0</v>
      </c>
      <c r="FD189" s="206">
        <f t="shared" si="1166"/>
        <v>0</v>
      </c>
      <c r="FE189" s="206">
        <f t="shared" si="1167"/>
        <v>0</v>
      </c>
      <c r="FF189" s="207"/>
      <c r="FG189" s="207">
        <f t="shared" si="1168"/>
        <v>0</v>
      </c>
      <c r="FH189" s="206">
        <f t="shared" si="1169"/>
        <v>0</v>
      </c>
      <c r="FI189" s="206">
        <f t="shared" si="1170"/>
        <v>0</v>
      </c>
      <c r="FJ189" s="207"/>
      <c r="FK189" s="207">
        <f t="shared" si="1171"/>
        <v>0</v>
      </c>
      <c r="FL189" s="206">
        <f t="shared" si="1172"/>
        <v>0</v>
      </c>
      <c r="FM189" s="206">
        <f t="shared" si="1173"/>
        <v>0</v>
      </c>
      <c r="FN189" s="207"/>
      <c r="FO189" s="207">
        <f t="shared" si="1174"/>
        <v>0</v>
      </c>
      <c r="FP189" s="206">
        <f t="shared" si="1175"/>
        <v>0</v>
      </c>
      <c r="FQ189" s="206">
        <f t="shared" si="1176"/>
        <v>0</v>
      </c>
      <c r="FR189" s="207"/>
      <c r="FS189" s="207">
        <f t="shared" si="1177"/>
        <v>0</v>
      </c>
      <c r="FT189" s="206">
        <f t="shared" si="1178"/>
        <v>0</v>
      </c>
      <c r="FU189" s="206">
        <f t="shared" si="1179"/>
        <v>0</v>
      </c>
      <c r="FV189" s="207"/>
      <c r="FW189" s="207">
        <f t="shared" si="1180"/>
        <v>0</v>
      </c>
      <c r="FX189" s="206"/>
      <c r="FY189" s="206"/>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1:263" s="3" customFormat="1" x14ac:dyDescent="0.2">
      <c r="A190" s="45" t="s">
        <v>117</v>
      </c>
      <c r="B190" s="45" t="s">
        <v>350</v>
      </c>
      <c r="C190" s="45" t="s">
        <v>7</v>
      </c>
      <c r="D190" s="45">
        <v>118</v>
      </c>
      <c r="E190" s="486"/>
      <c r="F190" s="52">
        <f t="shared" si="1181"/>
        <v>0</v>
      </c>
      <c r="G190" s="47"/>
      <c r="H190" s="52">
        <f t="shared" si="1182"/>
        <v>0</v>
      </c>
      <c r="I190" s="47"/>
      <c r="J190" s="52">
        <f t="shared" si="1183"/>
        <v>0</v>
      </c>
      <c r="K190" s="47"/>
      <c r="L190" s="52">
        <f t="shared" si="1184"/>
        <v>0</v>
      </c>
      <c r="M190" s="47"/>
      <c r="N190" s="52">
        <f t="shared" si="1185"/>
        <v>0</v>
      </c>
      <c r="O190" s="47"/>
      <c r="P190" s="52">
        <f t="shared" si="1186"/>
        <v>0</v>
      </c>
      <c r="Q190" s="47"/>
      <c r="R190" s="52">
        <f t="shared" si="1187"/>
        <v>0</v>
      </c>
      <c r="S190" s="47"/>
      <c r="T190" s="52">
        <f t="shared" si="1188"/>
        <v>0</v>
      </c>
      <c r="U190" s="47"/>
      <c r="V190" s="52">
        <f t="shared" si="1189"/>
        <v>0</v>
      </c>
      <c r="W190" s="47"/>
      <c r="X190" s="52">
        <f t="shared" si="1190"/>
        <v>0</v>
      </c>
      <c r="Y190" s="47"/>
      <c r="Z190" s="52">
        <f t="shared" si="1191"/>
        <v>0</v>
      </c>
      <c r="AA190" s="47"/>
      <c r="AB190" s="481">
        <f t="shared" si="1192"/>
        <v>0</v>
      </c>
      <c r="AC190" s="486">
        <v>2.75</v>
      </c>
      <c r="AD190" s="52">
        <f t="shared" si="1193"/>
        <v>324.5</v>
      </c>
      <c r="AE190" s="184">
        <v>6.5</v>
      </c>
      <c r="AF190" s="52">
        <f t="shared" si="1194"/>
        <v>767</v>
      </c>
      <c r="AG190" s="47">
        <v>12.75</v>
      </c>
      <c r="AH190" s="52">
        <f t="shared" si="1195"/>
        <v>1504.5</v>
      </c>
      <c r="AI190" s="47">
        <v>1</v>
      </c>
      <c r="AJ190" s="52">
        <f t="shared" si="1196"/>
        <v>118</v>
      </c>
      <c r="AK190" s="47">
        <v>0.5</v>
      </c>
      <c r="AL190" s="52">
        <f t="shared" si="1197"/>
        <v>59</v>
      </c>
      <c r="AM190" s="47">
        <v>0.5</v>
      </c>
      <c r="AN190" s="52">
        <f t="shared" si="1198"/>
        <v>59</v>
      </c>
      <c r="AO190" s="47"/>
      <c r="AP190" s="52">
        <f t="shared" si="1199"/>
        <v>0</v>
      </c>
      <c r="AQ190" s="47">
        <v>0.5</v>
      </c>
      <c r="AR190" s="52">
        <f t="shared" si="1200"/>
        <v>59</v>
      </c>
      <c r="AS190" s="47">
        <v>4</v>
      </c>
      <c r="AT190" s="52">
        <f t="shared" si="1201"/>
        <v>472</v>
      </c>
      <c r="AU190" s="184">
        <v>3.75</v>
      </c>
      <c r="AV190" s="52">
        <f t="shared" si="1202"/>
        <v>442.5</v>
      </c>
      <c r="AW190" s="47">
        <v>0.5</v>
      </c>
      <c r="AX190" s="52">
        <f t="shared" si="1203"/>
        <v>59</v>
      </c>
      <c r="AY190" s="47">
        <v>1.5</v>
      </c>
      <c r="AZ190" s="481">
        <f t="shared" si="1204"/>
        <v>177</v>
      </c>
      <c r="BA190" s="486"/>
      <c r="BB190" s="52">
        <f t="shared" si="1102"/>
        <v>0</v>
      </c>
      <c r="BC190" s="47"/>
      <c r="BD190" s="52">
        <f t="shared" si="1103"/>
        <v>0</v>
      </c>
      <c r="BE190" s="47"/>
      <c r="BF190" s="52">
        <f t="shared" si="1104"/>
        <v>0</v>
      </c>
      <c r="BG190" s="47"/>
      <c r="BH190" s="52">
        <f t="shared" si="1105"/>
        <v>0</v>
      </c>
      <c r="BI190" s="47"/>
      <c r="BJ190" s="52">
        <f t="shared" si="1106"/>
        <v>0</v>
      </c>
      <c r="BK190" s="47"/>
      <c r="BL190" s="52">
        <f t="shared" si="1107"/>
        <v>0</v>
      </c>
      <c r="BM190" s="47"/>
      <c r="BN190" s="52">
        <f t="shared" si="1108"/>
        <v>0</v>
      </c>
      <c r="BO190" s="47"/>
      <c r="BP190" s="52">
        <f t="shared" si="1109"/>
        <v>0</v>
      </c>
      <c r="BQ190" s="47"/>
      <c r="BR190" s="52">
        <f t="shared" si="1110"/>
        <v>0</v>
      </c>
      <c r="BS190" s="47"/>
      <c r="BT190" s="52">
        <f t="shared" si="1111"/>
        <v>0</v>
      </c>
      <c r="BU190" s="47"/>
      <c r="BV190" s="52">
        <f t="shared" si="1112"/>
        <v>0</v>
      </c>
      <c r="BW190" s="47"/>
      <c r="BX190" s="505">
        <f t="shared" si="1113"/>
        <v>0</v>
      </c>
      <c r="BY190" s="499"/>
      <c r="BZ190" s="52">
        <f t="shared" si="1114"/>
        <v>0</v>
      </c>
      <c r="CA190" s="47"/>
      <c r="CB190" s="52">
        <f t="shared" si="1115"/>
        <v>0</v>
      </c>
      <c r="CC190" s="47"/>
      <c r="CD190" s="52">
        <f t="shared" si="1116"/>
        <v>0</v>
      </c>
      <c r="CE190" s="47"/>
      <c r="CF190" s="52">
        <f t="shared" si="1117"/>
        <v>0</v>
      </c>
      <c r="CG190" s="42"/>
      <c r="CH190" s="49">
        <f t="shared" si="1118"/>
        <v>34.25</v>
      </c>
      <c r="CI190" s="49">
        <f t="shared" si="1119"/>
        <v>4041.5</v>
      </c>
      <c r="CJ190" s="1"/>
      <c r="CK190" s="1"/>
      <c r="CL190" s="207"/>
      <c r="CM190" s="207">
        <f t="shared" si="1205"/>
        <v>0</v>
      </c>
      <c r="CN190" s="206">
        <f t="shared" si="1206"/>
        <v>0</v>
      </c>
      <c r="CO190" s="206">
        <f t="shared" si="1207"/>
        <v>0</v>
      </c>
      <c r="CP190" s="207"/>
      <c r="CQ190" s="207">
        <f t="shared" si="1120"/>
        <v>0</v>
      </c>
      <c r="CR190" s="206">
        <f t="shared" si="1121"/>
        <v>0</v>
      </c>
      <c r="CS190" s="206">
        <f t="shared" si="1122"/>
        <v>0</v>
      </c>
      <c r="CT190" s="207"/>
      <c r="CU190" s="207">
        <f t="shared" si="1123"/>
        <v>0</v>
      </c>
      <c r="CV190" s="206">
        <f t="shared" si="1124"/>
        <v>0</v>
      </c>
      <c r="CW190" s="206">
        <f t="shared" si="1125"/>
        <v>0</v>
      </c>
      <c r="CX190" s="207"/>
      <c r="CY190" s="207">
        <f t="shared" si="1126"/>
        <v>0</v>
      </c>
      <c r="CZ190" s="206">
        <f t="shared" si="1127"/>
        <v>0</v>
      </c>
      <c r="DA190" s="206">
        <f t="shared" si="1128"/>
        <v>0</v>
      </c>
      <c r="DB190" s="207"/>
      <c r="DC190" s="207">
        <f t="shared" si="1129"/>
        <v>0</v>
      </c>
      <c r="DD190" s="206">
        <f t="shared" si="1130"/>
        <v>0</v>
      </c>
      <c r="DE190" s="206">
        <f t="shared" si="1131"/>
        <v>0</v>
      </c>
      <c r="DF190" s="207"/>
      <c r="DG190" s="207">
        <f t="shared" si="1132"/>
        <v>0</v>
      </c>
      <c r="DH190" s="206">
        <f t="shared" si="1133"/>
        <v>0</v>
      </c>
      <c r="DI190" s="206">
        <f t="shared" si="1134"/>
        <v>0</v>
      </c>
      <c r="DJ190" s="207"/>
      <c r="DK190" s="207">
        <f t="shared" si="1135"/>
        <v>0</v>
      </c>
      <c r="DL190" s="206">
        <f t="shared" si="1136"/>
        <v>0</v>
      </c>
      <c r="DM190" s="206">
        <f t="shared" si="1137"/>
        <v>0</v>
      </c>
      <c r="DN190" s="207"/>
      <c r="DO190" s="207">
        <f t="shared" si="1138"/>
        <v>0</v>
      </c>
      <c r="DP190" s="206">
        <f t="shared" si="1139"/>
        <v>0</v>
      </c>
      <c r="DQ190" s="206">
        <f t="shared" si="1140"/>
        <v>0</v>
      </c>
      <c r="DR190" s="207"/>
      <c r="DS190" s="207">
        <f t="shared" si="1141"/>
        <v>0</v>
      </c>
      <c r="DT190" s="206">
        <f t="shared" si="1142"/>
        <v>0</v>
      </c>
      <c r="DU190" s="206">
        <f t="shared" si="1143"/>
        <v>0</v>
      </c>
      <c r="DV190" s="207"/>
      <c r="DW190" s="207">
        <f t="shared" si="1208"/>
        <v>0</v>
      </c>
      <c r="DX190" s="206">
        <f t="shared" si="1209"/>
        <v>0</v>
      </c>
      <c r="DY190" s="206">
        <f t="shared" si="1210"/>
        <v>0</v>
      </c>
      <c r="DZ190" s="525">
        <v>13</v>
      </c>
      <c r="EA190" s="207">
        <f t="shared" si="1144"/>
        <v>1534</v>
      </c>
      <c r="EB190" s="206">
        <f t="shared" si="1145"/>
        <v>15.75</v>
      </c>
      <c r="EC190" s="206">
        <f t="shared" si="1146"/>
        <v>1858.5</v>
      </c>
      <c r="ED190" s="475">
        <f>1.5+14</f>
        <v>15.5</v>
      </c>
      <c r="EE190" s="207">
        <f t="shared" si="1147"/>
        <v>1829</v>
      </c>
      <c r="EF190" s="206">
        <f t="shared" si="1148"/>
        <v>22</v>
      </c>
      <c r="EG190" s="206">
        <f t="shared" si="1149"/>
        <v>2596</v>
      </c>
      <c r="EH190" s="207">
        <v>9</v>
      </c>
      <c r="EI190" s="207">
        <f t="shared" si="1150"/>
        <v>1062</v>
      </c>
      <c r="EJ190" s="206">
        <f t="shared" si="1151"/>
        <v>21.75</v>
      </c>
      <c r="EK190" s="206">
        <f t="shared" si="1152"/>
        <v>2566.5</v>
      </c>
      <c r="EL190" s="207">
        <v>3</v>
      </c>
      <c r="EM190" s="207">
        <f t="shared" si="1153"/>
        <v>354</v>
      </c>
      <c r="EN190" s="206">
        <f t="shared" si="1154"/>
        <v>4</v>
      </c>
      <c r="EO190" s="206">
        <f t="shared" si="1155"/>
        <v>472</v>
      </c>
      <c r="EP190" s="207">
        <f>4.75+0.75</f>
        <v>5.5</v>
      </c>
      <c r="EQ190" s="207">
        <f t="shared" si="1156"/>
        <v>649</v>
      </c>
      <c r="ER190" s="206">
        <f t="shared" si="1157"/>
        <v>6</v>
      </c>
      <c r="ES190" s="206">
        <f t="shared" si="1158"/>
        <v>708</v>
      </c>
      <c r="ET190" s="207">
        <v>6.5</v>
      </c>
      <c r="EU190" s="207">
        <f t="shared" si="1159"/>
        <v>767</v>
      </c>
      <c r="EV190" s="206">
        <f t="shared" si="1160"/>
        <v>7</v>
      </c>
      <c r="EW190" s="206">
        <f t="shared" si="1161"/>
        <v>826</v>
      </c>
      <c r="EX190" s="207">
        <v>1.5</v>
      </c>
      <c r="EY190" s="207">
        <f t="shared" si="1162"/>
        <v>177</v>
      </c>
      <c r="EZ190" s="206">
        <f t="shared" si="1163"/>
        <v>1.5</v>
      </c>
      <c r="FA190" s="206">
        <f t="shared" si="1164"/>
        <v>177</v>
      </c>
      <c r="FB190" s="207">
        <v>4.75</v>
      </c>
      <c r="FC190" s="207">
        <f t="shared" si="1165"/>
        <v>560.5</v>
      </c>
      <c r="FD190" s="206">
        <f t="shared" si="1166"/>
        <v>5.25</v>
      </c>
      <c r="FE190" s="206">
        <f t="shared" si="1167"/>
        <v>619.5</v>
      </c>
      <c r="FF190" s="207">
        <v>16.5</v>
      </c>
      <c r="FG190" s="207">
        <f t="shared" si="1168"/>
        <v>1947</v>
      </c>
      <c r="FH190" s="206">
        <f t="shared" si="1169"/>
        <v>20.5</v>
      </c>
      <c r="FI190" s="206">
        <f t="shared" si="1170"/>
        <v>2419</v>
      </c>
      <c r="FJ190" s="475">
        <v>5</v>
      </c>
      <c r="FK190" s="207">
        <f t="shared" si="1171"/>
        <v>590</v>
      </c>
      <c r="FL190" s="206">
        <f t="shared" si="1172"/>
        <v>8.75</v>
      </c>
      <c r="FM190" s="206">
        <f t="shared" si="1173"/>
        <v>1032.5</v>
      </c>
      <c r="FN190" s="207">
        <v>9</v>
      </c>
      <c r="FO190" s="207">
        <f t="shared" si="1174"/>
        <v>1062</v>
      </c>
      <c r="FP190" s="206">
        <f t="shared" si="1175"/>
        <v>9.5</v>
      </c>
      <c r="FQ190" s="206">
        <f t="shared" si="1176"/>
        <v>1121</v>
      </c>
      <c r="FR190" s="207">
        <v>3.5</v>
      </c>
      <c r="FS190" s="207">
        <f t="shared" si="1177"/>
        <v>413</v>
      </c>
      <c r="FT190" s="206">
        <f t="shared" si="1178"/>
        <v>5</v>
      </c>
      <c r="FU190" s="206">
        <f t="shared" si="1179"/>
        <v>590</v>
      </c>
      <c r="FV190" s="207"/>
      <c r="FW190" s="207">
        <f t="shared" si="1180"/>
        <v>0</v>
      </c>
      <c r="FX190" s="206"/>
      <c r="FY190" s="206"/>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1:263" s="3" customFormat="1" x14ac:dyDescent="0.2">
      <c r="A191" s="45" t="s">
        <v>95</v>
      </c>
      <c r="B191" s="45" t="s">
        <v>96</v>
      </c>
      <c r="C191" s="45" t="s">
        <v>7</v>
      </c>
      <c r="D191" s="45">
        <v>118</v>
      </c>
      <c r="E191" s="486"/>
      <c r="F191" s="52">
        <f t="shared" si="1181"/>
        <v>0</v>
      </c>
      <c r="G191" s="47"/>
      <c r="H191" s="52">
        <f t="shared" si="1182"/>
        <v>0</v>
      </c>
      <c r="I191" s="47"/>
      <c r="J191" s="52">
        <f t="shared" si="1183"/>
        <v>0</v>
      </c>
      <c r="K191" s="47"/>
      <c r="L191" s="52">
        <f t="shared" si="1184"/>
        <v>0</v>
      </c>
      <c r="M191" s="47"/>
      <c r="N191" s="52">
        <f t="shared" si="1185"/>
        <v>0</v>
      </c>
      <c r="O191" s="47"/>
      <c r="P191" s="52">
        <f t="shared" si="1186"/>
        <v>0</v>
      </c>
      <c r="Q191" s="47"/>
      <c r="R191" s="52">
        <f t="shared" si="1187"/>
        <v>0</v>
      </c>
      <c r="S191" s="47"/>
      <c r="T191" s="52">
        <f t="shared" si="1188"/>
        <v>0</v>
      </c>
      <c r="U191" s="47"/>
      <c r="V191" s="52">
        <f t="shared" si="1189"/>
        <v>0</v>
      </c>
      <c r="W191" s="47"/>
      <c r="X191" s="52">
        <f t="shared" si="1190"/>
        <v>0</v>
      </c>
      <c r="Y191" s="47"/>
      <c r="Z191" s="52">
        <f t="shared" si="1191"/>
        <v>0</v>
      </c>
      <c r="AA191" s="47"/>
      <c r="AB191" s="481">
        <f t="shared" si="1192"/>
        <v>0</v>
      </c>
      <c r="AC191" s="486"/>
      <c r="AD191" s="52">
        <f t="shared" si="1193"/>
        <v>0</v>
      </c>
      <c r="AE191" s="47"/>
      <c r="AF191" s="52">
        <f t="shared" si="1194"/>
        <v>0</v>
      </c>
      <c r="AG191" s="47"/>
      <c r="AH191" s="52">
        <f t="shared" si="1195"/>
        <v>0</v>
      </c>
      <c r="AI191" s="47"/>
      <c r="AJ191" s="52">
        <f t="shared" si="1196"/>
        <v>0</v>
      </c>
      <c r="AK191" s="47"/>
      <c r="AL191" s="52">
        <f t="shared" si="1197"/>
        <v>0</v>
      </c>
      <c r="AM191" s="47"/>
      <c r="AN191" s="52">
        <f t="shared" si="1198"/>
        <v>0</v>
      </c>
      <c r="AO191" s="47"/>
      <c r="AP191" s="52">
        <f t="shared" si="1199"/>
        <v>0</v>
      </c>
      <c r="AQ191" s="47"/>
      <c r="AR191" s="52">
        <f t="shared" si="1200"/>
        <v>0</v>
      </c>
      <c r="AS191" s="47"/>
      <c r="AT191" s="52">
        <f t="shared" si="1201"/>
        <v>0</v>
      </c>
      <c r="AU191" s="47"/>
      <c r="AV191" s="52">
        <f t="shared" si="1202"/>
        <v>0</v>
      </c>
      <c r="AW191" s="47"/>
      <c r="AX191" s="52">
        <f t="shared" si="1203"/>
        <v>0</v>
      </c>
      <c r="AY191" s="47"/>
      <c r="AZ191" s="481">
        <f t="shared" si="1204"/>
        <v>0</v>
      </c>
      <c r="BA191" s="486"/>
      <c r="BB191" s="52">
        <f t="shared" si="1102"/>
        <v>0</v>
      </c>
      <c r="BC191" s="47"/>
      <c r="BD191" s="52">
        <f t="shared" si="1103"/>
        <v>0</v>
      </c>
      <c r="BE191" s="47"/>
      <c r="BF191" s="52">
        <f t="shared" si="1104"/>
        <v>0</v>
      </c>
      <c r="BG191" s="47"/>
      <c r="BH191" s="52">
        <f t="shared" si="1105"/>
        <v>0</v>
      </c>
      <c r="BI191" s="47"/>
      <c r="BJ191" s="52">
        <f t="shared" si="1106"/>
        <v>0</v>
      </c>
      <c r="BK191" s="47"/>
      <c r="BL191" s="52">
        <f t="shared" si="1107"/>
        <v>0</v>
      </c>
      <c r="BM191" s="47"/>
      <c r="BN191" s="52">
        <f t="shared" si="1108"/>
        <v>0</v>
      </c>
      <c r="BO191" s="47"/>
      <c r="BP191" s="52">
        <f t="shared" si="1109"/>
        <v>0</v>
      </c>
      <c r="BQ191" s="47"/>
      <c r="BR191" s="52">
        <f t="shared" si="1110"/>
        <v>0</v>
      </c>
      <c r="BS191" s="47"/>
      <c r="BT191" s="52">
        <f t="shared" si="1111"/>
        <v>0</v>
      </c>
      <c r="BU191" s="47"/>
      <c r="BV191" s="52">
        <f t="shared" si="1112"/>
        <v>0</v>
      </c>
      <c r="BW191" s="47"/>
      <c r="BX191" s="505">
        <f t="shared" si="1113"/>
        <v>0</v>
      </c>
      <c r="BY191" s="499"/>
      <c r="BZ191" s="52">
        <f t="shared" si="1114"/>
        <v>0</v>
      </c>
      <c r="CA191" s="47"/>
      <c r="CB191" s="52">
        <f t="shared" si="1115"/>
        <v>0</v>
      </c>
      <c r="CC191" s="47"/>
      <c r="CD191" s="52">
        <f t="shared" si="1116"/>
        <v>0</v>
      </c>
      <c r="CE191" s="47"/>
      <c r="CF191" s="52">
        <f t="shared" si="1117"/>
        <v>0</v>
      </c>
      <c r="CG191" s="42"/>
      <c r="CH191" s="49">
        <f t="shared" si="1118"/>
        <v>0</v>
      </c>
      <c r="CI191" s="49">
        <f t="shared" si="1119"/>
        <v>0</v>
      </c>
      <c r="CJ191" s="1"/>
      <c r="CK191" s="1"/>
      <c r="CL191" s="207"/>
      <c r="CM191" s="207">
        <f t="shared" si="1205"/>
        <v>0</v>
      </c>
      <c r="CN191" s="206">
        <f t="shared" si="1206"/>
        <v>0</v>
      </c>
      <c r="CO191" s="206">
        <f t="shared" si="1207"/>
        <v>0</v>
      </c>
      <c r="CP191" s="207"/>
      <c r="CQ191" s="207">
        <f t="shared" si="1120"/>
        <v>0</v>
      </c>
      <c r="CR191" s="206">
        <f t="shared" si="1121"/>
        <v>0</v>
      </c>
      <c r="CS191" s="206">
        <f t="shared" si="1122"/>
        <v>0</v>
      </c>
      <c r="CT191" s="207"/>
      <c r="CU191" s="207">
        <f t="shared" si="1123"/>
        <v>0</v>
      </c>
      <c r="CV191" s="206">
        <f t="shared" si="1124"/>
        <v>0</v>
      </c>
      <c r="CW191" s="206">
        <f t="shared" si="1125"/>
        <v>0</v>
      </c>
      <c r="CX191" s="207"/>
      <c r="CY191" s="207">
        <f t="shared" si="1126"/>
        <v>0</v>
      </c>
      <c r="CZ191" s="206">
        <f t="shared" si="1127"/>
        <v>0</v>
      </c>
      <c r="DA191" s="206">
        <f t="shared" si="1128"/>
        <v>0</v>
      </c>
      <c r="DB191" s="207"/>
      <c r="DC191" s="207">
        <f t="shared" si="1129"/>
        <v>0</v>
      </c>
      <c r="DD191" s="206">
        <f t="shared" si="1130"/>
        <v>0</v>
      </c>
      <c r="DE191" s="206">
        <f t="shared" si="1131"/>
        <v>0</v>
      </c>
      <c r="DF191" s="207"/>
      <c r="DG191" s="207">
        <f t="shared" si="1132"/>
        <v>0</v>
      </c>
      <c r="DH191" s="206">
        <f t="shared" si="1133"/>
        <v>0</v>
      </c>
      <c r="DI191" s="206">
        <f t="shared" si="1134"/>
        <v>0</v>
      </c>
      <c r="DJ191" s="207"/>
      <c r="DK191" s="207">
        <f t="shared" si="1135"/>
        <v>0</v>
      </c>
      <c r="DL191" s="206">
        <f t="shared" si="1136"/>
        <v>0</v>
      </c>
      <c r="DM191" s="206">
        <f t="shared" si="1137"/>
        <v>0</v>
      </c>
      <c r="DN191" s="207"/>
      <c r="DO191" s="207">
        <f t="shared" si="1138"/>
        <v>0</v>
      </c>
      <c r="DP191" s="206">
        <f t="shared" si="1139"/>
        <v>0</v>
      </c>
      <c r="DQ191" s="206">
        <f t="shared" si="1140"/>
        <v>0</v>
      </c>
      <c r="DR191" s="207"/>
      <c r="DS191" s="207">
        <f t="shared" si="1141"/>
        <v>0</v>
      </c>
      <c r="DT191" s="206">
        <f t="shared" si="1142"/>
        <v>0</v>
      </c>
      <c r="DU191" s="206">
        <f t="shared" si="1143"/>
        <v>0</v>
      </c>
      <c r="DV191" s="207"/>
      <c r="DW191" s="207">
        <f t="shared" si="1208"/>
        <v>0</v>
      </c>
      <c r="DX191" s="206">
        <f t="shared" si="1209"/>
        <v>0</v>
      </c>
      <c r="DY191" s="206">
        <f t="shared" si="1210"/>
        <v>0</v>
      </c>
      <c r="DZ191" s="525"/>
      <c r="EA191" s="207">
        <f t="shared" si="1144"/>
        <v>0</v>
      </c>
      <c r="EB191" s="206">
        <f t="shared" si="1145"/>
        <v>0</v>
      </c>
      <c r="EC191" s="206">
        <f t="shared" si="1146"/>
        <v>0</v>
      </c>
      <c r="ED191" s="207"/>
      <c r="EE191" s="207">
        <f t="shared" si="1147"/>
        <v>0</v>
      </c>
      <c r="EF191" s="206">
        <f t="shared" si="1148"/>
        <v>0</v>
      </c>
      <c r="EG191" s="206">
        <f t="shared" si="1149"/>
        <v>0</v>
      </c>
      <c r="EH191" s="207"/>
      <c r="EI191" s="207">
        <f t="shared" si="1150"/>
        <v>0</v>
      </c>
      <c r="EJ191" s="206">
        <f t="shared" si="1151"/>
        <v>0</v>
      </c>
      <c r="EK191" s="206">
        <f t="shared" si="1152"/>
        <v>0</v>
      </c>
      <c r="EL191" s="207"/>
      <c r="EM191" s="207">
        <f t="shared" si="1153"/>
        <v>0</v>
      </c>
      <c r="EN191" s="206">
        <f t="shared" si="1154"/>
        <v>0</v>
      </c>
      <c r="EO191" s="206">
        <f t="shared" si="1155"/>
        <v>0</v>
      </c>
      <c r="EP191" s="207"/>
      <c r="EQ191" s="207">
        <f t="shared" si="1156"/>
        <v>0</v>
      </c>
      <c r="ER191" s="206">
        <f t="shared" si="1157"/>
        <v>0</v>
      </c>
      <c r="ES191" s="206">
        <f t="shared" si="1158"/>
        <v>0</v>
      </c>
      <c r="ET191" s="207"/>
      <c r="EU191" s="207">
        <f t="shared" si="1159"/>
        <v>0</v>
      </c>
      <c r="EV191" s="206">
        <f t="shared" si="1160"/>
        <v>0</v>
      </c>
      <c r="EW191" s="206">
        <f t="shared" si="1161"/>
        <v>0</v>
      </c>
      <c r="EX191" s="207"/>
      <c r="EY191" s="207">
        <f t="shared" si="1162"/>
        <v>0</v>
      </c>
      <c r="EZ191" s="206">
        <f t="shared" si="1163"/>
        <v>0</v>
      </c>
      <c r="FA191" s="206">
        <f t="shared" si="1164"/>
        <v>0</v>
      </c>
      <c r="FB191" s="207"/>
      <c r="FC191" s="207">
        <f t="shared" si="1165"/>
        <v>0</v>
      </c>
      <c r="FD191" s="206">
        <f t="shared" si="1166"/>
        <v>0</v>
      </c>
      <c r="FE191" s="206">
        <f t="shared" si="1167"/>
        <v>0</v>
      </c>
      <c r="FF191" s="207"/>
      <c r="FG191" s="207">
        <f t="shared" si="1168"/>
        <v>0</v>
      </c>
      <c r="FH191" s="206">
        <f t="shared" si="1169"/>
        <v>0</v>
      </c>
      <c r="FI191" s="206">
        <f t="shared" si="1170"/>
        <v>0</v>
      </c>
      <c r="FJ191" s="207"/>
      <c r="FK191" s="207">
        <f t="shared" si="1171"/>
        <v>0</v>
      </c>
      <c r="FL191" s="206">
        <f t="shared" si="1172"/>
        <v>0</v>
      </c>
      <c r="FM191" s="206">
        <f t="shared" si="1173"/>
        <v>0</v>
      </c>
      <c r="FN191" s="207"/>
      <c r="FO191" s="207">
        <f t="shared" si="1174"/>
        <v>0</v>
      </c>
      <c r="FP191" s="206">
        <f t="shared" si="1175"/>
        <v>0</v>
      </c>
      <c r="FQ191" s="206">
        <f t="shared" si="1176"/>
        <v>0</v>
      </c>
      <c r="FR191" s="207"/>
      <c r="FS191" s="207">
        <f t="shared" si="1177"/>
        <v>0</v>
      </c>
      <c r="FT191" s="206">
        <f t="shared" si="1178"/>
        <v>0</v>
      </c>
      <c r="FU191" s="206">
        <f t="shared" si="1179"/>
        <v>0</v>
      </c>
      <c r="FV191" s="207"/>
      <c r="FW191" s="207">
        <f t="shared" si="1180"/>
        <v>0</v>
      </c>
      <c r="FX191" s="206"/>
      <c r="FY191" s="206"/>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1:263" s="3" customFormat="1" x14ac:dyDescent="0.2">
      <c r="A192" s="45" t="s">
        <v>162</v>
      </c>
      <c r="B192" s="45" t="s">
        <v>163</v>
      </c>
      <c r="C192" s="45" t="s">
        <v>7</v>
      </c>
      <c r="D192" s="45">
        <v>118</v>
      </c>
      <c r="E192" s="486"/>
      <c r="F192" s="52">
        <f t="shared" si="1181"/>
        <v>0</v>
      </c>
      <c r="G192" s="47"/>
      <c r="H192" s="52">
        <f t="shared" si="1182"/>
        <v>0</v>
      </c>
      <c r="I192" s="47"/>
      <c r="J192" s="52">
        <f t="shared" si="1183"/>
        <v>0</v>
      </c>
      <c r="K192" s="47"/>
      <c r="L192" s="52">
        <f t="shared" si="1184"/>
        <v>0</v>
      </c>
      <c r="M192" s="47"/>
      <c r="N192" s="52">
        <f t="shared" si="1185"/>
        <v>0</v>
      </c>
      <c r="O192" s="47"/>
      <c r="P192" s="52">
        <f t="shared" si="1186"/>
        <v>0</v>
      </c>
      <c r="Q192" s="47"/>
      <c r="R192" s="52">
        <f t="shared" si="1187"/>
        <v>0</v>
      </c>
      <c r="S192" s="47"/>
      <c r="T192" s="52">
        <f t="shared" si="1188"/>
        <v>0</v>
      </c>
      <c r="U192" s="47"/>
      <c r="V192" s="52">
        <f t="shared" si="1189"/>
        <v>0</v>
      </c>
      <c r="W192" s="47"/>
      <c r="X192" s="52">
        <f t="shared" si="1190"/>
        <v>0</v>
      </c>
      <c r="Y192" s="47"/>
      <c r="Z192" s="52">
        <f t="shared" si="1191"/>
        <v>0</v>
      </c>
      <c r="AA192" s="47"/>
      <c r="AB192" s="481">
        <f t="shared" si="1192"/>
        <v>0</v>
      </c>
      <c r="AC192" s="486"/>
      <c r="AD192" s="52">
        <f t="shared" si="1193"/>
        <v>0</v>
      </c>
      <c r="AE192" s="47"/>
      <c r="AF192" s="52">
        <f t="shared" si="1194"/>
        <v>0</v>
      </c>
      <c r="AG192" s="47"/>
      <c r="AH192" s="52">
        <f t="shared" si="1195"/>
        <v>0</v>
      </c>
      <c r="AI192" s="47"/>
      <c r="AJ192" s="52">
        <f t="shared" si="1196"/>
        <v>0</v>
      </c>
      <c r="AK192" s="47"/>
      <c r="AL192" s="52">
        <f t="shared" si="1197"/>
        <v>0</v>
      </c>
      <c r="AM192" s="47"/>
      <c r="AN192" s="52">
        <f t="shared" si="1198"/>
        <v>0</v>
      </c>
      <c r="AO192" s="47"/>
      <c r="AP192" s="52">
        <f t="shared" si="1199"/>
        <v>0</v>
      </c>
      <c r="AQ192" s="47"/>
      <c r="AR192" s="52">
        <f t="shared" si="1200"/>
        <v>0</v>
      </c>
      <c r="AS192" s="47"/>
      <c r="AT192" s="52">
        <f t="shared" si="1201"/>
        <v>0</v>
      </c>
      <c r="AU192" s="47"/>
      <c r="AV192" s="52">
        <f t="shared" si="1202"/>
        <v>0</v>
      </c>
      <c r="AW192" s="47"/>
      <c r="AX192" s="52">
        <f t="shared" si="1203"/>
        <v>0</v>
      </c>
      <c r="AY192" s="47"/>
      <c r="AZ192" s="481">
        <f t="shared" si="1204"/>
        <v>0</v>
      </c>
      <c r="BA192" s="486"/>
      <c r="BB192" s="52">
        <f t="shared" si="1102"/>
        <v>0</v>
      </c>
      <c r="BC192" s="47"/>
      <c r="BD192" s="52">
        <f t="shared" si="1103"/>
        <v>0</v>
      </c>
      <c r="BE192" s="47"/>
      <c r="BF192" s="52">
        <f t="shared" si="1104"/>
        <v>0</v>
      </c>
      <c r="BG192" s="47"/>
      <c r="BH192" s="52">
        <f t="shared" si="1105"/>
        <v>0</v>
      </c>
      <c r="BI192" s="47"/>
      <c r="BJ192" s="52">
        <f t="shared" si="1106"/>
        <v>0</v>
      </c>
      <c r="BK192" s="47"/>
      <c r="BL192" s="52">
        <f t="shared" si="1107"/>
        <v>0</v>
      </c>
      <c r="BM192" s="47"/>
      <c r="BN192" s="52">
        <f t="shared" si="1108"/>
        <v>0</v>
      </c>
      <c r="BO192" s="47"/>
      <c r="BP192" s="52">
        <f t="shared" si="1109"/>
        <v>0</v>
      </c>
      <c r="BQ192" s="47"/>
      <c r="BR192" s="52">
        <f t="shared" si="1110"/>
        <v>0</v>
      </c>
      <c r="BS192" s="47"/>
      <c r="BT192" s="52">
        <f t="shared" si="1111"/>
        <v>0</v>
      </c>
      <c r="BU192" s="47"/>
      <c r="BV192" s="52">
        <f t="shared" si="1112"/>
        <v>0</v>
      </c>
      <c r="BW192" s="47"/>
      <c r="BX192" s="505">
        <f t="shared" si="1113"/>
        <v>0</v>
      </c>
      <c r="BY192" s="499"/>
      <c r="BZ192" s="52">
        <f t="shared" si="1114"/>
        <v>0</v>
      </c>
      <c r="CA192" s="47"/>
      <c r="CB192" s="52">
        <f t="shared" si="1115"/>
        <v>0</v>
      </c>
      <c r="CC192" s="47"/>
      <c r="CD192" s="52">
        <f t="shared" si="1116"/>
        <v>0</v>
      </c>
      <c r="CE192" s="47"/>
      <c r="CF192" s="52">
        <f t="shared" si="1117"/>
        <v>0</v>
      </c>
      <c r="CG192" s="42"/>
      <c r="CH192" s="49">
        <f t="shared" si="1118"/>
        <v>0</v>
      </c>
      <c r="CI192" s="49">
        <f t="shared" si="1119"/>
        <v>0</v>
      </c>
      <c r="CJ192" s="1"/>
      <c r="CK192" s="1"/>
      <c r="CL192" s="207"/>
      <c r="CM192" s="207">
        <f t="shared" si="1205"/>
        <v>0</v>
      </c>
      <c r="CN192" s="206">
        <f t="shared" si="1206"/>
        <v>0</v>
      </c>
      <c r="CO192" s="206">
        <f t="shared" si="1207"/>
        <v>0</v>
      </c>
      <c r="CP192" s="207"/>
      <c r="CQ192" s="207">
        <f t="shared" si="1120"/>
        <v>0</v>
      </c>
      <c r="CR192" s="206">
        <f t="shared" si="1121"/>
        <v>0</v>
      </c>
      <c r="CS192" s="206">
        <f t="shared" si="1122"/>
        <v>0</v>
      </c>
      <c r="CT192" s="207"/>
      <c r="CU192" s="207">
        <f t="shared" si="1123"/>
        <v>0</v>
      </c>
      <c r="CV192" s="206">
        <f t="shared" si="1124"/>
        <v>0</v>
      </c>
      <c r="CW192" s="206">
        <f t="shared" si="1125"/>
        <v>0</v>
      </c>
      <c r="CX192" s="207"/>
      <c r="CY192" s="207">
        <f t="shared" si="1126"/>
        <v>0</v>
      </c>
      <c r="CZ192" s="206">
        <f t="shared" si="1127"/>
        <v>0</v>
      </c>
      <c r="DA192" s="206">
        <f t="shared" si="1128"/>
        <v>0</v>
      </c>
      <c r="DB192" s="207"/>
      <c r="DC192" s="207">
        <f t="shared" si="1129"/>
        <v>0</v>
      </c>
      <c r="DD192" s="206">
        <f t="shared" si="1130"/>
        <v>0</v>
      </c>
      <c r="DE192" s="206">
        <f t="shared" si="1131"/>
        <v>0</v>
      </c>
      <c r="DF192" s="207"/>
      <c r="DG192" s="207">
        <f t="shared" si="1132"/>
        <v>0</v>
      </c>
      <c r="DH192" s="206">
        <f t="shared" si="1133"/>
        <v>0</v>
      </c>
      <c r="DI192" s="206">
        <f t="shared" si="1134"/>
        <v>0</v>
      </c>
      <c r="DJ192" s="207"/>
      <c r="DK192" s="207">
        <f t="shared" si="1135"/>
        <v>0</v>
      </c>
      <c r="DL192" s="206">
        <f t="shared" si="1136"/>
        <v>0</v>
      </c>
      <c r="DM192" s="206">
        <f t="shared" si="1137"/>
        <v>0</v>
      </c>
      <c r="DN192" s="207"/>
      <c r="DO192" s="207">
        <f t="shared" si="1138"/>
        <v>0</v>
      </c>
      <c r="DP192" s="206">
        <f t="shared" si="1139"/>
        <v>0</v>
      </c>
      <c r="DQ192" s="206">
        <f t="shared" si="1140"/>
        <v>0</v>
      </c>
      <c r="DR192" s="207"/>
      <c r="DS192" s="207">
        <f t="shared" si="1141"/>
        <v>0</v>
      </c>
      <c r="DT192" s="206">
        <f t="shared" si="1142"/>
        <v>0</v>
      </c>
      <c r="DU192" s="206">
        <f t="shared" si="1143"/>
        <v>0</v>
      </c>
      <c r="DV192" s="207"/>
      <c r="DW192" s="207">
        <f t="shared" si="1208"/>
        <v>0</v>
      </c>
      <c r="DX192" s="206">
        <f t="shared" si="1209"/>
        <v>0</v>
      </c>
      <c r="DY192" s="206">
        <f t="shared" si="1210"/>
        <v>0</v>
      </c>
      <c r="DZ192" s="525"/>
      <c r="EA192" s="207">
        <f t="shared" si="1144"/>
        <v>0</v>
      </c>
      <c r="EB192" s="206">
        <f t="shared" si="1145"/>
        <v>0</v>
      </c>
      <c r="EC192" s="206">
        <f t="shared" si="1146"/>
        <v>0</v>
      </c>
      <c r="ED192" s="207"/>
      <c r="EE192" s="207">
        <f t="shared" si="1147"/>
        <v>0</v>
      </c>
      <c r="EF192" s="206">
        <f t="shared" si="1148"/>
        <v>0</v>
      </c>
      <c r="EG192" s="206">
        <f t="shared" si="1149"/>
        <v>0</v>
      </c>
      <c r="EH192" s="207"/>
      <c r="EI192" s="207">
        <f t="shared" si="1150"/>
        <v>0</v>
      </c>
      <c r="EJ192" s="206">
        <f t="shared" si="1151"/>
        <v>0</v>
      </c>
      <c r="EK192" s="206">
        <f t="shared" si="1152"/>
        <v>0</v>
      </c>
      <c r="EL192" s="207"/>
      <c r="EM192" s="207">
        <f t="shared" si="1153"/>
        <v>0</v>
      </c>
      <c r="EN192" s="206">
        <f t="shared" si="1154"/>
        <v>0</v>
      </c>
      <c r="EO192" s="206">
        <f t="shared" si="1155"/>
        <v>0</v>
      </c>
      <c r="EP192" s="207"/>
      <c r="EQ192" s="207">
        <f t="shared" si="1156"/>
        <v>0</v>
      </c>
      <c r="ER192" s="206">
        <f t="shared" si="1157"/>
        <v>0</v>
      </c>
      <c r="ES192" s="206">
        <f t="shared" si="1158"/>
        <v>0</v>
      </c>
      <c r="ET192" s="207"/>
      <c r="EU192" s="207">
        <f t="shared" si="1159"/>
        <v>0</v>
      </c>
      <c r="EV192" s="206">
        <f t="shared" si="1160"/>
        <v>0</v>
      </c>
      <c r="EW192" s="206">
        <f t="shared" si="1161"/>
        <v>0</v>
      </c>
      <c r="EX192" s="207"/>
      <c r="EY192" s="207">
        <f t="shared" si="1162"/>
        <v>0</v>
      </c>
      <c r="EZ192" s="206">
        <f t="shared" si="1163"/>
        <v>0</v>
      </c>
      <c r="FA192" s="206">
        <f t="shared" si="1164"/>
        <v>0</v>
      </c>
      <c r="FB192" s="207"/>
      <c r="FC192" s="207">
        <f t="shared" si="1165"/>
        <v>0</v>
      </c>
      <c r="FD192" s="206">
        <f t="shared" si="1166"/>
        <v>0</v>
      </c>
      <c r="FE192" s="206">
        <f t="shared" si="1167"/>
        <v>0</v>
      </c>
      <c r="FF192" s="207"/>
      <c r="FG192" s="207">
        <f t="shared" si="1168"/>
        <v>0</v>
      </c>
      <c r="FH192" s="206">
        <f t="shared" si="1169"/>
        <v>0</v>
      </c>
      <c r="FI192" s="206">
        <f t="shared" si="1170"/>
        <v>0</v>
      </c>
      <c r="FJ192" s="207"/>
      <c r="FK192" s="207">
        <f t="shared" si="1171"/>
        <v>0</v>
      </c>
      <c r="FL192" s="206">
        <f t="shared" si="1172"/>
        <v>0</v>
      </c>
      <c r="FM192" s="206">
        <f t="shared" si="1173"/>
        <v>0</v>
      </c>
      <c r="FN192" s="207"/>
      <c r="FO192" s="207">
        <f t="shared" si="1174"/>
        <v>0</v>
      </c>
      <c r="FP192" s="206">
        <f t="shared" si="1175"/>
        <v>0</v>
      </c>
      <c r="FQ192" s="206">
        <f t="shared" si="1176"/>
        <v>0</v>
      </c>
      <c r="FR192" s="207"/>
      <c r="FS192" s="207">
        <f t="shared" si="1177"/>
        <v>0</v>
      </c>
      <c r="FT192" s="206">
        <f t="shared" si="1178"/>
        <v>0</v>
      </c>
      <c r="FU192" s="206">
        <f t="shared" si="1179"/>
        <v>0</v>
      </c>
      <c r="FV192" s="207"/>
      <c r="FW192" s="207">
        <f t="shared" si="1180"/>
        <v>0</v>
      </c>
      <c r="FX192" s="206"/>
      <c r="FY192" s="206"/>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1:263" s="3" customFormat="1" x14ac:dyDescent="0.2">
      <c r="A193" s="45" t="s">
        <v>234</v>
      </c>
      <c r="B193" s="45" t="s">
        <v>235</v>
      </c>
      <c r="C193" s="45" t="s">
        <v>7</v>
      </c>
      <c r="D193" s="45">
        <v>118</v>
      </c>
      <c r="E193" s="486"/>
      <c r="F193" s="52">
        <f t="shared" ref="F193" si="1211">SUM(E193*$D193)</f>
        <v>0</v>
      </c>
      <c r="G193" s="47"/>
      <c r="H193" s="52">
        <f t="shared" ref="H193" si="1212">SUM(G193*$D193)</f>
        <v>0</v>
      </c>
      <c r="I193" s="47"/>
      <c r="J193" s="52">
        <f t="shared" ref="J193" si="1213">SUM(I193*$D193)</f>
        <v>0</v>
      </c>
      <c r="K193" s="47"/>
      <c r="L193" s="52">
        <f t="shared" ref="L193" si="1214">SUM(K193*$D193)</f>
        <v>0</v>
      </c>
      <c r="M193" s="47"/>
      <c r="N193" s="52">
        <f t="shared" ref="N193" si="1215">SUM(M193*$D193)</f>
        <v>0</v>
      </c>
      <c r="O193" s="47"/>
      <c r="P193" s="52">
        <f t="shared" ref="P193" si="1216">SUM(O193*$D193)</f>
        <v>0</v>
      </c>
      <c r="Q193" s="47"/>
      <c r="R193" s="52">
        <f t="shared" ref="R193" si="1217">SUM(Q193*$D193)</f>
        <v>0</v>
      </c>
      <c r="S193" s="47"/>
      <c r="T193" s="52">
        <f t="shared" ref="T193" si="1218">SUM(S193*$D193)</f>
        <v>0</v>
      </c>
      <c r="U193" s="47"/>
      <c r="V193" s="52">
        <f t="shared" si="1189"/>
        <v>0</v>
      </c>
      <c r="W193" s="47"/>
      <c r="X193" s="52">
        <f t="shared" ref="X193" si="1219">SUM(W193*$D193)</f>
        <v>0</v>
      </c>
      <c r="Y193" s="47"/>
      <c r="Z193" s="52">
        <f t="shared" ref="Z193" si="1220">SUM(Y193*$D193)</f>
        <v>0</v>
      </c>
      <c r="AA193" s="47"/>
      <c r="AB193" s="481">
        <f t="shared" ref="AB193" si="1221">SUM(AA193*$D193)</f>
        <v>0</v>
      </c>
      <c r="AC193" s="486"/>
      <c r="AD193" s="52">
        <f t="shared" si="1193"/>
        <v>0</v>
      </c>
      <c r="AE193" s="47"/>
      <c r="AF193" s="52">
        <f t="shared" si="1194"/>
        <v>0</v>
      </c>
      <c r="AG193" s="47"/>
      <c r="AH193" s="52">
        <f t="shared" si="1195"/>
        <v>0</v>
      </c>
      <c r="AI193" s="47"/>
      <c r="AJ193" s="52">
        <f t="shared" si="1196"/>
        <v>0</v>
      </c>
      <c r="AK193" s="47"/>
      <c r="AL193" s="52">
        <f t="shared" si="1197"/>
        <v>0</v>
      </c>
      <c r="AM193" s="47"/>
      <c r="AN193" s="52">
        <f t="shared" si="1198"/>
        <v>0</v>
      </c>
      <c r="AO193" s="47"/>
      <c r="AP193" s="52">
        <f t="shared" si="1199"/>
        <v>0</v>
      </c>
      <c r="AQ193" s="47"/>
      <c r="AR193" s="52">
        <f t="shared" si="1200"/>
        <v>0</v>
      </c>
      <c r="AS193" s="47"/>
      <c r="AT193" s="52">
        <f t="shared" si="1201"/>
        <v>0</v>
      </c>
      <c r="AU193" s="47"/>
      <c r="AV193" s="52">
        <f t="shared" si="1202"/>
        <v>0</v>
      </c>
      <c r="AW193" s="47"/>
      <c r="AX193" s="52">
        <f t="shared" si="1203"/>
        <v>0</v>
      </c>
      <c r="AY193" s="47"/>
      <c r="AZ193" s="481">
        <f t="shared" si="1204"/>
        <v>0</v>
      </c>
      <c r="BA193" s="486"/>
      <c r="BB193" s="52">
        <f t="shared" si="1102"/>
        <v>0</v>
      </c>
      <c r="BC193" s="47"/>
      <c r="BD193" s="52">
        <f t="shared" si="1103"/>
        <v>0</v>
      </c>
      <c r="BE193" s="47"/>
      <c r="BF193" s="52">
        <f t="shared" si="1104"/>
        <v>0</v>
      </c>
      <c r="BG193" s="47"/>
      <c r="BH193" s="52">
        <f t="shared" si="1105"/>
        <v>0</v>
      </c>
      <c r="BI193" s="47"/>
      <c r="BJ193" s="52">
        <f t="shared" si="1106"/>
        <v>0</v>
      </c>
      <c r="BK193" s="47"/>
      <c r="BL193" s="52">
        <f t="shared" si="1107"/>
        <v>0</v>
      </c>
      <c r="BM193" s="47"/>
      <c r="BN193" s="52">
        <f t="shared" si="1108"/>
        <v>0</v>
      </c>
      <c r="BO193" s="47"/>
      <c r="BP193" s="52">
        <f t="shared" si="1109"/>
        <v>0</v>
      </c>
      <c r="BQ193" s="47"/>
      <c r="BR193" s="52">
        <f t="shared" si="1110"/>
        <v>0</v>
      </c>
      <c r="BS193" s="47"/>
      <c r="BT193" s="52">
        <f t="shared" si="1111"/>
        <v>0</v>
      </c>
      <c r="BU193" s="47"/>
      <c r="BV193" s="52">
        <f t="shared" si="1112"/>
        <v>0</v>
      </c>
      <c r="BW193" s="47"/>
      <c r="BX193" s="505">
        <f t="shared" si="1113"/>
        <v>0</v>
      </c>
      <c r="BY193" s="499"/>
      <c r="BZ193" s="52">
        <f t="shared" si="1114"/>
        <v>0</v>
      </c>
      <c r="CA193" s="47"/>
      <c r="CB193" s="52">
        <f t="shared" si="1115"/>
        <v>0</v>
      </c>
      <c r="CC193" s="47"/>
      <c r="CD193" s="52">
        <f t="shared" si="1116"/>
        <v>0</v>
      </c>
      <c r="CE193" s="47"/>
      <c r="CF193" s="52">
        <f t="shared" si="1117"/>
        <v>0</v>
      </c>
      <c r="CG193" s="42"/>
      <c r="CH193" s="49">
        <f t="shared" si="1118"/>
        <v>0</v>
      </c>
      <c r="CI193" s="49">
        <f t="shared" si="1119"/>
        <v>0</v>
      </c>
      <c r="CJ193" s="1"/>
      <c r="CK193" s="1"/>
      <c r="CL193" s="207">
        <v>7.25</v>
      </c>
      <c r="CM193" s="207">
        <f t="shared" si="1205"/>
        <v>855.5</v>
      </c>
      <c r="CN193" s="206">
        <f t="shared" si="1206"/>
        <v>7.25</v>
      </c>
      <c r="CO193" s="206">
        <f t="shared" si="1207"/>
        <v>855.5</v>
      </c>
      <c r="CP193" s="207"/>
      <c r="CQ193" s="207">
        <f t="shared" si="1120"/>
        <v>0</v>
      </c>
      <c r="CR193" s="206">
        <f t="shared" si="1121"/>
        <v>0</v>
      </c>
      <c r="CS193" s="206">
        <f t="shared" si="1122"/>
        <v>0</v>
      </c>
      <c r="CT193" s="207"/>
      <c r="CU193" s="207">
        <f t="shared" si="1123"/>
        <v>0</v>
      </c>
      <c r="CV193" s="206">
        <f t="shared" si="1124"/>
        <v>0</v>
      </c>
      <c r="CW193" s="206">
        <f t="shared" si="1125"/>
        <v>0</v>
      </c>
      <c r="CX193" s="207"/>
      <c r="CY193" s="207">
        <f t="shared" si="1126"/>
        <v>0</v>
      </c>
      <c r="CZ193" s="206">
        <f t="shared" si="1127"/>
        <v>0</v>
      </c>
      <c r="DA193" s="206">
        <f t="shared" si="1128"/>
        <v>0</v>
      </c>
      <c r="DB193" s="207">
        <v>2.25</v>
      </c>
      <c r="DC193" s="207">
        <f t="shared" si="1129"/>
        <v>265.5</v>
      </c>
      <c r="DD193" s="206">
        <f t="shared" si="1130"/>
        <v>2.25</v>
      </c>
      <c r="DE193" s="206">
        <f t="shared" si="1131"/>
        <v>265.5</v>
      </c>
      <c r="DF193" s="207">
        <v>1.75</v>
      </c>
      <c r="DG193" s="207">
        <f t="shared" si="1132"/>
        <v>206.5</v>
      </c>
      <c r="DH193" s="206">
        <f t="shared" si="1133"/>
        <v>1.75</v>
      </c>
      <c r="DI193" s="206">
        <f t="shared" si="1134"/>
        <v>206.5</v>
      </c>
      <c r="DJ193" s="207"/>
      <c r="DK193" s="207">
        <f t="shared" si="1135"/>
        <v>0</v>
      </c>
      <c r="DL193" s="206">
        <f t="shared" si="1136"/>
        <v>0</v>
      </c>
      <c r="DM193" s="206">
        <f t="shared" si="1137"/>
        <v>0</v>
      </c>
      <c r="DN193" s="207"/>
      <c r="DO193" s="207">
        <f t="shared" si="1138"/>
        <v>0</v>
      </c>
      <c r="DP193" s="206">
        <f t="shared" si="1139"/>
        <v>0</v>
      </c>
      <c r="DQ193" s="206">
        <f t="shared" si="1140"/>
        <v>0</v>
      </c>
      <c r="DR193" s="207"/>
      <c r="DS193" s="207">
        <f t="shared" si="1141"/>
        <v>0</v>
      </c>
      <c r="DT193" s="206">
        <f t="shared" si="1142"/>
        <v>0</v>
      </c>
      <c r="DU193" s="206">
        <f t="shared" si="1143"/>
        <v>0</v>
      </c>
      <c r="DV193" s="207"/>
      <c r="DW193" s="207">
        <f t="shared" si="1208"/>
        <v>0</v>
      </c>
      <c r="DX193" s="206">
        <f t="shared" si="1209"/>
        <v>0</v>
      </c>
      <c r="DY193" s="206">
        <f t="shared" si="1210"/>
        <v>0</v>
      </c>
      <c r="DZ193" s="525"/>
      <c r="EA193" s="207">
        <f t="shared" si="1144"/>
        <v>0</v>
      </c>
      <c r="EB193" s="206">
        <f t="shared" si="1145"/>
        <v>0</v>
      </c>
      <c r="EC193" s="206">
        <f t="shared" si="1146"/>
        <v>0</v>
      </c>
      <c r="ED193" s="207"/>
      <c r="EE193" s="207">
        <f t="shared" si="1147"/>
        <v>0</v>
      </c>
      <c r="EF193" s="206">
        <f t="shared" si="1148"/>
        <v>0</v>
      </c>
      <c r="EG193" s="206">
        <f t="shared" si="1149"/>
        <v>0</v>
      </c>
      <c r="EH193" s="207"/>
      <c r="EI193" s="207">
        <f t="shared" si="1150"/>
        <v>0</v>
      </c>
      <c r="EJ193" s="206">
        <f t="shared" si="1151"/>
        <v>0</v>
      </c>
      <c r="EK193" s="206">
        <f t="shared" si="1152"/>
        <v>0</v>
      </c>
      <c r="EL193" s="207"/>
      <c r="EM193" s="207">
        <f t="shared" si="1153"/>
        <v>0</v>
      </c>
      <c r="EN193" s="206">
        <f t="shared" si="1154"/>
        <v>0</v>
      </c>
      <c r="EO193" s="206">
        <f t="shared" si="1155"/>
        <v>0</v>
      </c>
      <c r="EP193" s="207">
        <v>0.75</v>
      </c>
      <c r="EQ193" s="207">
        <f t="shared" si="1156"/>
        <v>88.5</v>
      </c>
      <c r="ER193" s="206">
        <f t="shared" si="1157"/>
        <v>0.75</v>
      </c>
      <c r="ES193" s="206">
        <f t="shared" si="1158"/>
        <v>88.5</v>
      </c>
      <c r="ET193" s="207"/>
      <c r="EU193" s="207">
        <f t="shared" si="1159"/>
        <v>0</v>
      </c>
      <c r="EV193" s="206">
        <f t="shared" si="1160"/>
        <v>0</v>
      </c>
      <c r="EW193" s="206">
        <f t="shared" si="1161"/>
        <v>0</v>
      </c>
      <c r="EX193" s="207"/>
      <c r="EY193" s="207">
        <f t="shared" si="1162"/>
        <v>0</v>
      </c>
      <c r="EZ193" s="206">
        <f t="shared" si="1163"/>
        <v>0</v>
      </c>
      <c r="FA193" s="206">
        <f t="shared" si="1164"/>
        <v>0</v>
      </c>
      <c r="FB193" s="207">
        <v>4</v>
      </c>
      <c r="FC193" s="207">
        <f t="shared" si="1165"/>
        <v>472</v>
      </c>
      <c r="FD193" s="206">
        <f t="shared" si="1166"/>
        <v>4</v>
      </c>
      <c r="FE193" s="206">
        <f t="shared" si="1167"/>
        <v>472</v>
      </c>
      <c r="FF193" s="207">
        <v>3.75</v>
      </c>
      <c r="FG193" s="207">
        <f t="shared" si="1168"/>
        <v>442.5</v>
      </c>
      <c r="FH193" s="206">
        <f t="shared" si="1169"/>
        <v>3.75</v>
      </c>
      <c r="FI193" s="206">
        <f t="shared" si="1170"/>
        <v>442.5</v>
      </c>
      <c r="FJ193" s="475">
        <v>1.25</v>
      </c>
      <c r="FK193" s="207">
        <f t="shared" si="1171"/>
        <v>147.5</v>
      </c>
      <c r="FL193" s="206">
        <f t="shared" si="1172"/>
        <v>1.25</v>
      </c>
      <c r="FM193" s="206">
        <f t="shared" si="1173"/>
        <v>147.5</v>
      </c>
      <c r="FN193" s="207">
        <v>11.75</v>
      </c>
      <c r="FO193" s="207">
        <f t="shared" si="1174"/>
        <v>1386.5</v>
      </c>
      <c r="FP193" s="206">
        <f t="shared" si="1175"/>
        <v>11.75</v>
      </c>
      <c r="FQ193" s="206">
        <f t="shared" si="1176"/>
        <v>1386.5</v>
      </c>
      <c r="FR193" s="207">
        <v>10.5</v>
      </c>
      <c r="FS193" s="207">
        <f t="shared" si="1177"/>
        <v>1239</v>
      </c>
      <c r="FT193" s="206">
        <f t="shared" si="1178"/>
        <v>10.5</v>
      </c>
      <c r="FU193" s="206">
        <f t="shared" si="1179"/>
        <v>1239</v>
      </c>
      <c r="FV193" s="207"/>
      <c r="FW193" s="207">
        <f t="shared" si="1180"/>
        <v>0</v>
      </c>
      <c r="FX193" s="206"/>
      <c r="FY193" s="206"/>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1:263" s="3" customFormat="1" x14ac:dyDescent="0.2">
      <c r="A194" s="45" t="s">
        <v>156</v>
      </c>
      <c r="B194" s="45" t="s">
        <v>157</v>
      </c>
      <c r="C194" s="45" t="s">
        <v>7</v>
      </c>
      <c r="D194" s="45">
        <v>118</v>
      </c>
      <c r="E194" s="486"/>
      <c r="F194" s="52">
        <f t="shared" si="1181"/>
        <v>0</v>
      </c>
      <c r="G194" s="47"/>
      <c r="H194" s="52">
        <f t="shared" si="1182"/>
        <v>0</v>
      </c>
      <c r="I194" s="47"/>
      <c r="J194" s="52">
        <f t="shared" si="1183"/>
        <v>0</v>
      </c>
      <c r="K194" s="47"/>
      <c r="L194" s="52">
        <f t="shared" si="1184"/>
        <v>0</v>
      </c>
      <c r="M194" s="47"/>
      <c r="N194" s="52">
        <f t="shared" si="1185"/>
        <v>0</v>
      </c>
      <c r="O194" s="47"/>
      <c r="P194" s="52">
        <f t="shared" si="1186"/>
        <v>0</v>
      </c>
      <c r="Q194" s="47"/>
      <c r="R194" s="52">
        <f t="shared" si="1187"/>
        <v>0</v>
      </c>
      <c r="S194" s="47"/>
      <c r="T194" s="52">
        <f t="shared" si="1188"/>
        <v>0</v>
      </c>
      <c r="U194" s="47"/>
      <c r="V194" s="52">
        <f t="shared" si="1189"/>
        <v>0</v>
      </c>
      <c r="W194" s="47"/>
      <c r="X194" s="52">
        <f t="shared" si="1190"/>
        <v>0</v>
      </c>
      <c r="Y194" s="47"/>
      <c r="Z194" s="52">
        <f t="shared" si="1191"/>
        <v>0</v>
      </c>
      <c r="AA194" s="47"/>
      <c r="AB194" s="481">
        <f t="shared" si="1192"/>
        <v>0</v>
      </c>
      <c r="AC194" s="486"/>
      <c r="AD194" s="52">
        <f t="shared" si="1193"/>
        <v>0</v>
      </c>
      <c r="AE194" s="47"/>
      <c r="AF194" s="52">
        <f t="shared" si="1194"/>
        <v>0</v>
      </c>
      <c r="AG194" s="47">
        <v>2.5</v>
      </c>
      <c r="AH194" s="52">
        <f t="shared" si="1195"/>
        <v>295</v>
      </c>
      <c r="AI194" s="47"/>
      <c r="AJ194" s="52">
        <f t="shared" si="1196"/>
        <v>0</v>
      </c>
      <c r="AK194" s="47"/>
      <c r="AL194" s="52">
        <f t="shared" si="1197"/>
        <v>0</v>
      </c>
      <c r="AM194" s="47"/>
      <c r="AN194" s="52">
        <f t="shared" si="1198"/>
        <v>0</v>
      </c>
      <c r="AO194" s="47"/>
      <c r="AP194" s="52">
        <f t="shared" si="1199"/>
        <v>0</v>
      </c>
      <c r="AQ194" s="47"/>
      <c r="AR194" s="52">
        <f t="shared" si="1200"/>
        <v>0</v>
      </c>
      <c r="AS194" s="47"/>
      <c r="AT194" s="52">
        <f t="shared" si="1201"/>
        <v>0</v>
      </c>
      <c r="AU194" s="47"/>
      <c r="AV194" s="52">
        <f t="shared" si="1202"/>
        <v>0</v>
      </c>
      <c r="AW194" s="47"/>
      <c r="AX194" s="52">
        <f t="shared" si="1203"/>
        <v>0</v>
      </c>
      <c r="AY194" s="47"/>
      <c r="AZ194" s="481">
        <f t="shared" si="1204"/>
        <v>0</v>
      </c>
      <c r="BA194" s="486"/>
      <c r="BB194" s="52">
        <f t="shared" si="1102"/>
        <v>0</v>
      </c>
      <c r="BC194" s="47"/>
      <c r="BD194" s="52">
        <f t="shared" si="1103"/>
        <v>0</v>
      </c>
      <c r="BE194" s="47"/>
      <c r="BF194" s="52">
        <f t="shared" si="1104"/>
        <v>0</v>
      </c>
      <c r="BG194" s="47"/>
      <c r="BH194" s="52">
        <f t="shared" si="1105"/>
        <v>0</v>
      </c>
      <c r="BI194" s="47"/>
      <c r="BJ194" s="52">
        <f t="shared" si="1106"/>
        <v>0</v>
      </c>
      <c r="BK194" s="47"/>
      <c r="BL194" s="52">
        <f t="shared" si="1107"/>
        <v>0</v>
      </c>
      <c r="BM194" s="47"/>
      <c r="BN194" s="52">
        <f t="shared" si="1108"/>
        <v>0</v>
      </c>
      <c r="BO194" s="47"/>
      <c r="BP194" s="52">
        <f t="shared" si="1109"/>
        <v>0</v>
      </c>
      <c r="BQ194" s="47"/>
      <c r="BR194" s="52">
        <f t="shared" si="1110"/>
        <v>0</v>
      </c>
      <c r="BS194" s="47"/>
      <c r="BT194" s="52">
        <f t="shared" si="1111"/>
        <v>0</v>
      </c>
      <c r="BU194" s="47"/>
      <c r="BV194" s="52">
        <f t="shared" si="1112"/>
        <v>0</v>
      </c>
      <c r="BW194" s="47"/>
      <c r="BX194" s="505">
        <f t="shared" si="1113"/>
        <v>0</v>
      </c>
      <c r="BY194" s="499"/>
      <c r="BZ194" s="52">
        <f t="shared" si="1114"/>
        <v>0</v>
      </c>
      <c r="CA194" s="47"/>
      <c r="CB194" s="52">
        <f t="shared" si="1115"/>
        <v>0</v>
      </c>
      <c r="CC194" s="47"/>
      <c r="CD194" s="52">
        <f t="shared" si="1116"/>
        <v>0</v>
      </c>
      <c r="CE194" s="47"/>
      <c r="CF194" s="52">
        <f t="shared" si="1117"/>
        <v>0</v>
      </c>
      <c r="CG194" s="42"/>
      <c r="CH194" s="49">
        <f t="shared" si="1118"/>
        <v>2.5</v>
      </c>
      <c r="CI194" s="49">
        <f t="shared" si="1119"/>
        <v>295</v>
      </c>
      <c r="CJ194" s="1"/>
      <c r="CK194" s="1"/>
      <c r="CL194" s="207">
        <v>3.5</v>
      </c>
      <c r="CM194" s="207">
        <f t="shared" si="1205"/>
        <v>413</v>
      </c>
      <c r="CN194" s="206">
        <f t="shared" si="1206"/>
        <v>3.5</v>
      </c>
      <c r="CO194" s="206">
        <f t="shared" si="1207"/>
        <v>413</v>
      </c>
      <c r="CP194" s="207">
        <v>6</v>
      </c>
      <c r="CQ194" s="207">
        <f t="shared" si="1120"/>
        <v>708</v>
      </c>
      <c r="CR194" s="206">
        <f t="shared" si="1121"/>
        <v>6</v>
      </c>
      <c r="CS194" s="206">
        <f t="shared" si="1122"/>
        <v>708</v>
      </c>
      <c r="CT194" s="207"/>
      <c r="CU194" s="207">
        <f t="shared" si="1123"/>
        <v>0</v>
      </c>
      <c r="CV194" s="206">
        <f t="shared" si="1124"/>
        <v>0</v>
      </c>
      <c r="CW194" s="206">
        <f t="shared" si="1125"/>
        <v>0</v>
      </c>
      <c r="CX194" s="207"/>
      <c r="CY194" s="207">
        <f t="shared" si="1126"/>
        <v>0</v>
      </c>
      <c r="CZ194" s="206">
        <f t="shared" si="1127"/>
        <v>0</v>
      </c>
      <c r="DA194" s="206">
        <f t="shared" si="1128"/>
        <v>0</v>
      </c>
      <c r="DB194" s="207"/>
      <c r="DC194" s="207">
        <f t="shared" si="1129"/>
        <v>0</v>
      </c>
      <c r="DD194" s="206">
        <f t="shared" si="1130"/>
        <v>0</v>
      </c>
      <c r="DE194" s="206">
        <f t="shared" si="1131"/>
        <v>0</v>
      </c>
      <c r="DF194" s="207"/>
      <c r="DG194" s="207">
        <f t="shared" si="1132"/>
        <v>0</v>
      </c>
      <c r="DH194" s="206">
        <f t="shared" si="1133"/>
        <v>0</v>
      </c>
      <c r="DI194" s="206">
        <f t="shared" si="1134"/>
        <v>0</v>
      </c>
      <c r="DJ194" s="207"/>
      <c r="DK194" s="207">
        <f t="shared" si="1135"/>
        <v>0</v>
      </c>
      <c r="DL194" s="206">
        <f t="shared" si="1136"/>
        <v>0</v>
      </c>
      <c r="DM194" s="206">
        <f t="shared" si="1137"/>
        <v>0</v>
      </c>
      <c r="DN194" s="207"/>
      <c r="DO194" s="207">
        <f t="shared" si="1138"/>
        <v>0</v>
      </c>
      <c r="DP194" s="206">
        <f t="shared" si="1139"/>
        <v>0</v>
      </c>
      <c r="DQ194" s="206">
        <f t="shared" si="1140"/>
        <v>0</v>
      </c>
      <c r="DR194" s="207"/>
      <c r="DS194" s="207">
        <f t="shared" si="1141"/>
        <v>0</v>
      </c>
      <c r="DT194" s="206">
        <f t="shared" si="1142"/>
        <v>0</v>
      </c>
      <c r="DU194" s="206">
        <f t="shared" si="1143"/>
        <v>0</v>
      </c>
      <c r="DV194" s="207"/>
      <c r="DW194" s="207">
        <f t="shared" si="1208"/>
        <v>0</v>
      </c>
      <c r="DX194" s="206">
        <f t="shared" si="1209"/>
        <v>0</v>
      </c>
      <c r="DY194" s="206">
        <f t="shared" si="1210"/>
        <v>0</v>
      </c>
      <c r="DZ194" s="525"/>
      <c r="EA194" s="207">
        <f t="shared" si="1144"/>
        <v>0</v>
      </c>
      <c r="EB194" s="206">
        <f t="shared" si="1145"/>
        <v>0</v>
      </c>
      <c r="EC194" s="206">
        <f t="shared" si="1146"/>
        <v>0</v>
      </c>
      <c r="ED194" s="207"/>
      <c r="EE194" s="207">
        <f t="shared" si="1147"/>
        <v>0</v>
      </c>
      <c r="EF194" s="206">
        <f t="shared" si="1148"/>
        <v>0</v>
      </c>
      <c r="EG194" s="206">
        <f t="shared" si="1149"/>
        <v>0</v>
      </c>
      <c r="EH194" s="207"/>
      <c r="EI194" s="207">
        <f t="shared" si="1150"/>
        <v>0</v>
      </c>
      <c r="EJ194" s="206">
        <f t="shared" si="1151"/>
        <v>2.5</v>
      </c>
      <c r="EK194" s="206">
        <f t="shared" si="1152"/>
        <v>295</v>
      </c>
      <c r="EL194" s="207"/>
      <c r="EM194" s="207">
        <f t="shared" si="1153"/>
        <v>0</v>
      </c>
      <c r="EN194" s="206">
        <f t="shared" si="1154"/>
        <v>0</v>
      </c>
      <c r="EO194" s="206">
        <f t="shared" si="1155"/>
        <v>0</v>
      </c>
      <c r="EP194" s="207"/>
      <c r="EQ194" s="207">
        <f t="shared" si="1156"/>
        <v>0</v>
      </c>
      <c r="ER194" s="206">
        <f t="shared" si="1157"/>
        <v>0</v>
      </c>
      <c r="ES194" s="206">
        <f t="shared" si="1158"/>
        <v>0</v>
      </c>
      <c r="ET194" s="207"/>
      <c r="EU194" s="207">
        <f t="shared" si="1159"/>
        <v>0</v>
      </c>
      <c r="EV194" s="206">
        <f t="shared" si="1160"/>
        <v>0</v>
      </c>
      <c r="EW194" s="206">
        <f t="shared" si="1161"/>
        <v>0</v>
      </c>
      <c r="EX194" s="207"/>
      <c r="EY194" s="207">
        <f t="shared" si="1162"/>
        <v>0</v>
      </c>
      <c r="EZ194" s="206">
        <f t="shared" si="1163"/>
        <v>0</v>
      </c>
      <c r="FA194" s="206">
        <f t="shared" si="1164"/>
        <v>0</v>
      </c>
      <c r="FB194" s="207"/>
      <c r="FC194" s="207">
        <f t="shared" si="1165"/>
        <v>0</v>
      </c>
      <c r="FD194" s="206">
        <f t="shared" si="1166"/>
        <v>0</v>
      </c>
      <c r="FE194" s="206">
        <f t="shared" si="1167"/>
        <v>0</v>
      </c>
      <c r="FF194" s="207"/>
      <c r="FG194" s="207">
        <f t="shared" si="1168"/>
        <v>0</v>
      </c>
      <c r="FH194" s="206">
        <f t="shared" si="1169"/>
        <v>0</v>
      </c>
      <c r="FI194" s="206">
        <f t="shared" si="1170"/>
        <v>0</v>
      </c>
      <c r="FJ194" s="207"/>
      <c r="FK194" s="207">
        <f t="shared" si="1171"/>
        <v>0</v>
      </c>
      <c r="FL194" s="206">
        <f t="shared" si="1172"/>
        <v>0</v>
      </c>
      <c r="FM194" s="206">
        <f t="shared" si="1173"/>
        <v>0</v>
      </c>
      <c r="FN194" s="207"/>
      <c r="FO194" s="207">
        <f t="shared" si="1174"/>
        <v>0</v>
      </c>
      <c r="FP194" s="206">
        <f t="shared" si="1175"/>
        <v>0</v>
      </c>
      <c r="FQ194" s="206">
        <f t="shared" si="1176"/>
        <v>0</v>
      </c>
      <c r="FR194" s="207"/>
      <c r="FS194" s="207">
        <f t="shared" si="1177"/>
        <v>0</v>
      </c>
      <c r="FT194" s="206">
        <f t="shared" si="1178"/>
        <v>0</v>
      </c>
      <c r="FU194" s="206">
        <f t="shared" si="1179"/>
        <v>0</v>
      </c>
      <c r="FV194" s="207"/>
      <c r="FW194" s="207">
        <f t="shared" si="1180"/>
        <v>0</v>
      </c>
      <c r="FX194" s="206"/>
      <c r="FY194" s="206"/>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1:263" s="3" customFormat="1" x14ac:dyDescent="0.2">
      <c r="A195" s="45"/>
      <c r="B195" s="45"/>
      <c r="C195" s="45" t="s">
        <v>3</v>
      </c>
      <c r="D195" s="45">
        <v>100</v>
      </c>
      <c r="E195" s="486"/>
      <c r="F195" s="52">
        <f t="shared" ref="F195" si="1222">SUM(E195*$D195)</f>
        <v>0</v>
      </c>
      <c r="G195" s="47"/>
      <c r="H195" s="52">
        <f t="shared" ref="H195" si="1223">SUM(G195*$D195)</f>
        <v>0</v>
      </c>
      <c r="I195" s="47"/>
      <c r="J195" s="52">
        <f t="shared" ref="J195" si="1224">SUM(I195*$D195)</f>
        <v>0</v>
      </c>
      <c r="K195" s="47"/>
      <c r="L195" s="52">
        <f t="shared" ref="L195" si="1225">SUM(K195*$D195)</f>
        <v>0</v>
      </c>
      <c r="M195" s="47"/>
      <c r="N195" s="52">
        <f t="shared" ref="N195" si="1226">SUM(M195*$D195)</f>
        <v>0</v>
      </c>
      <c r="O195" s="47"/>
      <c r="P195" s="52">
        <f t="shared" ref="P195" si="1227">SUM(O195*$D195)</f>
        <v>0</v>
      </c>
      <c r="Q195" s="47"/>
      <c r="R195" s="52">
        <f t="shared" ref="R195" si="1228">SUM(Q195*$D195)</f>
        <v>0</v>
      </c>
      <c r="S195" s="47"/>
      <c r="T195" s="52">
        <f t="shared" ref="T195" si="1229">SUM(S195*$D195)</f>
        <v>0</v>
      </c>
      <c r="U195" s="47"/>
      <c r="V195" s="52">
        <f t="shared" si="1189"/>
        <v>0</v>
      </c>
      <c r="W195" s="47"/>
      <c r="X195" s="52">
        <f t="shared" ref="X195" si="1230">SUM(W195*$D195)</f>
        <v>0</v>
      </c>
      <c r="Y195" s="47"/>
      <c r="Z195" s="52">
        <f t="shared" ref="Z195" si="1231">SUM(Y195*$D195)</f>
        <v>0</v>
      </c>
      <c r="AA195" s="47"/>
      <c r="AB195" s="481">
        <f t="shared" ref="AB195" si="1232">SUM(AA195*$D195)</f>
        <v>0</v>
      </c>
      <c r="AC195" s="486"/>
      <c r="AD195" s="52">
        <f t="shared" si="1193"/>
        <v>0</v>
      </c>
      <c r="AE195" s="47"/>
      <c r="AF195" s="52">
        <f t="shared" si="1194"/>
        <v>0</v>
      </c>
      <c r="AG195" s="47"/>
      <c r="AH195" s="52">
        <f t="shared" si="1195"/>
        <v>0</v>
      </c>
      <c r="AI195" s="47"/>
      <c r="AJ195" s="52">
        <f t="shared" si="1196"/>
        <v>0</v>
      </c>
      <c r="AK195" s="47"/>
      <c r="AL195" s="52">
        <f t="shared" si="1197"/>
        <v>0</v>
      </c>
      <c r="AM195" s="47"/>
      <c r="AN195" s="52">
        <f t="shared" si="1198"/>
        <v>0</v>
      </c>
      <c r="AO195" s="47"/>
      <c r="AP195" s="52">
        <f t="shared" si="1199"/>
        <v>0</v>
      </c>
      <c r="AQ195" s="47"/>
      <c r="AR195" s="52">
        <f t="shared" si="1200"/>
        <v>0</v>
      </c>
      <c r="AS195" s="47"/>
      <c r="AT195" s="52">
        <f t="shared" si="1201"/>
        <v>0</v>
      </c>
      <c r="AU195" s="47"/>
      <c r="AV195" s="52">
        <f t="shared" si="1202"/>
        <v>0</v>
      </c>
      <c r="AW195" s="47"/>
      <c r="AX195" s="52">
        <f t="shared" si="1203"/>
        <v>0</v>
      </c>
      <c r="AY195" s="47"/>
      <c r="AZ195" s="481">
        <f t="shared" si="1204"/>
        <v>0</v>
      </c>
      <c r="BA195" s="486"/>
      <c r="BB195" s="52">
        <f t="shared" si="1102"/>
        <v>0</v>
      </c>
      <c r="BC195" s="47"/>
      <c r="BD195" s="52">
        <f t="shared" si="1103"/>
        <v>0</v>
      </c>
      <c r="BE195" s="47"/>
      <c r="BF195" s="52">
        <f t="shared" si="1104"/>
        <v>0</v>
      </c>
      <c r="BG195" s="47"/>
      <c r="BH195" s="52">
        <f t="shared" si="1105"/>
        <v>0</v>
      </c>
      <c r="BI195" s="47"/>
      <c r="BJ195" s="52">
        <f t="shared" si="1106"/>
        <v>0</v>
      </c>
      <c r="BK195" s="47"/>
      <c r="BL195" s="52">
        <f t="shared" si="1107"/>
        <v>0</v>
      </c>
      <c r="BM195" s="47"/>
      <c r="BN195" s="52">
        <f t="shared" si="1108"/>
        <v>0</v>
      </c>
      <c r="BO195" s="47"/>
      <c r="BP195" s="52">
        <f t="shared" si="1109"/>
        <v>0</v>
      </c>
      <c r="BQ195" s="47"/>
      <c r="BR195" s="52">
        <f t="shared" si="1110"/>
        <v>0</v>
      </c>
      <c r="BS195" s="47"/>
      <c r="BT195" s="52">
        <f t="shared" si="1111"/>
        <v>0</v>
      </c>
      <c r="BU195" s="47"/>
      <c r="BV195" s="52">
        <f t="shared" si="1112"/>
        <v>0</v>
      </c>
      <c r="BW195" s="47"/>
      <c r="BX195" s="505">
        <f t="shared" si="1113"/>
        <v>0</v>
      </c>
      <c r="BY195" s="499"/>
      <c r="BZ195" s="52">
        <f t="shared" si="1114"/>
        <v>0</v>
      </c>
      <c r="CA195" s="47"/>
      <c r="CB195" s="52">
        <f t="shared" si="1115"/>
        <v>0</v>
      </c>
      <c r="CC195" s="47"/>
      <c r="CD195" s="52">
        <f t="shared" si="1116"/>
        <v>0</v>
      </c>
      <c r="CE195" s="47"/>
      <c r="CF195" s="52">
        <f t="shared" si="1117"/>
        <v>0</v>
      </c>
      <c r="CG195" s="42"/>
      <c r="CH195" s="49">
        <f t="shared" si="1118"/>
        <v>0</v>
      </c>
      <c r="CI195" s="49">
        <f t="shared" si="1119"/>
        <v>0</v>
      </c>
      <c r="CJ195" s="1"/>
      <c r="CK195" s="1"/>
      <c r="CL195" s="207"/>
      <c r="CM195" s="207">
        <f t="shared" si="1205"/>
        <v>0</v>
      </c>
      <c r="CN195" s="206">
        <f t="shared" si="1206"/>
        <v>0</v>
      </c>
      <c r="CO195" s="206">
        <f t="shared" si="1207"/>
        <v>0</v>
      </c>
      <c r="CP195" s="207"/>
      <c r="CQ195" s="207">
        <f t="shared" si="1120"/>
        <v>0</v>
      </c>
      <c r="CR195" s="206">
        <f t="shared" si="1121"/>
        <v>0</v>
      </c>
      <c r="CS195" s="206">
        <f t="shared" si="1122"/>
        <v>0</v>
      </c>
      <c r="CT195" s="207"/>
      <c r="CU195" s="207">
        <f t="shared" si="1123"/>
        <v>0</v>
      </c>
      <c r="CV195" s="206">
        <f t="shared" si="1124"/>
        <v>0</v>
      </c>
      <c r="CW195" s="206">
        <f t="shared" si="1125"/>
        <v>0</v>
      </c>
      <c r="CX195" s="207"/>
      <c r="CY195" s="207">
        <f t="shared" si="1126"/>
        <v>0</v>
      </c>
      <c r="CZ195" s="206">
        <f t="shared" si="1127"/>
        <v>0</v>
      </c>
      <c r="DA195" s="206">
        <f t="shared" si="1128"/>
        <v>0</v>
      </c>
      <c r="DB195" s="207"/>
      <c r="DC195" s="207">
        <f t="shared" si="1129"/>
        <v>0</v>
      </c>
      <c r="DD195" s="206">
        <f t="shared" si="1130"/>
        <v>0</v>
      </c>
      <c r="DE195" s="206">
        <f t="shared" si="1131"/>
        <v>0</v>
      </c>
      <c r="DF195" s="207"/>
      <c r="DG195" s="207">
        <f t="shared" si="1132"/>
        <v>0</v>
      </c>
      <c r="DH195" s="206">
        <f t="shared" si="1133"/>
        <v>0</v>
      </c>
      <c r="DI195" s="206">
        <f t="shared" si="1134"/>
        <v>0</v>
      </c>
      <c r="DJ195" s="207"/>
      <c r="DK195" s="207">
        <f t="shared" si="1135"/>
        <v>0</v>
      </c>
      <c r="DL195" s="206">
        <f t="shared" si="1136"/>
        <v>0</v>
      </c>
      <c r="DM195" s="206">
        <f t="shared" si="1137"/>
        <v>0</v>
      </c>
      <c r="DN195" s="207"/>
      <c r="DO195" s="207">
        <f t="shared" si="1138"/>
        <v>0</v>
      </c>
      <c r="DP195" s="206">
        <f t="shared" si="1139"/>
        <v>0</v>
      </c>
      <c r="DQ195" s="206">
        <f t="shared" si="1140"/>
        <v>0</v>
      </c>
      <c r="DR195" s="207"/>
      <c r="DS195" s="207">
        <f t="shared" si="1141"/>
        <v>0</v>
      </c>
      <c r="DT195" s="206">
        <f t="shared" si="1142"/>
        <v>0</v>
      </c>
      <c r="DU195" s="206">
        <f t="shared" si="1143"/>
        <v>0</v>
      </c>
      <c r="DV195" s="207"/>
      <c r="DW195" s="207">
        <f t="shared" si="1208"/>
        <v>0</v>
      </c>
      <c r="DX195" s="206">
        <f t="shared" si="1209"/>
        <v>0</v>
      </c>
      <c r="DY195" s="206">
        <f t="shared" si="1210"/>
        <v>0</v>
      </c>
      <c r="DZ195" s="525"/>
      <c r="EA195" s="207">
        <f t="shared" si="1144"/>
        <v>0</v>
      </c>
      <c r="EB195" s="206">
        <f t="shared" si="1145"/>
        <v>0</v>
      </c>
      <c r="EC195" s="206">
        <f t="shared" si="1146"/>
        <v>0</v>
      </c>
      <c r="ED195" s="207"/>
      <c r="EE195" s="207">
        <f t="shared" si="1147"/>
        <v>0</v>
      </c>
      <c r="EF195" s="206">
        <f t="shared" si="1148"/>
        <v>0</v>
      </c>
      <c r="EG195" s="206">
        <f t="shared" si="1149"/>
        <v>0</v>
      </c>
      <c r="EH195" s="207"/>
      <c r="EI195" s="207">
        <f t="shared" si="1150"/>
        <v>0</v>
      </c>
      <c r="EJ195" s="206">
        <f t="shared" si="1151"/>
        <v>0</v>
      </c>
      <c r="EK195" s="206">
        <f t="shared" si="1152"/>
        <v>0</v>
      </c>
      <c r="EL195" s="207"/>
      <c r="EM195" s="207">
        <f t="shared" si="1153"/>
        <v>0</v>
      </c>
      <c r="EN195" s="206">
        <f t="shared" si="1154"/>
        <v>0</v>
      </c>
      <c r="EO195" s="206">
        <f t="shared" si="1155"/>
        <v>0</v>
      </c>
      <c r="EP195" s="207"/>
      <c r="EQ195" s="207">
        <f t="shared" si="1156"/>
        <v>0</v>
      </c>
      <c r="ER195" s="206">
        <f t="shared" si="1157"/>
        <v>0</v>
      </c>
      <c r="ES195" s="206">
        <f t="shared" si="1158"/>
        <v>0</v>
      </c>
      <c r="ET195" s="207"/>
      <c r="EU195" s="207">
        <f t="shared" si="1159"/>
        <v>0</v>
      </c>
      <c r="EV195" s="206">
        <f t="shared" si="1160"/>
        <v>0</v>
      </c>
      <c r="EW195" s="206">
        <f t="shared" si="1161"/>
        <v>0</v>
      </c>
      <c r="EX195" s="207"/>
      <c r="EY195" s="207">
        <f t="shared" si="1162"/>
        <v>0</v>
      </c>
      <c r="EZ195" s="206">
        <f t="shared" si="1163"/>
        <v>0</v>
      </c>
      <c r="FA195" s="206">
        <f t="shared" si="1164"/>
        <v>0</v>
      </c>
      <c r="FB195" s="207"/>
      <c r="FC195" s="207">
        <f t="shared" si="1165"/>
        <v>0</v>
      </c>
      <c r="FD195" s="206">
        <f t="shared" si="1166"/>
        <v>0</v>
      </c>
      <c r="FE195" s="206">
        <f t="shared" si="1167"/>
        <v>0</v>
      </c>
      <c r="FF195" s="207"/>
      <c r="FG195" s="207">
        <f t="shared" si="1168"/>
        <v>0</v>
      </c>
      <c r="FH195" s="206">
        <f t="shared" si="1169"/>
        <v>0</v>
      </c>
      <c r="FI195" s="206">
        <f t="shared" si="1170"/>
        <v>0</v>
      </c>
      <c r="FJ195" s="207"/>
      <c r="FK195" s="207">
        <f t="shared" si="1171"/>
        <v>0</v>
      </c>
      <c r="FL195" s="206">
        <f t="shared" si="1172"/>
        <v>0</v>
      </c>
      <c r="FM195" s="206">
        <f t="shared" si="1173"/>
        <v>0</v>
      </c>
      <c r="FN195" s="207"/>
      <c r="FO195" s="207">
        <f t="shared" si="1174"/>
        <v>0</v>
      </c>
      <c r="FP195" s="206">
        <f t="shared" si="1175"/>
        <v>0</v>
      </c>
      <c r="FQ195" s="206">
        <f t="shared" si="1176"/>
        <v>0</v>
      </c>
      <c r="FR195" s="207"/>
      <c r="FS195" s="207">
        <f t="shared" si="1177"/>
        <v>0</v>
      </c>
      <c r="FT195" s="206">
        <f t="shared" si="1178"/>
        <v>0</v>
      </c>
      <c r="FU195" s="206">
        <f t="shared" si="1179"/>
        <v>0</v>
      </c>
      <c r="FV195" s="207"/>
      <c r="FW195" s="207">
        <f t="shared" si="1180"/>
        <v>0</v>
      </c>
      <c r="FX195" s="206"/>
      <c r="FY195" s="206"/>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1:263" s="3" customFormat="1" x14ac:dyDescent="0.2">
      <c r="A196" s="45" t="s">
        <v>121</v>
      </c>
      <c r="B196" s="45" t="s">
        <v>86</v>
      </c>
      <c r="C196" s="45" t="s">
        <v>3</v>
      </c>
      <c r="D196" s="45">
        <v>100</v>
      </c>
      <c r="E196" s="486"/>
      <c r="F196" s="52">
        <f t="shared" ref="F196:F203" si="1233">SUM(E196*$D196)</f>
        <v>0</v>
      </c>
      <c r="G196" s="47"/>
      <c r="H196" s="52">
        <f t="shared" ref="H196:H203" si="1234">SUM(G196*$D196)</f>
        <v>0</v>
      </c>
      <c r="I196" s="47"/>
      <c r="J196" s="52">
        <f t="shared" ref="J196:J203" si="1235">SUM(I196*$D196)</f>
        <v>0</v>
      </c>
      <c r="K196" s="47"/>
      <c r="L196" s="52">
        <f t="shared" ref="L196:L203" si="1236">SUM(K196*$D196)</f>
        <v>0</v>
      </c>
      <c r="M196" s="47"/>
      <c r="N196" s="52">
        <f t="shared" ref="N196:N203" si="1237">SUM(M196*$D196)</f>
        <v>0</v>
      </c>
      <c r="O196" s="47"/>
      <c r="P196" s="52">
        <f t="shared" ref="P196:P203" si="1238">SUM(O196*$D196)</f>
        <v>0</v>
      </c>
      <c r="Q196" s="47"/>
      <c r="R196" s="52">
        <f t="shared" ref="R196:R203" si="1239">SUM(Q196*$D196)</f>
        <v>0</v>
      </c>
      <c r="S196" s="47"/>
      <c r="T196" s="52">
        <f t="shared" ref="T196:T203" si="1240">SUM(S196*$D196)</f>
        <v>0</v>
      </c>
      <c r="U196" s="47"/>
      <c r="V196" s="52">
        <f t="shared" si="1189"/>
        <v>0</v>
      </c>
      <c r="W196" s="47"/>
      <c r="X196" s="52">
        <f t="shared" ref="X196:X203" si="1241">SUM(W196*$D196)</f>
        <v>0</v>
      </c>
      <c r="Y196" s="47"/>
      <c r="Z196" s="52">
        <f t="shared" ref="Z196:Z203" si="1242">SUM(Y196*$D196)</f>
        <v>0</v>
      </c>
      <c r="AA196" s="47"/>
      <c r="AB196" s="481">
        <f t="shared" ref="AB196:AB203" si="1243">SUM(AA196*$D196)</f>
        <v>0</v>
      </c>
      <c r="AC196" s="486"/>
      <c r="AD196" s="52">
        <f t="shared" ref="AD196:AD203" si="1244">SUM(AC196*$D196)</f>
        <v>0</v>
      </c>
      <c r="AE196" s="47"/>
      <c r="AF196" s="52">
        <f t="shared" ref="AF196:AF203" si="1245">SUM(AE196*$D196)</f>
        <v>0</v>
      </c>
      <c r="AG196" s="47"/>
      <c r="AH196" s="52">
        <f t="shared" ref="AH196:AH203" si="1246">SUM(AG196*$D196)</f>
        <v>0</v>
      </c>
      <c r="AI196" s="47"/>
      <c r="AJ196" s="52">
        <f t="shared" ref="AJ196:AJ203" si="1247">SUM(AI196*$D196)</f>
        <v>0</v>
      </c>
      <c r="AK196" s="47"/>
      <c r="AL196" s="52">
        <f t="shared" ref="AL196:AL203" si="1248">SUM(AK196*$D196)</f>
        <v>0</v>
      </c>
      <c r="AM196" s="47"/>
      <c r="AN196" s="52">
        <f t="shared" ref="AN196:AN203" si="1249">SUM(AM196*$D196)</f>
        <v>0</v>
      </c>
      <c r="AO196" s="47"/>
      <c r="AP196" s="52">
        <f t="shared" ref="AP196:AP203" si="1250">SUM(AO196*$D196)</f>
        <v>0</v>
      </c>
      <c r="AQ196" s="47"/>
      <c r="AR196" s="52">
        <f t="shared" ref="AR196:AR203" si="1251">SUM(AQ196*$D196)</f>
        <v>0</v>
      </c>
      <c r="AS196" s="47"/>
      <c r="AT196" s="52">
        <f t="shared" ref="AT196:AT203" si="1252">SUM(AS196*$D196)</f>
        <v>0</v>
      </c>
      <c r="AU196" s="47"/>
      <c r="AV196" s="52">
        <f t="shared" ref="AV196:AV203" si="1253">SUM(AU196*$D196)</f>
        <v>0</v>
      </c>
      <c r="AW196" s="47"/>
      <c r="AX196" s="52">
        <f t="shared" ref="AX196:AX203" si="1254">SUM(AW196*$D196)</f>
        <v>0</v>
      </c>
      <c r="AY196" s="47"/>
      <c r="AZ196" s="481">
        <f t="shared" ref="AZ196:AZ203" si="1255">SUM(AY196*$D196)</f>
        <v>0</v>
      </c>
      <c r="BA196" s="486"/>
      <c r="BB196" s="52">
        <f t="shared" ref="BB196:BB203" si="1256">SUM(BA196*$D196)</f>
        <v>0</v>
      </c>
      <c r="BC196" s="47"/>
      <c r="BD196" s="52">
        <f t="shared" si="1103"/>
        <v>0</v>
      </c>
      <c r="BE196" s="47"/>
      <c r="BF196" s="52">
        <f t="shared" si="1104"/>
        <v>0</v>
      </c>
      <c r="BG196" s="47"/>
      <c r="BH196" s="52">
        <f t="shared" si="1105"/>
        <v>0</v>
      </c>
      <c r="BI196" s="47"/>
      <c r="BJ196" s="52">
        <f t="shared" si="1106"/>
        <v>0</v>
      </c>
      <c r="BK196" s="47"/>
      <c r="BL196" s="52">
        <f t="shared" si="1107"/>
        <v>0</v>
      </c>
      <c r="BM196" s="47"/>
      <c r="BN196" s="52">
        <f t="shared" si="1108"/>
        <v>0</v>
      </c>
      <c r="BO196" s="47"/>
      <c r="BP196" s="52">
        <f t="shared" si="1109"/>
        <v>0</v>
      </c>
      <c r="BQ196" s="47"/>
      <c r="BR196" s="52">
        <f t="shared" si="1110"/>
        <v>0</v>
      </c>
      <c r="BS196" s="47"/>
      <c r="BT196" s="52">
        <f t="shared" si="1111"/>
        <v>0</v>
      </c>
      <c r="BU196" s="47"/>
      <c r="BV196" s="52">
        <f t="shared" si="1112"/>
        <v>0</v>
      </c>
      <c r="BW196" s="47"/>
      <c r="BX196" s="505">
        <f t="shared" si="1113"/>
        <v>0</v>
      </c>
      <c r="BY196" s="499"/>
      <c r="BZ196" s="52">
        <f t="shared" si="1114"/>
        <v>0</v>
      </c>
      <c r="CA196" s="47"/>
      <c r="CB196" s="52">
        <f t="shared" si="1115"/>
        <v>0</v>
      </c>
      <c r="CC196" s="47"/>
      <c r="CD196" s="52">
        <f t="shared" si="1116"/>
        <v>0</v>
      </c>
      <c r="CE196" s="47"/>
      <c r="CF196" s="52">
        <f t="shared" si="1117"/>
        <v>0</v>
      </c>
      <c r="CG196" s="42"/>
      <c r="CH196" s="49">
        <f t="shared" si="1118"/>
        <v>0</v>
      </c>
      <c r="CI196" s="49">
        <f t="shared" si="1119"/>
        <v>0</v>
      </c>
      <c r="CJ196" s="1"/>
      <c r="CK196" s="1"/>
      <c r="CL196" s="207">
        <v>1</v>
      </c>
      <c r="CM196" s="207">
        <f t="shared" si="1205"/>
        <v>100</v>
      </c>
      <c r="CN196" s="206">
        <f t="shared" si="1206"/>
        <v>1</v>
      </c>
      <c r="CO196" s="206">
        <f t="shared" si="1207"/>
        <v>100</v>
      </c>
      <c r="CP196" s="207">
        <v>0.5</v>
      </c>
      <c r="CQ196" s="207">
        <f t="shared" si="1120"/>
        <v>50</v>
      </c>
      <c r="CR196" s="206">
        <f t="shared" si="1121"/>
        <v>0.5</v>
      </c>
      <c r="CS196" s="206">
        <f t="shared" si="1122"/>
        <v>50</v>
      </c>
      <c r="CT196" s="207">
        <v>0.5</v>
      </c>
      <c r="CU196" s="207">
        <f t="shared" si="1123"/>
        <v>50</v>
      </c>
      <c r="CV196" s="206">
        <f t="shared" si="1124"/>
        <v>0.5</v>
      </c>
      <c r="CW196" s="206">
        <f t="shared" si="1125"/>
        <v>50</v>
      </c>
      <c r="CX196" s="207"/>
      <c r="CY196" s="207">
        <f t="shared" si="1126"/>
        <v>0</v>
      </c>
      <c r="CZ196" s="206">
        <f t="shared" si="1127"/>
        <v>0</v>
      </c>
      <c r="DA196" s="206">
        <f t="shared" si="1128"/>
        <v>0</v>
      </c>
      <c r="DB196" s="207"/>
      <c r="DC196" s="207">
        <f t="shared" si="1129"/>
        <v>0</v>
      </c>
      <c r="DD196" s="206">
        <f t="shared" si="1130"/>
        <v>0</v>
      </c>
      <c r="DE196" s="206">
        <f t="shared" si="1131"/>
        <v>0</v>
      </c>
      <c r="DF196" s="207">
        <v>1.5</v>
      </c>
      <c r="DG196" s="207">
        <f t="shared" si="1132"/>
        <v>150</v>
      </c>
      <c r="DH196" s="206">
        <f t="shared" si="1133"/>
        <v>1.5</v>
      </c>
      <c r="DI196" s="206">
        <f t="shared" si="1134"/>
        <v>150</v>
      </c>
      <c r="DJ196" s="207">
        <v>1</v>
      </c>
      <c r="DK196" s="207">
        <f t="shared" si="1135"/>
        <v>100</v>
      </c>
      <c r="DL196" s="206">
        <f t="shared" si="1136"/>
        <v>1</v>
      </c>
      <c r="DM196" s="206">
        <f t="shared" si="1137"/>
        <v>100</v>
      </c>
      <c r="DN196" s="207"/>
      <c r="DO196" s="207">
        <f t="shared" si="1138"/>
        <v>0</v>
      </c>
      <c r="DP196" s="206">
        <f t="shared" si="1139"/>
        <v>0</v>
      </c>
      <c r="DQ196" s="206">
        <f t="shared" si="1140"/>
        <v>0</v>
      </c>
      <c r="DR196" s="207"/>
      <c r="DS196" s="207">
        <f t="shared" si="1141"/>
        <v>0</v>
      </c>
      <c r="DT196" s="206">
        <f t="shared" si="1142"/>
        <v>0</v>
      </c>
      <c r="DU196" s="206">
        <f t="shared" si="1143"/>
        <v>0</v>
      </c>
      <c r="DV196" s="207"/>
      <c r="DW196" s="207">
        <f t="shared" si="1208"/>
        <v>0</v>
      </c>
      <c r="DX196" s="206">
        <f t="shared" si="1209"/>
        <v>0</v>
      </c>
      <c r="DY196" s="206">
        <f t="shared" si="1210"/>
        <v>0</v>
      </c>
      <c r="DZ196" s="525"/>
      <c r="EA196" s="207">
        <f t="shared" si="1144"/>
        <v>0</v>
      </c>
      <c r="EB196" s="206">
        <f t="shared" si="1145"/>
        <v>0</v>
      </c>
      <c r="EC196" s="206">
        <f t="shared" si="1146"/>
        <v>0</v>
      </c>
      <c r="ED196" s="207"/>
      <c r="EE196" s="207">
        <f t="shared" si="1147"/>
        <v>0</v>
      </c>
      <c r="EF196" s="206">
        <f t="shared" si="1148"/>
        <v>0</v>
      </c>
      <c r="EG196" s="206">
        <f t="shared" si="1149"/>
        <v>0</v>
      </c>
      <c r="EH196" s="207"/>
      <c r="EI196" s="207">
        <f t="shared" si="1150"/>
        <v>0</v>
      </c>
      <c r="EJ196" s="206">
        <f t="shared" si="1151"/>
        <v>0</v>
      </c>
      <c r="EK196" s="206">
        <f t="shared" si="1152"/>
        <v>0</v>
      </c>
      <c r="EL196" s="207"/>
      <c r="EM196" s="207">
        <f t="shared" si="1153"/>
        <v>0</v>
      </c>
      <c r="EN196" s="206">
        <f t="shared" si="1154"/>
        <v>0</v>
      </c>
      <c r="EO196" s="206">
        <f t="shared" si="1155"/>
        <v>0</v>
      </c>
      <c r="EP196" s="207">
        <v>0.5</v>
      </c>
      <c r="EQ196" s="207">
        <f t="shared" si="1156"/>
        <v>50</v>
      </c>
      <c r="ER196" s="206">
        <f t="shared" si="1157"/>
        <v>0.5</v>
      </c>
      <c r="ES196" s="206">
        <f t="shared" si="1158"/>
        <v>50</v>
      </c>
      <c r="ET196" s="207"/>
      <c r="EU196" s="207">
        <f t="shared" si="1159"/>
        <v>0</v>
      </c>
      <c r="EV196" s="206">
        <f t="shared" si="1160"/>
        <v>0</v>
      </c>
      <c r="EW196" s="206">
        <f t="shared" si="1161"/>
        <v>0</v>
      </c>
      <c r="EX196" s="207"/>
      <c r="EY196" s="207">
        <f t="shared" si="1162"/>
        <v>0</v>
      </c>
      <c r="EZ196" s="206">
        <f t="shared" si="1163"/>
        <v>0</v>
      </c>
      <c r="FA196" s="206">
        <f t="shared" si="1164"/>
        <v>0</v>
      </c>
      <c r="FB196" s="207"/>
      <c r="FC196" s="207">
        <f t="shared" si="1165"/>
        <v>0</v>
      </c>
      <c r="FD196" s="206">
        <f t="shared" si="1166"/>
        <v>0</v>
      </c>
      <c r="FE196" s="206">
        <f t="shared" si="1167"/>
        <v>0</v>
      </c>
      <c r="FF196" s="207"/>
      <c r="FG196" s="207">
        <f t="shared" si="1168"/>
        <v>0</v>
      </c>
      <c r="FH196" s="206">
        <f t="shared" si="1169"/>
        <v>0</v>
      </c>
      <c r="FI196" s="206">
        <f t="shared" si="1170"/>
        <v>0</v>
      </c>
      <c r="FJ196" s="207"/>
      <c r="FK196" s="207">
        <f t="shared" si="1171"/>
        <v>0</v>
      </c>
      <c r="FL196" s="206">
        <f t="shared" si="1172"/>
        <v>0</v>
      </c>
      <c r="FM196" s="206">
        <f t="shared" si="1173"/>
        <v>0</v>
      </c>
      <c r="FN196" s="207"/>
      <c r="FO196" s="207">
        <f t="shared" si="1174"/>
        <v>0</v>
      </c>
      <c r="FP196" s="206">
        <f t="shared" si="1175"/>
        <v>0</v>
      </c>
      <c r="FQ196" s="206">
        <f t="shared" si="1176"/>
        <v>0</v>
      </c>
      <c r="FR196" s="207"/>
      <c r="FS196" s="207">
        <f t="shared" si="1177"/>
        <v>0</v>
      </c>
      <c r="FT196" s="206">
        <f t="shared" si="1178"/>
        <v>0</v>
      </c>
      <c r="FU196" s="206">
        <f t="shared" si="1179"/>
        <v>0</v>
      </c>
      <c r="FV196" s="207"/>
      <c r="FW196" s="207">
        <f t="shared" si="1180"/>
        <v>0</v>
      </c>
      <c r="FX196" s="206"/>
      <c r="FY196" s="206"/>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1:263" s="3" customFormat="1" x14ac:dyDescent="0.2">
      <c r="A197" s="45" t="s">
        <v>357</v>
      </c>
      <c r="B197" s="45" t="s">
        <v>358</v>
      </c>
      <c r="C197" s="45" t="s">
        <v>3</v>
      </c>
      <c r="D197" s="45">
        <v>100</v>
      </c>
      <c r="E197" s="486"/>
      <c r="F197" s="52">
        <f t="shared" si="1233"/>
        <v>0</v>
      </c>
      <c r="G197" s="47"/>
      <c r="H197" s="52">
        <f t="shared" si="1234"/>
        <v>0</v>
      </c>
      <c r="I197" s="47"/>
      <c r="J197" s="52">
        <f t="shared" si="1235"/>
        <v>0</v>
      </c>
      <c r="K197" s="47"/>
      <c r="L197" s="52">
        <f t="shared" si="1236"/>
        <v>0</v>
      </c>
      <c r="M197" s="47"/>
      <c r="N197" s="52">
        <f t="shared" si="1237"/>
        <v>0</v>
      </c>
      <c r="O197" s="47"/>
      <c r="P197" s="52">
        <f t="shared" si="1238"/>
        <v>0</v>
      </c>
      <c r="Q197" s="47"/>
      <c r="R197" s="52">
        <f t="shared" si="1239"/>
        <v>0</v>
      </c>
      <c r="S197" s="47"/>
      <c r="T197" s="52">
        <f t="shared" si="1240"/>
        <v>0</v>
      </c>
      <c r="U197" s="47"/>
      <c r="V197" s="52">
        <f t="shared" si="1189"/>
        <v>0</v>
      </c>
      <c r="W197" s="47"/>
      <c r="X197" s="52">
        <f t="shared" si="1241"/>
        <v>0</v>
      </c>
      <c r="Y197" s="47"/>
      <c r="Z197" s="52">
        <f t="shared" si="1242"/>
        <v>0</v>
      </c>
      <c r="AA197" s="47"/>
      <c r="AB197" s="481">
        <f t="shared" si="1243"/>
        <v>0</v>
      </c>
      <c r="AC197" s="486"/>
      <c r="AD197" s="52">
        <f t="shared" si="1244"/>
        <v>0</v>
      </c>
      <c r="AE197" s="47"/>
      <c r="AF197" s="52">
        <f t="shared" si="1245"/>
        <v>0</v>
      </c>
      <c r="AG197" s="47"/>
      <c r="AH197" s="52">
        <f t="shared" si="1246"/>
        <v>0</v>
      </c>
      <c r="AI197" s="47"/>
      <c r="AJ197" s="52">
        <f t="shared" si="1247"/>
        <v>0</v>
      </c>
      <c r="AK197" s="47"/>
      <c r="AL197" s="52">
        <f t="shared" si="1248"/>
        <v>0</v>
      </c>
      <c r="AM197" s="47"/>
      <c r="AN197" s="52">
        <f t="shared" si="1249"/>
        <v>0</v>
      </c>
      <c r="AO197" s="47"/>
      <c r="AP197" s="52">
        <f t="shared" si="1250"/>
        <v>0</v>
      </c>
      <c r="AQ197" s="47"/>
      <c r="AR197" s="52">
        <f t="shared" si="1251"/>
        <v>0</v>
      </c>
      <c r="AS197" s="47"/>
      <c r="AT197" s="52">
        <f t="shared" si="1252"/>
        <v>0</v>
      </c>
      <c r="AU197" s="47"/>
      <c r="AV197" s="52">
        <f t="shared" si="1253"/>
        <v>0</v>
      </c>
      <c r="AW197" s="47"/>
      <c r="AX197" s="52">
        <f t="shared" si="1254"/>
        <v>0</v>
      </c>
      <c r="AY197" s="47"/>
      <c r="AZ197" s="481">
        <f t="shared" si="1255"/>
        <v>0</v>
      </c>
      <c r="BA197" s="486"/>
      <c r="BB197" s="52">
        <f t="shared" si="1256"/>
        <v>0</v>
      </c>
      <c r="BC197" s="47"/>
      <c r="BD197" s="52">
        <f t="shared" si="1103"/>
        <v>0</v>
      </c>
      <c r="BE197" s="47"/>
      <c r="BF197" s="52">
        <f t="shared" si="1104"/>
        <v>0</v>
      </c>
      <c r="BG197" s="47"/>
      <c r="BH197" s="52">
        <f t="shared" si="1105"/>
        <v>0</v>
      </c>
      <c r="BI197" s="47"/>
      <c r="BJ197" s="52">
        <f t="shared" si="1106"/>
        <v>0</v>
      </c>
      <c r="BK197" s="47"/>
      <c r="BL197" s="52">
        <f t="shared" si="1107"/>
        <v>0</v>
      </c>
      <c r="BM197" s="47"/>
      <c r="BN197" s="52">
        <f t="shared" si="1108"/>
        <v>0</v>
      </c>
      <c r="BO197" s="47"/>
      <c r="BP197" s="52">
        <f t="shared" si="1109"/>
        <v>0</v>
      </c>
      <c r="BQ197" s="47"/>
      <c r="BR197" s="52">
        <f t="shared" si="1110"/>
        <v>0</v>
      </c>
      <c r="BS197" s="47"/>
      <c r="BT197" s="52">
        <f t="shared" si="1111"/>
        <v>0</v>
      </c>
      <c r="BU197" s="47"/>
      <c r="BV197" s="52">
        <f t="shared" si="1112"/>
        <v>0</v>
      </c>
      <c r="BW197" s="47"/>
      <c r="BX197" s="505">
        <f t="shared" si="1113"/>
        <v>0</v>
      </c>
      <c r="BY197" s="499"/>
      <c r="BZ197" s="52">
        <f t="shared" si="1114"/>
        <v>0</v>
      </c>
      <c r="CA197" s="47"/>
      <c r="CB197" s="52">
        <f t="shared" si="1115"/>
        <v>0</v>
      </c>
      <c r="CC197" s="47"/>
      <c r="CD197" s="52">
        <f t="shared" si="1116"/>
        <v>0</v>
      </c>
      <c r="CE197" s="47"/>
      <c r="CF197" s="52">
        <f t="shared" si="1117"/>
        <v>0</v>
      </c>
      <c r="CG197" s="42"/>
      <c r="CH197" s="49">
        <f t="shared" si="1118"/>
        <v>0</v>
      </c>
      <c r="CI197" s="49">
        <f t="shared" si="1119"/>
        <v>0</v>
      </c>
      <c r="CJ197" s="1"/>
      <c r="CK197" s="1"/>
      <c r="CL197" s="207"/>
      <c r="CM197" s="207">
        <f t="shared" si="1205"/>
        <v>0</v>
      </c>
      <c r="CN197" s="206">
        <f t="shared" si="1206"/>
        <v>0</v>
      </c>
      <c r="CO197" s="206">
        <f t="shared" si="1207"/>
        <v>0</v>
      </c>
      <c r="CP197" s="207"/>
      <c r="CQ197" s="207">
        <f t="shared" si="1120"/>
        <v>0</v>
      </c>
      <c r="CR197" s="206">
        <f t="shared" si="1121"/>
        <v>0</v>
      </c>
      <c r="CS197" s="206">
        <f t="shared" si="1122"/>
        <v>0</v>
      </c>
      <c r="CT197" s="207"/>
      <c r="CU197" s="207">
        <f t="shared" si="1123"/>
        <v>0</v>
      </c>
      <c r="CV197" s="206">
        <f t="shared" si="1124"/>
        <v>0</v>
      </c>
      <c r="CW197" s="206">
        <f t="shared" si="1125"/>
        <v>0</v>
      </c>
      <c r="CX197" s="207"/>
      <c r="CY197" s="207">
        <f t="shared" si="1126"/>
        <v>0</v>
      </c>
      <c r="CZ197" s="206">
        <f t="shared" si="1127"/>
        <v>0</v>
      </c>
      <c r="DA197" s="206">
        <f t="shared" si="1128"/>
        <v>0</v>
      </c>
      <c r="DB197" s="207"/>
      <c r="DC197" s="207">
        <f t="shared" si="1129"/>
        <v>0</v>
      </c>
      <c r="DD197" s="206">
        <f t="shared" si="1130"/>
        <v>0</v>
      </c>
      <c r="DE197" s="206">
        <f t="shared" si="1131"/>
        <v>0</v>
      </c>
      <c r="DF197" s="207"/>
      <c r="DG197" s="207">
        <f t="shared" si="1132"/>
        <v>0</v>
      </c>
      <c r="DH197" s="206">
        <f t="shared" si="1133"/>
        <v>0</v>
      </c>
      <c r="DI197" s="206">
        <f t="shared" si="1134"/>
        <v>0</v>
      </c>
      <c r="DJ197" s="207"/>
      <c r="DK197" s="207">
        <f t="shared" si="1135"/>
        <v>0</v>
      </c>
      <c r="DL197" s="206">
        <f t="shared" si="1136"/>
        <v>0</v>
      </c>
      <c r="DM197" s="206">
        <f t="shared" si="1137"/>
        <v>0</v>
      </c>
      <c r="DN197" s="207"/>
      <c r="DO197" s="207">
        <f t="shared" si="1138"/>
        <v>0</v>
      </c>
      <c r="DP197" s="206">
        <f t="shared" si="1139"/>
        <v>0</v>
      </c>
      <c r="DQ197" s="206">
        <f t="shared" si="1140"/>
        <v>0</v>
      </c>
      <c r="DR197" s="207">
        <f>4.25+4.75</f>
        <v>9</v>
      </c>
      <c r="DS197" s="207">
        <f t="shared" si="1141"/>
        <v>900</v>
      </c>
      <c r="DT197" s="206">
        <f t="shared" si="1142"/>
        <v>9</v>
      </c>
      <c r="DU197" s="206">
        <f t="shared" si="1143"/>
        <v>900</v>
      </c>
      <c r="DV197" s="207">
        <v>2.25</v>
      </c>
      <c r="DW197" s="207">
        <f t="shared" si="1208"/>
        <v>225</v>
      </c>
      <c r="DX197" s="206">
        <f t="shared" si="1209"/>
        <v>2.25</v>
      </c>
      <c r="DY197" s="206">
        <f t="shared" si="1210"/>
        <v>225</v>
      </c>
      <c r="DZ197" s="525">
        <v>1.5</v>
      </c>
      <c r="EA197" s="207">
        <f t="shared" si="1144"/>
        <v>150</v>
      </c>
      <c r="EB197" s="206">
        <f t="shared" si="1145"/>
        <v>1.5</v>
      </c>
      <c r="EC197" s="206">
        <f t="shared" si="1146"/>
        <v>150</v>
      </c>
      <c r="ED197" s="475">
        <v>1.5</v>
      </c>
      <c r="EE197" s="207">
        <f t="shared" si="1147"/>
        <v>150</v>
      </c>
      <c r="EF197" s="206">
        <f t="shared" si="1148"/>
        <v>1.5</v>
      </c>
      <c r="EG197" s="206">
        <f t="shared" si="1149"/>
        <v>150</v>
      </c>
      <c r="EH197" s="207">
        <v>1</v>
      </c>
      <c r="EI197" s="207">
        <f t="shared" si="1150"/>
        <v>100</v>
      </c>
      <c r="EJ197" s="206">
        <f t="shared" si="1151"/>
        <v>1</v>
      </c>
      <c r="EK197" s="206">
        <f t="shared" si="1152"/>
        <v>100</v>
      </c>
      <c r="EL197" s="207">
        <v>4.75</v>
      </c>
      <c r="EM197" s="207">
        <f t="shared" si="1153"/>
        <v>475</v>
      </c>
      <c r="EN197" s="206">
        <f t="shared" si="1154"/>
        <v>4.75</v>
      </c>
      <c r="EO197" s="206">
        <f t="shared" si="1155"/>
        <v>475</v>
      </c>
      <c r="EP197" s="207">
        <f>1.25+1.5</f>
        <v>2.75</v>
      </c>
      <c r="EQ197" s="207">
        <f t="shared" si="1156"/>
        <v>275</v>
      </c>
      <c r="ER197" s="206">
        <f t="shared" si="1157"/>
        <v>2.75</v>
      </c>
      <c r="ES197" s="206">
        <f t="shared" si="1158"/>
        <v>275</v>
      </c>
      <c r="ET197" s="207"/>
      <c r="EU197" s="207">
        <f t="shared" si="1159"/>
        <v>0</v>
      </c>
      <c r="EV197" s="206">
        <f t="shared" si="1160"/>
        <v>0</v>
      </c>
      <c r="EW197" s="206">
        <f t="shared" si="1161"/>
        <v>0</v>
      </c>
      <c r="EX197" s="207"/>
      <c r="EY197" s="207">
        <f t="shared" si="1162"/>
        <v>0</v>
      </c>
      <c r="EZ197" s="206">
        <f t="shared" si="1163"/>
        <v>0</v>
      </c>
      <c r="FA197" s="206">
        <f t="shared" si="1164"/>
        <v>0</v>
      </c>
      <c r="FB197" s="207"/>
      <c r="FC197" s="207">
        <f t="shared" si="1165"/>
        <v>0</v>
      </c>
      <c r="FD197" s="206">
        <f t="shared" si="1166"/>
        <v>0</v>
      </c>
      <c r="FE197" s="206">
        <f t="shared" si="1167"/>
        <v>0</v>
      </c>
      <c r="FF197" s="207"/>
      <c r="FG197" s="207">
        <f t="shared" si="1168"/>
        <v>0</v>
      </c>
      <c r="FH197" s="206">
        <f t="shared" si="1169"/>
        <v>0</v>
      </c>
      <c r="FI197" s="206">
        <f t="shared" si="1170"/>
        <v>0</v>
      </c>
      <c r="FJ197" s="207"/>
      <c r="FK197" s="207">
        <f t="shared" si="1171"/>
        <v>0</v>
      </c>
      <c r="FL197" s="206">
        <f t="shared" si="1172"/>
        <v>0</v>
      </c>
      <c r="FM197" s="206">
        <f t="shared" si="1173"/>
        <v>0</v>
      </c>
      <c r="FN197" s="207"/>
      <c r="FO197" s="207">
        <f t="shared" si="1174"/>
        <v>0</v>
      </c>
      <c r="FP197" s="206">
        <f t="shared" si="1175"/>
        <v>0</v>
      </c>
      <c r="FQ197" s="206">
        <f t="shared" si="1176"/>
        <v>0</v>
      </c>
      <c r="FR197" s="207"/>
      <c r="FS197" s="207">
        <f t="shared" si="1177"/>
        <v>0</v>
      </c>
      <c r="FT197" s="206">
        <f t="shared" si="1178"/>
        <v>0</v>
      </c>
      <c r="FU197" s="206">
        <f t="shared" si="1179"/>
        <v>0</v>
      </c>
      <c r="FV197" s="207"/>
      <c r="FW197" s="207">
        <f t="shared" si="1180"/>
        <v>0</v>
      </c>
      <c r="FX197" s="206"/>
      <c r="FY197" s="206"/>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1:263" s="472" customFormat="1" x14ac:dyDescent="0.2">
      <c r="A198" s="467" t="s">
        <v>117</v>
      </c>
      <c r="B198" s="467" t="s">
        <v>350</v>
      </c>
      <c r="C198" s="467" t="s">
        <v>3</v>
      </c>
      <c r="D198" s="467">
        <v>100</v>
      </c>
      <c r="E198" s="487"/>
      <c r="F198" s="469">
        <f t="shared" si="1233"/>
        <v>0</v>
      </c>
      <c r="G198" s="470"/>
      <c r="H198" s="469">
        <f t="shared" si="1234"/>
        <v>0</v>
      </c>
      <c r="I198" s="470"/>
      <c r="J198" s="469">
        <f t="shared" si="1235"/>
        <v>0</v>
      </c>
      <c r="K198" s="470"/>
      <c r="L198" s="469">
        <f t="shared" si="1236"/>
        <v>0</v>
      </c>
      <c r="M198" s="470"/>
      <c r="N198" s="469">
        <f t="shared" si="1237"/>
        <v>0</v>
      </c>
      <c r="O198" s="470"/>
      <c r="P198" s="469">
        <f t="shared" si="1238"/>
        <v>0</v>
      </c>
      <c r="Q198" s="470"/>
      <c r="R198" s="469">
        <f t="shared" si="1239"/>
        <v>0</v>
      </c>
      <c r="S198" s="470"/>
      <c r="T198" s="469">
        <f t="shared" si="1240"/>
        <v>0</v>
      </c>
      <c r="U198" s="470"/>
      <c r="V198" s="52">
        <f t="shared" si="1189"/>
        <v>0</v>
      </c>
      <c r="W198" s="470"/>
      <c r="X198" s="469">
        <f t="shared" si="1241"/>
        <v>0</v>
      </c>
      <c r="Y198" s="470"/>
      <c r="Z198" s="469">
        <f t="shared" si="1242"/>
        <v>0</v>
      </c>
      <c r="AA198" s="470"/>
      <c r="AB198" s="482">
        <f t="shared" si="1243"/>
        <v>0</v>
      </c>
      <c r="AC198" s="487"/>
      <c r="AD198" s="469">
        <f t="shared" si="1244"/>
        <v>0</v>
      </c>
      <c r="AE198" s="470"/>
      <c r="AF198" s="469">
        <f t="shared" si="1245"/>
        <v>0</v>
      </c>
      <c r="AG198" s="470"/>
      <c r="AH198" s="469">
        <f t="shared" si="1246"/>
        <v>0</v>
      </c>
      <c r="AI198" s="470"/>
      <c r="AJ198" s="469">
        <f t="shared" si="1247"/>
        <v>0</v>
      </c>
      <c r="AK198" s="470"/>
      <c r="AL198" s="469">
        <f t="shared" si="1248"/>
        <v>0</v>
      </c>
      <c r="AM198" s="470"/>
      <c r="AN198" s="469">
        <f t="shared" si="1249"/>
        <v>0</v>
      </c>
      <c r="AO198" s="470"/>
      <c r="AP198" s="469">
        <f t="shared" si="1250"/>
        <v>0</v>
      </c>
      <c r="AQ198" s="470"/>
      <c r="AR198" s="469">
        <f t="shared" si="1251"/>
        <v>0</v>
      </c>
      <c r="AS198" s="470"/>
      <c r="AT198" s="469">
        <f t="shared" si="1252"/>
        <v>0</v>
      </c>
      <c r="AU198" s="470"/>
      <c r="AV198" s="469">
        <f t="shared" si="1253"/>
        <v>0</v>
      </c>
      <c r="AW198" s="470"/>
      <c r="AX198" s="469">
        <f t="shared" si="1254"/>
        <v>0</v>
      </c>
      <c r="AY198" s="470"/>
      <c r="AZ198" s="482">
        <f t="shared" si="1255"/>
        <v>0</v>
      </c>
      <c r="BA198" s="487"/>
      <c r="BB198" s="469">
        <f t="shared" si="1256"/>
        <v>0</v>
      </c>
      <c r="BC198" s="470"/>
      <c r="BD198" s="469">
        <f t="shared" si="1103"/>
        <v>0</v>
      </c>
      <c r="BE198" s="470"/>
      <c r="BF198" s="469">
        <f t="shared" si="1104"/>
        <v>0</v>
      </c>
      <c r="BG198" s="470"/>
      <c r="BH198" s="469">
        <f t="shared" si="1105"/>
        <v>0</v>
      </c>
      <c r="BI198" s="470"/>
      <c r="BJ198" s="469">
        <f t="shared" si="1106"/>
        <v>0</v>
      </c>
      <c r="BK198" s="470"/>
      <c r="BL198" s="469">
        <f t="shared" si="1107"/>
        <v>0</v>
      </c>
      <c r="BM198" s="470"/>
      <c r="BN198" s="469">
        <f t="shared" si="1108"/>
        <v>0</v>
      </c>
      <c r="BO198" s="470"/>
      <c r="BP198" s="469">
        <f t="shared" si="1109"/>
        <v>0</v>
      </c>
      <c r="BQ198" s="470"/>
      <c r="BR198" s="469">
        <f t="shared" si="1110"/>
        <v>0</v>
      </c>
      <c r="BS198" s="470"/>
      <c r="BT198" s="469">
        <f t="shared" si="1111"/>
        <v>0</v>
      </c>
      <c r="BU198" s="470"/>
      <c r="BV198" s="469">
        <f t="shared" si="1112"/>
        <v>0</v>
      </c>
      <c r="BW198" s="470"/>
      <c r="BX198" s="506">
        <f t="shared" si="1113"/>
        <v>0</v>
      </c>
      <c r="BY198" s="500"/>
      <c r="BZ198" s="469">
        <f t="shared" si="1114"/>
        <v>0</v>
      </c>
      <c r="CA198" s="470"/>
      <c r="CB198" s="469">
        <f t="shared" si="1115"/>
        <v>0</v>
      </c>
      <c r="CC198" s="470"/>
      <c r="CD198" s="469">
        <f t="shared" si="1116"/>
        <v>0</v>
      </c>
      <c r="CE198" s="470"/>
      <c r="CF198" s="469">
        <f t="shared" si="1117"/>
        <v>0</v>
      </c>
      <c r="CG198" s="468"/>
      <c r="CH198" s="49">
        <f t="shared" si="1118"/>
        <v>0</v>
      </c>
      <c r="CI198" s="471">
        <f t="shared" si="1119"/>
        <v>0</v>
      </c>
      <c r="CL198" s="473">
        <f>11.5+6.75</f>
        <v>18.25</v>
      </c>
      <c r="CM198" s="207">
        <f t="shared" si="1205"/>
        <v>1825</v>
      </c>
      <c r="CN198" s="206">
        <f t="shared" si="1206"/>
        <v>18.25</v>
      </c>
      <c r="CO198" s="206">
        <f t="shared" si="1207"/>
        <v>1825</v>
      </c>
      <c r="CP198" s="473">
        <v>4.75</v>
      </c>
      <c r="CQ198" s="473">
        <f t="shared" si="1120"/>
        <v>475</v>
      </c>
      <c r="CR198" s="473">
        <f t="shared" si="1121"/>
        <v>4.75</v>
      </c>
      <c r="CS198" s="473">
        <f t="shared" si="1122"/>
        <v>475</v>
      </c>
      <c r="CT198" s="473">
        <v>2</v>
      </c>
      <c r="CU198" s="473">
        <f t="shared" si="1123"/>
        <v>200</v>
      </c>
      <c r="CV198" s="473">
        <f t="shared" si="1124"/>
        <v>2</v>
      </c>
      <c r="CW198" s="473">
        <f t="shared" si="1125"/>
        <v>200</v>
      </c>
      <c r="CX198" s="473">
        <v>7</v>
      </c>
      <c r="CY198" s="473">
        <f t="shared" si="1126"/>
        <v>700</v>
      </c>
      <c r="CZ198" s="473">
        <f t="shared" si="1127"/>
        <v>7</v>
      </c>
      <c r="DA198" s="473">
        <f t="shared" si="1128"/>
        <v>700</v>
      </c>
      <c r="DB198" s="473">
        <v>25.5</v>
      </c>
      <c r="DC198" s="473">
        <f t="shared" si="1129"/>
        <v>2550</v>
      </c>
      <c r="DD198" s="473">
        <f t="shared" si="1130"/>
        <v>25.5</v>
      </c>
      <c r="DE198" s="473">
        <f t="shared" si="1131"/>
        <v>2550</v>
      </c>
      <c r="DF198" s="473">
        <v>10.5</v>
      </c>
      <c r="DG198" s="473">
        <f t="shared" si="1132"/>
        <v>1050</v>
      </c>
      <c r="DH198" s="473">
        <f t="shared" si="1133"/>
        <v>10.5</v>
      </c>
      <c r="DI198" s="473">
        <f t="shared" si="1134"/>
        <v>1050</v>
      </c>
      <c r="DJ198" s="473">
        <v>11.5</v>
      </c>
      <c r="DK198" s="473">
        <f t="shared" si="1135"/>
        <v>1150</v>
      </c>
      <c r="DL198" s="473">
        <f t="shared" si="1136"/>
        <v>11.5</v>
      </c>
      <c r="DM198" s="473">
        <f t="shared" si="1137"/>
        <v>1150</v>
      </c>
      <c r="DN198" s="473">
        <v>19</v>
      </c>
      <c r="DO198" s="473">
        <f t="shared" si="1138"/>
        <v>1900</v>
      </c>
      <c r="DP198" s="473">
        <f t="shared" si="1139"/>
        <v>19</v>
      </c>
      <c r="DQ198" s="473">
        <f t="shared" si="1140"/>
        <v>1900</v>
      </c>
      <c r="DR198" s="473">
        <f>14.5+1.75</f>
        <v>16.25</v>
      </c>
      <c r="DS198" s="473">
        <f t="shared" si="1141"/>
        <v>1625</v>
      </c>
      <c r="DT198" s="473">
        <f t="shared" si="1142"/>
        <v>16.25</v>
      </c>
      <c r="DU198" s="473">
        <f t="shared" si="1143"/>
        <v>1625</v>
      </c>
      <c r="DV198" s="473">
        <v>7.75</v>
      </c>
      <c r="DW198" s="207">
        <f t="shared" si="1208"/>
        <v>775</v>
      </c>
      <c r="DX198" s="206">
        <f t="shared" si="1209"/>
        <v>7.75</v>
      </c>
      <c r="DY198" s="206">
        <f t="shared" si="1210"/>
        <v>775</v>
      </c>
      <c r="DZ198" s="527"/>
      <c r="EA198" s="207">
        <f t="shared" si="1144"/>
        <v>0</v>
      </c>
      <c r="EB198" s="206">
        <f t="shared" si="1145"/>
        <v>0</v>
      </c>
      <c r="EC198" s="206">
        <f t="shared" si="1146"/>
        <v>0</v>
      </c>
      <c r="ED198" s="473"/>
      <c r="EE198" s="207">
        <f t="shared" si="1147"/>
        <v>0</v>
      </c>
      <c r="EF198" s="206">
        <f t="shared" si="1148"/>
        <v>0</v>
      </c>
      <c r="EG198" s="206">
        <f t="shared" si="1149"/>
        <v>0</v>
      </c>
      <c r="EH198" s="473"/>
      <c r="EI198" s="207">
        <f t="shared" si="1150"/>
        <v>0</v>
      </c>
      <c r="EJ198" s="206">
        <f t="shared" si="1151"/>
        <v>0</v>
      </c>
      <c r="EK198" s="206">
        <f t="shared" si="1152"/>
        <v>0</v>
      </c>
      <c r="EL198" s="207"/>
      <c r="EM198" s="207">
        <f t="shared" si="1153"/>
        <v>0</v>
      </c>
      <c r="EN198" s="206">
        <f t="shared" si="1154"/>
        <v>0</v>
      </c>
      <c r="EO198" s="206">
        <f t="shared" si="1155"/>
        <v>0</v>
      </c>
      <c r="EP198" s="207"/>
      <c r="EQ198" s="207">
        <f t="shared" si="1156"/>
        <v>0</v>
      </c>
      <c r="ER198" s="206">
        <f t="shared" si="1157"/>
        <v>0</v>
      </c>
      <c r="ES198" s="206">
        <f t="shared" si="1158"/>
        <v>0</v>
      </c>
      <c r="ET198" s="207"/>
      <c r="EU198" s="207">
        <f t="shared" si="1159"/>
        <v>0</v>
      </c>
      <c r="EV198" s="206">
        <f t="shared" si="1160"/>
        <v>0</v>
      </c>
      <c r="EW198" s="206">
        <f t="shared" si="1161"/>
        <v>0</v>
      </c>
      <c r="EX198" s="207"/>
      <c r="EY198" s="207">
        <f t="shared" si="1162"/>
        <v>0</v>
      </c>
      <c r="EZ198" s="206">
        <f t="shared" si="1163"/>
        <v>0</v>
      </c>
      <c r="FA198" s="206">
        <f t="shared" si="1164"/>
        <v>0</v>
      </c>
      <c r="FB198" s="207"/>
      <c r="FC198" s="207">
        <f t="shared" si="1165"/>
        <v>0</v>
      </c>
      <c r="FD198" s="206">
        <f t="shared" si="1166"/>
        <v>0</v>
      </c>
      <c r="FE198" s="206">
        <f t="shared" si="1167"/>
        <v>0</v>
      </c>
      <c r="FF198" s="207"/>
      <c r="FG198" s="207">
        <f t="shared" si="1168"/>
        <v>0</v>
      </c>
      <c r="FH198" s="206">
        <f t="shared" si="1169"/>
        <v>0</v>
      </c>
      <c r="FI198" s="206">
        <f t="shared" si="1170"/>
        <v>0</v>
      </c>
      <c r="FJ198" s="207"/>
      <c r="FK198" s="207">
        <f t="shared" si="1171"/>
        <v>0</v>
      </c>
      <c r="FL198" s="206">
        <f t="shared" si="1172"/>
        <v>0</v>
      </c>
      <c r="FM198" s="206">
        <f t="shared" si="1173"/>
        <v>0</v>
      </c>
      <c r="FN198" s="207"/>
      <c r="FO198" s="207">
        <f t="shared" si="1174"/>
        <v>0</v>
      </c>
      <c r="FP198" s="206">
        <f t="shared" si="1175"/>
        <v>0</v>
      </c>
      <c r="FQ198" s="206">
        <f t="shared" si="1176"/>
        <v>0</v>
      </c>
      <c r="FR198" s="207"/>
      <c r="FS198" s="207">
        <f t="shared" si="1177"/>
        <v>0</v>
      </c>
      <c r="FT198" s="206">
        <f t="shared" si="1178"/>
        <v>0</v>
      </c>
      <c r="FU198" s="206">
        <f t="shared" si="1179"/>
        <v>0</v>
      </c>
      <c r="FV198" s="207"/>
      <c r="FW198" s="473">
        <f t="shared" si="1180"/>
        <v>0</v>
      </c>
      <c r="FX198" s="473"/>
      <c r="FY198" s="473"/>
    </row>
    <row r="199" spans="1:263" s="3" customFormat="1" x14ac:dyDescent="0.2">
      <c r="A199" s="45" t="s">
        <v>401</v>
      </c>
      <c r="B199" s="45" t="s">
        <v>402</v>
      </c>
      <c r="C199" s="45" t="s">
        <v>3</v>
      </c>
      <c r="D199" s="45">
        <v>100</v>
      </c>
      <c r="E199" s="486"/>
      <c r="F199" s="52">
        <f t="shared" si="1233"/>
        <v>0</v>
      </c>
      <c r="G199" s="47"/>
      <c r="H199" s="52">
        <f t="shared" si="1234"/>
        <v>0</v>
      </c>
      <c r="I199" s="47"/>
      <c r="J199" s="52">
        <f t="shared" si="1235"/>
        <v>0</v>
      </c>
      <c r="K199" s="47"/>
      <c r="L199" s="52">
        <f t="shared" si="1236"/>
        <v>0</v>
      </c>
      <c r="M199" s="47"/>
      <c r="N199" s="52">
        <f t="shared" si="1237"/>
        <v>0</v>
      </c>
      <c r="O199" s="47"/>
      <c r="P199" s="52">
        <f t="shared" si="1238"/>
        <v>0</v>
      </c>
      <c r="Q199" s="47"/>
      <c r="R199" s="52">
        <f t="shared" si="1239"/>
        <v>0</v>
      </c>
      <c r="S199" s="47"/>
      <c r="T199" s="52">
        <f t="shared" si="1240"/>
        <v>0</v>
      </c>
      <c r="U199" s="47"/>
      <c r="V199" s="52">
        <f t="shared" si="1189"/>
        <v>0</v>
      </c>
      <c r="W199" s="47"/>
      <c r="X199" s="52">
        <f t="shared" si="1241"/>
        <v>0</v>
      </c>
      <c r="Y199" s="47"/>
      <c r="Z199" s="52">
        <f t="shared" si="1242"/>
        <v>0</v>
      </c>
      <c r="AA199" s="47"/>
      <c r="AB199" s="481">
        <f t="shared" si="1243"/>
        <v>0</v>
      </c>
      <c r="AC199" s="486"/>
      <c r="AD199" s="52">
        <f t="shared" si="1244"/>
        <v>0</v>
      </c>
      <c r="AE199" s="47"/>
      <c r="AF199" s="52">
        <f t="shared" si="1245"/>
        <v>0</v>
      </c>
      <c r="AG199" s="47"/>
      <c r="AH199" s="52">
        <f t="shared" si="1246"/>
        <v>0</v>
      </c>
      <c r="AI199" s="47"/>
      <c r="AJ199" s="52">
        <f t="shared" si="1247"/>
        <v>0</v>
      </c>
      <c r="AK199" s="47"/>
      <c r="AL199" s="52">
        <f t="shared" si="1248"/>
        <v>0</v>
      </c>
      <c r="AM199" s="47"/>
      <c r="AN199" s="52">
        <f t="shared" si="1249"/>
        <v>0</v>
      </c>
      <c r="AO199" s="47"/>
      <c r="AP199" s="52">
        <f t="shared" si="1250"/>
        <v>0</v>
      </c>
      <c r="AQ199" s="47"/>
      <c r="AR199" s="52">
        <f t="shared" si="1251"/>
        <v>0</v>
      </c>
      <c r="AS199" s="47"/>
      <c r="AT199" s="52">
        <f t="shared" si="1252"/>
        <v>0</v>
      </c>
      <c r="AU199" s="47"/>
      <c r="AV199" s="52">
        <f t="shared" si="1253"/>
        <v>0</v>
      </c>
      <c r="AW199" s="47"/>
      <c r="AX199" s="52">
        <f t="shared" si="1254"/>
        <v>0</v>
      </c>
      <c r="AY199" s="47"/>
      <c r="AZ199" s="481">
        <f t="shared" si="1255"/>
        <v>0</v>
      </c>
      <c r="BA199" s="486"/>
      <c r="BB199" s="52">
        <f t="shared" si="1256"/>
        <v>0</v>
      </c>
      <c r="BC199" s="47"/>
      <c r="BD199" s="52">
        <f t="shared" si="1103"/>
        <v>0</v>
      </c>
      <c r="BE199" s="47"/>
      <c r="BF199" s="52">
        <f t="shared" si="1104"/>
        <v>0</v>
      </c>
      <c r="BG199" s="47"/>
      <c r="BH199" s="52">
        <f t="shared" si="1105"/>
        <v>0</v>
      </c>
      <c r="BI199" s="47"/>
      <c r="BJ199" s="52">
        <f t="shared" si="1106"/>
        <v>0</v>
      </c>
      <c r="BK199" s="47"/>
      <c r="BL199" s="52">
        <f t="shared" si="1107"/>
        <v>0</v>
      </c>
      <c r="BM199" s="47"/>
      <c r="BN199" s="52">
        <f t="shared" si="1108"/>
        <v>0</v>
      </c>
      <c r="BO199" s="47"/>
      <c r="BP199" s="52">
        <f t="shared" si="1109"/>
        <v>0</v>
      </c>
      <c r="BQ199" s="47"/>
      <c r="BR199" s="52">
        <f t="shared" si="1110"/>
        <v>0</v>
      </c>
      <c r="BS199" s="47"/>
      <c r="BT199" s="52">
        <f t="shared" si="1111"/>
        <v>0</v>
      </c>
      <c r="BU199" s="47"/>
      <c r="BV199" s="52">
        <f t="shared" si="1112"/>
        <v>0</v>
      </c>
      <c r="BW199" s="47"/>
      <c r="BX199" s="505">
        <f t="shared" si="1113"/>
        <v>0</v>
      </c>
      <c r="BY199" s="499"/>
      <c r="BZ199" s="52">
        <f t="shared" si="1114"/>
        <v>0</v>
      </c>
      <c r="CA199" s="47"/>
      <c r="CB199" s="52">
        <f t="shared" si="1115"/>
        <v>0</v>
      </c>
      <c r="CC199" s="47"/>
      <c r="CD199" s="52">
        <f t="shared" si="1116"/>
        <v>0</v>
      </c>
      <c r="CE199" s="47"/>
      <c r="CF199" s="52">
        <f t="shared" si="1117"/>
        <v>0</v>
      </c>
      <c r="CG199" s="42"/>
      <c r="CH199" s="49">
        <f t="shared" si="1118"/>
        <v>0</v>
      </c>
      <c r="CI199" s="49">
        <f t="shared" si="1119"/>
        <v>0</v>
      </c>
      <c r="CJ199" s="1"/>
      <c r="CK199" s="1"/>
      <c r="CL199" s="207"/>
      <c r="CM199" s="207">
        <f t="shared" si="1205"/>
        <v>0</v>
      </c>
      <c r="CN199" s="206">
        <f t="shared" si="1206"/>
        <v>0</v>
      </c>
      <c r="CO199" s="206">
        <f t="shared" si="1207"/>
        <v>0</v>
      </c>
      <c r="CP199" s="207"/>
      <c r="CQ199" s="207">
        <f t="shared" si="1120"/>
        <v>0</v>
      </c>
      <c r="CR199" s="206">
        <f t="shared" si="1121"/>
        <v>0</v>
      </c>
      <c r="CS199" s="206">
        <f t="shared" si="1122"/>
        <v>0</v>
      </c>
      <c r="CT199" s="207"/>
      <c r="CU199" s="207">
        <f t="shared" si="1123"/>
        <v>0</v>
      </c>
      <c r="CV199" s="206">
        <f t="shared" si="1124"/>
        <v>0</v>
      </c>
      <c r="CW199" s="206">
        <f t="shared" si="1125"/>
        <v>0</v>
      </c>
      <c r="CX199" s="207"/>
      <c r="CY199" s="207">
        <f t="shared" si="1126"/>
        <v>0</v>
      </c>
      <c r="CZ199" s="206">
        <f t="shared" si="1127"/>
        <v>0</v>
      </c>
      <c r="DA199" s="206">
        <f t="shared" si="1128"/>
        <v>0</v>
      </c>
      <c r="DB199" s="207"/>
      <c r="DC199" s="207">
        <f t="shared" si="1129"/>
        <v>0</v>
      </c>
      <c r="DD199" s="206">
        <f t="shared" si="1130"/>
        <v>0</v>
      </c>
      <c r="DE199" s="206">
        <f t="shared" si="1131"/>
        <v>0</v>
      </c>
      <c r="DF199" s="207"/>
      <c r="DG199" s="207">
        <f t="shared" si="1132"/>
        <v>0</v>
      </c>
      <c r="DH199" s="206">
        <f t="shared" si="1133"/>
        <v>0</v>
      </c>
      <c r="DI199" s="206">
        <f t="shared" si="1134"/>
        <v>0</v>
      </c>
      <c r="DJ199" s="207"/>
      <c r="DK199" s="207">
        <f t="shared" si="1135"/>
        <v>0</v>
      </c>
      <c r="DL199" s="206">
        <f t="shared" si="1136"/>
        <v>0</v>
      </c>
      <c r="DM199" s="206">
        <f t="shared" si="1137"/>
        <v>0</v>
      </c>
      <c r="DN199" s="207"/>
      <c r="DO199" s="207">
        <f t="shared" si="1138"/>
        <v>0</v>
      </c>
      <c r="DP199" s="206">
        <f t="shared" si="1139"/>
        <v>0</v>
      </c>
      <c r="DQ199" s="206">
        <f t="shared" si="1140"/>
        <v>0</v>
      </c>
      <c r="DR199" s="207"/>
      <c r="DS199" s="207">
        <f t="shared" si="1141"/>
        <v>0</v>
      </c>
      <c r="DT199" s="206">
        <f t="shared" si="1142"/>
        <v>0</v>
      </c>
      <c r="DU199" s="206">
        <f t="shared" si="1143"/>
        <v>0</v>
      </c>
      <c r="DV199" s="207"/>
      <c r="DW199" s="207">
        <f t="shared" si="1208"/>
        <v>0</v>
      </c>
      <c r="DX199" s="206">
        <f t="shared" si="1209"/>
        <v>0</v>
      </c>
      <c r="DY199" s="206">
        <f t="shared" si="1210"/>
        <v>0</v>
      </c>
      <c r="DZ199" s="525"/>
      <c r="EA199" s="207">
        <f t="shared" si="1144"/>
        <v>0</v>
      </c>
      <c r="EB199" s="206">
        <f t="shared" si="1145"/>
        <v>0</v>
      </c>
      <c r="EC199" s="206">
        <f t="shared" si="1146"/>
        <v>0</v>
      </c>
      <c r="ED199" s="207"/>
      <c r="EE199" s="207">
        <f t="shared" si="1147"/>
        <v>0</v>
      </c>
      <c r="EF199" s="206">
        <f t="shared" si="1148"/>
        <v>0</v>
      </c>
      <c r="EG199" s="206">
        <f t="shared" si="1149"/>
        <v>0</v>
      </c>
      <c r="EH199" s="207"/>
      <c r="EI199" s="207">
        <f t="shared" si="1150"/>
        <v>0</v>
      </c>
      <c r="EJ199" s="206">
        <f t="shared" si="1151"/>
        <v>0</v>
      </c>
      <c r="EK199" s="206">
        <f t="shared" si="1152"/>
        <v>0</v>
      </c>
      <c r="EL199" s="207"/>
      <c r="EM199" s="207">
        <f t="shared" si="1153"/>
        <v>0</v>
      </c>
      <c r="EN199" s="206">
        <f t="shared" si="1154"/>
        <v>0</v>
      </c>
      <c r="EO199" s="206">
        <f t="shared" si="1155"/>
        <v>0</v>
      </c>
      <c r="EP199" s="207"/>
      <c r="EQ199" s="207">
        <f t="shared" si="1156"/>
        <v>0</v>
      </c>
      <c r="ER199" s="206">
        <f t="shared" si="1157"/>
        <v>0</v>
      </c>
      <c r="ES199" s="206">
        <f t="shared" si="1158"/>
        <v>0</v>
      </c>
      <c r="ET199" s="207"/>
      <c r="EU199" s="207">
        <f t="shared" si="1159"/>
        <v>0</v>
      </c>
      <c r="EV199" s="206">
        <f t="shared" si="1160"/>
        <v>0</v>
      </c>
      <c r="EW199" s="206">
        <f t="shared" si="1161"/>
        <v>0</v>
      </c>
      <c r="EX199" s="207"/>
      <c r="EY199" s="207">
        <f t="shared" si="1162"/>
        <v>0</v>
      </c>
      <c r="EZ199" s="206">
        <f t="shared" si="1163"/>
        <v>0</v>
      </c>
      <c r="FA199" s="206">
        <f t="shared" si="1164"/>
        <v>0</v>
      </c>
      <c r="FB199" s="207"/>
      <c r="FC199" s="207">
        <f t="shared" si="1165"/>
        <v>0</v>
      </c>
      <c r="FD199" s="206">
        <f t="shared" si="1166"/>
        <v>0</v>
      </c>
      <c r="FE199" s="206">
        <f t="shared" si="1167"/>
        <v>0</v>
      </c>
      <c r="FF199" s="207"/>
      <c r="FG199" s="207">
        <f t="shared" si="1168"/>
        <v>0</v>
      </c>
      <c r="FH199" s="206">
        <f t="shared" si="1169"/>
        <v>0</v>
      </c>
      <c r="FI199" s="206">
        <f t="shared" si="1170"/>
        <v>0</v>
      </c>
      <c r="FJ199" s="475">
        <v>2</v>
      </c>
      <c r="FK199" s="207">
        <f t="shared" si="1171"/>
        <v>200</v>
      </c>
      <c r="FL199" s="206">
        <f t="shared" si="1172"/>
        <v>2</v>
      </c>
      <c r="FM199" s="206">
        <f t="shared" si="1173"/>
        <v>200</v>
      </c>
      <c r="FN199" s="207">
        <v>5</v>
      </c>
      <c r="FO199" s="207">
        <f t="shared" si="1174"/>
        <v>500</v>
      </c>
      <c r="FP199" s="206">
        <f t="shared" si="1175"/>
        <v>5</v>
      </c>
      <c r="FQ199" s="206">
        <f t="shared" si="1176"/>
        <v>500</v>
      </c>
      <c r="FR199" s="207"/>
      <c r="FS199" s="207">
        <f t="shared" si="1177"/>
        <v>0</v>
      </c>
      <c r="FT199" s="206">
        <f t="shared" si="1178"/>
        <v>0</v>
      </c>
      <c r="FU199" s="206">
        <f t="shared" si="1179"/>
        <v>0</v>
      </c>
      <c r="FV199" s="207"/>
      <c r="FW199" s="207">
        <f t="shared" si="1180"/>
        <v>0</v>
      </c>
      <c r="FX199" s="206"/>
      <c r="FY199" s="206"/>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1:263" s="3" customFormat="1" x14ac:dyDescent="0.2">
      <c r="A200" s="45" t="s">
        <v>239</v>
      </c>
      <c r="B200" s="45" t="s">
        <v>240</v>
      </c>
      <c r="C200" s="45" t="s">
        <v>3</v>
      </c>
      <c r="D200" s="45">
        <v>100</v>
      </c>
      <c r="E200" s="486"/>
      <c r="F200" s="52">
        <f t="shared" si="1233"/>
        <v>0</v>
      </c>
      <c r="G200" s="47"/>
      <c r="H200" s="52">
        <f t="shared" si="1234"/>
        <v>0</v>
      </c>
      <c r="I200" s="47"/>
      <c r="J200" s="52">
        <f t="shared" si="1235"/>
        <v>0</v>
      </c>
      <c r="K200" s="47"/>
      <c r="L200" s="52">
        <f t="shared" si="1236"/>
        <v>0</v>
      </c>
      <c r="M200" s="47"/>
      <c r="N200" s="52">
        <f t="shared" si="1237"/>
        <v>0</v>
      </c>
      <c r="O200" s="47"/>
      <c r="P200" s="52">
        <f t="shared" si="1238"/>
        <v>0</v>
      </c>
      <c r="Q200" s="47"/>
      <c r="R200" s="52">
        <f t="shared" si="1239"/>
        <v>0</v>
      </c>
      <c r="S200" s="47"/>
      <c r="T200" s="52">
        <f t="shared" si="1240"/>
        <v>0</v>
      </c>
      <c r="U200" s="47"/>
      <c r="V200" s="52">
        <f t="shared" si="1189"/>
        <v>0</v>
      </c>
      <c r="W200" s="47"/>
      <c r="X200" s="52">
        <f t="shared" si="1241"/>
        <v>0</v>
      </c>
      <c r="Y200" s="47"/>
      <c r="Z200" s="52">
        <f t="shared" si="1242"/>
        <v>0</v>
      </c>
      <c r="AA200" s="47"/>
      <c r="AB200" s="481">
        <f t="shared" si="1243"/>
        <v>0</v>
      </c>
      <c r="AC200" s="486"/>
      <c r="AD200" s="52">
        <f t="shared" si="1244"/>
        <v>0</v>
      </c>
      <c r="AE200" s="47"/>
      <c r="AF200" s="52">
        <f t="shared" si="1245"/>
        <v>0</v>
      </c>
      <c r="AG200" s="47"/>
      <c r="AH200" s="52">
        <f t="shared" si="1246"/>
        <v>0</v>
      </c>
      <c r="AI200" s="47"/>
      <c r="AJ200" s="52">
        <f t="shared" si="1247"/>
        <v>0</v>
      </c>
      <c r="AK200" s="47"/>
      <c r="AL200" s="52">
        <f t="shared" si="1248"/>
        <v>0</v>
      </c>
      <c r="AM200" s="47"/>
      <c r="AN200" s="52">
        <f t="shared" si="1249"/>
        <v>0</v>
      </c>
      <c r="AO200" s="47"/>
      <c r="AP200" s="52">
        <f t="shared" si="1250"/>
        <v>0</v>
      </c>
      <c r="AQ200" s="47"/>
      <c r="AR200" s="52">
        <f t="shared" si="1251"/>
        <v>0</v>
      </c>
      <c r="AS200" s="47"/>
      <c r="AT200" s="52">
        <f t="shared" si="1252"/>
        <v>0</v>
      </c>
      <c r="AU200" s="47"/>
      <c r="AV200" s="52">
        <f t="shared" si="1253"/>
        <v>0</v>
      </c>
      <c r="AW200" s="47"/>
      <c r="AX200" s="52">
        <f t="shared" si="1254"/>
        <v>0</v>
      </c>
      <c r="AY200" s="47"/>
      <c r="AZ200" s="481">
        <f t="shared" si="1255"/>
        <v>0</v>
      </c>
      <c r="BA200" s="486"/>
      <c r="BB200" s="52">
        <f t="shared" si="1256"/>
        <v>0</v>
      </c>
      <c r="BC200" s="47"/>
      <c r="BD200" s="52">
        <f t="shared" si="1103"/>
        <v>0</v>
      </c>
      <c r="BE200" s="47"/>
      <c r="BF200" s="52">
        <f t="shared" si="1104"/>
        <v>0</v>
      </c>
      <c r="BG200" s="47"/>
      <c r="BH200" s="52">
        <f t="shared" si="1105"/>
        <v>0</v>
      </c>
      <c r="BI200" s="47"/>
      <c r="BJ200" s="52">
        <f t="shared" si="1106"/>
        <v>0</v>
      </c>
      <c r="BK200" s="47"/>
      <c r="BL200" s="52">
        <f t="shared" si="1107"/>
        <v>0</v>
      </c>
      <c r="BM200" s="47"/>
      <c r="BN200" s="52">
        <f t="shared" si="1108"/>
        <v>0</v>
      </c>
      <c r="BO200" s="47"/>
      <c r="BP200" s="52">
        <f t="shared" si="1109"/>
        <v>0</v>
      </c>
      <c r="BQ200" s="47"/>
      <c r="BR200" s="52">
        <f t="shared" si="1110"/>
        <v>0</v>
      </c>
      <c r="BS200" s="47"/>
      <c r="BT200" s="52">
        <f t="shared" si="1111"/>
        <v>0</v>
      </c>
      <c r="BU200" s="47"/>
      <c r="BV200" s="52">
        <f t="shared" si="1112"/>
        <v>0</v>
      </c>
      <c r="BW200" s="47"/>
      <c r="BX200" s="505">
        <f t="shared" si="1113"/>
        <v>0</v>
      </c>
      <c r="BY200" s="499"/>
      <c r="BZ200" s="52">
        <f t="shared" si="1114"/>
        <v>0</v>
      </c>
      <c r="CA200" s="47"/>
      <c r="CB200" s="52">
        <f t="shared" si="1115"/>
        <v>0</v>
      </c>
      <c r="CC200" s="47"/>
      <c r="CD200" s="52">
        <f t="shared" si="1116"/>
        <v>0</v>
      </c>
      <c r="CE200" s="47"/>
      <c r="CF200" s="52">
        <f t="shared" si="1117"/>
        <v>0</v>
      </c>
      <c r="CG200" s="42"/>
      <c r="CH200" s="49">
        <f t="shared" si="1118"/>
        <v>0</v>
      </c>
      <c r="CI200" s="49">
        <f t="shared" si="1119"/>
        <v>0</v>
      </c>
      <c r="CJ200" s="1"/>
      <c r="CK200" s="1"/>
      <c r="CL200" s="207">
        <v>1.75</v>
      </c>
      <c r="CM200" s="207">
        <f t="shared" si="1205"/>
        <v>175</v>
      </c>
      <c r="CN200" s="206">
        <f t="shared" si="1206"/>
        <v>1.75</v>
      </c>
      <c r="CO200" s="206">
        <f t="shared" si="1207"/>
        <v>175</v>
      </c>
      <c r="CP200" s="207"/>
      <c r="CQ200" s="207">
        <f t="shared" si="1120"/>
        <v>0</v>
      </c>
      <c r="CR200" s="206">
        <f t="shared" si="1121"/>
        <v>0</v>
      </c>
      <c r="CS200" s="206">
        <f t="shared" si="1122"/>
        <v>0</v>
      </c>
      <c r="CT200" s="207"/>
      <c r="CU200" s="207">
        <f t="shared" si="1123"/>
        <v>0</v>
      </c>
      <c r="CV200" s="206">
        <f t="shared" si="1124"/>
        <v>0</v>
      </c>
      <c r="CW200" s="206">
        <f t="shared" si="1125"/>
        <v>0</v>
      </c>
      <c r="CX200" s="207"/>
      <c r="CY200" s="207">
        <f t="shared" si="1126"/>
        <v>0</v>
      </c>
      <c r="CZ200" s="206">
        <f t="shared" si="1127"/>
        <v>0</v>
      </c>
      <c r="DA200" s="206">
        <f t="shared" si="1128"/>
        <v>0</v>
      </c>
      <c r="DB200" s="207"/>
      <c r="DC200" s="207">
        <f t="shared" si="1129"/>
        <v>0</v>
      </c>
      <c r="DD200" s="206">
        <f t="shared" si="1130"/>
        <v>0</v>
      </c>
      <c r="DE200" s="206">
        <f t="shared" si="1131"/>
        <v>0</v>
      </c>
      <c r="DF200" s="207"/>
      <c r="DG200" s="207">
        <f t="shared" si="1132"/>
        <v>0</v>
      </c>
      <c r="DH200" s="206">
        <f t="shared" si="1133"/>
        <v>0</v>
      </c>
      <c r="DI200" s="206">
        <f t="shared" si="1134"/>
        <v>0</v>
      </c>
      <c r="DJ200" s="207"/>
      <c r="DK200" s="207">
        <f t="shared" si="1135"/>
        <v>0</v>
      </c>
      <c r="DL200" s="206">
        <f t="shared" si="1136"/>
        <v>0</v>
      </c>
      <c r="DM200" s="206">
        <f t="shared" si="1137"/>
        <v>0</v>
      </c>
      <c r="DN200" s="207"/>
      <c r="DO200" s="207">
        <f t="shared" si="1138"/>
        <v>0</v>
      </c>
      <c r="DP200" s="206">
        <f t="shared" si="1139"/>
        <v>0</v>
      </c>
      <c r="DQ200" s="206">
        <f t="shared" si="1140"/>
        <v>0</v>
      </c>
      <c r="DR200" s="207"/>
      <c r="DS200" s="207">
        <f t="shared" si="1141"/>
        <v>0</v>
      </c>
      <c r="DT200" s="206">
        <f t="shared" si="1142"/>
        <v>0</v>
      </c>
      <c r="DU200" s="206">
        <f t="shared" si="1143"/>
        <v>0</v>
      </c>
      <c r="DV200" s="207"/>
      <c r="DW200" s="207">
        <f t="shared" si="1208"/>
        <v>0</v>
      </c>
      <c r="DX200" s="206">
        <f t="shared" si="1209"/>
        <v>0</v>
      </c>
      <c r="DY200" s="206">
        <f t="shared" si="1210"/>
        <v>0</v>
      </c>
      <c r="DZ200" s="525"/>
      <c r="EA200" s="207">
        <f t="shared" si="1144"/>
        <v>0</v>
      </c>
      <c r="EB200" s="206">
        <f t="shared" si="1145"/>
        <v>0</v>
      </c>
      <c r="EC200" s="206">
        <f t="shared" si="1146"/>
        <v>0</v>
      </c>
      <c r="ED200" s="207"/>
      <c r="EE200" s="207">
        <f t="shared" si="1147"/>
        <v>0</v>
      </c>
      <c r="EF200" s="206">
        <f t="shared" si="1148"/>
        <v>0</v>
      </c>
      <c r="EG200" s="206">
        <f t="shared" si="1149"/>
        <v>0</v>
      </c>
      <c r="EH200" s="207"/>
      <c r="EI200" s="207">
        <f t="shared" si="1150"/>
        <v>0</v>
      </c>
      <c r="EJ200" s="206">
        <f t="shared" si="1151"/>
        <v>0</v>
      </c>
      <c r="EK200" s="206">
        <f t="shared" si="1152"/>
        <v>0</v>
      </c>
      <c r="EL200" s="207"/>
      <c r="EM200" s="207">
        <f t="shared" si="1153"/>
        <v>0</v>
      </c>
      <c r="EN200" s="206">
        <f t="shared" si="1154"/>
        <v>0</v>
      </c>
      <c r="EO200" s="206">
        <f t="shared" si="1155"/>
        <v>0</v>
      </c>
      <c r="EP200" s="207"/>
      <c r="EQ200" s="207">
        <f t="shared" si="1156"/>
        <v>0</v>
      </c>
      <c r="ER200" s="206">
        <f t="shared" si="1157"/>
        <v>0</v>
      </c>
      <c r="ES200" s="206">
        <f t="shared" si="1158"/>
        <v>0</v>
      </c>
      <c r="ET200" s="207"/>
      <c r="EU200" s="207">
        <f t="shared" si="1159"/>
        <v>0</v>
      </c>
      <c r="EV200" s="206">
        <f t="shared" si="1160"/>
        <v>0</v>
      </c>
      <c r="EW200" s="206">
        <f t="shared" si="1161"/>
        <v>0</v>
      </c>
      <c r="EX200" s="207"/>
      <c r="EY200" s="207">
        <f t="shared" si="1162"/>
        <v>0</v>
      </c>
      <c r="EZ200" s="206">
        <f t="shared" si="1163"/>
        <v>0</v>
      </c>
      <c r="FA200" s="206">
        <f t="shared" si="1164"/>
        <v>0</v>
      </c>
      <c r="FB200" s="207"/>
      <c r="FC200" s="207">
        <f t="shared" si="1165"/>
        <v>0</v>
      </c>
      <c r="FD200" s="206">
        <f t="shared" si="1166"/>
        <v>0</v>
      </c>
      <c r="FE200" s="206">
        <f t="shared" si="1167"/>
        <v>0</v>
      </c>
      <c r="FF200" s="207"/>
      <c r="FG200" s="207">
        <f t="shared" si="1168"/>
        <v>0</v>
      </c>
      <c r="FH200" s="206">
        <f t="shared" si="1169"/>
        <v>0</v>
      </c>
      <c r="FI200" s="206">
        <f t="shared" si="1170"/>
        <v>0</v>
      </c>
      <c r="FJ200" s="475"/>
      <c r="FK200" s="207">
        <f t="shared" si="1171"/>
        <v>0</v>
      </c>
      <c r="FL200" s="206">
        <f t="shared" si="1172"/>
        <v>0</v>
      </c>
      <c r="FM200" s="206">
        <f t="shared" si="1173"/>
        <v>0</v>
      </c>
      <c r="FN200" s="207"/>
      <c r="FO200" s="207">
        <f t="shared" si="1174"/>
        <v>0</v>
      </c>
      <c r="FP200" s="206">
        <f t="shared" si="1175"/>
        <v>0</v>
      </c>
      <c r="FQ200" s="206">
        <f t="shared" si="1176"/>
        <v>0</v>
      </c>
      <c r="FR200" s="207"/>
      <c r="FS200" s="207">
        <f t="shared" si="1177"/>
        <v>0</v>
      </c>
      <c r="FT200" s="206">
        <f t="shared" si="1178"/>
        <v>0</v>
      </c>
      <c r="FU200" s="206">
        <f t="shared" si="1179"/>
        <v>0</v>
      </c>
      <c r="FV200" s="207"/>
      <c r="FW200" s="207">
        <f t="shared" si="1180"/>
        <v>0</v>
      </c>
      <c r="FX200" s="206"/>
      <c r="FY200" s="206"/>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1:263" s="472" customFormat="1" x14ac:dyDescent="0.2">
      <c r="A201" s="467" t="s">
        <v>237</v>
      </c>
      <c r="B201" s="467" t="s">
        <v>238</v>
      </c>
      <c r="C201" s="467" t="s">
        <v>3</v>
      </c>
      <c r="D201" s="467">
        <v>100</v>
      </c>
      <c r="E201" s="487"/>
      <c r="F201" s="469">
        <f t="shared" si="1233"/>
        <v>0</v>
      </c>
      <c r="G201" s="470"/>
      <c r="H201" s="469">
        <f t="shared" si="1234"/>
        <v>0</v>
      </c>
      <c r="I201" s="470"/>
      <c r="J201" s="469">
        <f t="shared" si="1235"/>
        <v>0</v>
      </c>
      <c r="K201" s="470"/>
      <c r="L201" s="469">
        <f t="shared" si="1236"/>
        <v>0</v>
      </c>
      <c r="M201" s="470"/>
      <c r="N201" s="469">
        <f t="shared" si="1237"/>
        <v>0</v>
      </c>
      <c r="O201" s="470"/>
      <c r="P201" s="469">
        <f t="shared" si="1238"/>
        <v>0</v>
      </c>
      <c r="Q201" s="470"/>
      <c r="R201" s="469">
        <f t="shared" si="1239"/>
        <v>0</v>
      </c>
      <c r="S201" s="470"/>
      <c r="T201" s="469">
        <f t="shared" si="1240"/>
        <v>0</v>
      </c>
      <c r="U201" s="470"/>
      <c r="V201" s="52">
        <f t="shared" si="1189"/>
        <v>0</v>
      </c>
      <c r="W201" s="470"/>
      <c r="X201" s="469">
        <f t="shared" si="1241"/>
        <v>0</v>
      </c>
      <c r="Y201" s="470"/>
      <c r="Z201" s="469">
        <f t="shared" si="1242"/>
        <v>0</v>
      </c>
      <c r="AA201" s="470"/>
      <c r="AB201" s="482">
        <f t="shared" si="1243"/>
        <v>0</v>
      </c>
      <c r="AC201" s="487"/>
      <c r="AD201" s="469">
        <f t="shared" si="1244"/>
        <v>0</v>
      </c>
      <c r="AE201" s="470"/>
      <c r="AF201" s="469">
        <f t="shared" si="1245"/>
        <v>0</v>
      </c>
      <c r="AG201" s="470"/>
      <c r="AH201" s="469">
        <f t="shared" si="1246"/>
        <v>0</v>
      </c>
      <c r="AI201" s="470"/>
      <c r="AJ201" s="469">
        <f t="shared" si="1247"/>
        <v>0</v>
      </c>
      <c r="AK201" s="470"/>
      <c r="AL201" s="469">
        <f t="shared" si="1248"/>
        <v>0</v>
      </c>
      <c r="AM201" s="470"/>
      <c r="AN201" s="469">
        <f t="shared" si="1249"/>
        <v>0</v>
      </c>
      <c r="AO201" s="470"/>
      <c r="AP201" s="469">
        <f t="shared" si="1250"/>
        <v>0</v>
      </c>
      <c r="AQ201" s="470"/>
      <c r="AR201" s="469">
        <f t="shared" si="1251"/>
        <v>0</v>
      </c>
      <c r="AS201" s="470"/>
      <c r="AT201" s="469">
        <f t="shared" si="1252"/>
        <v>0</v>
      </c>
      <c r="AU201" s="470"/>
      <c r="AV201" s="469">
        <f t="shared" si="1253"/>
        <v>0</v>
      </c>
      <c r="AW201" s="470"/>
      <c r="AX201" s="469">
        <f t="shared" si="1254"/>
        <v>0</v>
      </c>
      <c r="AY201" s="470"/>
      <c r="AZ201" s="482">
        <f t="shared" si="1255"/>
        <v>0</v>
      </c>
      <c r="BA201" s="487"/>
      <c r="BB201" s="469">
        <f t="shared" si="1256"/>
        <v>0</v>
      </c>
      <c r="BC201" s="470"/>
      <c r="BD201" s="469">
        <f t="shared" si="1103"/>
        <v>0</v>
      </c>
      <c r="BE201" s="470"/>
      <c r="BF201" s="469">
        <f t="shared" si="1104"/>
        <v>0</v>
      </c>
      <c r="BG201" s="470"/>
      <c r="BH201" s="469">
        <f t="shared" si="1105"/>
        <v>0</v>
      </c>
      <c r="BI201" s="470"/>
      <c r="BJ201" s="469">
        <f t="shared" si="1106"/>
        <v>0</v>
      </c>
      <c r="BK201" s="470"/>
      <c r="BL201" s="469">
        <f t="shared" si="1107"/>
        <v>0</v>
      </c>
      <c r="BM201" s="470"/>
      <c r="BN201" s="469">
        <f t="shared" si="1108"/>
        <v>0</v>
      </c>
      <c r="BO201" s="470"/>
      <c r="BP201" s="469">
        <f t="shared" si="1109"/>
        <v>0</v>
      </c>
      <c r="BQ201" s="470"/>
      <c r="BR201" s="469">
        <f t="shared" si="1110"/>
        <v>0</v>
      </c>
      <c r="BS201" s="470"/>
      <c r="BT201" s="469">
        <f t="shared" si="1111"/>
        <v>0</v>
      </c>
      <c r="BU201" s="470"/>
      <c r="BV201" s="469">
        <f t="shared" si="1112"/>
        <v>0</v>
      </c>
      <c r="BW201" s="470"/>
      <c r="BX201" s="506">
        <f t="shared" si="1113"/>
        <v>0</v>
      </c>
      <c r="BY201" s="500"/>
      <c r="BZ201" s="469">
        <f t="shared" si="1114"/>
        <v>0</v>
      </c>
      <c r="CA201" s="470"/>
      <c r="CB201" s="469">
        <f t="shared" si="1115"/>
        <v>0</v>
      </c>
      <c r="CC201" s="470"/>
      <c r="CD201" s="469">
        <f t="shared" si="1116"/>
        <v>0</v>
      </c>
      <c r="CE201" s="470"/>
      <c r="CF201" s="469">
        <f t="shared" si="1117"/>
        <v>0</v>
      </c>
      <c r="CG201" s="468"/>
      <c r="CH201" s="49">
        <f t="shared" si="1118"/>
        <v>0</v>
      </c>
      <c r="CI201" s="471">
        <f t="shared" si="1119"/>
        <v>0</v>
      </c>
      <c r="CL201" s="473">
        <v>12.5</v>
      </c>
      <c r="CM201" s="207">
        <f t="shared" si="1205"/>
        <v>1250</v>
      </c>
      <c r="CN201" s="206">
        <f t="shared" si="1206"/>
        <v>12.5</v>
      </c>
      <c r="CO201" s="206">
        <f t="shared" si="1207"/>
        <v>1250</v>
      </c>
      <c r="CP201" s="473"/>
      <c r="CQ201" s="473">
        <f t="shared" si="1120"/>
        <v>0</v>
      </c>
      <c r="CR201" s="473">
        <f t="shared" si="1121"/>
        <v>0</v>
      </c>
      <c r="CS201" s="473">
        <f t="shared" si="1122"/>
        <v>0</v>
      </c>
      <c r="CT201" s="473"/>
      <c r="CU201" s="473">
        <f t="shared" si="1123"/>
        <v>0</v>
      </c>
      <c r="CV201" s="474">
        <f t="shared" si="1124"/>
        <v>0</v>
      </c>
      <c r="CW201" s="474">
        <f t="shared" si="1125"/>
        <v>0</v>
      </c>
      <c r="CX201" s="473"/>
      <c r="CY201" s="474">
        <f t="shared" si="1126"/>
        <v>0</v>
      </c>
      <c r="CZ201" s="474">
        <f t="shared" si="1127"/>
        <v>0</v>
      </c>
      <c r="DA201" s="474">
        <f t="shared" si="1128"/>
        <v>0</v>
      </c>
      <c r="DB201" s="473"/>
      <c r="DC201" s="474">
        <f t="shared" si="1129"/>
        <v>0</v>
      </c>
      <c r="DD201" s="473">
        <f t="shared" si="1130"/>
        <v>0</v>
      </c>
      <c r="DE201" s="474">
        <f t="shared" si="1131"/>
        <v>0</v>
      </c>
      <c r="DF201" s="473"/>
      <c r="DG201" s="474">
        <f t="shared" si="1132"/>
        <v>0</v>
      </c>
      <c r="DH201" s="474">
        <f t="shared" si="1133"/>
        <v>0</v>
      </c>
      <c r="DI201" s="474">
        <f t="shared" si="1134"/>
        <v>0</v>
      </c>
      <c r="DJ201" s="473"/>
      <c r="DK201" s="474">
        <f t="shared" si="1135"/>
        <v>0</v>
      </c>
      <c r="DL201" s="474">
        <f t="shared" si="1136"/>
        <v>0</v>
      </c>
      <c r="DM201" s="474">
        <f t="shared" si="1137"/>
        <v>0</v>
      </c>
      <c r="DN201" s="473"/>
      <c r="DO201" s="474">
        <f t="shared" si="1138"/>
        <v>0</v>
      </c>
      <c r="DP201" s="474">
        <f t="shared" si="1139"/>
        <v>0</v>
      </c>
      <c r="DQ201" s="474">
        <f t="shared" si="1140"/>
        <v>0</v>
      </c>
      <c r="DR201" s="473"/>
      <c r="DS201" s="474">
        <f t="shared" si="1141"/>
        <v>0</v>
      </c>
      <c r="DT201" s="474">
        <f t="shared" si="1142"/>
        <v>0</v>
      </c>
      <c r="DU201" s="474">
        <f t="shared" si="1143"/>
        <v>0</v>
      </c>
      <c r="DV201" s="473"/>
      <c r="DW201" s="207">
        <f t="shared" si="1208"/>
        <v>0</v>
      </c>
      <c r="DX201" s="206">
        <f t="shared" si="1209"/>
        <v>0</v>
      </c>
      <c r="DY201" s="206">
        <f t="shared" si="1210"/>
        <v>0</v>
      </c>
      <c r="DZ201" s="527"/>
      <c r="EA201" s="474">
        <f t="shared" si="1144"/>
        <v>0</v>
      </c>
      <c r="EB201" s="474">
        <f t="shared" si="1145"/>
        <v>0</v>
      </c>
      <c r="EC201" s="474">
        <f t="shared" si="1146"/>
        <v>0</v>
      </c>
      <c r="ED201" s="473"/>
      <c r="EE201" s="474">
        <f t="shared" si="1147"/>
        <v>0</v>
      </c>
      <c r="EF201" s="474">
        <f t="shared" si="1148"/>
        <v>0</v>
      </c>
      <c r="EG201" s="474">
        <f t="shared" si="1149"/>
        <v>0</v>
      </c>
      <c r="EH201" s="473"/>
      <c r="EI201" s="207">
        <f t="shared" si="1150"/>
        <v>0</v>
      </c>
      <c r="EJ201" s="206">
        <f t="shared" si="1151"/>
        <v>0</v>
      </c>
      <c r="EK201" s="206">
        <f t="shared" si="1152"/>
        <v>0</v>
      </c>
      <c r="EL201" s="207"/>
      <c r="EM201" s="207">
        <f t="shared" si="1153"/>
        <v>0</v>
      </c>
      <c r="EN201" s="206">
        <f t="shared" si="1154"/>
        <v>0</v>
      </c>
      <c r="EO201" s="206">
        <f t="shared" si="1155"/>
        <v>0</v>
      </c>
      <c r="EP201" s="207"/>
      <c r="EQ201" s="207">
        <f t="shared" si="1156"/>
        <v>0</v>
      </c>
      <c r="ER201" s="206">
        <f t="shared" si="1157"/>
        <v>0</v>
      </c>
      <c r="ES201" s="206">
        <f t="shared" si="1158"/>
        <v>0</v>
      </c>
      <c r="ET201" s="207"/>
      <c r="EU201" s="207">
        <f t="shared" si="1159"/>
        <v>0</v>
      </c>
      <c r="EV201" s="206">
        <f t="shared" si="1160"/>
        <v>0</v>
      </c>
      <c r="EW201" s="206">
        <f t="shared" si="1161"/>
        <v>0</v>
      </c>
      <c r="EX201" s="207"/>
      <c r="EY201" s="207">
        <f t="shared" si="1162"/>
        <v>0</v>
      </c>
      <c r="EZ201" s="206">
        <f t="shared" si="1163"/>
        <v>0</v>
      </c>
      <c r="FA201" s="206">
        <f t="shared" si="1164"/>
        <v>0</v>
      </c>
      <c r="FB201" s="207"/>
      <c r="FC201" s="207">
        <f t="shared" si="1165"/>
        <v>0</v>
      </c>
      <c r="FD201" s="206">
        <f t="shared" si="1166"/>
        <v>0</v>
      </c>
      <c r="FE201" s="206">
        <f t="shared" si="1167"/>
        <v>0</v>
      </c>
      <c r="FF201" s="207"/>
      <c r="FG201" s="207">
        <f t="shared" si="1168"/>
        <v>0</v>
      </c>
      <c r="FH201" s="206">
        <f t="shared" si="1169"/>
        <v>0</v>
      </c>
      <c r="FI201" s="206">
        <f t="shared" si="1170"/>
        <v>0</v>
      </c>
      <c r="FJ201" s="207"/>
      <c r="FK201" s="207">
        <f t="shared" si="1171"/>
        <v>0</v>
      </c>
      <c r="FL201" s="206">
        <f t="shared" si="1172"/>
        <v>0</v>
      </c>
      <c r="FM201" s="206">
        <f t="shared" si="1173"/>
        <v>0</v>
      </c>
      <c r="FN201" s="207"/>
      <c r="FO201" s="207">
        <f t="shared" si="1174"/>
        <v>0</v>
      </c>
      <c r="FP201" s="206">
        <f t="shared" si="1175"/>
        <v>0</v>
      </c>
      <c r="FQ201" s="206">
        <f t="shared" si="1176"/>
        <v>0</v>
      </c>
      <c r="FR201" s="207"/>
      <c r="FS201" s="207">
        <f t="shared" si="1177"/>
        <v>0</v>
      </c>
      <c r="FT201" s="206">
        <f t="shared" si="1178"/>
        <v>0</v>
      </c>
      <c r="FU201" s="206">
        <f t="shared" si="1179"/>
        <v>0</v>
      </c>
      <c r="FV201" s="207"/>
      <c r="FW201" s="473">
        <f t="shared" si="1180"/>
        <v>0</v>
      </c>
      <c r="FX201" s="473"/>
      <c r="FY201" s="473"/>
    </row>
    <row r="202" spans="1:263" s="3" customFormat="1" x14ac:dyDescent="0.2">
      <c r="A202" s="467" t="s">
        <v>236</v>
      </c>
      <c r="B202" s="467" t="s">
        <v>81</v>
      </c>
      <c r="C202" s="467" t="s">
        <v>3</v>
      </c>
      <c r="D202" s="467">
        <v>100</v>
      </c>
      <c r="E202" s="487"/>
      <c r="F202" s="469">
        <f t="shared" si="1233"/>
        <v>0</v>
      </c>
      <c r="G202" s="470"/>
      <c r="H202" s="469">
        <f t="shared" si="1234"/>
        <v>0</v>
      </c>
      <c r="I202" s="470"/>
      <c r="J202" s="469">
        <f t="shared" si="1235"/>
        <v>0</v>
      </c>
      <c r="K202" s="470"/>
      <c r="L202" s="469">
        <f t="shared" si="1236"/>
        <v>0</v>
      </c>
      <c r="M202" s="470"/>
      <c r="N202" s="469">
        <f t="shared" si="1237"/>
        <v>0</v>
      </c>
      <c r="O202" s="470"/>
      <c r="P202" s="469">
        <f t="shared" si="1238"/>
        <v>0</v>
      </c>
      <c r="Q202" s="470"/>
      <c r="R202" s="469">
        <f t="shared" si="1239"/>
        <v>0</v>
      </c>
      <c r="S202" s="470"/>
      <c r="T202" s="469">
        <f t="shared" si="1240"/>
        <v>0</v>
      </c>
      <c r="U202" s="470"/>
      <c r="V202" s="52">
        <f t="shared" si="1189"/>
        <v>0</v>
      </c>
      <c r="W202" s="470"/>
      <c r="X202" s="469">
        <f t="shared" si="1241"/>
        <v>0</v>
      </c>
      <c r="Y202" s="470"/>
      <c r="Z202" s="469">
        <f t="shared" si="1242"/>
        <v>0</v>
      </c>
      <c r="AA202" s="470"/>
      <c r="AB202" s="482">
        <f t="shared" si="1243"/>
        <v>0</v>
      </c>
      <c r="AC202" s="487"/>
      <c r="AD202" s="469">
        <f t="shared" si="1244"/>
        <v>0</v>
      </c>
      <c r="AE202" s="470"/>
      <c r="AF202" s="469">
        <f t="shared" si="1245"/>
        <v>0</v>
      </c>
      <c r="AG202" s="470"/>
      <c r="AH202" s="469">
        <f t="shared" si="1246"/>
        <v>0</v>
      </c>
      <c r="AI202" s="470"/>
      <c r="AJ202" s="469">
        <f t="shared" si="1247"/>
        <v>0</v>
      </c>
      <c r="AK202" s="470"/>
      <c r="AL202" s="469">
        <f t="shared" si="1248"/>
        <v>0</v>
      </c>
      <c r="AM202" s="470"/>
      <c r="AN202" s="469">
        <f t="shared" si="1249"/>
        <v>0</v>
      </c>
      <c r="AO202" s="470"/>
      <c r="AP202" s="469">
        <f t="shared" si="1250"/>
        <v>0</v>
      </c>
      <c r="AQ202" s="470"/>
      <c r="AR202" s="469">
        <f t="shared" si="1251"/>
        <v>0</v>
      </c>
      <c r="AS202" s="470"/>
      <c r="AT202" s="469">
        <f t="shared" si="1252"/>
        <v>0</v>
      </c>
      <c r="AU202" s="470"/>
      <c r="AV202" s="469">
        <f t="shared" si="1253"/>
        <v>0</v>
      </c>
      <c r="AW202" s="470"/>
      <c r="AX202" s="469">
        <f t="shared" si="1254"/>
        <v>0</v>
      </c>
      <c r="AY202" s="470"/>
      <c r="AZ202" s="482">
        <f t="shared" si="1255"/>
        <v>0</v>
      </c>
      <c r="BA202" s="487"/>
      <c r="BB202" s="469">
        <f t="shared" si="1256"/>
        <v>0</v>
      </c>
      <c r="BC202" s="470"/>
      <c r="BD202" s="469">
        <f t="shared" si="1103"/>
        <v>0</v>
      </c>
      <c r="BE202" s="470"/>
      <c r="BF202" s="469">
        <f t="shared" si="1104"/>
        <v>0</v>
      </c>
      <c r="BG202" s="470"/>
      <c r="BH202" s="469">
        <f t="shared" si="1105"/>
        <v>0</v>
      </c>
      <c r="BI202" s="470"/>
      <c r="BJ202" s="469">
        <f t="shared" si="1106"/>
        <v>0</v>
      </c>
      <c r="BK202" s="470"/>
      <c r="BL202" s="469">
        <f t="shared" si="1107"/>
        <v>0</v>
      </c>
      <c r="BM202" s="470"/>
      <c r="BN202" s="469">
        <f t="shared" si="1108"/>
        <v>0</v>
      </c>
      <c r="BO202" s="470"/>
      <c r="BP202" s="469">
        <f t="shared" si="1109"/>
        <v>0</v>
      </c>
      <c r="BQ202" s="470"/>
      <c r="BR202" s="469">
        <f t="shared" si="1110"/>
        <v>0</v>
      </c>
      <c r="BS202" s="470"/>
      <c r="BT202" s="469">
        <f t="shared" si="1111"/>
        <v>0</v>
      </c>
      <c r="BU202" s="470"/>
      <c r="BV202" s="469">
        <f t="shared" si="1112"/>
        <v>0</v>
      </c>
      <c r="BW202" s="470"/>
      <c r="BX202" s="506">
        <f t="shared" si="1113"/>
        <v>0</v>
      </c>
      <c r="BY202" s="500"/>
      <c r="BZ202" s="469">
        <f t="shared" si="1114"/>
        <v>0</v>
      </c>
      <c r="CA202" s="470"/>
      <c r="CB202" s="469">
        <f t="shared" si="1115"/>
        <v>0</v>
      </c>
      <c r="CC202" s="470"/>
      <c r="CD202" s="469">
        <f t="shared" si="1116"/>
        <v>0</v>
      </c>
      <c r="CE202" s="470"/>
      <c r="CF202" s="469">
        <f t="shared" si="1117"/>
        <v>0</v>
      </c>
      <c r="CG202" s="468"/>
      <c r="CH202" s="49">
        <f t="shared" si="1118"/>
        <v>0</v>
      </c>
      <c r="CI202" s="471">
        <f t="shared" si="1119"/>
        <v>0</v>
      </c>
      <c r="CJ202" s="472"/>
      <c r="CK202" s="472"/>
      <c r="CL202" s="473"/>
      <c r="CM202" s="207">
        <f t="shared" si="1205"/>
        <v>0</v>
      </c>
      <c r="CN202" s="206">
        <f t="shared" si="1206"/>
        <v>0</v>
      </c>
      <c r="CO202" s="206">
        <f t="shared" si="1207"/>
        <v>0</v>
      </c>
      <c r="CP202" s="473"/>
      <c r="CQ202" s="473">
        <f t="shared" si="1120"/>
        <v>0</v>
      </c>
      <c r="CR202" s="473">
        <f t="shared" si="1121"/>
        <v>0</v>
      </c>
      <c r="CS202" s="473">
        <f t="shared" si="1122"/>
        <v>0</v>
      </c>
      <c r="CT202" s="473"/>
      <c r="CU202" s="473">
        <f t="shared" si="1123"/>
        <v>0</v>
      </c>
      <c r="CV202" s="474">
        <f t="shared" si="1124"/>
        <v>0</v>
      </c>
      <c r="CW202" s="474">
        <f t="shared" si="1125"/>
        <v>0</v>
      </c>
      <c r="CX202" s="473"/>
      <c r="CY202" s="474">
        <f t="shared" si="1126"/>
        <v>0</v>
      </c>
      <c r="CZ202" s="474">
        <f t="shared" si="1127"/>
        <v>0</v>
      </c>
      <c r="DA202" s="474">
        <f t="shared" si="1128"/>
        <v>0</v>
      </c>
      <c r="DB202" s="473"/>
      <c r="DC202" s="474">
        <f t="shared" si="1129"/>
        <v>0</v>
      </c>
      <c r="DD202" s="473">
        <f t="shared" si="1130"/>
        <v>0</v>
      </c>
      <c r="DE202" s="474">
        <f t="shared" si="1131"/>
        <v>0</v>
      </c>
      <c r="DF202" s="473"/>
      <c r="DG202" s="474">
        <f t="shared" si="1132"/>
        <v>0</v>
      </c>
      <c r="DH202" s="474">
        <f t="shared" si="1133"/>
        <v>0</v>
      </c>
      <c r="DI202" s="474">
        <f t="shared" si="1134"/>
        <v>0</v>
      </c>
      <c r="DJ202" s="473"/>
      <c r="DK202" s="474">
        <f t="shared" si="1135"/>
        <v>0</v>
      </c>
      <c r="DL202" s="474">
        <f t="shared" si="1136"/>
        <v>0</v>
      </c>
      <c r="DM202" s="474">
        <f t="shared" si="1137"/>
        <v>0</v>
      </c>
      <c r="DN202" s="473"/>
      <c r="DO202" s="474">
        <f t="shared" si="1138"/>
        <v>0</v>
      </c>
      <c r="DP202" s="474">
        <f t="shared" si="1139"/>
        <v>0</v>
      </c>
      <c r="DQ202" s="474">
        <f t="shared" si="1140"/>
        <v>0</v>
      </c>
      <c r="DR202" s="473"/>
      <c r="DS202" s="474">
        <f t="shared" si="1141"/>
        <v>0</v>
      </c>
      <c r="DT202" s="474">
        <f t="shared" si="1142"/>
        <v>0</v>
      </c>
      <c r="DU202" s="474">
        <f t="shared" si="1143"/>
        <v>0</v>
      </c>
      <c r="DV202" s="473"/>
      <c r="DW202" s="207">
        <f t="shared" si="1208"/>
        <v>0</v>
      </c>
      <c r="DX202" s="206">
        <f t="shared" si="1209"/>
        <v>0</v>
      </c>
      <c r="DY202" s="206">
        <f t="shared" si="1210"/>
        <v>0</v>
      </c>
      <c r="DZ202" s="527"/>
      <c r="EA202" s="474">
        <f t="shared" si="1144"/>
        <v>0</v>
      </c>
      <c r="EB202" s="474">
        <f t="shared" si="1145"/>
        <v>0</v>
      </c>
      <c r="EC202" s="474">
        <f t="shared" si="1146"/>
        <v>0</v>
      </c>
      <c r="ED202" s="473"/>
      <c r="EE202" s="474">
        <f t="shared" si="1147"/>
        <v>0</v>
      </c>
      <c r="EF202" s="474">
        <f t="shared" si="1148"/>
        <v>0</v>
      </c>
      <c r="EG202" s="474">
        <f t="shared" si="1149"/>
        <v>0</v>
      </c>
      <c r="EH202" s="473"/>
      <c r="EI202" s="207">
        <f t="shared" si="1150"/>
        <v>0</v>
      </c>
      <c r="EJ202" s="206">
        <f t="shared" si="1151"/>
        <v>0</v>
      </c>
      <c r="EK202" s="206">
        <f t="shared" si="1152"/>
        <v>0</v>
      </c>
      <c r="EL202" s="207"/>
      <c r="EM202" s="207">
        <f t="shared" si="1153"/>
        <v>0</v>
      </c>
      <c r="EN202" s="206">
        <f t="shared" si="1154"/>
        <v>0</v>
      </c>
      <c r="EO202" s="206">
        <f t="shared" si="1155"/>
        <v>0</v>
      </c>
      <c r="EP202" s="207"/>
      <c r="EQ202" s="207">
        <f t="shared" si="1156"/>
        <v>0</v>
      </c>
      <c r="ER202" s="206">
        <f t="shared" si="1157"/>
        <v>0</v>
      </c>
      <c r="ES202" s="206">
        <f t="shared" si="1158"/>
        <v>0</v>
      </c>
      <c r="ET202" s="207"/>
      <c r="EU202" s="207">
        <f t="shared" si="1159"/>
        <v>0</v>
      </c>
      <c r="EV202" s="206">
        <f t="shared" si="1160"/>
        <v>0</v>
      </c>
      <c r="EW202" s="206">
        <f t="shared" si="1161"/>
        <v>0</v>
      </c>
      <c r="EX202" s="207"/>
      <c r="EY202" s="207">
        <f t="shared" si="1162"/>
        <v>0</v>
      </c>
      <c r="EZ202" s="206">
        <f t="shared" si="1163"/>
        <v>0</v>
      </c>
      <c r="FA202" s="206">
        <f t="shared" si="1164"/>
        <v>0</v>
      </c>
      <c r="FB202" s="207"/>
      <c r="FC202" s="207">
        <f t="shared" si="1165"/>
        <v>0</v>
      </c>
      <c r="FD202" s="206">
        <f t="shared" si="1166"/>
        <v>0</v>
      </c>
      <c r="FE202" s="206">
        <f t="shared" si="1167"/>
        <v>0</v>
      </c>
      <c r="FF202" s="207"/>
      <c r="FG202" s="207">
        <f t="shared" si="1168"/>
        <v>0</v>
      </c>
      <c r="FH202" s="206">
        <f t="shared" si="1169"/>
        <v>0</v>
      </c>
      <c r="FI202" s="206">
        <f t="shared" si="1170"/>
        <v>0</v>
      </c>
      <c r="FJ202" s="207"/>
      <c r="FK202" s="207">
        <f t="shared" si="1171"/>
        <v>0</v>
      </c>
      <c r="FL202" s="206">
        <f t="shared" si="1172"/>
        <v>0</v>
      </c>
      <c r="FM202" s="206">
        <f t="shared" si="1173"/>
        <v>0</v>
      </c>
      <c r="FN202" s="207"/>
      <c r="FO202" s="207">
        <f t="shared" si="1174"/>
        <v>0</v>
      </c>
      <c r="FP202" s="206">
        <f t="shared" si="1175"/>
        <v>0</v>
      </c>
      <c r="FQ202" s="206">
        <f t="shared" si="1176"/>
        <v>0</v>
      </c>
      <c r="FR202" s="207"/>
      <c r="FS202" s="207">
        <f t="shared" si="1177"/>
        <v>0</v>
      </c>
      <c r="FT202" s="206">
        <f t="shared" si="1178"/>
        <v>0</v>
      </c>
      <c r="FU202" s="206">
        <f t="shared" si="1179"/>
        <v>0</v>
      </c>
      <c r="FV202" s="207"/>
      <c r="FW202" s="473">
        <f t="shared" si="1180"/>
        <v>0</v>
      </c>
      <c r="FX202" s="473"/>
      <c r="FY202" s="473"/>
      <c r="FZ202" s="472"/>
      <c r="GA202" s="472"/>
      <c r="GB202" s="472"/>
      <c r="GC202" s="472"/>
      <c r="GD202" s="472"/>
      <c r="GE202" s="472"/>
      <c r="GF202" s="472"/>
      <c r="GG202" s="472"/>
      <c r="GH202" s="472"/>
      <c r="GI202" s="472"/>
      <c r="GJ202" s="472"/>
      <c r="GK202" s="472"/>
      <c r="GL202" s="472"/>
      <c r="GM202" s="472"/>
      <c r="GN202" s="472"/>
      <c r="GO202" s="472"/>
      <c r="GP202" s="472"/>
      <c r="GQ202" s="472"/>
      <c r="GR202" s="472"/>
      <c r="GS202" s="472"/>
      <c r="GT202" s="472"/>
      <c r="GU202" s="472"/>
      <c r="GV202" s="472"/>
      <c r="GW202" s="472"/>
      <c r="GX202" s="472"/>
      <c r="GY202" s="472"/>
      <c r="GZ202" s="472"/>
      <c r="HA202" s="472"/>
      <c r="HB202" s="472"/>
      <c r="HC202" s="472"/>
      <c r="HD202" s="472"/>
      <c r="HE202" s="472"/>
      <c r="HF202" s="472"/>
      <c r="HG202" s="472"/>
      <c r="HH202" s="472"/>
      <c r="HI202" s="472"/>
      <c r="HJ202" s="472"/>
      <c r="HK202" s="472"/>
      <c r="HL202" s="472"/>
      <c r="HM202" s="472"/>
      <c r="HN202" s="472"/>
      <c r="HO202" s="472"/>
      <c r="HP202" s="472"/>
      <c r="HQ202" s="472"/>
      <c r="HR202" s="472"/>
      <c r="HS202" s="472"/>
      <c r="HT202" s="472"/>
      <c r="HU202" s="472"/>
      <c r="HV202" s="472"/>
      <c r="HW202" s="472"/>
      <c r="HX202" s="472"/>
      <c r="HY202" s="472"/>
      <c r="HZ202" s="472"/>
      <c r="IA202" s="472"/>
      <c r="IB202" s="472"/>
      <c r="IC202" s="472"/>
      <c r="ID202" s="472"/>
      <c r="IE202" s="472"/>
      <c r="IF202" s="472"/>
      <c r="IG202" s="472"/>
      <c r="IH202" s="472"/>
      <c r="II202" s="472"/>
      <c r="IJ202" s="472"/>
      <c r="IK202" s="472"/>
      <c r="IL202" s="472"/>
      <c r="IM202" s="472"/>
      <c r="IN202" s="472"/>
      <c r="IO202" s="472"/>
      <c r="IP202" s="472"/>
      <c r="IQ202" s="472"/>
      <c r="IR202" s="472"/>
      <c r="IS202" s="472"/>
      <c r="IT202" s="472"/>
      <c r="IU202" s="472"/>
      <c r="IV202" s="472"/>
      <c r="IW202" s="472"/>
      <c r="IX202" s="472"/>
      <c r="IY202" s="472"/>
      <c r="IZ202" s="472"/>
      <c r="JA202" s="472"/>
      <c r="JB202" s="472"/>
      <c r="JC202" s="472"/>
    </row>
    <row r="203" spans="1:263" s="3" customFormat="1" x14ac:dyDescent="0.2">
      <c r="A203" s="45" t="s">
        <v>353</v>
      </c>
      <c r="B203" s="45" t="s">
        <v>354</v>
      </c>
      <c r="C203" s="45" t="s">
        <v>3</v>
      </c>
      <c r="D203" s="45">
        <v>100</v>
      </c>
      <c r="E203" s="486"/>
      <c r="F203" s="52">
        <f t="shared" si="1233"/>
        <v>0</v>
      </c>
      <c r="G203" s="47"/>
      <c r="H203" s="52">
        <f t="shared" si="1234"/>
        <v>0</v>
      </c>
      <c r="I203" s="47"/>
      <c r="J203" s="52">
        <f t="shared" si="1235"/>
        <v>0</v>
      </c>
      <c r="K203" s="47"/>
      <c r="L203" s="52">
        <f t="shared" si="1236"/>
        <v>0</v>
      </c>
      <c r="M203" s="47">
        <v>36.5</v>
      </c>
      <c r="N203" s="52">
        <f t="shared" si="1237"/>
        <v>3650</v>
      </c>
      <c r="O203" s="47">
        <v>2.5</v>
      </c>
      <c r="P203" s="52">
        <f t="shared" si="1238"/>
        <v>250</v>
      </c>
      <c r="Q203" s="47"/>
      <c r="R203" s="52">
        <f t="shared" si="1239"/>
        <v>0</v>
      </c>
      <c r="S203" s="47"/>
      <c r="T203" s="52">
        <f t="shared" si="1240"/>
        <v>0</v>
      </c>
      <c r="U203" s="47"/>
      <c r="V203" s="52">
        <f t="shared" si="1189"/>
        <v>0</v>
      </c>
      <c r="W203" s="47"/>
      <c r="X203" s="52">
        <f t="shared" si="1241"/>
        <v>0</v>
      </c>
      <c r="Y203" s="47"/>
      <c r="Z203" s="52">
        <f t="shared" si="1242"/>
        <v>0</v>
      </c>
      <c r="AA203" s="47"/>
      <c r="AB203" s="481">
        <f t="shared" si="1243"/>
        <v>0</v>
      </c>
      <c r="AC203" s="486"/>
      <c r="AD203" s="52">
        <f t="shared" si="1244"/>
        <v>0</v>
      </c>
      <c r="AE203" s="47"/>
      <c r="AF203" s="52">
        <f t="shared" si="1245"/>
        <v>0</v>
      </c>
      <c r="AG203" s="47"/>
      <c r="AH203" s="52">
        <f t="shared" si="1246"/>
        <v>0</v>
      </c>
      <c r="AI203" s="47"/>
      <c r="AJ203" s="52">
        <f t="shared" si="1247"/>
        <v>0</v>
      </c>
      <c r="AK203" s="47"/>
      <c r="AL203" s="52">
        <f t="shared" si="1248"/>
        <v>0</v>
      </c>
      <c r="AM203" s="47"/>
      <c r="AN203" s="52">
        <f t="shared" si="1249"/>
        <v>0</v>
      </c>
      <c r="AO203" s="47"/>
      <c r="AP203" s="52">
        <f t="shared" si="1250"/>
        <v>0</v>
      </c>
      <c r="AQ203" s="47"/>
      <c r="AR203" s="52">
        <f t="shared" si="1251"/>
        <v>0</v>
      </c>
      <c r="AS203" s="47"/>
      <c r="AT203" s="52">
        <f t="shared" si="1252"/>
        <v>0</v>
      </c>
      <c r="AU203" s="47"/>
      <c r="AV203" s="52">
        <f t="shared" si="1253"/>
        <v>0</v>
      </c>
      <c r="AW203" s="47"/>
      <c r="AX203" s="52">
        <f t="shared" si="1254"/>
        <v>0</v>
      </c>
      <c r="AY203" s="47"/>
      <c r="AZ203" s="481">
        <f t="shared" si="1255"/>
        <v>0</v>
      </c>
      <c r="BA203" s="486"/>
      <c r="BB203" s="52">
        <f t="shared" si="1256"/>
        <v>0</v>
      </c>
      <c r="BC203" s="47"/>
      <c r="BD203" s="52">
        <f t="shared" si="1103"/>
        <v>0</v>
      </c>
      <c r="BE203" s="47"/>
      <c r="BF203" s="52">
        <f t="shared" si="1104"/>
        <v>0</v>
      </c>
      <c r="BG203" s="47"/>
      <c r="BH203" s="52">
        <f t="shared" si="1105"/>
        <v>0</v>
      </c>
      <c r="BI203" s="47"/>
      <c r="BJ203" s="52">
        <f t="shared" si="1106"/>
        <v>0</v>
      </c>
      <c r="BK203" s="47"/>
      <c r="BL203" s="52">
        <f t="shared" si="1107"/>
        <v>0</v>
      </c>
      <c r="BM203" s="47"/>
      <c r="BN203" s="52">
        <f t="shared" si="1108"/>
        <v>0</v>
      </c>
      <c r="BO203" s="47"/>
      <c r="BP203" s="52">
        <f t="shared" si="1109"/>
        <v>0</v>
      </c>
      <c r="BQ203" s="47"/>
      <c r="BR203" s="52">
        <f t="shared" si="1110"/>
        <v>0</v>
      </c>
      <c r="BS203" s="47"/>
      <c r="BT203" s="52">
        <f t="shared" si="1111"/>
        <v>0</v>
      </c>
      <c r="BU203" s="47"/>
      <c r="BV203" s="52">
        <f t="shared" si="1112"/>
        <v>0</v>
      </c>
      <c r="BW203" s="47"/>
      <c r="BX203" s="505">
        <f t="shared" si="1113"/>
        <v>0</v>
      </c>
      <c r="BY203" s="499"/>
      <c r="BZ203" s="52">
        <f t="shared" si="1114"/>
        <v>0</v>
      </c>
      <c r="CA203" s="47"/>
      <c r="CB203" s="52">
        <f t="shared" si="1115"/>
        <v>0</v>
      </c>
      <c r="CC203" s="47"/>
      <c r="CD203" s="52">
        <f t="shared" si="1116"/>
        <v>0</v>
      </c>
      <c r="CE203" s="47"/>
      <c r="CF203" s="52">
        <f t="shared" si="1117"/>
        <v>0</v>
      </c>
      <c r="CG203" s="42"/>
      <c r="CH203" s="49">
        <f t="shared" si="1118"/>
        <v>39</v>
      </c>
      <c r="CI203" s="49">
        <f t="shared" si="1119"/>
        <v>3900</v>
      </c>
      <c r="CJ203" s="1"/>
      <c r="CK203" s="1"/>
      <c r="CL203" s="207"/>
      <c r="CM203" s="207">
        <f t="shared" si="1205"/>
        <v>0</v>
      </c>
      <c r="CN203" s="206">
        <f t="shared" si="1206"/>
        <v>0</v>
      </c>
      <c r="CO203" s="206">
        <f t="shared" si="1207"/>
        <v>0</v>
      </c>
      <c r="CP203" s="207"/>
      <c r="CQ203" s="207">
        <f t="shared" si="1120"/>
        <v>0</v>
      </c>
      <c r="CR203" s="206">
        <f t="shared" si="1121"/>
        <v>0</v>
      </c>
      <c r="CS203" s="206">
        <f t="shared" si="1122"/>
        <v>0</v>
      </c>
      <c r="CT203" s="207"/>
      <c r="CU203" s="207">
        <f t="shared" si="1123"/>
        <v>0</v>
      </c>
      <c r="CV203" s="206">
        <f t="shared" si="1124"/>
        <v>36.5</v>
      </c>
      <c r="CW203" s="206">
        <f t="shared" si="1125"/>
        <v>3650</v>
      </c>
      <c r="CX203" s="207"/>
      <c r="CY203" s="207">
        <f t="shared" si="1126"/>
        <v>0</v>
      </c>
      <c r="CZ203" s="206">
        <f t="shared" si="1127"/>
        <v>2.5</v>
      </c>
      <c r="DA203" s="206">
        <f t="shared" si="1128"/>
        <v>250</v>
      </c>
      <c r="DB203" s="207"/>
      <c r="DC203" s="207">
        <f t="shared" si="1129"/>
        <v>0</v>
      </c>
      <c r="DD203" s="206"/>
      <c r="DE203" s="206">
        <f t="shared" si="1131"/>
        <v>0</v>
      </c>
      <c r="DF203" s="207"/>
      <c r="DG203" s="207">
        <f t="shared" si="1132"/>
        <v>0</v>
      </c>
      <c r="DH203" s="206">
        <f t="shared" si="1133"/>
        <v>0</v>
      </c>
      <c r="DI203" s="206">
        <f t="shared" si="1134"/>
        <v>0</v>
      </c>
      <c r="DJ203" s="207"/>
      <c r="DK203" s="207">
        <f t="shared" si="1135"/>
        <v>0</v>
      </c>
      <c r="DL203" s="206">
        <f t="shared" si="1136"/>
        <v>0</v>
      </c>
      <c r="DM203" s="206">
        <f t="shared" si="1137"/>
        <v>0</v>
      </c>
      <c r="DN203" s="207"/>
      <c r="DO203" s="207">
        <f t="shared" si="1138"/>
        <v>0</v>
      </c>
      <c r="DP203" s="206">
        <f t="shared" si="1139"/>
        <v>0</v>
      </c>
      <c r="DQ203" s="206">
        <f t="shared" si="1140"/>
        <v>0</v>
      </c>
      <c r="DR203" s="207"/>
      <c r="DS203" s="207">
        <f t="shared" si="1141"/>
        <v>0</v>
      </c>
      <c r="DT203" s="206">
        <f t="shared" si="1142"/>
        <v>0</v>
      </c>
      <c r="DU203" s="206">
        <f t="shared" si="1143"/>
        <v>0</v>
      </c>
      <c r="DV203" s="207"/>
      <c r="DW203" s="207">
        <f t="shared" si="1208"/>
        <v>0</v>
      </c>
      <c r="DX203" s="206">
        <f t="shared" si="1209"/>
        <v>0</v>
      </c>
      <c r="DY203" s="206">
        <f t="shared" si="1210"/>
        <v>0</v>
      </c>
      <c r="DZ203" s="525"/>
      <c r="EA203" s="207">
        <f t="shared" si="1144"/>
        <v>0</v>
      </c>
      <c r="EB203" s="206">
        <f t="shared" si="1145"/>
        <v>0</v>
      </c>
      <c r="EC203" s="206">
        <f t="shared" si="1146"/>
        <v>0</v>
      </c>
      <c r="ED203" s="207"/>
      <c r="EE203" s="207">
        <f t="shared" si="1147"/>
        <v>0</v>
      </c>
      <c r="EF203" s="206">
        <f t="shared" si="1148"/>
        <v>0</v>
      </c>
      <c r="EG203" s="206">
        <f t="shared" si="1149"/>
        <v>0</v>
      </c>
      <c r="EH203" s="207"/>
      <c r="EI203" s="207">
        <f t="shared" si="1150"/>
        <v>0</v>
      </c>
      <c r="EJ203" s="206">
        <f t="shared" si="1151"/>
        <v>0</v>
      </c>
      <c r="EK203" s="206">
        <f t="shared" si="1152"/>
        <v>0</v>
      </c>
      <c r="EL203" s="207"/>
      <c r="EM203" s="207">
        <f t="shared" si="1153"/>
        <v>0</v>
      </c>
      <c r="EN203" s="206">
        <f t="shared" si="1154"/>
        <v>0</v>
      </c>
      <c r="EO203" s="206">
        <f t="shared" si="1155"/>
        <v>0</v>
      </c>
      <c r="EP203" s="207"/>
      <c r="EQ203" s="207">
        <f t="shared" si="1156"/>
        <v>0</v>
      </c>
      <c r="ER203" s="206">
        <f t="shared" si="1157"/>
        <v>0</v>
      </c>
      <c r="ES203" s="206">
        <f t="shared" si="1158"/>
        <v>0</v>
      </c>
      <c r="ET203" s="207"/>
      <c r="EU203" s="207">
        <f t="shared" si="1159"/>
        <v>0</v>
      </c>
      <c r="EV203" s="206">
        <f t="shared" si="1160"/>
        <v>0</v>
      </c>
      <c r="EW203" s="206">
        <f t="shared" si="1161"/>
        <v>0</v>
      </c>
      <c r="EX203" s="207"/>
      <c r="EY203" s="207">
        <f t="shared" si="1162"/>
        <v>0</v>
      </c>
      <c r="EZ203" s="206">
        <f t="shared" si="1163"/>
        <v>0</v>
      </c>
      <c r="FA203" s="206">
        <f t="shared" si="1164"/>
        <v>0</v>
      </c>
      <c r="FB203" s="207"/>
      <c r="FC203" s="207">
        <f t="shared" si="1165"/>
        <v>0</v>
      </c>
      <c r="FD203" s="206">
        <f t="shared" si="1166"/>
        <v>0</v>
      </c>
      <c r="FE203" s="206">
        <f t="shared" si="1167"/>
        <v>0</v>
      </c>
      <c r="FF203" s="207"/>
      <c r="FG203" s="207">
        <f t="shared" si="1168"/>
        <v>0</v>
      </c>
      <c r="FH203" s="206">
        <f t="shared" si="1169"/>
        <v>0</v>
      </c>
      <c r="FI203" s="206">
        <f t="shared" si="1170"/>
        <v>0</v>
      </c>
      <c r="FJ203" s="207"/>
      <c r="FK203" s="207">
        <f t="shared" si="1171"/>
        <v>0</v>
      </c>
      <c r="FL203" s="206">
        <f t="shared" si="1172"/>
        <v>0</v>
      </c>
      <c r="FM203" s="206">
        <f t="shared" si="1173"/>
        <v>0</v>
      </c>
      <c r="FN203" s="207"/>
      <c r="FO203" s="207">
        <f t="shared" si="1174"/>
        <v>0</v>
      </c>
      <c r="FP203" s="206">
        <f t="shared" si="1175"/>
        <v>0</v>
      </c>
      <c r="FQ203" s="206">
        <f t="shared" si="1176"/>
        <v>0</v>
      </c>
      <c r="FR203" s="207"/>
      <c r="FS203" s="207">
        <f t="shared" si="1177"/>
        <v>0</v>
      </c>
      <c r="FT203" s="206">
        <f t="shared" si="1178"/>
        <v>0</v>
      </c>
      <c r="FU203" s="206">
        <f t="shared" si="1179"/>
        <v>0</v>
      </c>
      <c r="FV203" s="207"/>
      <c r="FW203" s="207">
        <f t="shared" si="1180"/>
        <v>0</v>
      </c>
      <c r="FX203" s="206"/>
      <c r="FY203" s="206"/>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1:263" s="3" customFormat="1" x14ac:dyDescent="0.2">
      <c r="A204" s="45" t="s">
        <v>199</v>
      </c>
      <c r="B204" s="45" t="s">
        <v>200</v>
      </c>
      <c r="C204" s="45" t="s">
        <v>3</v>
      </c>
      <c r="D204" s="45">
        <v>100</v>
      </c>
      <c r="E204" s="486"/>
      <c r="F204" s="52"/>
      <c r="G204" s="47"/>
      <c r="H204" s="52"/>
      <c r="I204" s="47"/>
      <c r="J204" s="52"/>
      <c r="K204" s="47"/>
      <c r="L204" s="52"/>
      <c r="M204" s="47"/>
      <c r="N204" s="52"/>
      <c r="O204" s="47"/>
      <c r="P204" s="52"/>
      <c r="Q204" s="47"/>
      <c r="R204" s="52"/>
      <c r="S204" s="47"/>
      <c r="T204" s="52"/>
      <c r="U204" s="47"/>
      <c r="V204" s="52">
        <f t="shared" si="1189"/>
        <v>0</v>
      </c>
      <c r="W204" s="47"/>
      <c r="X204" s="52"/>
      <c r="Y204" s="47"/>
      <c r="Z204" s="52"/>
      <c r="AA204" s="47"/>
      <c r="AB204" s="481"/>
      <c r="AC204" s="486"/>
      <c r="AD204" s="52"/>
      <c r="AE204" s="47"/>
      <c r="AF204" s="52"/>
      <c r="AG204" s="47"/>
      <c r="AH204" s="52"/>
      <c r="AI204" s="47"/>
      <c r="AJ204" s="52"/>
      <c r="AK204" s="47"/>
      <c r="AL204" s="52"/>
      <c r="AM204" s="47"/>
      <c r="AN204" s="52"/>
      <c r="AO204" s="47"/>
      <c r="AP204" s="52"/>
      <c r="AQ204" s="47"/>
      <c r="AR204" s="52"/>
      <c r="AS204" s="47"/>
      <c r="AT204" s="52"/>
      <c r="AU204" s="47"/>
      <c r="AV204" s="52"/>
      <c r="AW204" s="47"/>
      <c r="AX204" s="52"/>
      <c r="AY204" s="47"/>
      <c r="AZ204" s="481"/>
      <c r="BA204" s="486"/>
      <c r="BB204" s="52"/>
      <c r="BC204" s="47"/>
      <c r="BD204" s="52"/>
      <c r="BE204" s="47"/>
      <c r="BF204" s="52"/>
      <c r="BG204" s="47"/>
      <c r="BH204" s="52"/>
      <c r="BI204" s="47"/>
      <c r="BJ204" s="52"/>
      <c r="BK204" s="47"/>
      <c r="BL204" s="52"/>
      <c r="BM204" s="47"/>
      <c r="BN204" s="52"/>
      <c r="BO204" s="47"/>
      <c r="BP204" s="52"/>
      <c r="BQ204" s="47"/>
      <c r="BR204" s="52"/>
      <c r="BS204" s="47"/>
      <c r="BT204" s="52"/>
      <c r="BU204" s="47"/>
      <c r="BV204" s="52"/>
      <c r="BW204" s="47"/>
      <c r="BX204" s="505"/>
      <c r="BY204" s="499"/>
      <c r="BZ204" s="52"/>
      <c r="CA204" s="47"/>
      <c r="CB204" s="52"/>
      <c r="CC204" s="47"/>
      <c r="CD204" s="52"/>
      <c r="CE204" s="47"/>
      <c r="CF204" s="52"/>
      <c r="CG204" s="42"/>
      <c r="CH204" s="49">
        <f t="shared" si="1118"/>
        <v>0</v>
      </c>
      <c r="CI204" s="49"/>
      <c r="CJ204" s="1"/>
      <c r="CK204" s="1"/>
      <c r="CL204" s="207"/>
      <c r="CM204" s="207">
        <f t="shared" si="1205"/>
        <v>0</v>
      </c>
      <c r="CN204" s="206">
        <f t="shared" si="1206"/>
        <v>0</v>
      </c>
      <c r="CO204" s="206">
        <f t="shared" si="1207"/>
        <v>0</v>
      </c>
      <c r="CP204" s="207"/>
      <c r="CQ204" s="207"/>
      <c r="CR204" s="206"/>
      <c r="CS204" s="206"/>
      <c r="CT204" s="207"/>
      <c r="CU204" s="207"/>
      <c r="CV204" s="206"/>
      <c r="CW204" s="206"/>
      <c r="CX204" s="207"/>
      <c r="CY204" s="207"/>
      <c r="CZ204" s="206"/>
      <c r="DA204" s="206"/>
      <c r="DB204" s="207"/>
      <c r="DC204" s="207"/>
      <c r="DD204" s="206"/>
      <c r="DE204" s="206"/>
      <c r="DF204" s="207"/>
      <c r="DG204" s="207"/>
      <c r="DH204" s="206"/>
      <c r="DI204" s="206"/>
      <c r="DJ204" s="207"/>
      <c r="DK204" s="207"/>
      <c r="DL204" s="206"/>
      <c r="DM204" s="206"/>
      <c r="DN204" s="207"/>
      <c r="DO204" s="207"/>
      <c r="DP204" s="206"/>
      <c r="DQ204" s="206"/>
      <c r="DR204" s="207"/>
      <c r="DS204" s="207"/>
      <c r="DT204" s="206"/>
      <c r="DU204" s="206"/>
      <c r="DV204" s="207"/>
      <c r="DW204" s="207">
        <f t="shared" si="1208"/>
        <v>0</v>
      </c>
      <c r="DX204" s="206">
        <f t="shared" si="1209"/>
        <v>0</v>
      </c>
      <c r="DY204" s="206">
        <f t="shared" si="1210"/>
        <v>0</v>
      </c>
      <c r="DZ204" s="525"/>
      <c r="EA204" s="207">
        <f t="shared" si="1144"/>
        <v>0</v>
      </c>
      <c r="EB204" s="206">
        <f t="shared" si="1145"/>
        <v>0</v>
      </c>
      <c r="EC204" s="206">
        <f t="shared" si="1146"/>
        <v>0</v>
      </c>
      <c r="ED204" s="207"/>
      <c r="EE204" s="207">
        <f t="shared" si="1147"/>
        <v>0</v>
      </c>
      <c r="EF204" s="206">
        <f t="shared" si="1148"/>
        <v>0</v>
      </c>
      <c r="EG204" s="206">
        <f t="shared" si="1149"/>
        <v>0</v>
      </c>
      <c r="EH204" s="207"/>
      <c r="EI204" s="207">
        <f t="shared" si="1150"/>
        <v>0</v>
      </c>
      <c r="EJ204" s="206">
        <f t="shared" si="1151"/>
        <v>0</v>
      </c>
      <c r="EK204" s="206">
        <f t="shared" si="1152"/>
        <v>0</v>
      </c>
      <c r="EL204" s="207"/>
      <c r="EM204" s="207">
        <f t="shared" si="1153"/>
        <v>0</v>
      </c>
      <c r="EN204" s="206">
        <f t="shared" si="1154"/>
        <v>0</v>
      </c>
      <c r="EO204" s="206">
        <f t="shared" si="1155"/>
        <v>0</v>
      </c>
      <c r="EP204" s="207">
        <v>3.75</v>
      </c>
      <c r="EQ204" s="207">
        <f t="shared" si="1156"/>
        <v>375</v>
      </c>
      <c r="ER204" s="206">
        <f t="shared" si="1157"/>
        <v>3.75</v>
      </c>
      <c r="ES204" s="206">
        <f t="shared" si="1158"/>
        <v>375</v>
      </c>
      <c r="ET204" s="207"/>
      <c r="EU204" s="207">
        <f t="shared" si="1159"/>
        <v>0</v>
      </c>
      <c r="EV204" s="206">
        <f t="shared" si="1160"/>
        <v>0</v>
      </c>
      <c r="EW204" s="206">
        <f t="shared" si="1161"/>
        <v>0</v>
      </c>
      <c r="EX204" s="207"/>
      <c r="EY204" s="207">
        <f t="shared" si="1162"/>
        <v>0</v>
      </c>
      <c r="EZ204" s="206">
        <f t="shared" si="1163"/>
        <v>0</v>
      </c>
      <c r="FA204" s="206">
        <f t="shared" si="1164"/>
        <v>0</v>
      </c>
      <c r="FB204" s="207"/>
      <c r="FC204" s="207">
        <f t="shared" si="1165"/>
        <v>0</v>
      </c>
      <c r="FD204" s="206">
        <f t="shared" si="1166"/>
        <v>0</v>
      </c>
      <c r="FE204" s="206">
        <f t="shared" si="1167"/>
        <v>0</v>
      </c>
      <c r="FF204" s="207"/>
      <c r="FG204" s="207">
        <f t="shared" si="1168"/>
        <v>0</v>
      </c>
      <c r="FH204" s="206">
        <f t="shared" si="1169"/>
        <v>0</v>
      </c>
      <c r="FI204" s="206">
        <f t="shared" si="1170"/>
        <v>0</v>
      </c>
      <c r="FJ204" s="207"/>
      <c r="FK204" s="207">
        <f t="shared" si="1171"/>
        <v>0</v>
      </c>
      <c r="FL204" s="206">
        <f t="shared" si="1172"/>
        <v>0</v>
      </c>
      <c r="FM204" s="206">
        <f t="shared" si="1173"/>
        <v>0</v>
      </c>
      <c r="FN204" s="207"/>
      <c r="FO204" s="207">
        <f t="shared" si="1174"/>
        <v>0</v>
      </c>
      <c r="FP204" s="206">
        <f t="shared" si="1175"/>
        <v>0</v>
      </c>
      <c r="FQ204" s="206">
        <f t="shared" si="1176"/>
        <v>0</v>
      </c>
      <c r="FR204" s="207"/>
      <c r="FS204" s="207">
        <f t="shared" si="1177"/>
        <v>0</v>
      </c>
      <c r="FT204" s="206">
        <f t="shared" si="1178"/>
        <v>0</v>
      </c>
      <c r="FU204" s="206">
        <f t="shared" si="1179"/>
        <v>0</v>
      </c>
      <c r="FV204" s="207"/>
      <c r="FW204" s="207"/>
      <c r="FX204" s="206"/>
      <c r="FY204" s="206"/>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1:263" s="3" customFormat="1" x14ac:dyDescent="0.2">
      <c r="A205" s="45" t="s">
        <v>219</v>
      </c>
      <c r="B205" s="45" t="s">
        <v>220</v>
      </c>
      <c r="C205" s="45" t="s">
        <v>3</v>
      </c>
      <c r="D205" s="45">
        <v>100</v>
      </c>
      <c r="E205" s="486"/>
      <c r="F205" s="52">
        <f>SUM(E205*$D205)</f>
        <v>0</v>
      </c>
      <c r="G205" s="47"/>
      <c r="H205" s="52">
        <f>SUM(G205*$D205)</f>
        <v>0</v>
      </c>
      <c r="I205" s="47"/>
      <c r="J205" s="52">
        <f>SUM(I205*$D205)</f>
        <v>0</v>
      </c>
      <c r="K205" s="47"/>
      <c r="L205" s="52">
        <f>SUM(K205*$D205)</f>
        <v>0</v>
      </c>
      <c r="M205" s="47"/>
      <c r="N205" s="52">
        <f>SUM(M205*$D205)</f>
        <v>0</v>
      </c>
      <c r="O205" s="47"/>
      <c r="P205" s="52">
        <f>SUM(O205*$D205)</f>
        <v>0</v>
      </c>
      <c r="Q205" s="47"/>
      <c r="R205" s="52">
        <f>SUM(Q205*$D205)</f>
        <v>0</v>
      </c>
      <c r="S205" s="47"/>
      <c r="T205" s="52">
        <f>SUM(S205*$D205)</f>
        <v>0</v>
      </c>
      <c r="U205" s="47"/>
      <c r="V205" s="52">
        <f t="shared" si="1189"/>
        <v>0</v>
      </c>
      <c r="W205" s="47"/>
      <c r="X205" s="52">
        <f>SUM(W205*$D205)</f>
        <v>0</v>
      </c>
      <c r="Y205" s="47"/>
      <c r="Z205" s="52">
        <f>SUM(Y205*$D205)</f>
        <v>0</v>
      </c>
      <c r="AA205" s="47"/>
      <c r="AB205" s="481">
        <f>SUM(AA205*$D205)</f>
        <v>0</v>
      </c>
      <c r="AC205" s="486"/>
      <c r="AD205" s="52">
        <f>SUM(AC205*$D205)</f>
        <v>0</v>
      </c>
      <c r="AE205" s="47"/>
      <c r="AF205" s="52">
        <f>SUM(AE205*$D205)</f>
        <v>0</v>
      </c>
      <c r="AG205" s="47"/>
      <c r="AH205" s="52">
        <f>SUM(AG205*$D205)</f>
        <v>0</v>
      </c>
      <c r="AI205" s="47"/>
      <c r="AJ205" s="52">
        <f>SUM(AI205*$D205)</f>
        <v>0</v>
      </c>
      <c r="AK205" s="47"/>
      <c r="AL205" s="52">
        <f>SUM(AK205*$D205)</f>
        <v>0</v>
      </c>
      <c r="AM205" s="47"/>
      <c r="AN205" s="52">
        <f>SUM(AM205*$D205)</f>
        <v>0</v>
      </c>
      <c r="AO205" s="47"/>
      <c r="AP205" s="52">
        <f>SUM(AO205*$D205)</f>
        <v>0</v>
      </c>
      <c r="AQ205" s="47"/>
      <c r="AR205" s="52">
        <f>SUM(AQ205*$D205)</f>
        <v>0</v>
      </c>
      <c r="AS205" s="47"/>
      <c r="AT205" s="52">
        <f>SUM(AS205*$D205)</f>
        <v>0</v>
      </c>
      <c r="AU205" s="47"/>
      <c r="AV205" s="52">
        <f>SUM(AU205*$D205)</f>
        <v>0</v>
      </c>
      <c r="AW205" s="47"/>
      <c r="AX205" s="52">
        <f>SUM(AW205*$D205)</f>
        <v>0</v>
      </c>
      <c r="AY205" s="47"/>
      <c r="AZ205" s="481">
        <f>SUM(AY205*$D205)</f>
        <v>0</v>
      </c>
      <c r="BA205" s="486"/>
      <c r="BB205" s="52">
        <f>SUM(BA205*$D205)</f>
        <v>0</v>
      </c>
      <c r="BC205" s="47"/>
      <c r="BD205" s="52">
        <f>SUM(BC205*$D205)</f>
        <v>0</v>
      </c>
      <c r="BE205" s="47"/>
      <c r="BF205" s="52">
        <f>SUM(BE205*$D205)</f>
        <v>0</v>
      </c>
      <c r="BG205" s="47"/>
      <c r="BH205" s="52">
        <f>SUM(BG205*$D205)</f>
        <v>0</v>
      </c>
      <c r="BI205" s="47"/>
      <c r="BJ205" s="52">
        <f>SUM(BI205*$D205)</f>
        <v>0</v>
      </c>
      <c r="BK205" s="47"/>
      <c r="BL205" s="52">
        <f>SUM(BK205*$D205)</f>
        <v>0</v>
      </c>
      <c r="BM205" s="47"/>
      <c r="BN205" s="52">
        <f>SUM(BM205*$D205)</f>
        <v>0</v>
      </c>
      <c r="BO205" s="47"/>
      <c r="BP205" s="52">
        <f>SUM(BO205*$D205)</f>
        <v>0</v>
      </c>
      <c r="BQ205" s="47"/>
      <c r="BR205" s="52">
        <f>SUM(BQ205*$D205)</f>
        <v>0</v>
      </c>
      <c r="BS205" s="47"/>
      <c r="BT205" s="52">
        <f>SUM(BS205*$D205)</f>
        <v>0</v>
      </c>
      <c r="BU205" s="47"/>
      <c r="BV205" s="52">
        <f>SUM(BU205*$D205)</f>
        <v>0</v>
      </c>
      <c r="BW205" s="47"/>
      <c r="BX205" s="505">
        <f>SUM(BW205*$D205)</f>
        <v>0</v>
      </c>
      <c r="BY205" s="499"/>
      <c r="BZ205" s="52">
        <f>SUM(BY205*$D205)</f>
        <v>0</v>
      </c>
      <c r="CA205" s="47"/>
      <c r="CB205" s="52">
        <f>SUM(CA205*$D205)</f>
        <v>0</v>
      </c>
      <c r="CC205" s="47"/>
      <c r="CD205" s="52">
        <f>SUM(CC205*$D205)</f>
        <v>0</v>
      </c>
      <c r="CE205" s="47"/>
      <c r="CF205" s="52">
        <f>SUM(CE205*$D205)</f>
        <v>0</v>
      </c>
      <c r="CG205" s="42"/>
      <c r="CH205" s="49">
        <f t="shared" si="1118"/>
        <v>0</v>
      </c>
      <c r="CI205" s="49">
        <f t="shared" ref="CI205:CI223" si="1257">ROUND(CH205*D205*2,1)/2</f>
        <v>0</v>
      </c>
      <c r="CJ205" s="1"/>
      <c r="CK205" s="1"/>
      <c r="CL205" s="207"/>
      <c r="CM205" s="207">
        <f t="shared" si="1205"/>
        <v>0</v>
      </c>
      <c r="CN205" s="206">
        <f t="shared" si="1206"/>
        <v>0</v>
      </c>
      <c r="CO205" s="206">
        <f t="shared" si="1207"/>
        <v>0</v>
      </c>
      <c r="CP205" s="207"/>
      <c r="CQ205" s="207">
        <f t="shared" ref="CQ205:CQ225" si="1258">SUM(CP205*D205)</f>
        <v>0</v>
      </c>
      <c r="CR205" s="206">
        <f t="shared" ref="CR205:CR225" si="1259">SUM(CP205+K205)</f>
        <v>0</v>
      </c>
      <c r="CS205" s="206">
        <f t="shared" ref="CS205:CS225" si="1260">SUM(CR205*D205)</f>
        <v>0</v>
      </c>
      <c r="CT205" s="207"/>
      <c r="CU205" s="207">
        <f t="shared" ref="CU205:CU217" si="1261">SUM(CT205*D205)</f>
        <v>0</v>
      </c>
      <c r="CV205" s="206">
        <f t="shared" ref="CV205:CV225" si="1262">SUM(CT205+M205)</f>
        <v>0</v>
      </c>
      <c r="CW205" s="206">
        <f t="shared" ref="CW205:CW225" si="1263">SUM(CV205*D205)</f>
        <v>0</v>
      </c>
      <c r="CX205" s="207"/>
      <c r="CY205" s="207">
        <f t="shared" ref="CY205:CY225" si="1264">SUM(CX205*D205)</f>
        <v>0</v>
      </c>
      <c r="CZ205" s="206">
        <f t="shared" ref="CZ205:CZ225" si="1265">SUM(CX205+O205)</f>
        <v>0</v>
      </c>
      <c r="DA205" s="206">
        <f t="shared" ref="DA205:DA225" si="1266">SUM(CZ205*D205)</f>
        <v>0</v>
      </c>
      <c r="DB205" s="207"/>
      <c r="DC205" s="207">
        <f t="shared" ref="DC205:DC225" si="1267">SUM(DB205*D205)</f>
        <v>0</v>
      </c>
      <c r="DD205" s="206"/>
      <c r="DE205" s="206">
        <f t="shared" ref="DE205:DE225" si="1268">SUM(DD205*D205)</f>
        <v>0</v>
      </c>
      <c r="DF205" s="207"/>
      <c r="DG205" s="207">
        <f t="shared" ref="DG205:DG225" si="1269">SUM(DF205*D205)</f>
        <v>0</v>
      </c>
      <c r="DH205" s="206">
        <f t="shared" ref="DH205:DH225" si="1270">SUM(DF205+S205)</f>
        <v>0</v>
      </c>
      <c r="DI205" s="206">
        <f t="shared" ref="DI205:DI225" si="1271">SUM(DH205*D205)</f>
        <v>0</v>
      </c>
      <c r="DJ205" s="207"/>
      <c r="DK205" s="207">
        <f t="shared" ref="DK205:DK225" si="1272">SUM(DJ205*D205)</f>
        <v>0</v>
      </c>
      <c r="DL205" s="206">
        <f t="shared" ref="DL205:DL225" si="1273">SUM(DJ205+U205)</f>
        <v>0</v>
      </c>
      <c r="DM205" s="206">
        <f t="shared" ref="DM205:DM225" si="1274">SUM(DL205*D205)</f>
        <v>0</v>
      </c>
      <c r="DN205" s="207"/>
      <c r="DO205" s="207">
        <f t="shared" ref="DO205:DO225" si="1275">SUM(DN205*D205)</f>
        <v>0</v>
      </c>
      <c r="DP205" s="206">
        <f t="shared" ref="DP205:DP225" si="1276">DN205+W205</f>
        <v>0</v>
      </c>
      <c r="DQ205" s="206">
        <f t="shared" ref="DQ205:DQ225" si="1277">DP205*D205</f>
        <v>0</v>
      </c>
      <c r="DR205" s="207"/>
      <c r="DS205" s="207">
        <f t="shared" ref="DS205:DS225" si="1278">DR205*D205</f>
        <v>0</v>
      </c>
      <c r="DT205" s="206">
        <f t="shared" ref="DT205:DT225" si="1279">DR205+Y205</f>
        <v>0</v>
      </c>
      <c r="DU205" s="206">
        <f t="shared" ref="DU205:DU225" si="1280">DT205*D205</f>
        <v>0</v>
      </c>
      <c r="DV205" s="207"/>
      <c r="DW205" s="207">
        <f t="shared" si="1208"/>
        <v>0</v>
      </c>
      <c r="DX205" s="206">
        <f t="shared" si="1209"/>
        <v>0</v>
      </c>
      <c r="DY205" s="206">
        <f t="shared" si="1210"/>
        <v>0</v>
      </c>
      <c r="DZ205" s="525"/>
      <c r="EA205" s="207">
        <f t="shared" si="1144"/>
        <v>0</v>
      </c>
      <c r="EB205" s="206">
        <f t="shared" si="1145"/>
        <v>0</v>
      </c>
      <c r="EC205" s="206">
        <f t="shared" si="1146"/>
        <v>0</v>
      </c>
      <c r="ED205" s="207"/>
      <c r="EE205" s="207">
        <f t="shared" si="1147"/>
        <v>0</v>
      </c>
      <c r="EF205" s="206">
        <f t="shared" si="1148"/>
        <v>0</v>
      </c>
      <c r="EG205" s="206">
        <f t="shared" si="1149"/>
        <v>0</v>
      </c>
      <c r="EH205" s="207"/>
      <c r="EI205" s="207">
        <f t="shared" si="1150"/>
        <v>0</v>
      </c>
      <c r="EJ205" s="206">
        <f t="shared" si="1151"/>
        <v>0</v>
      </c>
      <c r="EK205" s="206">
        <f t="shared" si="1152"/>
        <v>0</v>
      </c>
      <c r="EL205" s="207"/>
      <c r="EM205" s="207">
        <f t="shared" si="1153"/>
        <v>0</v>
      </c>
      <c r="EN205" s="206">
        <f t="shared" si="1154"/>
        <v>0</v>
      </c>
      <c r="EO205" s="206">
        <f t="shared" si="1155"/>
        <v>0</v>
      </c>
      <c r="EP205" s="207"/>
      <c r="EQ205" s="207">
        <f t="shared" si="1156"/>
        <v>0</v>
      </c>
      <c r="ER205" s="206">
        <f t="shared" si="1157"/>
        <v>0</v>
      </c>
      <c r="ES205" s="206">
        <f t="shared" si="1158"/>
        <v>0</v>
      </c>
      <c r="ET205" s="207"/>
      <c r="EU205" s="207">
        <f t="shared" si="1159"/>
        <v>0</v>
      </c>
      <c r="EV205" s="206">
        <f t="shared" si="1160"/>
        <v>0</v>
      </c>
      <c r="EW205" s="206">
        <f t="shared" si="1161"/>
        <v>0</v>
      </c>
      <c r="EX205" s="207"/>
      <c r="EY205" s="207">
        <f t="shared" si="1162"/>
        <v>0</v>
      </c>
      <c r="EZ205" s="206">
        <f t="shared" si="1163"/>
        <v>0</v>
      </c>
      <c r="FA205" s="206">
        <f t="shared" si="1164"/>
        <v>0</v>
      </c>
      <c r="FB205" s="207"/>
      <c r="FC205" s="207">
        <f t="shared" si="1165"/>
        <v>0</v>
      </c>
      <c r="FD205" s="206">
        <f t="shared" si="1166"/>
        <v>0</v>
      </c>
      <c r="FE205" s="206">
        <f t="shared" si="1167"/>
        <v>0</v>
      </c>
      <c r="FF205" s="207"/>
      <c r="FG205" s="207">
        <f t="shared" si="1168"/>
        <v>0</v>
      </c>
      <c r="FH205" s="206">
        <f t="shared" si="1169"/>
        <v>0</v>
      </c>
      <c r="FI205" s="206">
        <f t="shared" si="1170"/>
        <v>0</v>
      </c>
      <c r="FJ205" s="207"/>
      <c r="FK205" s="207">
        <f t="shared" si="1171"/>
        <v>0</v>
      </c>
      <c r="FL205" s="206">
        <f t="shared" si="1172"/>
        <v>0</v>
      </c>
      <c r="FM205" s="206">
        <f t="shared" si="1173"/>
        <v>0</v>
      </c>
      <c r="FN205" s="207"/>
      <c r="FO205" s="207">
        <f t="shared" si="1174"/>
        <v>0</v>
      </c>
      <c r="FP205" s="206">
        <f t="shared" si="1175"/>
        <v>0</v>
      </c>
      <c r="FQ205" s="206">
        <f t="shared" si="1176"/>
        <v>0</v>
      </c>
      <c r="FR205" s="207"/>
      <c r="FS205" s="207">
        <f t="shared" si="1177"/>
        <v>0</v>
      </c>
      <c r="FT205" s="206">
        <f t="shared" si="1178"/>
        <v>0</v>
      </c>
      <c r="FU205" s="206">
        <f t="shared" si="1179"/>
        <v>0</v>
      </c>
      <c r="FV205" s="207"/>
      <c r="FW205" s="207">
        <f>SUM(FV205*CH205)</f>
        <v>0</v>
      </c>
      <c r="FX205" s="206"/>
      <c r="FY205" s="206"/>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1:263" s="3" customFormat="1" x14ac:dyDescent="0.2">
      <c r="A206" s="45" t="s">
        <v>179</v>
      </c>
      <c r="B206" s="45" t="s">
        <v>254</v>
      </c>
      <c r="C206" s="45" t="s">
        <v>3</v>
      </c>
      <c r="D206" s="45">
        <v>100</v>
      </c>
      <c r="E206" s="486"/>
      <c r="F206" s="52">
        <f>SUM(E206*$D206)</f>
        <v>0</v>
      </c>
      <c r="G206" s="47"/>
      <c r="H206" s="52">
        <f>SUM(G206*$D206)</f>
        <v>0</v>
      </c>
      <c r="I206" s="47"/>
      <c r="J206" s="52">
        <f>SUM(I206*$D206)</f>
        <v>0</v>
      </c>
      <c r="K206" s="47"/>
      <c r="L206" s="52">
        <f>SUM(K206*$D206)</f>
        <v>0</v>
      </c>
      <c r="M206" s="47">
        <v>3.5</v>
      </c>
      <c r="N206" s="52">
        <f>SUM(M206*$D206)</f>
        <v>350</v>
      </c>
      <c r="O206" s="47">
        <v>1.5</v>
      </c>
      <c r="P206" s="52">
        <f>SUM(O206*$D206)</f>
        <v>150</v>
      </c>
      <c r="Q206" s="47"/>
      <c r="R206" s="52">
        <f>SUM(Q206*$D206)</f>
        <v>0</v>
      </c>
      <c r="S206" s="47"/>
      <c r="T206" s="52">
        <f>SUM(S206*$D206)</f>
        <v>0</v>
      </c>
      <c r="U206" s="47">
        <v>2.5</v>
      </c>
      <c r="V206" s="52">
        <f t="shared" si="1189"/>
        <v>250</v>
      </c>
      <c r="W206" s="47">
        <v>1</v>
      </c>
      <c r="X206" s="52">
        <f>SUM(W206*$D206)</f>
        <v>100</v>
      </c>
      <c r="Y206" s="47">
        <v>9</v>
      </c>
      <c r="Z206" s="52">
        <f>SUM(Y206*$D206)</f>
        <v>900</v>
      </c>
      <c r="AA206" s="47">
        <v>6</v>
      </c>
      <c r="AB206" s="481">
        <f>SUM(AA206*$D206)</f>
        <v>600</v>
      </c>
      <c r="AC206" s="486">
        <v>7</v>
      </c>
      <c r="AD206" s="52">
        <f>SUM(AC206*$D206)</f>
        <v>700</v>
      </c>
      <c r="AE206" s="184">
        <v>24.5</v>
      </c>
      <c r="AF206" s="52">
        <f>SUM(AE206*$D206)</f>
        <v>2450</v>
      </c>
      <c r="AG206" s="47">
        <v>21.5</v>
      </c>
      <c r="AH206" s="52">
        <f>SUM(AG206*$D206)</f>
        <v>2150</v>
      </c>
      <c r="AI206" s="47">
        <v>24</v>
      </c>
      <c r="AJ206" s="52">
        <f>SUM(AI206*$D206)</f>
        <v>2400</v>
      </c>
      <c r="AK206" s="47">
        <v>23</v>
      </c>
      <c r="AL206" s="52">
        <f>SUM(AK206*$D206)</f>
        <v>2300</v>
      </c>
      <c r="AM206" s="47">
        <v>27.5</v>
      </c>
      <c r="AN206" s="52">
        <f>SUM(AM206*$D206)</f>
        <v>2750</v>
      </c>
      <c r="AO206" s="47">
        <v>5.5</v>
      </c>
      <c r="AP206" s="52">
        <f>SUM(AO206*$D206)</f>
        <v>550</v>
      </c>
      <c r="AQ206" s="47"/>
      <c r="AR206" s="52">
        <f>SUM(AQ206*$D206)</f>
        <v>0</v>
      </c>
      <c r="AS206" s="47">
        <v>0.5</v>
      </c>
      <c r="AT206" s="52">
        <f>SUM(AS206*$D206)</f>
        <v>50</v>
      </c>
      <c r="AU206" s="184">
        <v>3</v>
      </c>
      <c r="AV206" s="52">
        <f>SUM(AU206*$D206)</f>
        <v>300</v>
      </c>
      <c r="AW206" s="47">
        <v>7.5</v>
      </c>
      <c r="AX206" s="52">
        <f>SUM(AW206*$D206)</f>
        <v>750</v>
      </c>
      <c r="AY206" s="47"/>
      <c r="AZ206" s="481">
        <f>SUM(AY206*$D206)</f>
        <v>0</v>
      </c>
      <c r="BA206" s="486"/>
      <c r="BB206" s="52">
        <f>SUM(BA206*$D206)</f>
        <v>0</v>
      </c>
      <c r="BC206" s="47"/>
      <c r="BD206" s="52">
        <f>SUM(BC206*$D206)</f>
        <v>0</v>
      </c>
      <c r="BE206" s="47"/>
      <c r="BF206" s="52">
        <f>SUM(BE206*$D206)</f>
        <v>0</v>
      </c>
      <c r="BG206" s="47"/>
      <c r="BH206" s="52">
        <f>SUM(BG206*$D206)</f>
        <v>0</v>
      </c>
      <c r="BI206" s="47"/>
      <c r="BJ206" s="52">
        <f>SUM(BI206*$D206)</f>
        <v>0</v>
      </c>
      <c r="BK206" s="47"/>
      <c r="BL206" s="52">
        <f>SUM(BK206*$D206)</f>
        <v>0</v>
      </c>
      <c r="BM206" s="47"/>
      <c r="BN206" s="52">
        <f>SUM(BM206*$D206)</f>
        <v>0</v>
      </c>
      <c r="BO206" s="47"/>
      <c r="BP206" s="52">
        <f>SUM(BO206*$D206)</f>
        <v>0</v>
      </c>
      <c r="BQ206" s="47"/>
      <c r="BR206" s="52">
        <f>SUM(BQ206*$D206)</f>
        <v>0</v>
      </c>
      <c r="BS206" s="47"/>
      <c r="BT206" s="52">
        <f>SUM(BS206*$D206)</f>
        <v>0</v>
      </c>
      <c r="BU206" s="47"/>
      <c r="BV206" s="52">
        <f>SUM(BU206*$D206)</f>
        <v>0</v>
      </c>
      <c r="BW206" s="47"/>
      <c r="BX206" s="505">
        <f>SUM(BW206*$D206)</f>
        <v>0</v>
      </c>
      <c r="BY206" s="499"/>
      <c r="BZ206" s="52">
        <f>SUM(BY206*$D206)</f>
        <v>0</v>
      </c>
      <c r="CA206" s="47"/>
      <c r="CB206" s="52">
        <f>SUM(CA206*$D206)</f>
        <v>0</v>
      </c>
      <c r="CC206" s="47"/>
      <c r="CD206" s="52">
        <f>SUM(CC206*$D206)</f>
        <v>0</v>
      </c>
      <c r="CE206" s="47"/>
      <c r="CF206" s="52">
        <f>SUM(CE206*$D206)</f>
        <v>0</v>
      </c>
      <c r="CG206" s="42"/>
      <c r="CH206" s="49">
        <f t="shared" si="1118"/>
        <v>167.5</v>
      </c>
      <c r="CI206" s="49">
        <f t="shared" si="1257"/>
        <v>16750</v>
      </c>
      <c r="CJ206" s="1"/>
      <c r="CK206" s="1"/>
      <c r="CL206" s="207"/>
      <c r="CM206" s="207">
        <f t="shared" si="1205"/>
        <v>0</v>
      </c>
      <c r="CN206" s="206">
        <f t="shared" si="1206"/>
        <v>0</v>
      </c>
      <c r="CO206" s="206">
        <f t="shared" si="1207"/>
        <v>0</v>
      </c>
      <c r="CP206" s="207"/>
      <c r="CQ206" s="207">
        <f t="shared" si="1258"/>
        <v>0</v>
      </c>
      <c r="CR206" s="206">
        <f t="shared" si="1259"/>
        <v>0</v>
      </c>
      <c r="CS206" s="206">
        <f t="shared" si="1260"/>
        <v>0</v>
      </c>
      <c r="CT206" s="207"/>
      <c r="CU206" s="207">
        <f t="shared" si="1261"/>
        <v>0</v>
      </c>
      <c r="CV206" s="206">
        <f t="shared" si="1262"/>
        <v>3.5</v>
      </c>
      <c r="CW206" s="206">
        <f t="shared" si="1263"/>
        <v>350</v>
      </c>
      <c r="CX206" s="207"/>
      <c r="CY206" s="207">
        <f t="shared" si="1264"/>
        <v>0</v>
      </c>
      <c r="CZ206" s="206">
        <f t="shared" si="1265"/>
        <v>1.5</v>
      </c>
      <c r="DA206" s="206">
        <f t="shared" si="1266"/>
        <v>150</v>
      </c>
      <c r="DB206" s="207"/>
      <c r="DC206" s="207">
        <f t="shared" si="1267"/>
        <v>0</v>
      </c>
      <c r="DD206" s="206"/>
      <c r="DE206" s="206">
        <f t="shared" si="1268"/>
        <v>0</v>
      </c>
      <c r="DF206" s="207"/>
      <c r="DG206" s="207">
        <f t="shared" si="1269"/>
        <v>0</v>
      </c>
      <c r="DH206" s="206">
        <f t="shared" si="1270"/>
        <v>0</v>
      </c>
      <c r="DI206" s="206">
        <f t="shared" si="1271"/>
        <v>0</v>
      </c>
      <c r="DJ206" s="207"/>
      <c r="DK206" s="207">
        <f t="shared" si="1272"/>
        <v>0</v>
      </c>
      <c r="DL206" s="206">
        <f t="shared" si="1273"/>
        <v>2.5</v>
      </c>
      <c r="DM206" s="206">
        <f t="shared" si="1274"/>
        <v>250</v>
      </c>
      <c r="DN206" s="207"/>
      <c r="DO206" s="207">
        <f t="shared" si="1275"/>
        <v>0</v>
      </c>
      <c r="DP206" s="206">
        <f t="shared" si="1276"/>
        <v>1</v>
      </c>
      <c r="DQ206" s="206">
        <f t="shared" si="1277"/>
        <v>100</v>
      </c>
      <c r="DR206" s="207"/>
      <c r="DS206" s="207">
        <f t="shared" si="1278"/>
        <v>0</v>
      </c>
      <c r="DT206" s="206">
        <f t="shared" si="1279"/>
        <v>9</v>
      </c>
      <c r="DU206" s="206">
        <f t="shared" si="1280"/>
        <v>900</v>
      </c>
      <c r="DV206" s="207"/>
      <c r="DW206" s="207">
        <f t="shared" si="1208"/>
        <v>0</v>
      </c>
      <c r="DX206" s="206">
        <f t="shared" si="1209"/>
        <v>6</v>
      </c>
      <c r="DY206" s="206">
        <f t="shared" si="1210"/>
        <v>600</v>
      </c>
      <c r="DZ206" s="525"/>
      <c r="EA206" s="207">
        <f t="shared" si="1144"/>
        <v>0</v>
      </c>
      <c r="EB206" s="206">
        <f t="shared" si="1145"/>
        <v>7</v>
      </c>
      <c r="EC206" s="206">
        <f t="shared" si="1146"/>
        <v>700</v>
      </c>
      <c r="ED206" s="207"/>
      <c r="EE206" s="207">
        <f t="shared" si="1147"/>
        <v>0</v>
      </c>
      <c r="EF206" s="206">
        <f t="shared" si="1148"/>
        <v>24.5</v>
      </c>
      <c r="EG206" s="206">
        <f t="shared" si="1149"/>
        <v>2450</v>
      </c>
      <c r="EH206" s="207"/>
      <c r="EI206" s="207">
        <f t="shared" si="1150"/>
        <v>0</v>
      </c>
      <c r="EJ206" s="206">
        <f t="shared" si="1151"/>
        <v>21.5</v>
      </c>
      <c r="EK206" s="206">
        <f t="shared" si="1152"/>
        <v>2150</v>
      </c>
      <c r="EL206" s="207"/>
      <c r="EM206" s="207">
        <f t="shared" si="1153"/>
        <v>0</v>
      </c>
      <c r="EN206" s="206">
        <f t="shared" si="1154"/>
        <v>24</v>
      </c>
      <c r="EO206" s="206">
        <f t="shared" si="1155"/>
        <v>2400</v>
      </c>
      <c r="EP206" s="207"/>
      <c r="EQ206" s="207">
        <f t="shared" si="1156"/>
        <v>0</v>
      </c>
      <c r="ER206" s="206">
        <f t="shared" si="1157"/>
        <v>23</v>
      </c>
      <c r="ES206" s="206">
        <f t="shared" si="1158"/>
        <v>2300</v>
      </c>
      <c r="ET206" s="207"/>
      <c r="EU206" s="207">
        <f t="shared" si="1159"/>
        <v>0</v>
      </c>
      <c r="EV206" s="206">
        <f t="shared" si="1160"/>
        <v>27.5</v>
      </c>
      <c r="EW206" s="206">
        <f t="shared" si="1161"/>
        <v>2750</v>
      </c>
      <c r="EX206" s="207"/>
      <c r="EY206" s="207">
        <f t="shared" si="1162"/>
        <v>0</v>
      </c>
      <c r="EZ206" s="206">
        <f t="shared" si="1163"/>
        <v>5.5</v>
      </c>
      <c r="FA206" s="206">
        <f t="shared" si="1164"/>
        <v>550</v>
      </c>
      <c r="FB206" s="207"/>
      <c r="FC206" s="207">
        <f t="shared" si="1165"/>
        <v>0</v>
      </c>
      <c r="FD206" s="206">
        <f t="shared" si="1166"/>
        <v>0</v>
      </c>
      <c r="FE206" s="206">
        <f t="shared" si="1167"/>
        <v>0</v>
      </c>
      <c r="FF206" s="207"/>
      <c r="FG206" s="207">
        <f t="shared" si="1168"/>
        <v>0</v>
      </c>
      <c r="FH206" s="206">
        <f t="shared" si="1169"/>
        <v>0.5</v>
      </c>
      <c r="FI206" s="206">
        <f t="shared" si="1170"/>
        <v>50</v>
      </c>
      <c r="FJ206" s="207"/>
      <c r="FK206" s="207">
        <f t="shared" si="1171"/>
        <v>0</v>
      </c>
      <c r="FL206" s="206">
        <f t="shared" si="1172"/>
        <v>3</v>
      </c>
      <c r="FM206" s="206">
        <f t="shared" si="1173"/>
        <v>300</v>
      </c>
      <c r="FN206" s="207"/>
      <c r="FO206" s="207">
        <f t="shared" si="1174"/>
        <v>0</v>
      </c>
      <c r="FP206" s="206">
        <f t="shared" si="1175"/>
        <v>7.5</v>
      </c>
      <c r="FQ206" s="206">
        <f t="shared" si="1176"/>
        <v>750</v>
      </c>
      <c r="FR206" s="207">
        <v>2</v>
      </c>
      <c r="FS206" s="207">
        <f t="shared" si="1177"/>
        <v>200</v>
      </c>
      <c r="FT206" s="206">
        <f t="shared" si="1178"/>
        <v>2</v>
      </c>
      <c r="FU206" s="206">
        <f t="shared" si="1179"/>
        <v>200</v>
      </c>
      <c r="FV206" s="207"/>
      <c r="FW206" s="207">
        <f>SUM(FV206*CH206)</f>
        <v>0</v>
      </c>
      <c r="FX206" s="206"/>
      <c r="FY206" s="206"/>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1:263" s="3" customFormat="1" x14ac:dyDescent="0.2">
      <c r="A207" s="45" t="s">
        <v>140</v>
      </c>
      <c r="B207" s="45" t="s">
        <v>164</v>
      </c>
      <c r="C207" s="45" t="s">
        <v>3</v>
      </c>
      <c r="D207" s="45">
        <v>100</v>
      </c>
      <c r="E207" s="486"/>
      <c r="F207" s="52">
        <f>SUM(E207*$D207)</f>
        <v>0</v>
      </c>
      <c r="G207" s="47"/>
      <c r="H207" s="52">
        <f>SUM(G207*$D207)</f>
        <v>0</v>
      </c>
      <c r="I207" s="47"/>
      <c r="J207" s="52">
        <f>SUM(I207*$D207)</f>
        <v>0</v>
      </c>
      <c r="K207" s="47"/>
      <c r="L207" s="52">
        <f>SUM(K207*$D207)</f>
        <v>0</v>
      </c>
      <c r="M207" s="47"/>
      <c r="N207" s="52">
        <f>SUM(M207*$D207)</f>
        <v>0</v>
      </c>
      <c r="O207" s="47"/>
      <c r="P207" s="52">
        <f>SUM(O207*$D207)</f>
        <v>0</v>
      </c>
      <c r="Q207" s="47"/>
      <c r="R207" s="52">
        <f>SUM(Q207*$D207)</f>
        <v>0</v>
      </c>
      <c r="S207" s="47"/>
      <c r="T207" s="52">
        <f>SUM(S207*$D207)</f>
        <v>0</v>
      </c>
      <c r="U207" s="47"/>
      <c r="V207" s="52">
        <f t="shared" si="1189"/>
        <v>0</v>
      </c>
      <c r="W207" s="47"/>
      <c r="X207" s="52">
        <f>SUM(W207*$D207)</f>
        <v>0</v>
      </c>
      <c r="Y207" s="47"/>
      <c r="Z207" s="52">
        <f>SUM(Y207*$D207)</f>
        <v>0</v>
      </c>
      <c r="AA207" s="47"/>
      <c r="AB207" s="481">
        <f>SUM(AA207*$D207)</f>
        <v>0</v>
      </c>
      <c r="AC207" s="486"/>
      <c r="AD207" s="52">
        <f>SUM(AC207*$D207)</f>
        <v>0</v>
      </c>
      <c r="AE207" s="47"/>
      <c r="AF207" s="52">
        <f>SUM(AE207*$D207)</f>
        <v>0</v>
      </c>
      <c r="AG207" s="47"/>
      <c r="AH207" s="52">
        <f>SUM(AG207*$D207)</f>
        <v>0</v>
      </c>
      <c r="AI207" s="47"/>
      <c r="AJ207" s="52">
        <f>SUM(AI207*$D207)</f>
        <v>0</v>
      </c>
      <c r="AK207" s="47"/>
      <c r="AL207" s="52">
        <f>SUM(AK207*$D207)</f>
        <v>0</v>
      </c>
      <c r="AM207" s="47"/>
      <c r="AN207" s="52">
        <f>SUM(AM207*$D207)</f>
        <v>0</v>
      </c>
      <c r="AO207" s="47"/>
      <c r="AP207" s="52">
        <f>SUM(AO207*$D207)</f>
        <v>0</v>
      </c>
      <c r="AQ207" s="47"/>
      <c r="AR207" s="52">
        <f>SUM(AQ207*$D207)</f>
        <v>0</v>
      </c>
      <c r="AS207" s="47"/>
      <c r="AT207" s="52">
        <f>SUM(AS207*$D207)</f>
        <v>0</v>
      </c>
      <c r="AU207" s="47"/>
      <c r="AV207" s="52">
        <f>SUM(AU207*$D207)</f>
        <v>0</v>
      </c>
      <c r="AW207" s="47"/>
      <c r="AX207" s="52">
        <f>SUM(AW207*$D207)</f>
        <v>0</v>
      </c>
      <c r="AY207" s="47"/>
      <c r="AZ207" s="481">
        <f>SUM(AY207*$D207)</f>
        <v>0</v>
      </c>
      <c r="BA207" s="486"/>
      <c r="BB207" s="52">
        <f>SUM(BA207*$D207)</f>
        <v>0</v>
      </c>
      <c r="BC207" s="47"/>
      <c r="BD207" s="52">
        <f>SUM(BC207*$D207)</f>
        <v>0</v>
      </c>
      <c r="BE207" s="47"/>
      <c r="BF207" s="52">
        <f>SUM(BE207*$D207)</f>
        <v>0</v>
      </c>
      <c r="BG207" s="47"/>
      <c r="BH207" s="52">
        <f>SUM(BG207*$D207)</f>
        <v>0</v>
      </c>
      <c r="BI207" s="47"/>
      <c r="BJ207" s="52">
        <f>SUM(BI207*$D207)</f>
        <v>0</v>
      </c>
      <c r="BK207" s="47"/>
      <c r="BL207" s="52">
        <f>SUM(BK207*$D207)</f>
        <v>0</v>
      </c>
      <c r="BM207" s="47"/>
      <c r="BN207" s="52">
        <f>SUM(BM207*$D207)</f>
        <v>0</v>
      </c>
      <c r="BO207" s="47"/>
      <c r="BP207" s="52">
        <f>SUM(BO207*$D207)</f>
        <v>0</v>
      </c>
      <c r="BQ207" s="47"/>
      <c r="BR207" s="52">
        <f>SUM(BQ207*$D207)</f>
        <v>0</v>
      </c>
      <c r="BS207" s="47"/>
      <c r="BT207" s="52">
        <f>SUM(BS207*$D207)</f>
        <v>0</v>
      </c>
      <c r="BU207" s="47"/>
      <c r="BV207" s="52">
        <f>SUM(BU207*$D207)</f>
        <v>0</v>
      </c>
      <c r="BW207" s="47"/>
      <c r="BX207" s="505">
        <f>SUM(BW207*$D207)</f>
        <v>0</v>
      </c>
      <c r="BY207" s="499"/>
      <c r="BZ207" s="52">
        <f>SUM(BY207*$D207)</f>
        <v>0</v>
      </c>
      <c r="CA207" s="47"/>
      <c r="CB207" s="52">
        <f>SUM(CA207*$D207)</f>
        <v>0</v>
      </c>
      <c r="CC207" s="47"/>
      <c r="CD207" s="52">
        <f>SUM(CC207*$D207)</f>
        <v>0</v>
      </c>
      <c r="CE207" s="47"/>
      <c r="CF207" s="52">
        <f>SUM(CE207*$D207)</f>
        <v>0</v>
      </c>
      <c r="CG207" s="42"/>
      <c r="CH207" s="49">
        <f t="shared" si="1118"/>
        <v>0</v>
      </c>
      <c r="CI207" s="49">
        <f t="shared" si="1257"/>
        <v>0</v>
      </c>
      <c r="CJ207" s="1"/>
      <c r="CK207" s="1"/>
      <c r="CL207" s="207"/>
      <c r="CM207" s="207">
        <f t="shared" si="1205"/>
        <v>0</v>
      </c>
      <c r="CN207" s="206">
        <f t="shared" si="1206"/>
        <v>0</v>
      </c>
      <c r="CO207" s="206">
        <f t="shared" si="1207"/>
        <v>0</v>
      </c>
      <c r="CP207" s="207"/>
      <c r="CQ207" s="207">
        <f t="shared" si="1258"/>
        <v>0</v>
      </c>
      <c r="CR207" s="206">
        <f t="shared" si="1259"/>
        <v>0</v>
      </c>
      <c r="CS207" s="206">
        <f t="shared" si="1260"/>
        <v>0</v>
      </c>
      <c r="CT207" s="207"/>
      <c r="CU207" s="207">
        <f t="shared" si="1261"/>
        <v>0</v>
      </c>
      <c r="CV207" s="206">
        <f t="shared" si="1262"/>
        <v>0</v>
      </c>
      <c r="CW207" s="206">
        <f t="shared" si="1263"/>
        <v>0</v>
      </c>
      <c r="CX207" s="207"/>
      <c r="CY207" s="207">
        <f t="shared" si="1264"/>
        <v>0</v>
      </c>
      <c r="CZ207" s="206">
        <f t="shared" si="1265"/>
        <v>0</v>
      </c>
      <c r="DA207" s="206">
        <f t="shared" si="1266"/>
        <v>0</v>
      </c>
      <c r="DB207" s="207"/>
      <c r="DC207" s="207">
        <f t="shared" si="1267"/>
        <v>0</v>
      </c>
      <c r="DD207" s="206">
        <f t="shared" ref="DD207:DD225" si="1281">SUM(DB207+M207)</f>
        <v>0</v>
      </c>
      <c r="DE207" s="206">
        <f t="shared" si="1268"/>
        <v>0</v>
      </c>
      <c r="DF207" s="207"/>
      <c r="DG207" s="207">
        <f t="shared" si="1269"/>
        <v>0</v>
      </c>
      <c r="DH207" s="206">
        <f t="shared" si="1270"/>
        <v>0</v>
      </c>
      <c r="DI207" s="206">
        <f t="shared" si="1271"/>
        <v>0</v>
      </c>
      <c r="DJ207" s="207"/>
      <c r="DK207" s="207">
        <f t="shared" si="1272"/>
        <v>0</v>
      </c>
      <c r="DL207" s="206">
        <f t="shared" si="1273"/>
        <v>0</v>
      </c>
      <c r="DM207" s="206">
        <f t="shared" si="1274"/>
        <v>0</v>
      </c>
      <c r="DN207" s="207"/>
      <c r="DO207" s="207">
        <f t="shared" si="1275"/>
        <v>0</v>
      </c>
      <c r="DP207" s="206">
        <f t="shared" si="1276"/>
        <v>0</v>
      </c>
      <c r="DQ207" s="206">
        <f t="shared" si="1277"/>
        <v>0</v>
      </c>
      <c r="DR207" s="207"/>
      <c r="DS207" s="207">
        <f t="shared" si="1278"/>
        <v>0</v>
      </c>
      <c r="DT207" s="206">
        <f t="shared" si="1279"/>
        <v>0</v>
      </c>
      <c r="DU207" s="206">
        <f t="shared" si="1280"/>
        <v>0</v>
      </c>
      <c r="DV207" s="207"/>
      <c r="DW207" s="207">
        <f t="shared" si="1208"/>
        <v>0</v>
      </c>
      <c r="DX207" s="206">
        <f t="shared" si="1209"/>
        <v>0</v>
      </c>
      <c r="DY207" s="206">
        <f t="shared" si="1210"/>
        <v>0</v>
      </c>
      <c r="DZ207" s="525"/>
      <c r="EA207" s="207">
        <f t="shared" si="1144"/>
        <v>0</v>
      </c>
      <c r="EB207" s="206">
        <f t="shared" si="1145"/>
        <v>0</v>
      </c>
      <c r="EC207" s="206">
        <f t="shared" si="1146"/>
        <v>0</v>
      </c>
      <c r="ED207" s="207"/>
      <c r="EE207" s="207">
        <f t="shared" si="1147"/>
        <v>0</v>
      </c>
      <c r="EF207" s="206">
        <f t="shared" si="1148"/>
        <v>0</v>
      </c>
      <c r="EG207" s="206">
        <f t="shared" si="1149"/>
        <v>0</v>
      </c>
      <c r="EH207" s="207"/>
      <c r="EI207" s="207">
        <f t="shared" si="1150"/>
        <v>0</v>
      </c>
      <c r="EJ207" s="206">
        <f t="shared" si="1151"/>
        <v>0</v>
      </c>
      <c r="EK207" s="206">
        <f t="shared" si="1152"/>
        <v>0</v>
      </c>
      <c r="EL207" s="207"/>
      <c r="EM207" s="207">
        <f t="shared" si="1153"/>
        <v>0</v>
      </c>
      <c r="EN207" s="206">
        <f t="shared" si="1154"/>
        <v>0</v>
      </c>
      <c r="EO207" s="206">
        <f t="shared" si="1155"/>
        <v>0</v>
      </c>
      <c r="EP207" s="207"/>
      <c r="EQ207" s="207">
        <f t="shared" si="1156"/>
        <v>0</v>
      </c>
      <c r="ER207" s="206">
        <f t="shared" si="1157"/>
        <v>0</v>
      </c>
      <c r="ES207" s="206">
        <f t="shared" si="1158"/>
        <v>0</v>
      </c>
      <c r="ET207" s="207"/>
      <c r="EU207" s="207">
        <f t="shared" si="1159"/>
        <v>0</v>
      </c>
      <c r="EV207" s="206">
        <f t="shared" si="1160"/>
        <v>0</v>
      </c>
      <c r="EW207" s="206">
        <f t="shared" si="1161"/>
        <v>0</v>
      </c>
      <c r="EX207" s="207"/>
      <c r="EY207" s="207">
        <f t="shared" si="1162"/>
        <v>0</v>
      </c>
      <c r="EZ207" s="206">
        <f t="shared" si="1163"/>
        <v>0</v>
      </c>
      <c r="FA207" s="206">
        <f t="shared" si="1164"/>
        <v>0</v>
      </c>
      <c r="FB207" s="207"/>
      <c r="FC207" s="207">
        <f t="shared" si="1165"/>
        <v>0</v>
      </c>
      <c r="FD207" s="206">
        <f t="shared" si="1166"/>
        <v>0</v>
      </c>
      <c r="FE207" s="206">
        <f t="shared" si="1167"/>
        <v>0</v>
      </c>
      <c r="FF207" s="207"/>
      <c r="FG207" s="207">
        <f t="shared" si="1168"/>
        <v>0</v>
      </c>
      <c r="FH207" s="206">
        <f t="shared" si="1169"/>
        <v>0</v>
      </c>
      <c r="FI207" s="206">
        <f t="shared" si="1170"/>
        <v>0</v>
      </c>
      <c r="FJ207" s="207"/>
      <c r="FK207" s="207">
        <f t="shared" si="1171"/>
        <v>0</v>
      </c>
      <c r="FL207" s="206">
        <f t="shared" si="1172"/>
        <v>0</v>
      </c>
      <c r="FM207" s="206">
        <f t="shared" si="1173"/>
        <v>0</v>
      </c>
      <c r="FN207" s="207"/>
      <c r="FO207" s="207">
        <f t="shared" si="1174"/>
        <v>0</v>
      </c>
      <c r="FP207" s="206">
        <f t="shared" si="1175"/>
        <v>0</v>
      </c>
      <c r="FQ207" s="206">
        <f t="shared" si="1176"/>
        <v>0</v>
      </c>
      <c r="FR207" s="207"/>
      <c r="FS207" s="207">
        <f t="shared" si="1177"/>
        <v>0</v>
      </c>
      <c r="FT207" s="206">
        <f t="shared" si="1178"/>
        <v>0</v>
      </c>
      <c r="FU207" s="206">
        <f t="shared" si="1179"/>
        <v>0</v>
      </c>
      <c r="FV207" s="207"/>
      <c r="FW207" s="207">
        <f>SUM(FV207*CH207)</f>
        <v>0</v>
      </c>
      <c r="FX207" s="206"/>
      <c r="FY207" s="206"/>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1:263" s="3" customFormat="1" x14ac:dyDescent="0.2">
      <c r="A208" s="45" t="s">
        <v>224</v>
      </c>
      <c r="B208" s="45" t="s">
        <v>118</v>
      </c>
      <c r="C208" s="45" t="s">
        <v>3</v>
      </c>
      <c r="D208" s="45">
        <v>100</v>
      </c>
      <c r="E208" s="486"/>
      <c r="F208" s="52">
        <f>SUM(E208*$D208)</f>
        <v>0</v>
      </c>
      <c r="G208" s="47"/>
      <c r="H208" s="52">
        <f>SUM(G208*$D208)</f>
        <v>0</v>
      </c>
      <c r="I208" s="47"/>
      <c r="J208" s="52">
        <f>SUM(I208*$D208)</f>
        <v>0</v>
      </c>
      <c r="K208" s="47"/>
      <c r="L208" s="52">
        <f>SUM(K208*$D208)</f>
        <v>0</v>
      </c>
      <c r="M208" s="47"/>
      <c r="N208" s="52">
        <f>SUM(M208*$D208)</f>
        <v>0</v>
      </c>
      <c r="O208" s="47"/>
      <c r="P208" s="52">
        <f>SUM(O208*$D208)</f>
        <v>0</v>
      </c>
      <c r="Q208" s="47"/>
      <c r="R208" s="52">
        <f>SUM(Q208*$D208)</f>
        <v>0</v>
      </c>
      <c r="S208" s="47"/>
      <c r="T208" s="52">
        <f>SUM(S208*$D208)</f>
        <v>0</v>
      </c>
      <c r="U208" s="47"/>
      <c r="V208" s="52">
        <f t="shared" si="1189"/>
        <v>0</v>
      </c>
      <c r="W208" s="47"/>
      <c r="X208" s="52">
        <f>SUM(W208*$D208)</f>
        <v>0</v>
      </c>
      <c r="Y208" s="47"/>
      <c r="Z208" s="52">
        <f>SUM(Y208*$D208)</f>
        <v>0</v>
      </c>
      <c r="AA208" s="47"/>
      <c r="AB208" s="481">
        <f>SUM(AA208*$D208)</f>
        <v>0</v>
      </c>
      <c r="AC208" s="486"/>
      <c r="AD208" s="52">
        <f>SUM(AC208*$D208)</f>
        <v>0</v>
      </c>
      <c r="AE208" s="47"/>
      <c r="AF208" s="52">
        <f>SUM(AE208*$D208)</f>
        <v>0</v>
      </c>
      <c r="AG208" s="47">
        <v>0.75</v>
      </c>
      <c r="AH208" s="52">
        <f>SUM(AG208*$D208)</f>
        <v>75</v>
      </c>
      <c r="AI208" s="47"/>
      <c r="AJ208" s="52">
        <f>SUM(AI208*$D208)</f>
        <v>0</v>
      </c>
      <c r="AK208" s="47"/>
      <c r="AL208" s="52">
        <f>SUM(AK208*$D208)</f>
        <v>0</v>
      </c>
      <c r="AM208" s="47"/>
      <c r="AN208" s="52">
        <f>SUM(AM208*$D208)</f>
        <v>0</v>
      </c>
      <c r="AO208" s="47"/>
      <c r="AP208" s="52">
        <f>SUM(AO208*$D208)</f>
        <v>0</v>
      </c>
      <c r="AQ208" s="47"/>
      <c r="AR208" s="52">
        <f>SUM(AQ208*$D208)</f>
        <v>0</v>
      </c>
      <c r="AS208" s="47"/>
      <c r="AT208" s="52">
        <f>SUM(AS208*$D208)</f>
        <v>0</v>
      </c>
      <c r="AU208" s="47"/>
      <c r="AV208" s="52">
        <f>SUM(AU208*$D208)</f>
        <v>0</v>
      </c>
      <c r="AW208" s="47"/>
      <c r="AX208" s="52">
        <f>SUM(AW208*$D208)</f>
        <v>0</v>
      </c>
      <c r="AY208" s="47"/>
      <c r="AZ208" s="481">
        <f>SUM(AY208*$D208)</f>
        <v>0</v>
      </c>
      <c r="BA208" s="486"/>
      <c r="BB208" s="52">
        <f>SUM(BA208*$D208)</f>
        <v>0</v>
      </c>
      <c r="BC208" s="47"/>
      <c r="BD208" s="52">
        <f>SUM(BC208*$D208)</f>
        <v>0</v>
      </c>
      <c r="BE208" s="47"/>
      <c r="BF208" s="52">
        <f>SUM(BE208*$D208)</f>
        <v>0</v>
      </c>
      <c r="BG208" s="47"/>
      <c r="BH208" s="52">
        <f>SUM(BG208*$D208)</f>
        <v>0</v>
      </c>
      <c r="BI208" s="47"/>
      <c r="BJ208" s="52">
        <f>SUM(BI208*$D208)</f>
        <v>0</v>
      </c>
      <c r="BK208" s="47"/>
      <c r="BL208" s="52">
        <f>SUM(BK208*$D208)</f>
        <v>0</v>
      </c>
      <c r="BM208" s="47"/>
      <c r="BN208" s="52">
        <f>SUM(BM208*$D208)</f>
        <v>0</v>
      </c>
      <c r="BO208" s="47"/>
      <c r="BP208" s="52">
        <f>SUM(BO208*$D208)</f>
        <v>0</v>
      </c>
      <c r="BQ208" s="47"/>
      <c r="BR208" s="52">
        <f>SUM(BQ208*$D208)</f>
        <v>0</v>
      </c>
      <c r="BS208" s="47"/>
      <c r="BT208" s="52">
        <f>SUM(BS208*$D208)</f>
        <v>0</v>
      </c>
      <c r="BU208" s="47"/>
      <c r="BV208" s="52">
        <f>SUM(BU208*$D208)</f>
        <v>0</v>
      </c>
      <c r="BW208" s="47"/>
      <c r="BX208" s="505">
        <f>SUM(BW208*$D208)</f>
        <v>0</v>
      </c>
      <c r="BY208" s="499"/>
      <c r="BZ208" s="52">
        <f>SUM(BY208*$D208)</f>
        <v>0</v>
      </c>
      <c r="CA208" s="47"/>
      <c r="CB208" s="52">
        <f>SUM(CA208*$D208)</f>
        <v>0</v>
      </c>
      <c r="CC208" s="47"/>
      <c r="CD208" s="52">
        <f>SUM(CC208*$D208)</f>
        <v>0</v>
      </c>
      <c r="CE208" s="47"/>
      <c r="CF208" s="52">
        <f>SUM(CE208*$D208)</f>
        <v>0</v>
      </c>
      <c r="CG208" s="42"/>
      <c r="CH208" s="49">
        <f t="shared" si="1118"/>
        <v>0.75</v>
      </c>
      <c r="CI208" s="49">
        <f t="shared" si="1257"/>
        <v>75</v>
      </c>
      <c r="CJ208" s="1"/>
      <c r="CK208" s="1"/>
      <c r="CL208" s="207"/>
      <c r="CM208" s="207">
        <f t="shared" si="1205"/>
        <v>0</v>
      </c>
      <c r="CN208" s="206">
        <f t="shared" si="1206"/>
        <v>0</v>
      </c>
      <c r="CO208" s="206">
        <f t="shared" si="1207"/>
        <v>0</v>
      </c>
      <c r="CP208" s="207"/>
      <c r="CQ208" s="207">
        <f t="shared" si="1258"/>
        <v>0</v>
      </c>
      <c r="CR208" s="206">
        <f t="shared" si="1259"/>
        <v>0</v>
      </c>
      <c r="CS208" s="206">
        <f t="shared" si="1260"/>
        <v>0</v>
      </c>
      <c r="CT208" s="207"/>
      <c r="CU208" s="207">
        <f t="shared" si="1261"/>
        <v>0</v>
      </c>
      <c r="CV208" s="206">
        <f t="shared" si="1262"/>
        <v>0</v>
      </c>
      <c r="CW208" s="206">
        <f t="shared" si="1263"/>
        <v>0</v>
      </c>
      <c r="CX208" s="207"/>
      <c r="CY208" s="207">
        <f t="shared" si="1264"/>
        <v>0</v>
      </c>
      <c r="CZ208" s="206">
        <f t="shared" si="1265"/>
        <v>0</v>
      </c>
      <c r="DA208" s="206">
        <f t="shared" si="1266"/>
        <v>0</v>
      </c>
      <c r="DB208" s="207"/>
      <c r="DC208" s="207">
        <f t="shared" si="1267"/>
        <v>0</v>
      </c>
      <c r="DD208" s="206">
        <f t="shared" si="1281"/>
        <v>0</v>
      </c>
      <c r="DE208" s="206">
        <f t="shared" si="1268"/>
        <v>0</v>
      </c>
      <c r="DF208" s="207"/>
      <c r="DG208" s="207">
        <f t="shared" si="1269"/>
        <v>0</v>
      </c>
      <c r="DH208" s="206">
        <f t="shared" si="1270"/>
        <v>0</v>
      </c>
      <c r="DI208" s="206">
        <f t="shared" si="1271"/>
        <v>0</v>
      </c>
      <c r="DJ208" s="207"/>
      <c r="DK208" s="207">
        <f t="shared" si="1272"/>
        <v>0</v>
      </c>
      <c r="DL208" s="206">
        <f t="shared" si="1273"/>
        <v>0</v>
      </c>
      <c r="DM208" s="206">
        <f t="shared" si="1274"/>
        <v>0</v>
      </c>
      <c r="DN208" s="207"/>
      <c r="DO208" s="207">
        <f t="shared" si="1275"/>
        <v>0</v>
      </c>
      <c r="DP208" s="206">
        <f t="shared" si="1276"/>
        <v>0</v>
      </c>
      <c r="DQ208" s="206">
        <f t="shared" si="1277"/>
        <v>0</v>
      </c>
      <c r="DR208" s="207"/>
      <c r="DS208" s="207">
        <f t="shared" si="1278"/>
        <v>0</v>
      </c>
      <c r="DT208" s="206">
        <f t="shared" si="1279"/>
        <v>0</v>
      </c>
      <c r="DU208" s="206">
        <f t="shared" si="1280"/>
        <v>0</v>
      </c>
      <c r="DV208" s="207"/>
      <c r="DW208" s="207">
        <f t="shared" si="1208"/>
        <v>0</v>
      </c>
      <c r="DX208" s="206">
        <f t="shared" si="1209"/>
        <v>0</v>
      </c>
      <c r="DY208" s="206">
        <f t="shared" si="1210"/>
        <v>0</v>
      </c>
      <c r="DZ208" s="525"/>
      <c r="EA208" s="207">
        <f t="shared" si="1144"/>
        <v>0</v>
      </c>
      <c r="EB208" s="206">
        <f t="shared" si="1145"/>
        <v>0</v>
      </c>
      <c r="EC208" s="206">
        <f t="shared" si="1146"/>
        <v>0</v>
      </c>
      <c r="ED208" s="207"/>
      <c r="EE208" s="207">
        <f t="shared" si="1147"/>
        <v>0</v>
      </c>
      <c r="EF208" s="206">
        <f t="shared" si="1148"/>
        <v>0</v>
      </c>
      <c r="EG208" s="206">
        <f t="shared" si="1149"/>
        <v>0</v>
      </c>
      <c r="EH208" s="207"/>
      <c r="EI208" s="207">
        <f t="shared" si="1150"/>
        <v>0</v>
      </c>
      <c r="EJ208" s="206">
        <f t="shared" si="1151"/>
        <v>0.75</v>
      </c>
      <c r="EK208" s="206">
        <f t="shared" si="1152"/>
        <v>75</v>
      </c>
      <c r="EL208" s="207"/>
      <c r="EM208" s="207">
        <f t="shared" si="1153"/>
        <v>0</v>
      </c>
      <c r="EN208" s="206">
        <f t="shared" si="1154"/>
        <v>0</v>
      </c>
      <c r="EO208" s="206">
        <f t="shared" si="1155"/>
        <v>0</v>
      </c>
      <c r="EP208" s="207"/>
      <c r="EQ208" s="207">
        <f t="shared" si="1156"/>
        <v>0</v>
      </c>
      <c r="ER208" s="206">
        <f t="shared" si="1157"/>
        <v>0</v>
      </c>
      <c r="ES208" s="206">
        <f t="shared" si="1158"/>
        <v>0</v>
      </c>
      <c r="ET208" s="207"/>
      <c r="EU208" s="207">
        <f t="shared" si="1159"/>
        <v>0</v>
      </c>
      <c r="EV208" s="206">
        <f t="shared" si="1160"/>
        <v>0</v>
      </c>
      <c r="EW208" s="206">
        <f t="shared" si="1161"/>
        <v>0</v>
      </c>
      <c r="EX208" s="207"/>
      <c r="EY208" s="207">
        <f t="shared" si="1162"/>
        <v>0</v>
      </c>
      <c r="EZ208" s="206">
        <f t="shared" si="1163"/>
        <v>0</v>
      </c>
      <c r="FA208" s="206">
        <f t="shared" si="1164"/>
        <v>0</v>
      </c>
      <c r="FB208" s="207"/>
      <c r="FC208" s="207">
        <f t="shared" si="1165"/>
        <v>0</v>
      </c>
      <c r="FD208" s="206">
        <f t="shared" si="1166"/>
        <v>0</v>
      </c>
      <c r="FE208" s="206">
        <f t="shared" si="1167"/>
        <v>0</v>
      </c>
      <c r="FF208" s="207"/>
      <c r="FG208" s="207">
        <f t="shared" si="1168"/>
        <v>0</v>
      </c>
      <c r="FH208" s="206">
        <f t="shared" si="1169"/>
        <v>0</v>
      </c>
      <c r="FI208" s="206">
        <f t="shared" si="1170"/>
        <v>0</v>
      </c>
      <c r="FJ208" s="207"/>
      <c r="FK208" s="207">
        <f t="shared" si="1171"/>
        <v>0</v>
      </c>
      <c r="FL208" s="206">
        <f t="shared" si="1172"/>
        <v>0</v>
      </c>
      <c r="FM208" s="206">
        <f t="shared" si="1173"/>
        <v>0</v>
      </c>
      <c r="FN208" s="207"/>
      <c r="FO208" s="207">
        <f t="shared" si="1174"/>
        <v>0</v>
      </c>
      <c r="FP208" s="206">
        <f t="shared" si="1175"/>
        <v>0</v>
      </c>
      <c r="FQ208" s="206">
        <f t="shared" si="1176"/>
        <v>0</v>
      </c>
      <c r="FR208" s="207"/>
      <c r="FS208" s="207">
        <f t="shared" si="1177"/>
        <v>0</v>
      </c>
      <c r="FT208" s="206">
        <f t="shared" si="1178"/>
        <v>0</v>
      </c>
      <c r="FU208" s="206">
        <f t="shared" si="1179"/>
        <v>0</v>
      </c>
      <c r="FV208" s="207"/>
      <c r="FW208" s="207">
        <f>SUM(FV208*CH208)</f>
        <v>0</v>
      </c>
      <c r="FX208" s="206"/>
      <c r="FY208" s="206"/>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1:263" s="3" customFormat="1" x14ac:dyDescent="0.2">
      <c r="A209" s="45"/>
      <c r="B209" s="45"/>
      <c r="C209" s="45" t="s">
        <v>3</v>
      </c>
      <c r="D209" s="45">
        <v>100</v>
      </c>
      <c r="E209" s="486"/>
      <c r="F209" s="52">
        <f t="shared" ref="F209:F221" si="1282">SUM(E209*$D209)</f>
        <v>0</v>
      </c>
      <c r="G209" s="47"/>
      <c r="H209" s="52">
        <f t="shared" ref="H209:H221" si="1283">SUM(G209*$D209)</f>
        <v>0</v>
      </c>
      <c r="I209" s="47"/>
      <c r="J209" s="52">
        <f t="shared" ref="J209:J221" si="1284">SUM(I209*$D209)</f>
        <v>0</v>
      </c>
      <c r="K209" s="47"/>
      <c r="L209" s="52">
        <f t="shared" ref="L209:L221" si="1285">SUM(K209*$D209)</f>
        <v>0</v>
      </c>
      <c r="M209" s="47"/>
      <c r="N209" s="52">
        <f t="shared" ref="N209:N221" si="1286">SUM(M209*$D209)</f>
        <v>0</v>
      </c>
      <c r="O209" s="47"/>
      <c r="P209" s="52">
        <f t="shared" ref="P209:P221" si="1287">SUM(O209*$D209)</f>
        <v>0</v>
      </c>
      <c r="Q209" s="47"/>
      <c r="R209" s="52">
        <f t="shared" ref="R209:R221" si="1288">SUM(Q209*$D209)</f>
        <v>0</v>
      </c>
      <c r="S209" s="47"/>
      <c r="T209" s="52">
        <f t="shared" ref="T209:T221" si="1289">SUM(S209*$D209)</f>
        <v>0</v>
      </c>
      <c r="U209" s="47"/>
      <c r="V209" s="52">
        <f t="shared" si="1189"/>
        <v>0</v>
      </c>
      <c r="W209" s="47"/>
      <c r="X209" s="52">
        <f t="shared" ref="X209:X221" si="1290">SUM(W209*$D209)</f>
        <v>0</v>
      </c>
      <c r="Y209" s="47"/>
      <c r="Z209" s="52">
        <f t="shared" ref="Z209:Z221" si="1291">SUM(Y209*$D209)</f>
        <v>0</v>
      </c>
      <c r="AA209" s="47"/>
      <c r="AB209" s="481">
        <f t="shared" ref="AB209:AB221" si="1292">SUM(AA209*$D209)</f>
        <v>0</v>
      </c>
      <c r="AC209" s="486"/>
      <c r="AD209" s="52">
        <f t="shared" si="1193"/>
        <v>0</v>
      </c>
      <c r="AE209" s="47"/>
      <c r="AF209" s="52">
        <f t="shared" si="1194"/>
        <v>0</v>
      </c>
      <c r="AG209" s="47"/>
      <c r="AH209" s="52">
        <f t="shared" si="1195"/>
        <v>0</v>
      </c>
      <c r="AI209" s="47"/>
      <c r="AJ209" s="52">
        <f t="shared" si="1196"/>
        <v>0</v>
      </c>
      <c r="AK209" s="47"/>
      <c r="AL209" s="52">
        <f t="shared" si="1197"/>
        <v>0</v>
      </c>
      <c r="AM209" s="47"/>
      <c r="AN209" s="52">
        <f t="shared" si="1198"/>
        <v>0</v>
      </c>
      <c r="AO209" s="47"/>
      <c r="AP209" s="52">
        <f t="shared" si="1199"/>
        <v>0</v>
      </c>
      <c r="AQ209" s="47"/>
      <c r="AR209" s="52">
        <f t="shared" si="1200"/>
        <v>0</v>
      </c>
      <c r="AS209" s="47"/>
      <c r="AT209" s="52">
        <f t="shared" si="1201"/>
        <v>0</v>
      </c>
      <c r="AU209" s="47"/>
      <c r="AV209" s="52">
        <f t="shared" si="1202"/>
        <v>0</v>
      </c>
      <c r="AW209" s="47"/>
      <c r="AX209" s="52">
        <f t="shared" si="1203"/>
        <v>0</v>
      </c>
      <c r="AY209" s="47"/>
      <c r="AZ209" s="481">
        <f t="shared" si="1204"/>
        <v>0</v>
      </c>
      <c r="BA209" s="486"/>
      <c r="BB209" s="52">
        <f t="shared" si="1102"/>
        <v>0</v>
      </c>
      <c r="BC209" s="47"/>
      <c r="BD209" s="52">
        <f t="shared" ref="BD209:BD210" si="1293">SUM(BC209*$D209)</f>
        <v>0</v>
      </c>
      <c r="BE209" s="47"/>
      <c r="BF209" s="52">
        <f t="shared" ref="BF209:BF210" si="1294">SUM(BE209*$D209)</f>
        <v>0</v>
      </c>
      <c r="BG209" s="47"/>
      <c r="BH209" s="52">
        <f t="shared" ref="BH209:BH210" si="1295">SUM(BG209*$D209)</f>
        <v>0</v>
      </c>
      <c r="BI209" s="47"/>
      <c r="BJ209" s="52">
        <f t="shared" ref="BJ209:BJ210" si="1296">SUM(BI209*$D209)</f>
        <v>0</v>
      </c>
      <c r="BK209" s="47"/>
      <c r="BL209" s="52">
        <f t="shared" ref="BL209:BL210" si="1297">SUM(BK209*$D209)</f>
        <v>0</v>
      </c>
      <c r="BM209" s="47"/>
      <c r="BN209" s="52">
        <f t="shared" ref="BN209:BN210" si="1298">SUM(BM209*$D209)</f>
        <v>0</v>
      </c>
      <c r="BO209" s="47"/>
      <c r="BP209" s="52">
        <f t="shared" ref="BP209:BP210" si="1299">SUM(BO209*$D209)</f>
        <v>0</v>
      </c>
      <c r="BQ209" s="47"/>
      <c r="BR209" s="52">
        <f t="shared" ref="BR209:BR210" si="1300">SUM(BQ209*$D209)</f>
        <v>0</v>
      </c>
      <c r="BS209" s="47"/>
      <c r="BT209" s="52">
        <f t="shared" ref="BT209:BT210" si="1301">SUM(BS209*$D209)</f>
        <v>0</v>
      </c>
      <c r="BU209" s="47"/>
      <c r="BV209" s="52">
        <f t="shared" ref="BV209:BV210" si="1302">SUM(BU209*$D209)</f>
        <v>0</v>
      </c>
      <c r="BW209" s="47"/>
      <c r="BX209" s="505">
        <f t="shared" ref="BX209:BX210" si="1303">SUM(BW209*$D209)</f>
        <v>0</v>
      </c>
      <c r="BY209" s="499"/>
      <c r="BZ209" s="52">
        <f t="shared" ref="BZ209:BZ210" si="1304">SUM(BY209*$D209)</f>
        <v>0</v>
      </c>
      <c r="CA209" s="47"/>
      <c r="CB209" s="52">
        <f t="shared" ref="CB209:CB210" si="1305">SUM(CA209*$D209)</f>
        <v>0</v>
      </c>
      <c r="CC209" s="47"/>
      <c r="CD209" s="52">
        <f t="shared" ref="CD209:CD210" si="1306">SUM(CC209*$D209)</f>
        <v>0</v>
      </c>
      <c r="CE209" s="47"/>
      <c r="CF209" s="52">
        <f t="shared" ref="CF209:CF210" si="1307">SUM(CE209*$D209)</f>
        <v>0</v>
      </c>
      <c r="CG209" s="42"/>
      <c r="CH209" s="49">
        <f t="shared" si="1118"/>
        <v>0</v>
      </c>
      <c r="CI209" s="49">
        <f t="shared" si="1257"/>
        <v>0</v>
      </c>
      <c r="CJ209" s="1"/>
      <c r="CK209" s="1"/>
      <c r="CL209" s="207"/>
      <c r="CM209" s="207">
        <f t="shared" si="1205"/>
        <v>0</v>
      </c>
      <c r="CN209" s="206">
        <f t="shared" si="1206"/>
        <v>0</v>
      </c>
      <c r="CO209" s="206">
        <f t="shared" si="1207"/>
        <v>0</v>
      </c>
      <c r="CP209" s="207"/>
      <c r="CQ209" s="207">
        <f t="shared" si="1258"/>
        <v>0</v>
      </c>
      <c r="CR209" s="206">
        <f t="shared" si="1259"/>
        <v>0</v>
      </c>
      <c r="CS209" s="206">
        <f t="shared" si="1260"/>
        <v>0</v>
      </c>
      <c r="CT209" s="207"/>
      <c r="CU209" s="207">
        <f t="shared" si="1261"/>
        <v>0</v>
      </c>
      <c r="CV209" s="206">
        <f t="shared" si="1262"/>
        <v>0</v>
      </c>
      <c r="CW209" s="206">
        <f t="shared" si="1263"/>
        <v>0</v>
      </c>
      <c r="CX209" s="207"/>
      <c r="CY209" s="207">
        <f t="shared" si="1264"/>
        <v>0</v>
      </c>
      <c r="CZ209" s="206">
        <f t="shared" si="1265"/>
        <v>0</v>
      </c>
      <c r="DA209" s="206">
        <f t="shared" si="1266"/>
        <v>0</v>
      </c>
      <c r="DB209" s="207"/>
      <c r="DC209" s="207">
        <f t="shared" si="1267"/>
        <v>0</v>
      </c>
      <c r="DD209" s="206">
        <f t="shared" si="1281"/>
        <v>0</v>
      </c>
      <c r="DE209" s="206">
        <f t="shared" si="1268"/>
        <v>0</v>
      </c>
      <c r="DF209" s="207"/>
      <c r="DG209" s="207">
        <f t="shared" si="1269"/>
        <v>0</v>
      </c>
      <c r="DH209" s="206">
        <f t="shared" si="1270"/>
        <v>0</v>
      </c>
      <c r="DI209" s="206">
        <f t="shared" si="1271"/>
        <v>0</v>
      </c>
      <c r="DJ209" s="207"/>
      <c r="DK209" s="207">
        <f t="shared" si="1272"/>
        <v>0</v>
      </c>
      <c r="DL209" s="206">
        <f t="shared" si="1273"/>
        <v>0</v>
      </c>
      <c r="DM209" s="206">
        <f t="shared" si="1274"/>
        <v>0</v>
      </c>
      <c r="DN209" s="207"/>
      <c r="DO209" s="207">
        <f t="shared" si="1275"/>
        <v>0</v>
      </c>
      <c r="DP209" s="206">
        <f t="shared" si="1276"/>
        <v>0</v>
      </c>
      <c r="DQ209" s="206">
        <f t="shared" si="1277"/>
        <v>0</v>
      </c>
      <c r="DR209" s="207"/>
      <c r="DS209" s="207">
        <f t="shared" si="1278"/>
        <v>0</v>
      </c>
      <c r="DT209" s="206">
        <f t="shared" si="1279"/>
        <v>0</v>
      </c>
      <c r="DU209" s="206">
        <f t="shared" si="1280"/>
        <v>0</v>
      </c>
      <c r="DV209" s="207"/>
      <c r="DW209" s="207">
        <f t="shared" si="1208"/>
        <v>0</v>
      </c>
      <c r="DX209" s="206">
        <f t="shared" si="1209"/>
        <v>0</v>
      </c>
      <c r="DY209" s="206">
        <f t="shared" si="1210"/>
        <v>0</v>
      </c>
      <c r="DZ209" s="525"/>
      <c r="EA209" s="207">
        <f t="shared" si="1144"/>
        <v>0</v>
      </c>
      <c r="EB209" s="206">
        <f t="shared" si="1145"/>
        <v>0</v>
      </c>
      <c r="EC209" s="206">
        <f t="shared" si="1146"/>
        <v>0</v>
      </c>
      <c r="ED209" s="207"/>
      <c r="EE209" s="207">
        <f t="shared" si="1147"/>
        <v>0</v>
      </c>
      <c r="EF209" s="206">
        <f t="shared" si="1148"/>
        <v>0</v>
      </c>
      <c r="EG209" s="206">
        <f t="shared" si="1149"/>
        <v>0</v>
      </c>
      <c r="EH209" s="207"/>
      <c r="EI209" s="207">
        <f t="shared" si="1150"/>
        <v>0</v>
      </c>
      <c r="EJ209" s="206">
        <f t="shared" si="1151"/>
        <v>0</v>
      </c>
      <c r="EK209" s="206">
        <f t="shared" si="1152"/>
        <v>0</v>
      </c>
      <c r="EL209" s="207"/>
      <c r="EM209" s="207">
        <f t="shared" si="1153"/>
        <v>0</v>
      </c>
      <c r="EN209" s="206">
        <f t="shared" si="1154"/>
        <v>0</v>
      </c>
      <c r="EO209" s="206">
        <f t="shared" si="1155"/>
        <v>0</v>
      </c>
      <c r="EP209" s="207"/>
      <c r="EQ209" s="207">
        <f t="shared" si="1156"/>
        <v>0</v>
      </c>
      <c r="ER209" s="206">
        <f t="shared" si="1157"/>
        <v>0</v>
      </c>
      <c r="ES209" s="206">
        <f t="shared" si="1158"/>
        <v>0</v>
      </c>
      <c r="ET209" s="207"/>
      <c r="EU209" s="207">
        <f t="shared" si="1159"/>
        <v>0</v>
      </c>
      <c r="EV209" s="206">
        <f t="shared" si="1160"/>
        <v>0</v>
      </c>
      <c r="EW209" s="206">
        <f t="shared" si="1161"/>
        <v>0</v>
      </c>
      <c r="EX209" s="207"/>
      <c r="EY209" s="207">
        <f t="shared" si="1162"/>
        <v>0</v>
      </c>
      <c r="EZ209" s="206">
        <f t="shared" si="1163"/>
        <v>0</v>
      </c>
      <c r="FA209" s="206">
        <f t="shared" si="1164"/>
        <v>0</v>
      </c>
      <c r="FB209" s="207"/>
      <c r="FC209" s="207">
        <f t="shared" si="1165"/>
        <v>0</v>
      </c>
      <c r="FD209" s="206">
        <f t="shared" si="1166"/>
        <v>0</v>
      </c>
      <c r="FE209" s="206">
        <f t="shared" si="1167"/>
        <v>0</v>
      </c>
      <c r="FF209" s="207"/>
      <c r="FG209" s="207">
        <f t="shared" si="1168"/>
        <v>0</v>
      </c>
      <c r="FH209" s="206">
        <f t="shared" si="1169"/>
        <v>0</v>
      </c>
      <c r="FI209" s="206">
        <f t="shared" si="1170"/>
        <v>0</v>
      </c>
      <c r="FJ209" s="207"/>
      <c r="FK209" s="207">
        <f t="shared" si="1171"/>
        <v>0</v>
      </c>
      <c r="FL209" s="206">
        <f t="shared" si="1172"/>
        <v>0</v>
      </c>
      <c r="FM209" s="206">
        <f t="shared" si="1173"/>
        <v>0</v>
      </c>
      <c r="FN209" s="207"/>
      <c r="FO209" s="207">
        <f t="shared" si="1174"/>
        <v>0</v>
      </c>
      <c r="FP209" s="206">
        <f t="shared" si="1175"/>
        <v>0</v>
      </c>
      <c r="FQ209" s="206">
        <f t="shared" si="1176"/>
        <v>0</v>
      </c>
      <c r="FR209" s="207"/>
      <c r="FS209" s="207">
        <f t="shared" si="1177"/>
        <v>0</v>
      </c>
      <c r="FT209" s="206">
        <f t="shared" si="1178"/>
        <v>0</v>
      </c>
      <c r="FU209" s="206">
        <f t="shared" si="1179"/>
        <v>0</v>
      </c>
      <c r="FV209" s="207"/>
      <c r="FW209" s="207">
        <f t="shared" ref="FW209:FW210" si="1308">SUM(FV209*CH209)</f>
        <v>0</v>
      </c>
      <c r="FX209" s="206"/>
      <c r="FY209" s="206"/>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1:263" s="3" customFormat="1" x14ac:dyDescent="0.2">
      <c r="A210" s="45"/>
      <c r="B210" s="45"/>
      <c r="C210" s="45" t="s">
        <v>8</v>
      </c>
      <c r="D210" s="45">
        <v>75</v>
      </c>
      <c r="E210" s="486"/>
      <c r="F210" s="52">
        <f t="shared" si="1282"/>
        <v>0</v>
      </c>
      <c r="G210" s="47"/>
      <c r="H210" s="52">
        <f t="shared" si="1283"/>
        <v>0</v>
      </c>
      <c r="I210" s="47"/>
      <c r="J210" s="52">
        <f t="shared" si="1284"/>
        <v>0</v>
      </c>
      <c r="K210" s="47"/>
      <c r="L210" s="52">
        <f t="shared" si="1285"/>
        <v>0</v>
      </c>
      <c r="M210" s="47"/>
      <c r="N210" s="52">
        <f t="shared" si="1286"/>
        <v>0</v>
      </c>
      <c r="O210" s="47"/>
      <c r="P210" s="52">
        <f t="shared" si="1287"/>
        <v>0</v>
      </c>
      <c r="Q210" s="47"/>
      <c r="R210" s="52">
        <f t="shared" si="1288"/>
        <v>0</v>
      </c>
      <c r="S210" s="47"/>
      <c r="T210" s="52">
        <f t="shared" si="1289"/>
        <v>0</v>
      </c>
      <c r="U210" s="47"/>
      <c r="V210" s="52">
        <f t="shared" si="1189"/>
        <v>0</v>
      </c>
      <c r="W210" s="47"/>
      <c r="X210" s="52">
        <f t="shared" si="1290"/>
        <v>0</v>
      </c>
      <c r="Y210" s="47"/>
      <c r="Z210" s="52">
        <f t="shared" si="1291"/>
        <v>0</v>
      </c>
      <c r="AA210" s="47"/>
      <c r="AB210" s="481">
        <f t="shared" si="1292"/>
        <v>0</v>
      </c>
      <c r="AC210" s="486"/>
      <c r="AD210" s="52">
        <f t="shared" si="1193"/>
        <v>0</v>
      </c>
      <c r="AE210" s="47"/>
      <c r="AF210" s="52">
        <f t="shared" si="1194"/>
        <v>0</v>
      </c>
      <c r="AG210" s="47"/>
      <c r="AH210" s="52">
        <f t="shared" si="1195"/>
        <v>0</v>
      </c>
      <c r="AI210" s="47"/>
      <c r="AJ210" s="52">
        <f t="shared" si="1196"/>
        <v>0</v>
      </c>
      <c r="AK210" s="47"/>
      <c r="AL210" s="52">
        <f t="shared" si="1197"/>
        <v>0</v>
      </c>
      <c r="AM210" s="47"/>
      <c r="AN210" s="52">
        <f t="shared" si="1198"/>
        <v>0</v>
      </c>
      <c r="AO210" s="47"/>
      <c r="AP210" s="52">
        <f t="shared" si="1199"/>
        <v>0</v>
      </c>
      <c r="AQ210" s="47"/>
      <c r="AR210" s="52">
        <f t="shared" si="1200"/>
        <v>0</v>
      </c>
      <c r="AS210" s="47"/>
      <c r="AT210" s="52">
        <f t="shared" si="1201"/>
        <v>0</v>
      </c>
      <c r="AU210" s="47"/>
      <c r="AV210" s="52">
        <f t="shared" si="1202"/>
        <v>0</v>
      </c>
      <c r="AW210" s="47"/>
      <c r="AX210" s="52">
        <f t="shared" si="1203"/>
        <v>0</v>
      </c>
      <c r="AY210" s="47"/>
      <c r="AZ210" s="481">
        <f t="shared" si="1204"/>
        <v>0</v>
      </c>
      <c r="BA210" s="486"/>
      <c r="BB210" s="52">
        <f t="shared" si="1102"/>
        <v>0</v>
      </c>
      <c r="BC210" s="47"/>
      <c r="BD210" s="52">
        <f t="shared" si="1293"/>
        <v>0</v>
      </c>
      <c r="BE210" s="47"/>
      <c r="BF210" s="52">
        <f t="shared" si="1294"/>
        <v>0</v>
      </c>
      <c r="BG210" s="47"/>
      <c r="BH210" s="52">
        <f t="shared" si="1295"/>
        <v>0</v>
      </c>
      <c r="BI210" s="47"/>
      <c r="BJ210" s="52">
        <f t="shared" si="1296"/>
        <v>0</v>
      </c>
      <c r="BK210" s="47"/>
      <c r="BL210" s="52">
        <f t="shared" si="1297"/>
        <v>0</v>
      </c>
      <c r="BM210" s="47"/>
      <c r="BN210" s="52">
        <f t="shared" si="1298"/>
        <v>0</v>
      </c>
      <c r="BO210" s="47"/>
      <c r="BP210" s="52">
        <f t="shared" si="1299"/>
        <v>0</v>
      </c>
      <c r="BQ210" s="47"/>
      <c r="BR210" s="52">
        <f t="shared" si="1300"/>
        <v>0</v>
      </c>
      <c r="BS210" s="47"/>
      <c r="BT210" s="52">
        <f t="shared" si="1301"/>
        <v>0</v>
      </c>
      <c r="BU210" s="47"/>
      <c r="BV210" s="52">
        <f t="shared" si="1302"/>
        <v>0</v>
      </c>
      <c r="BW210" s="47"/>
      <c r="BX210" s="505">
        <f t="shared" si="1303"/>
        <v>0</v>
      </c>
      <c r="BY210" s="499"/>
      <c r="BZ210" s="52">
        <f t="shared" si="1304"/>
        <v>0</v>
      </c>
      <c r="CA210" s="47"/>
      <c r="CB210" s="52">
        <f t="shared" si="1305"/>
        <v>0</v>
      </c>
      <c r="CC210" s="47"/>
      <c r="CD210" s="52">
        <f t="shared" si="1306"/>
        <v>0</v>
      </c>
      <c r="CE210" s="47"/>
      <c r="CF210" s="52">
        <f t="shared" si="1307"/>
        <v>0</v>
      </c>
      <c r="CG210" s="42"/>
      <c r="CH210" s="49">
        <f t="shared" si="1118"/>
        <v>0</v>
      </c>
      <c r="CI210" s="49">
        <f t="shared" si="1257"/>
        <v>0</v>
      </c>
      <c r="CJ210" s="1"/>
      <c r="CK210" s="1"/>
      <c r="CL210" s="207"/>
      <c r="CM210" s="207">
        <f t="shared" si="1205"/>
        <v>0</v>
      </c>
      <c r="CN210" s="206">
        <f t="shared" si="1206"/>
        <v>0</v>
      </c>
      <c r="CO210" s="206">
        <f t="shared" si="1207"/>
        <v>0</v>
      </c>
      <c r="CP210" s="207"/>
      <c r="CQ210" s="207">
        <f t="shared" si="1258"/>
        <v>0</v>
      </c>
      <c r="CR210" s="206">
        <f t="shared" si="1259"/>
        <v>0</v>
      </c>
      <c r="CS210" s="206">
        <f t="shared" si="1260"/>
        <v>0</v>
      </c>
      <c r="CT210" s="207"/>
      <c r="CU210" s="207">
        <f t="shared" si="1261"/>
        <v>0</v>
      </c>
      <c r="CV210" s="206">
        <f t="shared" si="1262"/>
        <v>0</v>
      </c>
      <c r="CW210" s="206">
        <f t="shared" si="1263"/>
        <v>0</v>
      </c>
      <c r="CX210" s="207"/>
      <c r="CY210" s="207">
        <f t="shared" si="1264"/>
        <v>0</v>
      </c>
      <c r="CZ210" s="206">
        <f t="shared" si="1265"/>
        <v>0</v>
      </c>
      <c r="DA210" s="206">
        <f t="shared" si="1266"/>
        <v>0</v>
      </c>
      <c r="DB210" s="207"/>
      <c r="DC210" s="207">
        <f t="shared" si="1267"/>
        <v>0</v>
      </c>
      <c r="DD210" s="206">
        <f t="shared" si="1281"/>
        <v>0</v>
      </c>
      <c r="DE210" s="206">
        <f t="shared" si="1268"/>
        <v>0</v>
      </c>
      <c r="DF210" s="207"/>
      <c r="DG210" s="207">
        <f t="shared" si="1269"/>
        <v>0</v>
      </c>
      <c r="DH210" s="206">
        <f t="shared" si="1270"/>
        <v>0</v>
      </c>
      <c r="DI210" s="206">
        <f t="shared" si="1271"/>
        <v>0</v>
      </c>
      <c r="DJ210" s="207"/>
      <c r="DK210" s="207">
        <f t="shared" si="1272"/>
        <v>0</v>
      </c>
      <c r="DL210" s="206">
        <f t="shared" si="1273"/>
        <v>0</v>
      </c>
      <c r="DM210" s="206">
        <f t="shared" si="1274"/>
        <v>0</v>
      </c>
      <c r="DN210" s="207"/>
      <c r="DO210" s="207">
        <f t="shared" si="1275"/>
        <v>0</v>
      </c>
      <c r="DP210" s="206">
        <f t="shared" si="1276"/>
        <v>0</v>
      </c>
      <c r="DQ210" s="206">
        <f t="shared" si="1277"/>
        <v>0</v>
      </c>
      <c r="DR210" s="207"/>
      <c r="DS210" s="207">
        <f t="shared" si="1278"/>
        <v>0</v>
      </c>
      <c r="DT210" s="206">
        <f t="shared" si="1279"/>
        <v>0</v>
      </c>
      <c r="DU210" s="206">
        <f t="shared" si="1280"/>
        <v>0</v>
      </c>
      <c r="DV210" s="207"/>
      <c r="DW210" s="207">
        <f t="shared" si="1208"/>
        <v>0</v>
      </c>
      <c r="DX210" s="206">
        <f t="shared" si="1209"/>
        <v>0</v>
      </c>
      <c r="DY210" s="206">
        <f t="shared" si="1210"/>
        <v>0</v>
      </c>
      <c r="DZ210" s="525"/>
      <c r="EA210" s="207">
        <f t="shared" si="1144"/>
        <v>0</v>
      </c>
      <c r="EB210" s="206">
        <f t="shared" si="1145"/>
        <v>0</v>
      </c>
      <c r="EC210" s="206">
        <f t="shared" si="1146"/>
        <v>0</v>
      </c>
      <c r="ED210" s="207"/>
      <c r="EE210" s="207">
        <f t="shared" si="1147"/>
        <v>0</v>
      </c>
      <c r="EF210" s="206">
        <f t="shared" si="1148"/>
        <v>0</v>
      </c>
      <c r="EG210" s="206">
        <f t="shared" si="1149"/>
        <v>0</v>
      </c>
      <c r="EH210" s="207"/>
      <c r="EI210" s="207">
        <f t="shared" si="1150"/>
        <v>0</v>
      </c>
      <c r="EJ210" s="206">
        <f t="shared" si="1151"/>
        <v>0</v>
      </c>
      <c r="EK210" s="206">
        <f t="shared" si="1152"/>
        <v>0</v>
      </c>
      <c r="EL210" s="207"/>
      <c r="EM210" s="207">
        <f t="shared" si="1153"/>
        <v>0</v>
      </c>
      <c r="EN210" s="206">
        <f t="shared" si="1154"/>
        <v>0</v>
      </c>
      <c r="EO210" s="206">
        <f t="shared" si="1155"/>
        <v>0</v>
      </c>
      <c r="EP210" s="207"/>
      <c r="EQ210" s="207">
        <f t="shared" si="1156"/>
        <v>0</v>
      </c>
      <c r="ER210" s="206">
        <f t="shared" si="1157"/>
        <v>0</v>
      </c>
      <c r="ES210" s="206">
        <f t="shared" si="1158"/>
        <v>0</v>
      </c>
      <c r="ET210" s="207"/>
      <c r="EU210" s="207">
        <f t="shared" si="1159"/>
        <v>0</v>
      </c>
      <c r="EV210" s="206">
        <f t="shared" si="1160"/>
        <v>0</v>
      </c>
      <c r="EW210" s="206">
        <f t="shared" si="1161"/>
        <v>0</v>
      </c>
      <c r="EX210" s="207"/>
      <c r="EY210" s="207">
        <f t="shared" si="1162"/>
        <v>0</v>
      </c>
      <c r="EZ210" s="206">
        <f t="shared" si="1163"/>
        <v>0</v>
      </c>
      <c r="FA210" s="206">
        <f t="shared" si="1164"/>
        <v>0</v>
      </c>
      <c r="FB210" s="207"/>
      <c r="FC210" s="207">
        <f t="shared" si="1165"/>
        <v>0</v>
      </c>
      <c r="FD210" s="206">
        <f t="shared" si="1166"/>
        <v>0</v>
      </c>
      <c r="FE210" s="206">
        <f t="shared" si="1167"/>
        <v>0</v>
      </c>
      <c r="FF210" s="207"/>
      <c r="FG210" s="207">
        <f t="shared" si="1168"/>
        <v>0</v>
      </c>
      <c r="FH210" s="206">
        <f t="shared" si="1169"/>
        <v>0</v>
      </c>
      <c r="FI210" s="206">
        <f t="shared" si="1170"/>
        <v>0</v>
      </c>
      <c r="FJ210" s="207"/>
      <c r="FK210" s="207">
        <f t="shared" si="1171"/>
        <v>0</v>
      </c>
      <c r="FL210" s="206">
        <f t="shared" si="1172"/>
        <v>0</v>
      </c>
      <c r="FM210" s="206">
        <f t="shared" si="1173"/>
        <v>0</v>
      </c>
      <c r="FN210" s="207"/>
      <c r="FO210" s="207">
        <f t="shared" si="1174"/>
        <v>0</v>
      </c>
      <c r="FP210" s="206">
        <f t="shared" si="1175"/>
        <v>0</v>
      </c>
      <c r="FQ210" s="206">
        <f t="shared" si="1176"/>
        <v>0</v>
      </c>
      <c r="FR210" s="207"/>
      <c r="FS210" s="207">
        <f t="shared" si="1177"/>
        <v>0</v>
      </c>
      <c r="FT210" s="206">
        <f t="shared" si="1178"/>
        <v>0</v>
      </c>
      <c r="FU210" s="206">
        <f t="shared" si="1179"/>
        <v>0</v>
      </c>
      <c r="FV210" s="207"/>
      <c r="FW210" s="207">
        <f t="shared" si="1308"/>
        <v>0</v>
      </c>
      <c r="FX210" s="206"/>
      <c r="FY210" s="206"/>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1:263" s="472" customFormat="1" x14ac:dyDescent="0.2">
      <c r="A211" s="45" t="s">
        <v>391</v>
      </c>
      <c r="B211" s="45" t="s">
        <v>238</v>
      </c>
      <c r="C211" s="45" t="s">
        <v>8</v>
      </c>
      <c r="D211" s="45">
        <v>75</v>
      </c>
      <c r="E211" s="486"/>
      <c r="F211" s="52">
        <f>SUM(E211*$D211)</f>
        <v>0</v>
      </c>
      <c r="G211" s="47"/>
      <c r="H211" s="52">
        <f>SUM(G211*$D211)</f>
        <v>0</v>
      </c>
      <c r="I211" s="47"/>
      <c r="J211" s="52">
        <f>SUM(I211*$D211)</f>
        <v>0</v>
      </c>
      <c r="K211" s="47"/>
      <c r="L211" s="52">
        <f>SUM(K211*$D211)</f>
        <v>0</v>
      </c>
      <c r="M211" s="47"/>
      <c r="N211" s="52">
        <f>SUM(M211*$D211)</f>
        <v>0</v>
      </c>
      <c r="O211" s="47"/>
      <c r="P211" s="52">
        <f>SUM(O211*$D211)</f>
        <v>0</v>
      </c>
      <c r="Q211" s="47"/>
      <c r="R211" s="52">
        <f>SUM(Q211*$D211)</f>
        <v>0</v>
      </c>
      <c r="S211" s="47"/>
      <c r="T211" s="52">
        <f>SUM(S211*$D211)</f>
        <v>0</v>
      </c>
      <c r="U211" s="47"/>
      <c r="V211" s="52">
        <f t="shared" si="1189"/>
        <v>0</v>
      </c>
      <c r="W211" s="47"/>
      <c r="X211" s="52">
        <f>SUM(W211*$D211)</f>
        <v>0</v>
      </c>
      <c r="Y211" s="47"/>
      <c r="Z211" s="52">
        <f>SUM(Y211*$D211)</f>
        <v>0</v>
      </c>
      <c r="AA211" s="47"/>
      <c r="AB211" s="481">
        <f>SUM(AA211*$D211)</f>
        <v>0</v>
      </c>
      <c r="AC211" s="486"/>
      <c r="AD211" s="52">
        <f>SUM(AC211*$D211)</f>
        <v>0</v>
      </c>
      <c r="AE211" s="47"/>
      <c r="AF211" s="52">
        <f>SUM(AE211*$D211)</f>
        <v>0</v>
      </c>
      <c r="AG211" s="47">
        <v>1</v>
      </c>
      <c r="AH211" s="52">
        <f>SUM(AG211*$D211)</f>
        <v>75</v>
      </c>
      <c r="AI211" s="47"/>
      <c r="AJ211" s="52">
        <f>SUM(AI211*$D211)</f>
        <v>0</v>
      </c>
      <c r="AK211" s="47"/>
      <c r="AL211" s="52">
        <f>SUM(AK211*$D211)</f>
        <v>0</v>
      </c>
      <c r="AM211" s="47"/>
      <c r="AN211" s="52">
        <f>SUM(AM211*$D211)</f>
        <v>0</v>
      </c>
      <c r="AO211" s="47"/>
      <c r="AP211" s="52">
        <f>SUM(AO211*$D211)</f>
        <v>0</v>
      </c>
      <c r="AQ211" s="47"/>
      <c r="AR211" s="52">
        <f>SUM(AQ211*$D211)</f>
        <v>0</v>
      </c>
      <c r="AS211" s="47"/>
      <c r="AT211" s="52">
        <f>SUM(AS211*$D211)</f>
        <v>0</v>
      </c>
      <c r="AU211" s="47"/>
      <c r="AV211" s="52">
        <f>SUM(AU211*$D211)</f>
        <v>0</v>
      </c>
      <c r="AW211" s="47"/>
      <c r="AX211" s="52">
        <f>SUM(AW211*$D211)</f>
        <v>0</v>
      </c>
      <c r="AY211" s="47"/>
      <c r="AZ211" s="481">
        <f>SUM(AY211*$D211)</f>
        <v>0</v>
      </c>
      <c r="BA211" s="486"/>
      <c r="BB211" s="52">
        <f>SUM(BA211*$D211)</f>
        <v>0</v>
      </c>
      <c r="BC211" s="47"/>
      <c r="BD211" s="52">
        <f>SUM(BC211*$D211)</f>
        <v>0</v>
      </c>
      <c r="BE211" s="47"/>
      <c r="BF211" s="52">
        <f>SUM(BE211*$D211)</f>
        <v>0</v>
      </c>
      <c r="BG211" s="47"/>
      <c r="BH211" s="52">
        <f>SUM(BG211*$D211)</f>
        <v>0</v>
      </c>
      <c r="BI211" s="47"/>
      <c r="BJ211" s="52">
        <f>SUM(BI211*$D211)</f>
        <v>0</v>
      </c>
      <c r="BK211" s="47"/>
      <c r="BL211" s="52">
        <f>SUM(BK211*$D211)</f>
        <v>0</v>
      </c>
      <c r="BM211" s="47"/>
      <c r="BN211" s="52">
        <f>SUM(BM211*$D211)</f>
        <v>0</v>
      </c>
      <c r="BO211" s="47"/>
      <c r="BP211" s="52">
        <f>SUM(BO211*$D211)</f>
        <v>0</v>
      </c>
      <c r="BQ211" s="47"/>
      <c r="BR211" s="52">
        <f>SUM(BQ211*$D211)</f>
        <v>0</v>
      </c>
      <c r="BS211" s="47"/>
      <c r="BT211" s="52">
        <f>SUM(BS211*$D211)</f>
        <v>0</v>
      </c>
      <c r="BU211" s="47"/>
      <c r="BV211" s="52">
        <f>SUM(BU211*$D211)</f>
        <v>0</v>
      </c>
      <c r="BW211" s="47"/>
      <c r="BX211" s="505">
        <f>SUM(BW211*$D211)</f>
        <v>0</v>
      </c>
      <c r="BY211" s="499"/>
      <c r="BZ211" s="52">
        <f>SUM(BY211*$D211)</f>
        <v>0</v>
      </c>
      <c r="CA211" s="47"/>
      <c r="CB211" s="52">
        <f>SUM(CA211*$D211)</f>
        <v>0</v>
      </c>
      <c r="CC211" s="47"/>
      <c r="CD211" s="52">
        <f>SUM(CC211*$D211)</f>
        <v>0</v>
      </c>
      <c r="CE211" s="47"/>
      <c r="CF211" s="52">
        <f>SUM(CE211*$D211)</f>
        <v>0</v>
      </c>
      <c r="CG211" s="42"/>
      <c r="CH211" s="49">
        <f t="shared" si="1118"/>
        <v>1</v>
      </c>
      <c r="CI211" s="49">
        <f t="shared" si="1257"/>
        <v>75</v>
      </c>
      <c r="CJ211" s="1"/>
      <c r="CK211" s="1"/>
      <c r="CL211" s="207"/>
      <c r="CM211" s="207">
        <f t="shared" si="1205"/>
        <v>0</v>
      </c>
      <c r="CN211" s="206">
        <f t="shared" si="1206"/>
        <v>0</v>
      </c>
      <c r="CO211" s="206">
        <f t="shared" si="1207"/>
        <v>0</v>
      </c>
      <c r="CP211" s="207"/>
      <c r="CQ211" s="207">
        <f t="shared" si="1258"/>
        <v>0</v>
      </c>
      <c r="CR211" s="206">
        <f t="shared" si="1259"/>
        <v>0</v>
      </c>
      <c r="CS211" s="206">
        <f t="shared" si="1260"/>
        <v>0</v>
      </c>
      <c r="CT211" s="207"/>
      <c r="CU211" s="207">
        <f t="shared" si="1261"/>
        <v>0</v>
      </c>
      <c r="CV211" s="206">
        <f t="shared" si="1262"/>
        <v>0</v>
      </c>
      <c r="CW211" s="206">
        <f t="shared" si="1263"/>
        <v>0</v>
      </c>
      <c r="CX211" s="207"/>
      <c r="CY211" s="207">
        <f t="shared" si="1264"/>
        <v>0</v>
      </c>
      <c r="CZ211" s="206">
        <f t="shared" si="1265"/>
        <v>0</v>
      </c>
      <c r="DA211" s="206">
        <f t="shared" si="1266"/>
        <v>0</v>
      </c>
      <c r="DB211" s="207"/>
      <c r="DC211" s="207">
        <f t="shared" si="1267"/>
        <v>0</v>
      </c>
      <c r="DD211" s="206">
        <f t="shared" si="1281"/>
        <v>0</v>
      </c>
      <c r="DE211" s="206">
        <f t="shared" si="1268"/>
        <v>0</v>
      </c>
      <c r="DF211" s="207"/>
      <c r="DG211" s="207">
        <f t="shared" si="1269"/>
        <v>0</v>
      </c>
      <c r="DH211" s="206">
        <f t="shared" si="1270"/>
        <v>0</v>
      </c>
      <c r="DI211" s="206">
        <f t="shared" si="1271"/>
        <v>0</v>
      </c>
      <c r="DJ211" s="207"/>
      <c r="DK211" s="207">
        <f t="shared" si="1272"/>
        <v>0</v>
      </c>
      <c r="DL211" s="206">
        <f t="shared" si="1273"/>
        <v>0</v>
      </c>
      <c r="DM211" s="206">
        <f t="shared" si="1274"/>
        <v>0</v>
      </c>
      <c r="DN211" s="207"/>
      <c r="DO211" s="207">
        <f t="shared" si="1275"/>
        <v>0</v>
      </c>
      <c r="DP211" s="206">
        <f t="shared" si="1276"/>
        <v>0</v>
      </c>
      <c r="DQ211" s="206">
        <f t="shared" si="1277"/>
        <v>0</v>
      </c>
      <c r="DR211" s="207"/>
      <c r="DS211" s="207">
        <f t="shared" si="1278"/>
        <v>0</v>
      </c>
      <c r="DT211" s="206">
        <f t="shared" si="1279"/>
        <v>0</v>
      </c>
      <c r="DU211" s="206">
        <f t="shared" si="1280"/>
        <v>0</v>
      </c>
      <c r="DV211" s="207"/>
      <c r="DW211" s="207">
        <f t="shared" si="1208"/>
        <v>0</v>
      </c>
      <c r="DX211" s="206">
        <f t="shared" si="1209"/>
        <v>0</v>
      </c>
      <c r="DY211" s="206">
        <f t="shared" si="1210"/>
        <v>0</v>
      </c>
      <c r="DZ211" s="525"/>
      <c r="EA211" s="207">
        <f t="shared" si="1144"/>
        <v>0</v>
      </c>
      <c r="EB211" s="206">
        <f t="shared" si="1145"/>
        <v>0</v>
      </c>
      <c r="EC211" s="206">
        <f t="shared" si="1146"/>
        <v>0</v>
      </c>
      <c r="ED211" s="207"/>
      <c r="EE211" s="207">
        <f t="shared" si="1147"/>
        <v>0</v>
      </c>
      <c r="EF211" s="206">
        <f t="shared" si="1148"/>
        <v>0</v>
      </c>
      <c r="EG211" s="206">
        <f t="shared" si="1149"/>
        <v>0</v>
      </c>
      <c r="EH211" s="207"/>
      <c r="EI211" s="207">
        <f t="shared" si="1150"/>
        <v>0</v>
      </c>
      <c r="EJ211" s="206">
        <f t="shared" si="1151"/>
        <v>1</v>
      </c>
      <c r="EK211" s="206">
        <f t="shared" si="1152"/>
        <v>75</v>
      </c>
      <c r="EL211" s="207"/>
      <c r="EM211" s="207">
        <f t="shared" si="1153"/>
        <v>0</v>
      </c>
      <c r="EN211" s="206">
        <f t="shared" si="1154"/>
        <v>0</v>
      </c>
      <c r="EO211" s="206">
        <f t="shared" si="1155"/>
        <v>0</v>
      </c>
      <c r="EP211" s="207"/>
      <c r="EQ211" s="207">
        <f t="shared" si="1156"/>
        <v>0</v>
      </c>
      <c r="ER211" s="206">
        <f t="shared" si="1157"/>
        <v>0</v>
      </c>
      <c r="ES211" s="206">
        <f t="shared" si="1158"/>
        <v>0</v>
      </c>
      <c r="ET211" s="207"/>
      <c r="EU211" s="207">
        <f t="shared" si="1159"/>
        <v>0</v>
      </c>
      <c r="EV211" s="206">
        <f t="shared" si="1160"/>
        <v>0</v>
      </c>
      <c r="EW211" s="206">
        <f t="shared" si="1161"/>
        <v>0</v>
      </c>
      <c r="EX211" s="207"/>
      <c r="EY211" s="207">
        <f t="shared" si="1162"/>
        <v>0</v>
      </c>
      <c r="EZ211" s="206">
        <f t="shared" si="1163"/>
        <v>0</v>
      </c>
      <c r="FA211" s="206">
        <f t="shared" si="1164"/>
        <v>0</v>
      </c>
      <c r="FB211" s="207"/>
      <c r="FC211" s="207">
        <f t="shared" si="1165"/>
        <v>0</v>
      </c>
      <c r="FD211" s="206">
        <f t="shared" si="1166"/>
        <v>0</v>
      </c>
      <c r="FE211" s="206">
        <f t="shared" si="1167"/>
        <v>0</v>
      </c>
      <c r="FF211" s="207"/>
      <c r="FG211" s="207">
        <f t="shared" si="1168"/>
        <v>0</v>
      </c>
      <c r="FH211" s="206">
        <f t="shared" si="1169"/>
        <v>0</v>
      </c>
      <c r="FI211" s="206">
        <f t="shared" si="1170"/>
        <v>0</v>
      </c>
      <c r="FJ211" s="207"/>
      <c r="FK211" s="207">
        <f t="shared" si="1171"/>
        <v>0</v>
      </c>
      <c r="FL211" s="206">
        <f t="shared" si="1172"/>
        <v>0</v>
      </c>
      <c r="FM211" s="206">
        <f t="shared" si="1173"/>
        <v>0</v>
      </c>
      <c r="FN211" s="207"/>
      <c r="FO211" s="207">
        <f t="shared" si="1174"/>
        <v>0</v>
      </c>
      <c r="FP211" s="206">
        <f t="shared" si="1175"/>
        <v>0</v>
      </c>
      <c r="FQ211" s="206">
        <f t="shared" si="1176"/>
        <v>0</v>
      </c>
      <c r="FR211" s="207"/>
      <c r="FS211" s="207">
        <f t="shared" si="1177"/>
        <v>0</v>
      </c>
      <c r="FT211" s="206">
        <f t="shared" si="1178"/>
        <v>0</v>
      </c>
      <c r="FU211" s="206">
        <f t="shared" si="1179"/>
        <v>0</v>
      </c>
      <c r="FV211" s="207"/>
      <c r="FW211" s="207">
        <f>SUM(FV211*CH211)</f>
        <v>0</v>
      </c>
      <c r="FX211" s="206"/>
      <c r="FY211" s="206"/>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1:263" s="472" customFormat="1" x14ac:dyDescent="0.2">
      <c r="A212" s="45" t="s">
        <v>247</v>
      </c>
      <c r="B212" s="45" t="s">
        <v>216</v>
      </c>
      <c r="C212" s="45" t="s">
        <v>8</v>
      </c>
      <c r="D212" s="45">
        <v>75</v>
      </c>
      <c r="E212" s="486"/>
      <c r="F212" s="52">
        <f>SUM(E212*$D212)</f>
        <v>0</v>
      </c>
      <c r="G212" s="47"/>
      <c r="H212" s="52">
        <f>SUM(G212*$D212)</f>
        <v>0</v>
      </c>
      <c r="I212" s="47"/>
      <c r="J212" s="52">
        <f>SUM(I212*$D212)</f>
        <v>0</v>
      </c>
      <c r="K212" s="47"/>
      <c r="L212" s="52">
        <f>SUM(K212*$D212)</f>
        <v>0</v>
      </c>
      <c r="M212" s="47"/>
      <c r="N212" s="52">
        <f>SUM(M212*$D212)</f>
        <v>0</v>
      </c>
      <c r="O212" s="47"/>
      <c r="P212" s="52">
        <f>SUM(O212*$D212)</f>
        <v>0</v>
      </c>
      <c r="Q212" s="47"/>
      <c r="R212" s="52">
        <f>SUM(Q212*$D212)</f>
        <v>0</v>
      </c>
      <c r="S212" s="47"/>
      <c r="T212" s="52">
        <f>SUM(S212*$D212)</f>
        <v>0</v>
      </c>
      <c r="U212" s="47"/>
      <c r="V212" s="52">
        <f t="shared" si="1189"/>
        <v>0</v>
      </c>
      <c r="W212" s="47"/>
      <c r="X212" s="52">
        <f>SUM(W212*$D212)</f>
        <v>0</v>
      </c>
      <c r="Y212" s="47"/>
      <c r="Z212" s="52">
        <f>SUM(Y212*$D212)</f>
        <v>0</v>
      </c>
      <c r="AA212" s="47"/>
      <c r="AB212" s="481">
        <f>SUM(AA212*$D212)</f>
        <v>0</v>
      </c>
      <c r="AC212" s="486"/>
      <c r="AD212" s="52">
        <f>SUM(AC212*$D212)</f>
        <v>0</v>
      </c>
      <c r="AE212" s="47"/>
      <c r="AF212" s="52">
        <f>SUM(AE212*$D212)</f>
        <v>0</v>
      </c>
      <c r="AG212" s="47"/>
      <c r="AH212" s="52">
        <f>SUM(AG212*$D212)</f>
        <v>0</v>
      </c>
      <c r="AI212" s="47"/>
      <c r="AJ212" s="52">
        <f>SUM(AI212*$D212)</f>
        <v>0</v>
      </c>
      <c r="AK212" s="47"/>
      <c r="AL212" s="52">
        <f>SUM(AK212*$D212)</f>
        <v>0</v>
      </c>
      <c r="AM212" s="47"/>
      <c r="AN212" s="52">
        <f>SUM(AM212*$D212)</f>
        <v>0</v>
      </c>
      <c r="AO212" s="47"/>
      <c r="AP212" s="52">
        <f>SUM(AO212*$D212)</f>
        <v>0</v>
      </c>
      <c r="AQ212" s="47"/>
      <c r="AR212" s="52">
        <f>SUM(AQ212*$D212)</f>
        <v>0</v>
      </c>
      <c r="AS212" s="47"/>
      <c r="AT212" s="52">
        <f>SUM(AS212*$D212)</f>
        <v>0</v>
      </c>
      <c r="AU212" s="47"/>
      <c r="AV212" s="52">
        <f>SUM(AU212*$D212)</f>
        <v>0</v>
      </c>
      <c r="AW212" s="47"/>
      <c r="AX212" s="52">
        <f>SUM(AW212*$D212)</f>
        <v>0</v>
      </c>
      <c r="AY212" s="47"/>
      <c r="AZ212" s="481">
        <f>SUM(AY212*$D212)</f>
        <v>0</v>
      </c>
      <c r="BA212" s="486"/>
      <c r="BB212" s="52">
        <f>SUM(BA212*$D212)</f>
        <v>0</v>
      </c>
      <c r="BC212" s="47"/>
      <c r="BD212" s="52">
        <f>SUM(BC212*$D212)</f>
        <v>0</v>
      </c>
      <c r="BE212" s="47"/>
      <c r="BF212" s="52">
        <f>SUM(BE212*$D212)</f>
        <v>0</v>
      </c>
      <c r="BG212" s="47"/>
      <c r="BH212" s="52">
        <f>SUM(BG212*$D212)</f>
        <v>0</v>
      </c>
      <c r="BI212" s="47"/>
      <c r="BJ212" s="52">
        <f>SUM(BI212*$D212)</f>
        <v>0</v>
      </c>
      <c r="BK212" s="47"/>
      <c r="BL212" s="52">
        <f>SUM(BK212*$D212)</f>
        <v>0</v>
      </c>
      <c r="BM212" s="47"/>
      <c r="BN212" s="52">
        <f>SUM(BM212*$D212)</f>
        <v>0</v>
      </c>
      <c r="BO212" s="47"/>
      <c r="BP212" s="52">
        <f>SUM(BO212*$D212)</f>
        <v>0</v>
      </c>
      <c r="BQ212" s="47"/>
      <c r="BR212" s="52">
        <f>SUM(BQ212*$D212)</f>
        <v>0</v>
      </c>
      <c r="BS212" s="47"/>
      <c r="BT212" s="52">
        <f>SUM(BS212*$D212)</f>
        <v>0</v>
      </c>
      <c r="BU212" s="47"/>
      <c r="BV212" s="52">
        <f>SUM(BU212*$D212)</f>
        <v>0</v>
      </c>
      <c r="BW212" s="47"/>
      <c r="BX212" s="505">
        <f>SUM(BW212*$D212)</f>
        <v>0</v>
      </c>
      <c r="BY212" s="499"/>
      <c r="BZ212" s="52">
        <f>SUM(BY212*$D212)</f>
        <v>0</v>
      </c>
      <c r="CA212" s="47"/>
      <c r="CB212" s="52">
        <f>SUM(CA212*$D212)</f>
        <v>0</v>
      </c>
      <c r="CC212" s="47"/>
      <c r="CD212" s="52">
        <f>SUM(CC212*$D212)</f>
        <v>0</v>
      </c>
      <c r="CE212" s="47"/>
      <c r="CF212" s="52">
        <f>SUM(CE212*$D212)</f>
        <v>0</v>
      </c>
      <c r="CG212" s="42"/>
      <c r="CH212" s="49">
        <f t="shared" si="1118"/>
        <v>0</v>
      </c>
      <c r="CI212" s="49">
        <f t="shared" si="1257"/>
        <v>0</v>
      </c>
      <c r="CJ212" s="1"/>
      <c r="CK212" s="1"/>
      <c r="CL212" s="207"/>
      <c r="CM212" s="207">
        <f t="shared" si="1205"/>
        <v>0</v>
      </c>
      <c r="CN212" s="206">
        <f t="shared" si="1206"/>
        <v>0</v>
      </c>
      <c r="CO212" s="206">
        <f t="shared" si="1207"/>
        <v>0</v>
      </c>
      <c r="CP212" s="207"/>
      <c r="CQ212" s="207">
        <f t="shared" si="1258"/>
        <v>0</v>
      </c>
      <c r="CR212" s="206">
        <f t="shared" si="1259"/>
        <v>0</v>
      </c>
      <c r="CS212" s="206">
        <f t="shared" si="1260"/>
        <v>0</v>
      </c>
      <c r="CT212" s="207"/>
      <c r="CU212" s="207">
        <f t="shared" si="1261"/>
        <v>0</v>
      </c>
      <c r="CV212" s="206">
        <f t="shared" si="1262"/>
        <v>0</v>
      </c>
      <c r="CW212" s="206">
        <f t="shared" si="1263"/>
        <v>0</v>
      </c>
      <c r="CX212" s="207"/>
      <c r="CY212" s="207">
        <f t="shared" si="1264"/>
        <v>0</v>
      </c>
      <c r="CZ212" s="206">
        <f t="shared" si="1265"/>
        <v>0</v>
      </c>
      <c r="DA212" s="206">
        <f t="shared" si="1266"/>
        <v>0</v>
      </c>
      <c r="DB212" s="207"/>
      <c r="DC212" s="207">
        <f t="shared" si="1267"/>
        <v>0</v>
      </c>
      <c r="DD212" s="206">
        <f t="shared" si="1281"/>
        <v>0</v>
      </c>
      <c r="DE212" s="206">
        <f t="shared" si="1268"/>
        <v>0</v>
      </c>
      <c r="DF212" s="207"/>
      <c r="DG212" s="207">
        <f t="shared" si="1269"/>
        <v>0</v>
      </c>
      <c r="DH212" s="206">
        <f t="shared" si="1270"/>
        <v>0</v>
      </c>
      <c r="DI212" s="206">
        <f t="shared" si="1271"/>
        <v>0</v>
      </c>
      <c r="DJ212" s="207"/>
      <c r="DK212" s="207">
        <f t="shared" si="1272"/>
        <v>0</v>
      </c>
      <c r="DL212" s="206">
        <f t="shared" si="1273"/>
        <v>0</v>
      </c>
      <c r="DM212" s="206">
        <f t="shared" si="1274"/>
        <v>0</v>
      </c>
      <c r="DN212" s="207"/>
      <c r="DO212" s="207">
        <f t="shared" si="1275"/>
        <v>0</v>
      </c>
      <c r="DP212" s="206">
        <f t="shared" si="1276"/>
        <v>0</v>
      </c>
      <c r="DQ212" s="206">
        <f t="shared" si="1277"/>
        <v>0</v>
      </c>
      <c r="DR212" s="207"/>
      <c r="DS212" s="207">
        <f t="shared" si="1278"/>
        <v>0</v>
      </c>
      <c r="DT212" s="206">
        <f t="shared" si="1279"/>
        <v>0</v>
      </c>
      <c r="DU212" s="206">
        <f t="shared" si="1280"/>
        <v>0</v>
      </c>
      <c r="DV212" s="207"/>
      <c r="DW212" s="207">
        <f t="shared" si="1208"/>
        <v>0</v>
      </c>
      <c r="DX212" s="206">
        <f t="shared" si="1209"/>
        <v>0</v>
      </c>
      <c r="DY212" s="206">
        <f t="shared" si="1210"/>
        <v>0</v>
      </c>
      <c r="DZ212" s="525"/>
      <c r="EA212" s="207">
        <f t="shared" si="1144"/>
        <v>0</v>
      </c>
      <c r="EB212" s="206">
        <f t="shared" si="1145"/>
        <v>0</v>
      </c>
      <c r="EC212" s="206">
        <f t="shared" si="1146"/>
        <v>0</v>
      </c>
      <c r="ED212" s="207"/>
      <c r="EE212" s="207">
        <f t="shared" si="1147"/>
        <v>0</v>
      </c>
      <c r="EF212" s="206">
        <f t="shared" si="1148"/>
        <v>0</v>
      </c>
      <c r="EG212" s="206">
        <f t="shared" si="1149"/>
        <v>0</v>
      </c>
      <c r="EH212" s="207">
        <v>1</v>
      </c>
      <c r="EI212" s="207">
        <f t="shared" si="1150"/>
        <v>75</v>
      </c>
      <c r="EJ212" s="206">
        <f t="shared" si="1151"/>
        <v>1</v>
      </c>
      <c r="EK212" s="206">
        <f t="shared" si="1152"/>
        <v>75</v>
      </c>
      <c r="EL212" s="207"/>
      <c r="EM212" s="207">
        <f t="shared" si="1153"/>
        <v>0</v>
      </c>
      <c r="EN212" s="206">
        <f t="shared" si="1154"/>
        <v>0</v>
      </c>
      <c r="EO212" s="206">
        <f t="shared" si="1155"/>
        <v>0</v>
      </c>
      <c r="EP212" s="207"/>
      <c r="EQ212" s="207">
        <f t="shared" si="1156"/>
        <v>0</v>
      </c>
      <c r="ER212" s="206">
        <f t="shared" si="1157"/>
        <v>0</v>
      </c>
      <c r="ES212" s="206">
        <f t="shared" si="1158"/>
        <v>0</v>
      </c>
      <c r="ET212" s="207"/>
      <c r="EU212" s="207">
        <f t="shared" si="1159"/>
        <v>0</v>
      </c>
      <c r="EV212" s="206">
        <f t="shared" si="1160"/>
        <v>0</v>
      </c>
      <c r="EW212" s="206">
        <f t="shared" si="1161"/>
        <v>0</v>
      </c>
      <c r="EX212" s="207"/>
      <c r="EY212" s="207">
        <f t="shared" si="1162"/>
        <v>0</v>
      </c>
      <c r="EZ212" s="206">
        <f t="shared" si="1163"/>
        <v>0</v>
      </c>
      <c r="FA212" s="206">
        <f t="shared" si="1164"/>
        <v>0</v>
      </c>
      <c r="FB212" s="207"/>
      <c r="FC212" s="207">
        <f t="shared" si="1165"/>
        <v>0</v>
      </c>
      <c r="FD212" s="206">
        <f t="shared" si="1166"/>
        <v>0</v>
      </c>
      <c r="FE212" s="206">
        <f t="shared" si="1167"/>
        <v>0</v>
      </c>
      <c r="FF212" s="207"/>
      <c r="FG212" s="207">
        <f t="shared" si="1168"/>
        <v>0</v>
      </c>
      <c r="FH212" s="206">
        <f t="shared" si="1169"/>
        <v>0</v>
      </c>
      <c r="FI212" s="206">
        <f t="shared" si="1170"/>
        <v>0</v>
      </c>
      <c r="FJ212" s="207"/>
      <c r="FK212" s="207">
        <f t="shared" si="1171"/>
        <v>0</v>
      </c>
      <c r="FL212" s="206">
        <f t="shared" si="1172"/>
        <v>0</v>
      </c>
      <c r="FM212" s="206">
        <f t="shared" si="1173"/>
        <v>0</v>
      </c>
      <c r="FN212" s="207"/>
      <c r="FO212" s="207">
        <f t="shared" si="1174"/>
        <v>0</v>
      </c>
      <c r="FP212" s="206">
        <f t="shared" si="1175"/>
        <v>0</v>
      </c>
      <c r="FQ212" s="206">
        <f t="shared" si="1176"/>
        <v>0</v>
      </c>
      <c r="FR212" s="207"/>
      <c r="FS212" s="207">
        <f t="shared" si="1177"/>
        <v>0</v>
      </c>
      <c r="FT212" s="206">
        <f t="shared" si="1178"/>
        <v>0</v>
      </c>
      <c r="FU212" s="206">
        <f t="shared" si="1179"/>
        <v>0</v>
      </c>
      <c r="FV212" s="207"/>
      <c r="FW212" s="207">
        <f>SUM(FV212*CH212)</f>
        <v>0</v>
      </c>
      <c r="FX212" s="206"/>
      <c r="FY212" s="206"/>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1:263" s="472" customFormat="1" x14ac:dyDescent="0.2">
      <c r="A213" s="467" t="s">
        <v>199</v>
      </c>
      <c r="B213" s="467" t="s">
        <v>200</v>
      </c>
      <c r="C213" s="467" t="s">
        <v>8</v>
      </c>
      <c r="D213" s="467">
        <v>75</v>
      </c>
      <c r="E213" s="487"/>
      <c r="F213" s="469">
        <f>SUM(E213*$D213)</f>
        <v>0</v>
      </c>
      <c r="G213" s="470"/>
      <c r="H213" s="469">
        <f>SUM(G213*$D213)</f>
        <v>0</v>
      </c>
      <c r="I213" s="470"/>
      <c r="J213" s="469">
        <f>SUM(I213*$D213)</f>
        <v>0</v>
      </c>
      <c r="K213" s="470"/>
      <c r="L213" s="469">
        <f>SUM(K213*$D213)</f>
        <v>0</v>
      </c>
      <c r="M213" s="470"/>
      <c r="N213" s="469">
        <f>SUM(M213*$D213)</f>
        <v>0</v>
      </c>
      <c r="O213" s="470"/>
      <c r="P213" s="469">
        <f>SUM(O213*$D213)</f>
        <v>0</v>
      </c>
      <c r="Q213" s="470"/>
      <c r="R213" s="469">
        <f>SUM(Q213*$D213)</f>
        <v>0</v>
      </c>
      <c r="S213" s="470"/>
      <c r="T213" s="469">
        <f>SUM(S213*$D213)</f>
        <v>0</v>
      </c>
      <c r="U213" s="470"/>
      <c r="V213" s="52">
        <f t="shared" si="1189"/>
        <v>0</v>
      </c>
      <c r="W213" s="470"/>
      <c r="X213" s="469">
        <f>SUM(W213*$D213)</f>
        <v>0</v>
      </c>
      <c r="Y213" s="470"/>
      <c r="Z213" s="469">
        <f>SUM(Y213*$D213)</f>
        <v>0</v>
      </c>
      <c r="AA213" s="470"/>
      <c r="AB213" s="482">
        <f>SUM(AA213*$D213)</f>
        <v>0</v>
      </c>
      <c r="AC213" s="487"/>
      <c r="AD213" s="469">
        <f>SUM(AC213*$D213)</f>
        <v>0</v>
      </c>
      <c r="AE213" s="470"/>
      <c r="AF213" s="469">
        <f>SUM(AE213*$D213)</f>
        <v>0</v>
      </c>
      <c r="AG213" s="470"/>
      <c r="AH213" s="469">
        <f>SUM(AG213*$D213)</f>
        <v>0</v>
      </c>
      <c r="AI213" s="470"/>
      <c r="AJ213" s="469">
        <f>SUM(AI213*$D213)</f>
        <v>0</v>
      </c>
      <c r="AK213" s="470"/>
      <c r="AL213" s="469">
        <f>SUM(AK213*$D213)</f>
        <v>0</v>
      </c>
      <c r="AM213" s="470"/>
      <c r="AN213" s="469">
        <f>SUM(AM213*$D213)</f>
        <v>0</v>
      </c>
      <c r="AO213" s="470"/>
      <c r="AP213" s="469">
        <f>SUM(AO213*$D213)</f>
        <v>0</v>
      </c>
      <c r="AQ213" s="470"/>
      <c r="AR213" s="469">
        <f>SUM(AQ213*$D213)</f>
        <v>0</v>
      </c>
      <c r="AS213" s="470"/>
      <c r="AT213" s="469">
        <f>SUM(AS213*$D213)</f>
        <v>0</v>
      </c>
      <c r="AU213" s="470"/>
      <c r="AV213" s="469">
        <f>SUM(AU213*$D213)</f>
        <v>0</v>
      </c>
      <c r="AW213" s="470"/>
      <c r="AX213" s="469">
        <f>SUM(AW213*$D213)</f>
        <v>0</v>
      </c>
      <c r="AY213" s="470"/>
      <c r="AZ213" s="482">
        <f>SUM(AY213*$D213)</f>
        <v>0</v>
      </c>
      <c r="BA213" s="487"/>
      <c r="BB213" s="469">
        <f>SUM(BA213*$D213)</f>
        <v>0</v>
      </c>
      <c r="BC213" s="470"/>
      <c r="BD213" s="469">
        <f>SUM(BC213*$D213)</f>
        <v>0</v>
      </c>
      <c r="BE213" s="470"/>
      <c r="BF213" s="469">
        <f>SUM(BE213*$D213)</f>
        <v>0</v>
      </c>
      <c r="BG213" s="470"/>
      <c r="BH213" s="469">
        <f>SUM(BG213*$D213)</f>
        <v>0</v>
      </c>
      <c r="BI213" s="470"/>
      <c r="BJ213" s="469">
        <f>SUM(BI213*$D213)</f>
        <v>0</v>
      </c>
      <c r="BK213" s="470"/>
      <c r="BL213" s="469">
        <f>SUM(BK213*$D213)</f>
        <v>0</v>
      </c>
      <c r="BM213" s="470"/>
      <c r="BN213" s="469">
        <f>SUM(BM213*$D213)</f>
        <v>0</v>
      </c>
      <c r="BO213" s="470"/>
      <c r="BP213" s="469">
        <f>SUM(BO213*$D213)</f>
        <v>0</v>
      </c>
      <c r="BQ213" s="470"/>
      <c r="BR213" s="469">
        <f>SUM(BQ213*$D213)</f>
        <v>0</v>
      </c>
      <c r="BS213" s="470"/>
      <c r="BT213" s="469">
        <f>SUM(BS213*$D213)</f>
        <v>0</v>
      </c>
      <c r="BU213" s="470"/>
      <c r="BV213" s="469">
        <f>SUM(BU213*$D213)</f>
        <v>0</v>
      </c>
      <c r="BW213" s="470"/>
      <c r="BX213" s="506">
        <f>SUM(BW213*$D213)</f>
        <v>0</v>
      </c>
      <c r="BY213" s="500"/>
      <c r="BZ213" s="469">
        <f>SUM(BY213*$D213)</f>
        <v>0</v>
      </c>
      <c r="CA213" s="470"/>
      <c r="CB213" s="469">
        <f>SUM(CA213*$D213)</f>
        <v>0</v>
      </c>
      <c r="CC213" s="470"/>
      <c r="CD213" s="469">
        <f>SUM(CC213*$D213)</f>
        <v>0</v>
      </c>
      <c r="CE213" s="470"/>
      <c r="CF213" s="469">
        <f>SUM(CE213*$D213)</f>
        <v>0</v>
      </c>
      <c r="CG213" s="468"/>
      <c r="CH213" s="49">
        <f t="shared" si="1118"/>
        <v>0</v>
      </c>
      <c r="CI213" s="471">
        <f t="shared" si="1257"/>
        <v>0</v>
      </c>
      <c r="CL213" s="473"/>
      <c r="CM213" s="207">
        <f t="shared" si="1205"/>
        <v>0</v>
      </c>
      <c r="CN213" s="206">
        <f t="shared" si="1206"/>
        <v>0</v>
      </c>
      <c r="CO213" s="206">
        <f t="shared" si="1207"/>
        <v>0</v>
      </c>
      <c r="CP213" s="473"/>
      <c r="CQ213" s="473">
        <f t="shared" si="1258"/>
        <v>0</v>
      </c>
      <c r="CR213" s="473">
        <f t="shared" si="1259"/>
        <v>0</v>
      </c>
      <c r="CS213" s="473">
        <f t="shared" si="1260"/>
        <v>0</v>
      </c>
      <c r="CT213" s="473"/>
      <c r="CU213" s="473">
        <f t="shared" si="1261"/>
        <v>0</v>
      </c>
      <c r="CV213" s="473">
        <f t="shared" si="1262"/>
        <v>0</v>
      </c>
      <c r="CW213" s="473">
        <f t="shared" si="1263"/>
        <v>0</v>
      </c>
      <c r="CX213" s="473"/>
      <c r="CY213" s="473">
        <f t="shared" si="1264"/>
        <v>0</v>
      </c>
      <c r="CZ213" s="473">
        <f t="shared" si="1265"/>
        <v>0</v>
      </c>
      <c r="DA213" s="473">
        <f t="shared" si="1266"/>
        <v>0</v>
      </c>
      <c r="DB213" s="473"/>
      <c r="DC213" s="473">
        <f t="shared" si="1267"/>
        <v>0</v>
      </c>
      <c r="DD213" s="473">
        <f t="shared" si="1281"/>
        <v>0</v>
      </c>
      <c r="DE213" s="473">
        <f t="shared" si="1268"/>
        <v>0</v>
      </c>
      <c r="DF213" s="473"/>
      <c r="DG213" s="473">
        <f t="shared" si="1269"/>
        <v>0</v>
      </c>
      <c r="DH213" s="473">
        <f t="shared" si="1270"/>
        <v>0</v>
      </c>
      <c r="DI213" s="473">
        <f t="shared" si="1271"/>
        <v>0</v>
      </c>
      <c r="DJ213" s="473"/>
      <c r="DK213" s="473">
        <f t="shared" si="1272"/>
        <v>0</v>
      </c>
      <c r="DL213" s="473">
        <f t="shared" si="1273"/>
        <v>0</v>
      </c>
      <c r="DM213" s="473">
        <f t="shared" si="1274"/>
        <v>0</v>
      </c>
      <c r="DN213" s="473"/>
      <c r="DO213" s="473">
        <f t="shared" si="1275"/>
        <v>0</v>
      </c>
      <c r="DP213" s="473">
        <f t="shared" si="1276"/>
        <v>0</v>
      </c>
      <c r="DQ213" s="473">
        <f t="shared" si="1277"/>
        <v>0</v>
      </c>
      <c r="DR213" s="473"/>
      <c r="DS213" s="473">
        <f t="shared" si="1278"/>
        <v>0</v>
      </c>
      <c r="DT213" s="473">
        <f t="shared" si="1279"/>
        <v>0</v>
      </c>
      <c r="DU213" s="473">
        <f t="shared" si="1280"/>
        <v>0</v>
      </c>
      <c r="DV213" s="473"/>
      <c r="DW213" s="207">
        <f t="shared" si="1208"/>
        <v>0</v>
      </c>
      <c r="DX213" s="206">
        <f t="shared" si="1209"/>
        <v>0</v>
      </c>
      <c r="DY213" s="206">
        <f t="shared" si="1210"/>
        <v>0</v>
      </c>
      <c r="DZ213" s="527"/>
      <c r="EA213" s="207">
        <f t="shared" si="1144"/>
        <v>0</v>
      </c>
      <c r="EB213" s="206">
        <f t="shared" si="1145"/>
        <v>0</v>
      </c>
      <c r="EC213" s="206">
        <f t="shared" si="1146"/>
        <v>0</v>
      </c>
      <c r="ED213" s="473"/>
      <c r="EE213" s="207">
        <f t="shared" si="1147"/>
        <v>0</v>
      </c>
      <c r="EF213" s="206">
        <f t="shared" si="1148"/>
        <v>0</v>
      </c>
      <c r="EG213" s="206">
        <f t="shared" si="1149"/>
        <v>0</v>
      </c>
      <c r="EH213" s="473"/>
      <c r="EI213" s="207">
        <f t="shared" si="1150"/>
        <v>0</v>
      </c>
      <c r="EJ213" s="206">
        <f t="shared" si="1151"/>
        <v>0</v>
      </c>
      <c r="EK213" s="206">
        <f t="shared" si="1152"/>
        <v>0</v>
      </c>
      <c r="EL213" s="207"/>
      <c r="EM213" s="207">
        <f t="shared" si="1153"/>
        <v>0</v>
      </c>
      <c r="EN213" s="206">
        <f t="shared" si="1154"/>
        <v>0</v>
      </c>
      <c r="EO213" s="206">
        <f t="shared" si="1155"/>
        <v>0</v>
      </c>
      <c r="EP213" s="207"/>
      <c r="EQ213" s="207">
        <f t="shared" si="1156"/>
        <v>0</v>
      </c>
      <c r="ER213" s="206">
        <f t="shared" si="1157"/>
        <v>0</v>
      </c>
      <c r="ES213" s="206">
        <f t="shared" si="1158"/>
        <v>0</v>
      </c>
      <c r="ET213" s="207"/>
      <c r="EU213" s="207">
        <f t="shared" si="1159"/>
        <v>0</v>
      </c>
      <c r="EV213" s="206">
        <f t="shared" si="1160"/>
        <v>0</v>
      </c>
      <c r="EW213" s="206">
        <f t="shared" si="1161"/>
        <v>0</v>
      </c>
      <c r="EX213" s="207"/>
      <c r="EY213" s="207">
        <f t="shared" si="1162"/>
        <v>0</v>
      </c>
      <c r="EZ213" s="206">
        <f t="shared" si="1163"/>
        <v>0</v>
      </c>
      <c r="FA213" s="206">
        <f t="shared" si="1164"/>
        <v>0</v>
      </c>
      <c r="FB213" s="207"/>
      <c r="FC213" s="207">
        <f t="shared" si="1165"/>
        <v>0</v>
      </c>
      <c r="FD213" s="206">
        <f t="shared" si="1166"/>
        <v>0</v>
      </c>
      <c r="FE213" s="206">
        <f t="shared" si="1167"/>
        <v>0</v>
      </c>
      <c r="FF213" s="207"/>
      <c r="FG213" s="207">
        <f t="shared" si="1168"/>
        <v>0</v>
      </c>
      <c r="FH213" s="206">
        <f t="shared" si="1169"/>
        <v>0</v>
      </c>
      <c r="FI213" s="206">
        <f t="shared" si="1170"/>
        <v>0</v>
      </c>
      <c r="FJ213" s="207"/>
      <c r="FK213" s="207">
        <f t="shared" si="1171"/>
        <v>0</v>
      </c>
      <c r="FL213" s="206">
        <f t="shared" si="1172"/>
        <v>0</v>
      </c>
      <c r="FM213" s="206">
        <f t="shared" si="1173"/>
        <v>0</v>
      </c>
      <c r="FN213" s="207"/>
      <c r="FO213" s="207">
        <f t="shared" si="1174"/>
        <v>0</v>
      </c>
      <c r="FP213" s="206">
        <f t="shared" si="1175"/>
        <v>0</v>
      </c>
      <c r="FQ213" s="206">
        <f t="shared" si="1176"/>
        <v>0</v>
      </c>
      <c r="FR213" s="207"/>
      <c r="FS213" s="207">
        <f t="shared" si="1177"/>
        <v>0</v>
      </c>
      <c r="FT213" s="206">
        <f t="shared" si="1178"/>
        <v>0</v>
      </c>
      <c r="FU213" s="206">
        <f t="shared" si="1179"/>
        <v>0</v>
      </c>
      <c r="FV213" s="207"/>
      <c r="FW213" s="473">
        <f>SUM(FV213*CH213)</f>
        <v>0</v>
      </c>
      <c r="FX213" s="473"/>
      <c r="FY213" s="473"/>
    </row>
    <row r="214" spans="1:263" s="3" customFormat="1" x14ac:dyDescent="0.2">
      <c r="A214" s="467" t="s">
        <v>122</v>
      </c>
      <c r="B214" s="467" t="s">
        <v>123</v>
      </c>
      <c r="C214" s="467" t="s">
        <v>8</v>
      </c>
      <c r="D214" s="467">
        <v>75</v>
      </c>
      <c r="E214" s="487"/>
      <c r="F214" s="469">
        <f>SUM(E214*$D214)</f>
        <v>0</v>
      </c>
      <c r="G214" s="470"/>
      <c r="H214" s="469">
        <f>SUM(G214*$D214)</f>
        <v>0</v>
      </c>
      <c r="I214" s="470"/>
      <c r="J214" s="469">
        <f>SUM(I214*$D214)</f>
        <v>0</v>
      </c>
      <c r="K214" s="470"/>
      <c r="L214" s="469">
        <f>SUM(K214*$D214)</f>
        <v>0</v>
      </c>
      <c r="M214" s="470"/>
      <c r="N214" s="469">
        <f>SUM(M214*$D214)</f>
        <v>0</v>
      </c>
      <c r="O214" s="470"/>
      <c r="P214" s="469">
        <f>SUM(O214*$D214)</f>
        <v>0</v>
      </c>
      <c r="Q214" s="470"/>
      <c r="R214" s="469">
        <f>SUM(Q214*$D214)</f>
        <v>0</v>
      </c>
      <c r="S214" s="470"/>
      <c r="T214" s="469">
        <f>SUM(S214*$D214)</f>
        <v>0</v>
      </c>
      <c r="U214" s="470"/>
      <c r="V214" s="52">
        <f t="shared" si="1189"/>
        <v>0</v>
      </c>
      <c r="W214" s="470"/>
      <c r="X214" s="469">
        <f>SUM(W214*$D214)</f>
        <v>0</v>
      </c>
      <c r="Y214" s="470"/>
      <c r="Z214" s="469">
        <f>SUM(Y214*$D214)</f>
        <v>0</v>
      </c>
      <c r="AA214" s="470"/>
      <c r="AB214" s="482">
        <f>SUM(AA214*$D214)</f>
        <v>0</v>
      </c>
      <c r="AC214" s="487"/>
      <c r="AD214" s="469">
        <f>SUM(AC214*$D214)</f>
        <v>0</v>
      </c>
      <c r="AE214" s="470"/>
      <c r="AF214" s="469">
        <f>SUM(AE214*$D214)</f>
        <v>0</v>
      </c>
      <c r="AG214" s="470"/>
      <c r="AH214" s="469">
        <f>SUM(AG214*$D214)</f>
        <v>0</v>
      </c>
      <c r="AI214" s="470"/>
      <c r="AJ214" s="469">
        <f>SUM(AI214*$D214)</f>
        <v>0</v>
      </c>
      <c r="AK214" s="470"/>
      <c r="AL214" s="469">
        <f>SUM(AK214*$D214)</f>
        <v>0</v>
      </c>
      <c r="AM214" s="470"/>
      <c r="AN214" s="469">
        <f>SUM(AM214*$D214)</f>
        <v>0</v>
      </c>
      <c r="AO214" s="470"/>
      <c r="AP214" s="469">
        <f>SUM(AO214*$D214)</f>
        <v>0</v>
      </c>
      <c r="AQ214" s="470"/>
      <c r="AR214" s="469">
        <f>SUM(AQ214*$D214)</f>
        <v>0</v>
      </c>
      <c r="AS214" s="470"/>
      <c r="AT214" s="469">
        <f>SUM(AS214*$D214)</f>
        <v>0</v>
      </c>
      <c r="AU214" s="470"/>
      <c r="AV214" s="469">
        <f>SUM(AU214*$D214)</f>
        <v>0</v>
      </c>
      <c r="AW214" s="470"/>
      <c r="AX214" s="469">
        <f>SUM(AW214*$D214)</f>
        <v>0</v>
      </c>
      <c r="AY214" s="470"/>
      <c r="AZ214" s="482">
        <f>SUM(AY214*$D214)</f>
        <v>0</v>
      </c>
      <c r="BA214" s="487"/>
      <c r="BB214" s="469">
        <f>SUM(BA214*$D214)</f>
        <v>0</v>
      </c>
      <c r="BC214" s="470"/>
      <c r="BD214" s="469">
        <f>SUM(BC214*$D214)</f>
        <v>0</v>
      </c>
      <c r="BE214" s="470"/>
      <c r="BF214" s="469">
        <f>SUM(BE214*$D214)</f>
        <v>0</v>
      </c>
      <c r="BG214" s="470"/>
      <c r="BH214" s="469">
        <f>SUM(BG214*$D214)</f>
        <v>0</v>
      </c>
      <c r="BI214" s="470"/>
      <c r="BJ214" s="469">
        <f>SUM(BI214*$D214)</f>
        <v>0</v>
      </c>
      <c r="BK214" s="470"/>
      <c r="BL214" s="469">
        <f>SUM(BK214*$D214)</f>
        <v>0</v>
      </c>
      <c r="BM214" s="470"/>
      <c r="BN214" s="469">
        <f>SUM(BM214*$D214)</f>
        <v>0</v>
      </c>
      <c r="BO214" s="470"/>
      <c r="BP214" s="469">
        <f>SUM(BO214*$D214)</f>
        <v>0</v>
      </c>
      <c r="BQ214" s="470"/>
      <c r="BR214" s="469">
        <f>SUM(BQ214*$D214)</f>
        <v>0</v>
      </c>
      <c r="BS214" s="470"/>
      <c r="BT214" s="469">
        <f>SUM(BS214*$D214)</f>
        <v>0</v>
      </c>
      <c r="BU214" s="470"/>
      <c r="BV214" s="469">
        <f>SUM(BU214*$D214)</f>
        <v>0</v>
      </c>
      <c r="BW214" s="470"/>
      <c r="BX214" s="506">
        <f>SUM(BW214*$D214)</f>
        <v>0</v>
      </c>
      <c r="BY214" s="500"/>
      <c r="BZ214" s="469">
        <f>SUM(BY214*$D214)</f>
        <v>0</v>
      </c>
      <c r="CA214" s="470"/>
      <c r="CB214" s="469">
        <f>SUM(CA214*$D214)</f>
        <v>0</v>
      </c>
      <c r="CC214" s="470"/>
      <c r="CD214" s="469">
        <f>SUM(CC214*$D214)</f>
        <v>0</v>
      </c>
      <c r="CE214" s="470"/>
      <c r="CF214" s="469">
        <f>SUM(CE214*$D214)</f>
        <v>0</v>
      </c>
      <c r="CG214" s="468"/>
      <c r="CH214" s="49">
        <f t="shared" si="1118"/>
        <v>0</v>
      </c>
      <c r="CI214" s="471">
        <f t="shared" si="1257"/>
        <v>0</v>
      </c>
      <c r="CJ214" s="472"/>
      <c r="CK214" s="472"/>
      <c r="CL214" s="473"/>
      <c r="CM214" s="207">
        <f t="shared" si="1205"/>
        <v>0</v>
      </c>
      <c r="CN214" s="206">
        <f t="shared" si="1206"/>
        <v>0</v>
      </c>
      <c r="CO214" s="206">
        <f t="shared" si="1207"/>
        <v>0</v>
      </c>
      <c r="CP214" s="473"/>
      <c r="CQ214" s="473">
        <f t="shared" si="1258"/>
        <v>0</v>
      </c>
      <c r="CR214" s="473">
        <f t="shared" si="1259"/>
        <v>0</v>
      </c>
      <c r="CS214" s="473">
        <f t="shared" si="1260"/>
        <v>0</v>
      </c>
      <c r="CT214" s="473">
        <v>0.5</v>
      </c>
      <c r="CU214" s="473">
        <f t="shared" si="1261"/>
        <v>37.5</v>
      </c>
      <c r="CV214" s="473">
        <f t="shared" si="1262"/>
        <v>0.5</v>
      </c>
      <c r="CW214" s="473">
        <f t="shared" si="1263"/>
        <v>37.5</v>
      </c>
      <c r="CX214" s="473"/>
      <c r="CY214" s="473">
        <f t="shared" si="1264"/>
        <v>0</v>
      </c>
      <c r="CZ214" s="473">
        <f t="shared" si="1265"/>
        <v>0</v>
      </c>
      <c r="DA214" s="473">
        <f t="shared" si="1266"/>
        <v>0</v>
      </c>
      <c r="DB214" s="473"/>
      <c r="DC214" s="473">
        <f t="shared" si="1267"/>
        <v>0</v>
      </c>
      <c r="DD214" s="473">
        <f t="shared" si="1281"/>
        <v>0</v>
      </c>
      <c r="DE214" s="473">
        <f t="shared" si="1268"/>
        <v>0</v>
      </c>
      <c r="DF214" s="473"/>
      <c r="DG214" s="473">
        <f t="shared" si="1269"/>
        <v>0</v>
      </c>
      <c r="DH214" s="473">
        <f t="shared" si="1270"/>
        <v>0</v>
      </c>
      <c r="DI214" s="473">
        <f t="shared" si="1271"/>
        <v>0</v>
      </c>
      <c r="DJ214" s="473"/>
      <c r="DK214" s="473">
        <f t="shared" si="1272"/>
        <v>0</v>
      </c>
      <c r="DL214" s="473">
        <f t="shared" si="1273"/>
        <v>0</v>
      </c>
      <c r="DM214" s="473">
        <f t="shared" si="1274"/>
        <v>0</v>
      </c>
      <c r="DN214" s="473"/>
      <c r="DO214" s="473">
        <f t="shared" si="1275"/>
        <v>0</v>
      </c>
      <c r="DP214" s="473">
        <f t="shared" si="1276"/>
        <v>0</v>
      </c>
      <c r="DQ214" s="473">
        <f t="shared" si="1277"/>
        <v>0</v>
      </c>
      <c r="DR214" s="473"/>
      <c r="DS214" s="473">
        <f t="shared" si="1278"/>
        <v>0</v>
      </c>
      <c r="DT214" s="473">
        <f t="shared" si="1279"/>
        <v>0</v>
      </c>
      <c r="DU214" s="473">
        <f t="shared" si="1280"/>
        <v>0</v>
      </c>
      <c r="DV214" s="473"/>
      <c r="DW214" s="207">
        <f t="shared" si="1208"/>
        <v>0</v>
      </c>
      <c r="DX214" s="206">
        <f t="shared" si="1209"/>
        <v>0</v>
      </c>
      <c r="DY214" s="206">
        <f t="shared" si="1210"/>
        <v>0</v>
      </c>
      <c r="DZ214" s="527"/>
      <c r="EA214" s="473">
        <f t="shared" si="1144"/>
        <v>0</v>
      </c>
      <c r="EB214" s="473">
        <f t="shared" si="1145"/>
        <v>0</v>
      </c>
      <c r="EC214" s="473">
        <f t="shared" si="1146"/>
        <v>0</v>
      </c>
      <c r="ED214" s="473"/>
      <c r="EE214" s="473">
        <f t="shared" si="1147"/>
        <v>0</v>
      </c>
      <c r="EF214" s="473">
        <f t="shared" si="1148"/>
        <v>0</v>
      </c>
      <c r="EG214" s="473">
        <f t="shared" si="1149"/>
        <v>0</v>
      </c>
      <c r="EH214" s="473">
        <v>0.25</v>
      </c>
      <c r="EI214" s="207">
        <f t="shared" si="1150"/>
        <v>18.75</v>
      </c>
      <c r="EJ214" s="206">
        <f t="shared" si="1151"/>
        <v>0.25</v>
      </c>
      <c r="EK214" s="206">
        <f t="shared" si="1152"/>
        <v>18.75</v>
      </c>
      <c r="EL214" s="207"/>
      <c r="EM214" s="207">
        <f t="shared" si="1153"/>
        <v>0</v>
      </c>
      <c r="EN214" s="206">
        <f t="shared" si="1154"/>
        <v>0</v>
      </c>
      <c r="EO214" s="206">
        <f t="shared" si="1155"/>
        <v>0</v>
      </c>
      <c r="EP214" s="207"/>
      <c r="EQ214" s="207">
        <f t="shared" si="1156"/>
        <v>0</v>
      </c>
      <c r="ER214" s="206">
        <f t="shared" si="1157"/>
        <v>0</v>
      </c>
      <c r="ES214" s="206">
        <f t="shared" si="1158"/>
        <v>0</v>
      </c>
      <c r="ET214" s="207"/>
      <c r="EU214" s="207">
        <f t="shared" si="1159"/>
        <v>0</v>
      </c>
      <c r="EV214" s="206">
        <f t="shared" si="1160"/>
        <v>0</v>
      </c>
      <c r="EW214" s="206">
        <f t="shared" si="1161"/>
        <v>0</v>
      </c>
      <c r="EX214" s="207"/>
      <c r="EY214" s="207">
        <f t="shared" si="1162"/>
        <v>0</v>
      </c>
      <c r="EZ214" s="206">
        <f t="shared" si="1163"/>
        <v>0</v>
      </c>
      <c r="FA214" s="206">
        <f t="shared" si="1164"/>
        <v>0</v>
      </c>
      <c r="FB214" s="207"/>
      <c r="FC214" s="207">
        <f t="shared" si="1165"/>
        <v>0</v>
      </c>
      <c r="FD214" s="206">
        <f t="shared" si="1166"/>
        <v>0</v>
      </c>
      <c r="FE214" s="206">
        <f t="shared" si="1167"/>
        <v>0</v>
      </c>
      <c r="FF214" s="207"/>
      <c r="FG214" s="207">
        <f t="shared" si="1168"/>
        <v>0</v>
      </c>
      <c r="FH214" s="206">
        <f t="shared" si="1169"/>
        <v>0</v>
      </c>
      <c r="FI214" s="206">
        <f t="shared" si="1170"/>
        <v>0</v>
      </c>
      <c r="FJ214" s="207"/>
      <c r="FK214" s="207">
        <f t="shared" si="1171"/>
        <v>0</v>
      </c>
      <c r="FL214" s="206">
        <f t="shared" si="1172"/>
        <v>0</v>
      </c>
      <c r="FM214" s="206">
        <f t="shared" si="1173"/>
        <v>0</v>
      </c>
      <c r="FN214" s="207"/>
      <c r="FO214" s="207">
        <f t="shared" si="1174"/>
        <v>0</v>
      </c>
      <c r="FP214" s="206">
        <f t="shared" si="1175"/>
        <v>0</v>
      </c>
      <c r="FQ214" s="206">
        <f t="shared" si="1176"/>
        <v>0</v>
      </c>
      <c r="FR214" s="207"/>
      <c r="FS214" s="207">
        <f t="shared" si="1177"/>
        <v>0</v>
      </c>
      <c r="FT214" s="206">
        <f t="shared" si="1178"/>
        <v>0</v>
      </c>
      <c r="FU214" s="206">
        <f t="shared" si="1179"/>
        <v>0</v>
      </c>
      <c r="FV214" s="207"/>
      <c r="FW214" s="473">
        <f>SUM(FV214*CH214)</f>
        <v>0</v>
      </c>
      <c r="FX214" s="473"/>
      <c r="FY214" s="473"/>
      <c r="FZ214" s="472"/>
      <c r="GA214" s="472"/>
      <c r="GB214" s="472"/>
      <c r="GC214" s="472"/>
      <c r="GD214" s="472"/>
      <c r="GE214" s="472"/>
      <c r="GF214" s="472"/>
      <c r="GG214" s="472"/>
      <c r="GH214" s="472"/>
      <c r="GI214" s="472"/>
      <c r="GJ214" s="472"/>
      <c r="GK214" s="472"/>
      <c r="GL214" s="472"/>
      <c r="GM214" s="472"/>
      <c r="GN214" s="472"/>
      <c r="GO214" s="472"/>
      <c r="GP214" s="472"/>
      <c r="GQ214" s="472"/>
      <c r="GR214" s="472"/>
      <c r="GS214" s="472"/>
      <c r="GT214" s="472"/>
      <c r="GU214" s="472"/>
      <c r="GV214" s="472"/>
      <c r="GW214" s="472"/>
      <c r="GX214" s="472"/>
      <c r="GY214" s="472"/>
      <c r="GZ214" s="472"/>
      <c r="HA214" s="472"/>
      <c r="HB214" s="472"/>
      <c r="HC214" s="472"/>
      <c r="HD214" s="472"/>
      <c r="HE214" s="472"/>
      <c r="HF214" s="472"/>
      <c r="HG214" s="472"/>
      <c r="HH214" s="472"/>
      <c r="HI214" s="472"/>
      <c r="HJ214" s="472"/>
      <c r="HK214" s="472"/>
      <c r="HL214" s="472"/>
      <c r="HM214" s="472"/>
      <c r="HN214" s="472"/>
      <c r="HO214" s="472"/>
      <c r="HP214" s="472"/>
      <c r="HQ214" s="472"/>
      <c r="HR214" s="472"/>
      <c r="HS214" s="472"/>
      <c r="HT214" s="472"/>
      <c r="HU214" s="472"/>
      <c r="HV214" s="472"/>
      <c r="HW214" s="472"/>
      <c r="HX214" s="472"/>
      <c r="HY214" s="472"/>
      <c r="HZ214" s="472"/>
      <c r="IA214" s="472"/>
      <c r="IB214" s="472"/>
      <c r="IC214" s="472"/>
      <c r="ID214" s="472"/>
      <c r="IE214" s="472"/>
      <c r="IF214" s="472"/>
      <c r="IG214" s="472"/>
      <c r="IH214" s="472"/>
      <c r="II214" s="472"/>
      <c r="IJ214" s="472"/>
      <c r="IK214" s="472"/>
      <c r="IL214" s="472"/>
      <c r="IM214" s="472"/>
      <c r="IN214" s="472"/>
      <c r="IO214" s="472"/>
      <c r="IP214" s="472"/>
      <c r="IQ214" s="472"/>
      <c r="IR214" s="472"/>
      <c r="IS214" s="472"/>
      <c r="IT214" s="472"/>
      <c r="IU214" s="472"/>
      <c r="IV214" s="472"/>
      <c r="IW214" s="472"/>
      <c r="IX214" s="472"/>
      <c r="IY214" s="472"/>
      <c r="IZ214" s="472"/>
      <c r="JA214" s="472"/>
      <c r="JB214" s="472"/>
      <c r="JC214" s="472"/>
    </row>
    <row r="215" spans="1:263" s="3" customFormat="1" x14ac:dyDescent="0.2">
      <c r="A215" s="45"/>
      <c r="B215" s="45"/>
      <c r="C215" s="45" t="s">
        <v>8</v>
      </c>
      <c r="D215" s="45">
        <v>75</v>
      </c>
      <c r="E215" s="486"/>
      <c r="F215" s="52">
        <f t="shared" si="1282"/>
        <v>0</v>
      </c>
      <c r="G215" s="47"/>
      <c r="H215" s="52">
        <f t="shared" si="1283"/>
        <v>0</v>
      </c>
      <c r="I215" s="47"/>
      <c r="J215" s="52">
        <f t="shared" si="1284"/>
        <v>0</v>
      </c>
      <c r="K215" s="47"/>
      <c r="L215" s="52">
        <f t="shared" si="1285"/>
        <v>0</v>
      </c>
      <c r="M215" s="47"/>
      <c r="N215" s="52">
        <f t="shared" si="1286"/>
        <v>0</v>
      </c>
      <c r="O215" s="47"/>
      <c r="P215" s="52">
        <f t="shared" si="1287"/>
        <v>0</v>
      </c>
      <c r="Q215" s="47"/>
      <c r="R215" s="52">
        <f t="shared" si="1288"/>
        <v>0</v>
      </c>
      <c r="S215" s="47"/>
      <c r="T215" s="52">
        <f t="shared" si="1289"/>
        <v>0</v>
      </c>
      <c r="U215" s="47"/>
      <c r="V215" s="52">
        <f t="shared" si="1189"/>
        <v>0</v>
      </c>
      <c r="W215" s="47"/>
      <c r="X215" s="52">
        <f t="shared" si="1290"/>
        <v>0</v>
      </c>
      <c r="Y215" s="47"/>
      <c r="Z215" s="52">
        <f t="shared" si="1291"/>
        <v>0</v>
      </c>
      <c r="AA215" s="47"/>
      <c r="AB215" s="481">
        <f t="shared" si="1292"/>
        <v>0</v>
      </c>
      <c r="AC215" s="486"/>
      <c r="AD215" s="52">
        <f t="shared" si="1193"/>
        <v>0</v>
      </c>
      <c r="AE215" s="47"/>
      <c r="AF215" s="52">
        <f t="shared" si="1194"/>
        <v>0</v>
      </c>
      <c r="AG215" s="47"/>
      <c r="AH215" s="52">
        <f t="shared" si="1195"/>
        <v>0</v>
      </c>
      <c r="AI215" s="47"/>
      <c r="AJ215" s="52">
        <f t="shared" si="1196"/>
        <v>0</v>
      </c>
      <c r="AK215" s="47"/>
      <c r="AL215" s="52">
        <f t="shared" si="1197"/>
        <v>0</v>
      </c>
      <c r="AM215" s="47"/>
      <c r="AN215" s="52">
        <f t="shared" si="1198"/>
        <v>0</v>
      </c>
      <c r="AO215" s="47"/>
      <c r="AP215" s="52">
        <f t="shared" si="1199"/>
        <v>0</v>
      </c>
      <c r="AQ215" s="47"/>
      <c r="AR215" s="52">
        <f t="shared" si="1200"/>
        <v>0</v>
      </c>
      <c r="AS215" s="47"/>
      <c r="AT215" s="52">
        <f t="shared" si="1201"/>
        <v>0</v>
      </c>
      <c r="AU215" s="47"/>
      <c r="AV215" s="52">
        <f t="shared" si="1202"/>
        <v>0</v>
      </c>
      <c r="AW215" s="47"/>
      <c r="AX215" s="52">
        <f t="shared" si="1203"/>
        <v>0</v>
      </c>
      <c r="AY215" s="47"/>
      <c r="AZ215" s="481">
        <f t="shared" si="1204"/>
        <v>0</v>
      </c>
      <c r="BA215" s="486"/>
      <c r="BB215" s="52">
        <f t="shared" si="1102"/>
        <v>0</v>
      </c>
      <c r="BC215" s="47"/>
      <c r="BD215" s="52">
        <f t="shared" ref="BD215:BD221" si="1309">SUM(BC215*$D215)</f>
        <v>0</v>
      </c>
      <c r="BE215" s="47"/>
      <c r="BF215" s="52">
        <f t="shared" ref="BF215:BF221" si="1310">SUM(BE215*$D215)</f>
        <v>0</v>
      </c>
      <c r="BG215" s="47"/>
      <c r="BH215" s="52">
        <f t="shared" ref="BH215:BH221" si="1311">SUM(BG215*$D215)</f>
        <v>0</v>
      </c>
      <c r="BI215" s="47"/>
      <c r="BJ215" s="52">
        <f t="shared" ref="BJ215:BJ221" si="1312">SUM(BI215*$D215)</f>
        <v>0</v>
      </c>
      <c r="BK215" s="47"/>
      <c r="BL215" s="52">
        <f t="shared" ref="BL215:BL221" si="1313">SUM(BK215*$D215)</f>
        <v>0</v>
      </c>
      <c r="BM215" s="47"/>
      <c r="BN215" s="52">
        <f t="shared" ref="BN215:BN221" si="1314">SUM(BM215*$D215)</f>
        <v>0</v>
      </c>
      <c r="BO215" s="47"/>
      <c r="BP215" s="52">
        <f t="shared" ref="BP215:BP221" si="1315">SUM(BO215*$D215)</f>
        <v>0</v>
      </c>
      <c r="BQ215" s="47"/>
      <c r="BR215" s="52">
        <f t="shared" ref="BR215:BR221" si="1316">SUM(BQ215*$D215)</f>
        <v>0</v>
      </c>
      <c r="BS215" s="47"/>
      <c r="BT215" s="52">
        <f t="shared" ref="BT215:BT221" si="1317">SUM(BS215*$D215)</f>
        <v>0</v>
      </c>
      <c r="BU215" s="47"/>
      <c r="BV215" s="52">
        <f t="shared" ref="BV215:BV221" si="1318">SUM(BU215*$D215)</f>
        <v>0</v>
      </c>
      <c r="BW215" s="47"/>
      <c r="BX215" s="505">
        <f t="shared" ref="BX215:BX221" si="1319">SUM(BW215*$D215)</f>
        <v>0</v>
      </c>
      <c r="BY215" s="499"/>
      <c r="BZ215" s="52">
        <f t="shared" ref="BZ215:BZ221" si="1320">SUM(BY215*$D215)</f>
        <v>0</v>
      </c>
      <c r="CA215" s="47"/>
      <c r="CB215" s="52">
        <f t="shared" ref="CB215:CB221" si="1321">SUM(CA215*$D215)</f>
        <v>0</v>
      </c>
      <c r="CC215" s="47"/>
      <c r="CD215" s="52">
        <f t="shared" ref="CD215:CD221" si="1322">SUM(CC215*$D215)</f>
        <v>0</v>
      </c>
      <c r="CE215" s="47"/>
      <c r="CF215" s="52">
        <f t="shared" ref="CF215:CF221" si="1323">SUM(CE215*$D215)</f>
        <v>0</v>
      </c>
      <c r="CG215" s="42"/>
      <c r="CH215" s="49">
        <f t="shared" si="1118"/>
        <v>0</v>
      </c>
      <c r="CI215" s="49">
        <f t="shared" si="1257"/>
        <v>0</v>
      </c>
      <c r="CJ215" s="1"/>
      <c r="CK215" s="1"/>
      <c r="CL215" s="207"/>
      <c r="CM215" s="207">
        <f t="shared" si="1205"/>
        <v>0</v>
      </c>
      <c r="CN215" s="206">
        <f t="shared" si="1206"/>
        <v>0</v>
      </c>
      <c r="CO215" s="206">
        <f t="shared" si="1207"/>
        <v>0</v>
      </c>
      <c r="CP215" s="207"/>
      <c r="CQ215" s="207">
        <f t="shared" si="1258"/>
        <v>0</v>
      </c>
      <c r="CR215" s="206">
        <f t="shared" si="1259"/>
        <v>0</v>
      </c>
      <c r="CS215" s="206">
        <f t="shared" si="1260"/>
        <v>0</v>
      </c>
      <c r="CT215" s="207"/>
      <c r="CU215" s="207">
        <f t="shared" si="1261"/>
        <v>0</v>
      </c>
      <c r="CV215" s="206">
        <f t="shared" si="1262"/>
        <v>0</v>
      </c>
      <c r="CW215" s="206">
        <f t="shared" si="1263"/>
        <v>0</v>
      </c>
      <c r="CX215" s="207"/>
      <c r="CY215" s="207">
        <f t="shared" si="1264"/>
        <v>0</v>
      </c>
      <c r="CZ215" s="206">
        <f t="shared" si="1265"/>
        <v>0</v>
      </c>
      <c r="DA215" s="206">
        <f t="shared" si="1266"/>
        <v>0</v>
      </c>
      <c r="DB215" s="207"/>
      <c r="DC215" s="207">
        <f t="shared" si="1267"/>
        <v>0</v>
      </c>
      <c r="DD215" s="206">
        <f t="shared" si="1281"/>
        <v>0</v>
      </c>
      <c r="DE215" s="206">
        <f t="shared" si="1268"/>
        <v>0</v>
      </c>
      <c r="DF215" s="207"/>
      <c r="DG215" s="207">
        <f t="shared" si="1269"/>
        <v>0</v>
      </c>
      <c r="DH215" s="206">
        <f t="shared" si="1270"/>
        <v>0</v>
      </c>
      <c r="DI215" s="206">
        <f t="shared" si="1271"/>
        <v>0</v>
      </c>
      <c r="DJ215" s="207"/>
      <c r="DK215" s="207">
        <f t="shared" si="1272"/>
        <v>0</v>
      </c>
      <c r="DL215" s="206">
        <f t="shared" si="1273"/>
        <v>0</v>
      </c>
      <c r="DM215" s="206">
        <f t="shared" si="1274"/>
        <v>0</v>
      </c>
      <c r="DN215" s="207"/>
      <c r="DO215" s="207">
        <f t="shared" si="1275"/>
        <v>0</v>
      </c>
      <c r="DP215" s="206">
        <f t="shared" si="1276"/>
        <v>0</v>
      </c>
      <c r="DQ215" s="206">
        <f t="shared" si="1277"/>
        <v>0</v>
      </c>
      <c r="DR215" s="207"/>
      <c r="DS215" s="207">
        <f t="shared" si="1278"/>
        <v>0</v>
      </c>
      <c r="DT215" s="206">
        <f t="shared" si="1279"/>
        <v>0</v>
      </c>
      <c r="DU215" s="206">
        <f t="shared" si="1280"/>
        <v>0</v>
      </c>
      <c r="DV215" s="207"/>
      <c r="DW215" s="207">
        <f t="shared" si="1208"/>
        <v>0</v>
      </c>
      <c r="DX215" s="206">
        <f t="shared" si="1209"/>
        <v>0</v>
      </c>
      <c r="DY215" s="206">
        <f t="shared" si="1210"/>
        <v>0</v>
      </c>
      <c r="DZ215" s="525"/>
      <c r="EA215" s="207">
        <f t="shared" si="1144"/>
        <v>0</v>
      </c>
      <c r="EB215" s="206">
        <f t="shared" si="1145"/>
        <v>0</v>
      </c>
      <c r="EC215" s="206">
        <f t="shared" si="1146"/>
        <v>0</v>
      </c>
      <c r="ED215" s="207"/>
      <c r="EE215" s="207">
        <f t="shared" si="1147"/>
        <v>0</v>
      </c>
      <c r="EF215" s="206">
        <f t="shared" si="1148"/>
        <v>0</v>
      </c>
      <c r="EG215" s="206">
        <f t="shared" si="1149"/>
        <v>0</v>
      </c>
      <c r="EH215" s="207"/>
      <c r="EI215" s="207">
        <f t="shared" si="1150"/>
        <v>0</v>
      </c>
      <c r="EJ215" s="206">
        <f t="shared" si="1151"/>
        <v>0</v>
      </c>
      <c r="EK215" s="206">
        <f t="shared" si="1152"/>
        <v>0</v>
      </c>
      <c r="EL215" s="207"/>
      <c r="EM215" s="207">
        <f t="shared" si="1153"/>
        <v>0</v>
      </c>
      <c r="EN215" s="206">
        <f t="shared" si="1154"/>
        <v>0</v>
      </c>
      <c r="EO215" s="206">
        <f t="shared" si="1155"/>
        <v>0</v>
      </c>
      <c r="EP215" s="207"/>
      <c r="EQ215" s="207">
        <f t="shared" si="1156"/>
        <v>0</v>
      </c>
      <c r="ER215" s="206">
        <f t="shared" si="1157"/>
        <v>0</v>
      </c>
      <c r="ES215" s="206">
        <f t="shared" si="1158"/>
        <v>0</v>
      </c>
      <c r="ET215" s="207"/>
      <c r="EU215" s="207">
        <f t="shared" si="1159"/>
        <v>0</v>
      </c>
      <c r="EV215" s="206">
        <f t="shared" si="1160"/>
        <v>0</v>
      </c>
      <c r="EW215" s="206">
        <f t="shared" si="1161"/>
        <v>0</v>
      </c>
      <c r="EX215" s="207"/>
      <c r="EY215" s="207">
        <f t="shared" si="1162"/>
        <v>0</v>
      </c>
      <c r="EZ215" s="206">
        <f t="shared" si="1163"/>
        <v>0</v>
      </c>
      <c r="FA215" s="206">
        <f t="shared" si="1164"/>
        <v>0</v>
      </c>
      <c r="FB215" s="207"/>
      <c r="FC215" s="207">
        <f t="shared" si="1165"/>
        <v>0</v>
      </c>
      <c r="FD215" s="206">
        <f t="shared" si="1166"/>
        <v>0</v>
      </c>
      <c r="FE215" s="206">
        <f t="shared" si="1167"/>
        <v>0</v>
      </c>
      <c r="FF215" s="207"/>
      <c r="FG215" s="207">
        <f t="shared" si="1168"/>
        <v>0</v>
      </c>
      <c r="FH215" s="206">
        <f t="shared" si="1169"/>
        <v>0</v>
      </c>
      <c r="FI215" s="206">
        <f t="shared" si="1170"/>
        <v>0</v>
      </c>
      <c r="FJ215" s="207"/>
      <c r="FK215" s="207">
        <f t="shared" si="1171"/>
        <v>0</v>
      </c>
      <c r="FL215" s="206">
        <f t="shared" si="1172"/>
        <v>0</v>
      </c>
      <c r="FM215" s="206">
        <f t="shared" si="1173"/>
        <v>0</v>
      </c>
      <c r="FN215" s="207"/>
      <c r="FO215" s="207">
        <f t="shared" si="1174"/>
        <v>0</v>
      </c>
      <c r="FP215" s="206">
        <f t="shared" si="1175"/>
        <v>0</v>
      </c>
      <c r="FQ215" s="206">
        <f t="shared" si="1176"/>
        <v>0</v>
      </c>
      <c r="FR215" s="207"/>
      <c r="FS215" s="207">
        <f t="shared" si="1177"/>
        <v>0</v>
      </c>
      <c r="FT215" s="206">
        <f t="shared" si="1178"/>
        <v>0</v>
      </c>
      <c r="FU215" s="206">
        <f t="shared" si="1179"/>
        <v>0</v>
      </c>
      <c r="FV215" s="207"/>
      <c r="FW215" s="207">
        <f t="shared" ref="FW215:FW217" si="1324">SUM(FV215*CH215)</f>
        <v>0</v>
      </c>
      <c r="FX215" s="206"/>
      <c r="FY215" s="206"/>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1:263" s="472" customFormat="1" x14ac:dyDescent="0.2">
      <c r="A216" s="467" t="s">
        <v>175</v>
      </c>
      <c r="B216" s="467" t="s">
        <v>176</v>
      </c>
      <c r="C216" s="467" t="s">
        <v>9</v>
      </c>
      <c r="D216" s="467">
        <v>60</v>
      </c>
      <c r="E216" s="487"/>
      <c r="F216" s="469">
        <f t="shared" si="1282"/>
        <v>0</v>
      </c>
      <c r="G216" s="470"/>
      <c r="H216" s="469">
        <f t="shared" si="1283"/>
        <v>0</v>
      </c>
      <c r="I216" s="470"/>
      <c r="J216" s="469">
        <f t="shared" si="1284"/>
        <v>0</v>
      </c>
      <c r="K216" s="470"/>
      <c r="L216" s="469">
        <f t="shared" si="1285"/>
        <v>0</v>
      </c>
      <c r="M216" s="470"/>
      <c r="N216" s="469">
        <f t="shared" si="1286"/>
        <v>0</v>
      </c>
      <c r="O216" s="470"/>
      <c r="P216" s="469">
        <f t="shared" si="1287"/>
        <v>0</v>
      </c>
      <c r="Q216" s="470"/>
      <c r="R216" s="469">
        <f t="shared" si="1288"/>
        <v>0</v>
      </c>
      <c r="S216" s="470"/>
      <c r="T216" s="469">
        <f t="shared" si="1289"/>
        <v>0</v>
      </c>
      <c r="U216" s="470"/>
      <c r="V216" s="52">
        <f t="shared" si="1189"/>
        <v>0</v>
      </c>
      <c r="W216" s="470"/>
      <c r="X216" s="469">
        <f t="shared" si="1290"/>
        <v>0</v>
      </c>
      <c r="Y216" s="470"/>
      <c r="Z216" s="469">
        <f t="shared" si="1291"/>
        <v>0</v>
      </c>
      <c r="AA216" s="470"/>
      <c r="AB216" s="482">
        <f t="shared" si="1292"/>
        <v>0</v>
      </c>
      <c r="AC216" s="487"/>
      <c r="AD216" s="469">
        <f t="shared" si="1193"/>
        <v>0</v>
      </c>
      <c r="AE216" s="470"/>
      <c r="AF216" s="469">
        <f t="shared" si="1194"/>
        <v>0</v>
      </c>
      <c r="AG216" s="470"/>
      <c r="AH216" s="469">
        <f t="shared" si="1195"/>
        <v>0</v>
      </c>
      <c r="AI216" s="470"/>
      <c r="AJ216" s="469">
        <f t="shared" si="1196"/>
        <v>0</v>
      </c>
      <c r="AK216" s="470"/>
      <c r="AL216" s="469">
        <f t="shared" si="1197"/>
        <v>0</v>
      </c>
      <c r="AM216" s="470"/>
      <c r="AN216" s="469">
        <f t="shared" si="1198"/>
        <v>0</v>
      </c>
      <c r="AO216" s="470"/>
      <c r="AP216" s="469">
        <f t="shared" si="1199"/>
        <v>0</v>
      </c>
      <c r="AQ216" s="470"/>
      <c r="AR216" s="469">
        <f t="shared" si="1200"/>
        <v>0</v>
      </c>
      <c r="AS216" s="470"/>
      <c r="AT216" s="469">
        <f t="shared" si="1201"/>
        <v>0</v>
      </c>
      <c r="AU216" s="470"/>
      <c r="AV216" s="469">
        <f t="shared" si="1202"/>
        <v>0</v>
      </c>
      <c r="AW216" s="470"/>
      <c r="AX216" s="469">
        <f t="shared" si="1203"/>
        <v>0</v>
      </c>
      <c r="AY216" s="470"/>
      <c r="AZ216" s="482">
        <f t="shared" si="1204"/>
        <v>0</v>
      </c>
      <c r="BA216" s="487"/>
      <c r="BB216" s="469">
        <f t="shared" si="1102"/>
        <v>0</v>
      </c>
      <c r="BC216" s="470"/>
      <c r="BD216" s="469">
        <f t="shared" si="1309"/>
        <v>0</v>
      </c>
      <c r="BE216" s="470"/>
      <c r="BF216" s="469">
        <f t="shared" si="1310"/>
        <v>0</v>
      </c>
      <c r="BG216" s="470"/>
      <c r="BH216" s="469">
        <f t="shared" si="1311"/>
        <v>0</v>
      </c>
      <c r="BI216" s="470"/>
      <c r="BJ216" s="469">
        <f t="shared" si="1312"/>
        <v>0</v>
      </c>
      <c r="BK216" s="470"/>
      <c r="BL216" s="469">
        <f t="shared" si="1313"/>
        <v>0</v>
      </c>
      <c r="BM216" s="470"/>
      <c r="BN216" s="469">
        <f t="shared" si="1314"/>
        <v>0</v>
      </c>
      <c r="BO216" s="470"/>
      <c r="BP216" s="469">
        <f t="shared" si="1315"/>
        <v>0</v>
      </c>
      <c r="BQ216" s="470"/>
      <c r="BR216" s="469">
        <f t="shared" si="1316"/>
        <v>0</v>
      </c>
      <c r="BS216" s="470"/>
      <c r="BT216" s="469">
        <f t="shared" si="1317"/>
        <v>0</v>
      </c>
      <c r="BU216" s="470"/>
      <c r="BV216" s="469">
        <f t="shared" si="1318"/>
        <v>0</v>
      </c>
      <c r="BW216" s="470"/>
      <c r="BX216" s="506">
        <f t="shared" si="1319"/>
        <v>0</v>
      </c>
      <c r="BY216" s="500"/>
      <c r="BZ216" s="469">
        <f t="shared" si="1320"/>
        <v>0</v>
      </c>
      <c r="CA216" s="470"/>
      <c r="CB216" s="469">
        <f t="shared" si="1321"/>
        <v>0</v>
      </c>
      <c r="CC216" s="470"/>
      <c r="CD216" s="469">
        <f t="shared" si="1322"/>
        <v>0</v>
      </c>
      <c r="CE216" s="470"/>
      <c r="CF216" s="469">
        <f t="shared" si="1323"/>
        <v>0</v>
      </c>
      <c r="CG216" s="468"/>
      <c r="CH216" s="49">
        <f t="shared" si="1118"/>
        <v>0</v>
      </c>
      <c r="CI216" s="471">
        <f t="shared" si="1257"/>
        <v>0</v>
      </c>
      <c r="CL216" s="473"/>
      <c r="CM216" s="207">
        <f t="shared" si="1205"/>
        <v>0</v>
      </c>
      <c r="CN216" s="206">
        <f t="shared" si="1206"/>
        <v>0</v>
      </c>
      <c r="CO216" s="206">
        <f t="shared" si="1207"/>
        <v>0</v>
      </c>
      <c r="CP216" s="473"/>
      <c r="CQ216" s="473">
        <f t="shared" si="1258"/>
        <v>0</v>
      </c>
      <c r="CR216" s="473">
        <f t="shared" si="1259"/>
        <v>0</v>
      </c>
      <c r="CS216" s="473">
        <f t="shared" si="1260"/>
        <v>0</v>
      </c>
      <c r="CT216" s="473"/>
      <c r="CU216" s="473">
        <f t="shared" si="1261"/>
        <v>0</v>
      </c>
      <c r="CV216" s="473">
        <f t="shared" si="1262"/>
        <v>0</v>
      </c>
      <c r="CW216" s="473">
        <f t="shared" si="1263"/>
        <v>0</v>
      </c>
      <c r="CX216" s="473"/>
      <c r="CY216" s="473">
        <f t="shared" si="1264"/>
        <v>0</v>
      </c>
      <c r="CZ216" s="473">
        <f t="shared" si="1265"/>
        <v>0</v>
      </c>
      <c r="DA216" s="473">
        <f t="shared" si="1266"/>
        <v>0</v>
      </c>
      <c r="DB216" s="473"/>
      <c r="DC216" s="473">
        <f t="shared" si="1267"/>
        <v>0</v>
      </c>
      <c r="DD216" s="473">
        <f t="shared" si="1281"/>
        <v>0</v>
      </c>
      <c r="DE216" s="473">
        <f t="shared" si="1268"/>
        <v>0</v>
      </c>
      <c r="DF216" s="473"/>
      <c r="DG216" s="473">
        <f t="shared" si="1269"/>
        <v>0</v>
      </c>
      <c r="DH216" s="473">
        <f t="shared" si="1270"/>
        <v>0</v>
      </c>
      <c r="DI216" s="473">
        <f t="shared" si="1271"/>
        <v>0</v>
      </c>
      <c r="DJ216" s="473"/>
      <c r="DK216" s="473">
        <f t="shared" si="1272"/>
        <v>0</v>
      </c>
      <c r="DL216" s="473">
        <f t="shared" si="1273"/>
        <v>0</v>
      </c>
      <c r="DM216" s="473">
        <f t="shared" si="1274"/>
        <v>0</v>
      </c>
      <c r="DN216" s="473"/>
      <c r="DO216" s="473">
        <f t="shared" si="1275"/>
        <v>0</v>
      </c>
      <c r="DP216" s="473">
        <f t="shared" si="1276"/>
        <v>0</v>
      </c>
      <c r="DQ216" s="473">
        <f t="shared" si="1277"/>
        <v>0</v>
      </c>
      <c r="DR216" s="473">
        <v>3</v>
      </c>
      <c r="DS216" s="473">
        <f t="shared" si="1278"/>
        <v>180</v>
      </c>
      <c r="DT216" s="473">
        <f t="shared" si="1279"/>
        <v>3</v>
      </c>
      <c r="DU216" s="473">
        <f t="shared" si="1280"/>
        <v>180</v>
      </c>
      <c r="DV216" s="473"/>
      <c r="DW216" s="207">
        <f t="shared" si="1208"/>
        <v>0</v>
      </c>
      <c r="DX216" s="206">
        <v>1.5</v>
      </c>
      <c r="DY216" s="206">
        <f t="shared" si="1210"/>
        <v>90</v>
      </c>
      <c r="DZ216" s="527"/>
      <c r="EA216" s="473">
        <f t="shared" si="1144"/>
        <v>0</v>
      </c>
      <c r="EB216" s="473">
        <f t="shared" si="1145"/>
        <v>0</v>
      </c>
      <c r="EC216" s="473">
        <f t="shared" si="1146"/>
        <v>0</v>
      </c>
      <c r="ED216" s="473"/>
      <c r="EE216" s="473">
        <f t="shared" si="1147"/>
        <v>0</v>
      </c>
      <c r="EF216" s="473">
        <f t="shared" si="1148"/>
        <v>0</v>
      </c>
      <c r="EG216" s="473">
        <f t="shared" si="1149"/>
        <v>0</v>
      </c>
      <c r="EH216" s="473"/>
      <c r="EI216" s="207">
        <f t="shared" si="1150"/>
        <v>0</v>
      </c>
      <c r="EJ216" s="206">
        <f t="shared" si="1151"/>
        <v>0</v>
      </c>
      <c r="EK216" s="206">
        <f t="shared" si="1152"/>
        <v>0</v>
      </c>
      <c r="EL216" s="207"/>
      <c r="EM216" s="207">
        <f t="shared" si="1153"/>
        <v>0</v>
      </c>
      <c r="EN216" s="206">
        <f t="shared" si="1154"/>
        <v>0</v>
      </c>
      <c r="EO216" s="206">
        <f t="shared" si="1155"/>
        <v>0</v>
      </c>
      <c r="EP216" s="207"/>
      <c r="EQ216" s="207">
        <f t="shared" si="1156"/>
        <v>0</v>
      </c>
      <c r="ER216" s="206">
        <f t="shared" si="1157"/>
        <v>0</v>
      </c>
      <c r="ES216" s="206">
        <f t="shared" si="1158"/>
        <v>0</v>
      </c>
      <c r="ET216" s="207"/>
      <c r="EU216" s="207">
        <f t="shared" si="1159"/>
        <v>0</v>
      </c>
      <c r="EV216" s="206">
        <f t="shared" si="1160"/>
        <v>0</v>
      </c>
      <c r="EW216" s="206">
        <f t="shared" si="1161"/>
        <v>0</v>
      </c>
      <c r="EX216" s="207"/>
      <c r="EY216" s="207">
        <f t="shared" si="1162"/>
        <v>0</v>
      </c>
      <c r="EZ216" s="206">
        <f t="shared" si="1163"/>
        <v>0</v>
      </c>
      <c r="FA216" s="206">
        <f t="shared" si="1164"/>
        <v>0</v>
      </c>
      <c r="FB216" s="207"/>
      <c r="FC216" s="207">
        <f t="shared" si="1165"/>
        <v>0</v>
      </c>
      <c r="FD216" s="206">
        <f t="shared" si="1166"/>
        <v>0</v>
      </c>
      <c r="FE216" s="206">
        <f t="shared" si="1167"/>
        <v>0</v>
      </c>
      <c r="FF216" s="207"/>
      <c r="FG216" s="207">
        <f t="shared" si="1168"/>
        <v>0</v>
      </c>
      <c r="FH216" s="206">
        <f t="shared" si="1169"/>
        <v>0</v>
      </c>
      <c r="FI216" s="206">
        <f t="shared" si="1170"/>
        <v>0</v>
      </c>
      <c r="FJ216" s="207"/>
      <c r="FK216" s="207">
        <f t="shared" si="1171"/>
        <v>0</v>
      </c>
      <c r="FL216" s="206">
        <f t="shared" si="1172"/>
        <v>0</v>
      </c>
      <c r="FM216" s="206">
        <f t="shared" si="1173"/>
        <v>0</v>
      </c>
      <c r="FN216" s="207"/>
      <c r="FO216" s="207">
        <f t="shared" si="1174"/>
        <v>0</v>
      </c>
      <c r="FP216" s="206">
        <f t="shared" si="1175"/>
        <v>0</v>
      </c>
      <c r="FQ216" s="206">
        <f t="shared" si="1176"/>
        <v>0</v>
      </c>
      <c r="FR216" s="207"/>
      <c r="FS216" s="207">
        <f t="shared" si="1177"/>
        <v>0</v>
      </c>
      <c r="FT216" s="206">
        <f t="shared" si="1178"/>
        <v>0</v>
      </c>
      <c r="FU216" s="206">
        <f t="shared" si="1179"/>
        <v>0</v>
      </c>
      <c r="FV216" s="207"/>
      <c r="FW216" s="473">
        <f t="shared" si="1324"/>
        <v>0</v>
      </c>
      <c r="FX216" s="473"/>
      <c r="FY216" s="473"/>
    </row>
    <row r="217" spans="1:263" s="3" customFormat="1" x14ac:dyDescent="0.2">
      <c r="A217" s="45"/>
      <c r="B217" s="45"/>
      <c r="C217" s="45" t="s">
        <v>9</v>
      </c>
      <c r="D217" s="45">
        <v>60</v>
      </c>
      <c r="E217" s="486"/>
      <c r="F217" s="52">
        <f t="shared" si="1282"/>
        <v>0</v>
      </c>
      <c r="G217" s="47"/>
      <c r="H217" s="52">
        <f t="shared" si="1283"/>
        <v>0</v>
      </c>
      <c r="I217" s="47"/>
      <c r="J217" s="52">
        <f t="shared" si="1284"/>
        <v>0</v>
      </c>
      <c r="K217" s="47"/>
      <c r="L217" s="52">
        <f t="shared" si="1285"/>
        <v>0</v>
      </c>
      <c r="M217" s="47"/>
      <c r="N217" s="52">
        <f t="shared" si="1286"/>
        <v>0</v>
      </c>
      <c r="O217" s="47"/>
      <c r="P217" s="52">
        <f t="shared" si="1287"/>
        <v>0</v>
      </c>
      <c r="Q217" s="47"/>
      <c r="R217" s="52">
        <f t="shared" si="1288"/>
        <v>0</v>
      </c>
      <c r="S217" s="47"/>
      <c r="T217" s="52">
        <f t="shared" si="1289"/>
        <v>0</v>
      </c>
      <c r="U217" s="47"/>
      <c r="V217" s="52">
        <f t="shared" si="1189"/>
        <v>0</v>
      </c>
      <c r="W217" s="47"/>
      <c r="X217" s="52">
        <f t="shared" si="1290"/>
        <v>0</v>
      </c>
      <c r="Y217" s="47"/>
      <c r="Z217" s="52">
        <f t="shared" si="1291"/>
        <v>0</v>
      </c>
      <c r="AA217" s="47"/>
      <c r="AB217" s="481">
        <f t="shared" si="1292"/>
        <v>0</v>
      </c>
      <c r="AC217" s="486"/>
      <c r="AD217" s="52">
        <f t="shared" si="1193"/>
        <v>0</v>
      </c>
      <c r="AE217" s="47"/>
      <c r="AF217" s="52">
        <f t="shared" si="1194"/>
        <v>0</v>
      </c>
      <c r="AG217" s="47"/>
      <c r="AH217" s="52">
        <f t="shared" si="1195"/>
        <v>0</v>
      </c>
      <c r="AI217" s="47"/>
      <c r="AJ217" s="52">
        <f t="shared" si="1196"/>
        <v>0</v>
      </c>
      <c r="AK217" s="47"/>
      <c r="AL217" s="52">
        <f t="shared" si="1197"/>
        <v>0</v>
      </c>
      <c r="AM217" s="47"/>
      <c r="AN217" s="52">
        <f t="shared" si="1198"/>
        <v>0</v>
      </c>
      <c r="AO217" s="47"/>
      <c r="AP217" s="52">
        <f t="shared" si="1199"/>
        <v>0</v>
      </c>
      <c r="AQ217" s="47"/>
      <c r="AR217" s="52">
        <f t="shared" si="1200"/>
        <v>0</v>
      </c>
      <c r="AS217" s="47"/>
      <c r="AT217" s="52">
        <f t="shared" si="1201"/>
        <v>0</v>
      </c>
      <c r="AU217" s="47"/>
      <c r="AV217" s="52">
        <f t="shared" si="1202"/>
        <v>0</v>
      </c>
      <c r="AW217" s="47"/>
      <c r="AX217" s="52">
        <f t="shared" si="1203"/>
        <v>0</v>
      </c>
      <c r="AY217" s="47"/>
      <c r="AZ217" s="481">
        <f t="shared" si="1204"/>
        <v>0</v>
      </c>
      <c r="BA217" s="486"/>
      <c r="BB217" s="52">
        <f t="shared" si="1102"/>
        <v>0</v>
      </c>
      <c r="BC217" s="47"/>
      <c r="BD217" s="52">
        <f t="shared" si="1309"/>
        <v>0</v>
      </c>
      <c r="BE217" s="47"/>
      <c r="BF217" s="52">
        <f t="shared" si="1310"/>
        <v>0</v>
      </c>
      <c r="BG217" s="47"/>
      <c r="BH217" s="52">
        <f t="shared" si="1311"/>
        <v>0</v>
      </c>
      <c r="BI217" s="47"/>
      <c r="BJ217" s="52">
        <f t="shared" si="1312"/>
        <v>0</v>
      </c>
      <c r="BK217" s="47"/>
      <c r="BL217" s="52">
        <f t="shared" si="1313"/>
        <v>0</v>
      </c>
      <c r="BM217" s="47"/>
      <c r="BN217" s="52">
        <f t="shared" si="1314"/>
        <v>0</v>
      </c>
      <c r="BO217" s="47"/>
      <c r="BP217" s="52">
        <f t="shared" si="1315"/>
        <v>0</v>
      </c>
      <c r="BQ217" s="47"/>
      <c r="BR217" s="52">
        <f t="shared" si="1316"/>
        <v>0</v>
      </c>
      <c r="BS217" s="47"/>
      <c r="BT217" s="52">
        <f t="shared" si="1317"/>
        <v>0</v>
      </c>
      <c r="BU217" s="47"/>
      <c r="BV217" s="52">
        <f t="shared" si="1318"/>
        <v>0</v>
      </c>
      <c r="BW217" s="47"/>
      <c r="BX217" s="505">
        <f t="shared" si="1319"/>
        <v>0</v>
      </c>
      <c r="BY217" s="499"/>
      <c r="BZ217" s="52">
        <f t="shared" si="1320"/>
        <v>0</v>
      </c>
      <c r="CA217" s="47"/>
      <c r="CB217" s="52">
        <f t="shared" si="1321"/>
        <v>0</v>
      </c>
      <c r="CC217" s="47"/>
      <c r="CD217" s="52">
        <f t="shared" si="1322"/>
        <v>0</v>
      </c>
      <c r="CE217" s="47"/>
      <c r="CF217" s="52">
        <f t="shared" si="1323"/>
        <v>0</v>
      </c>
      <c r="CG217" s="42"/>
      <c r="CH217" s="49">
        <f t="shared" si="1118"/>
        <v>0</v>
      </c>
      <c r="CI217" s="49">
        <f t="shared" si="1257"/>
        <v>0</v>
      </c>
      <c r="CJ217" s="1"/>
      <c r="CK217" s="1"/>
      <c r="CL217" s="207"/>
      <c r="CM217" s="207">
        <f t="shared" si="1205"/>
        <v>0</v>
      </c>
      <c r="CN217" s="206">
        <f t="shared" si="1206"/>
        <v>0</v>
      </c>
      <c r="CO217" s="206">
        <f t="shared" si="1207"/>
        <v>0</v>
      </c>
      <c r="CP217" s="207"/>
      <c r="CQ217" s="207">
        <f t="shared" si="1258"/>
        <v>0</v>
      </c>
      <c r="CR217" s="206">
        <f t="shared" si="1259"/>
        <v>0</v>
      </c>
      <c r="CS217" s="206">
        <f t="shared" si="1260"/>
        <v>0</v>
      </c>
      <c r="CT217" s="207"/>
      <c r="CU217" s="207">
        <f t="shared" si="1261"/>
        <v>0</v>
      </c>
      <c r="CV217" s="206">
        <f t="shared" si="1262"/>
        <v>0</v>
      </c>
      <c r="CW217" s="206">
        <f t="shared" si="1263"/>
        <v>0</v>
      </c>
      <c r="CX217" s="207"/>
      <c r="CY217" s="207">
        <f t="shared" si="1264"/>
        <v>0</v>
      </c>
      <c r="CZ217" s="206">
        <f t="shared" si="1265"/>
        <v>0</v>
      </c>
      <c r="DA217" s="206">
        <f t="shared" si="1266"/>
        <v>0</v>
      </c>
      <c r="DB217" s="207"/>
      <c r="DC217" s="207">
        <f t="shared" si="1267"/>
        <v>0</v>
      </c>
      <c r="DD217" s="206">
        <f t="shared" si="1281"/>
        <v>0</v>
      </c>
      <c r="DE217" s="206">
        <f t="shared" si="1268"/>
        <v>0</v>
      </c>
      <c r="DF217" s="207"/>
      <c r="DG217" s="207">
        <f t="shared" si="1269"/>
        <v>0</v>
      </c>
      <c r="DH217" s="206">
        <f t="shared" si="1270"/>
        <v>0</v>
      </c>
      <c r="DI217" s="206">
        <f t="shared" si="1271"/>
        <v>0</v>
      </c>
      <c r="DJ217" s="207"/>
      <c r="DK217" s="207">
        <f t="shared" si="1272"/>
        <v>0</v>
      </c>
      <c r="DL217" s="206">
        <f t="shared" si="1273"/>
        <v>0</v>
      </c>
      <c r="DM217" s="206">
        <f t="shared" si="1274"/>
        <v>0</v>
      </c>
      <c r="DN217" s="207"/>
      <c r="DO217" s="207">
        <f t="shared" si="1275"/>
        <v>0</v>
      </c>
      <c r="DP217" s="206">
        <f t="shared" si="1276"/>
        <v>0</v>
      </c>
      <c r="DQ217" s="206">
        <f t="shared" si="1277"/>
        <v>0</v>
      </c>
      <c r="DR217" s="207"/>
      <c r="DS217" s="207">
        <f t="shared" si="1278"/>
        <v>0</v>
      </c>
      <c r="DT217" s="206">
        <f t="shared" si="1279"/>
        <v>0</v>
      </c>
      <c r="DU217" s="206">
        <f t="shared" si="1280"/>
        <v>0</v>
      </c>
      <c r="DV217" s="207"/>
      <c r="DW217" s="207">
        <f t="shared" si="1208"/>
        <v>0</v>
      </c>
      <c r="DX217" s="206">
        <f t="shared" si="1209"/>
        <v>0</v>
      </c>
      <c r="DY217" s="206">
        <f t="shared" si="1210"/>
        <v>0</v>
      </c>
      <c r="DZ217" s="525"/>
      <c r="EA217" s="207">
        <f t="shared" si="1144"/>
        <v>0</v>
      </c>
      <c r="EB217" s="206">
        <f t="shared" si="1145"/>
        <v>0</v>
      </c>
      <c r="EC217" s="206">
        <f t="shared" si="1146"/>
        <v>0</v>
      </c>
      <c r="ED217" s="207"/>
      <c r="EE217" s="207">
        <f t="shared" si="1147"/>
        <v>0</v>
      </c>
      <c r="EF217" s="206">
        <f t="shared" si="1148"/>
        <v>0</v>
      </c>
      <c r="EG217" s="206">
        <f t="shared" si="1149"/>
        <v>0</v>
      </c>
      <c r="EH217" s="207"/>
      <c r="EI217" s="207">
        <f t="shared" si="1150"/>
        <v>0</v>
      </c>
      <c r="EJ217" s="206">
        <f t="shared" si="1151"/>
        <v>0</v>
      </c>
      <c r="EK217" s="206">
        <f t="shared" si="1152"/>
        <v>0</v>
      </c>
      <c r="EL217" s="207"/>
      <c r="EM217" s="207">
        <f t="shared" si="1153"/>
        <v>0</v>
      </c>
      <c r="EN217" s="206">
        <f t="shared" si="1154"/>
        <v>0</v>
      </c>
      <c r="EO217" s="206">
        <f t="shared" si="1155"/>
        <v>0</v>
      </c>
      <c r="EP217" s="207"/>
      <c r="EQ217" s="207">
        <f t="shared" si="1156"/>
        <v>0</v>
      </c>
      <c r="ER217" s="206">
        <f t="shared" si="1157"/>
        <v>0</v>
      </c>
      <c r="ES217" s="206">
        <f t="shared" si="1158"/>
        <v>0</v>
      </c>
      <c r="ET217" s="207"/>
      <c r="EU217" s="207">
        <f t="shared" si="1159"/>
        <v>0</v>
      </c>
      <c r="EV217" s="206">
        <f t="shared" si="1160"/>
        <v>0</v>
      </c>
      <c r="EW217" s="206">
        <f t="shared" si="1161"/>
        <v>0</v>
      </c>
      <c r="EX217" s="207"/>
      <c r="EY217" s="207">
        <f t="shared" si="1162"/>
        <v>0</v>
      </c>
      <c r="EZ217" s="206">
        <f t="shared" si="1163"/>
        <v>0</v>
      </c>
      <c r="FA217" s="206">
        <f t="shared" si="1164"/>
        <v>0</v>
      </c>
      <c r="FB217" s="207"/>
      <c r="FC217" s="207">
        <f t="shared" si="1165"/>
        <v>0</v>
      </c>
      <c r="FD217" s="206">
        <f t="shared" si="1166"/>
        <v>0</v>
      </c>
      <c r="FE217" s="206">
        <f t="shared" si="1167"/>
        <v>0</v>
      </c>
      <c r="FF217" s="207"/>
      <c r="FG217" s="207">
        <f t="shared" si="1168"/>
        <v>0</v>
      </c>
      <c r="FH217" s="206">
        <f t="shared" si="1169"/>
        <v>0</v>
      </c>
      <c r="FI217" s="206">
        <f t="shared" si="1170"/>
        <v>0</v>
      </c>
      <c r="FJ217" s="207"/>
      <c r="FK217" s="207">
        <f t="shared" si="1171"/>
        <v>0</v>
      </c>
      <c r="FL217" s="206">
        <f t="shared" si="1172"/>
        <v>0</v>
      </c>
      <c r="FM217" s="206">
        <f t="shared" si="1173"/>
        <v>0</v>
      </c>
      <c r="FN217" s="207"/>
      <c r="FO217" s="207">
        <f t="shared" si="1174"/>
        <v>0</v>
      </c>
      <c r="FP217" s="206">
        <f t="shared" si="1175"/>
        <v>0</v>
      </c>
      <c r="FQ217" s="206">
        <f t="shared" si="1176"/>
        <v>0</v>
      </c>
      <c r="FR217" s="207"/>
      <c r="FS217" s="207">
        <f t="shared" si="1177"/>
        <v>0</v>
      </c>
      <c r="FT217" s="206">
        <f t="shared" si="1178"/>
        <v>0</v>
      </c>
      <c r="FU217" s="206">
        <f t="shared" si="1179"/>
        <v>0</v>
      </c>
      <c r="FV217" s="207"/>
      <c r="FW217" s="207">
        <f t="shared" si="1324"/>
        <v>0</v>
      </c>
      <c r="FX217" s="206"/>
      <c r="FY217" s="206"/>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1:263" s="3" customFormat="1" x14ac:dyDescent="0.2">
      <c r="A218" s="45"/>
      <c r="B218" s="45"/>
      <c r="C218" s="45" t="s">
        <v>9</v>
      </c>
      <c r="D218" s="45">
        <v>60</v>
      </c>
      <c r="E218" s="486"/>
      <c r="F218" s="52">
        <f t="shared" si="1282"/>
        <v>0</v>
      </c>
      <c r="G218" s="47"/>
      <c r="H218" s="52">
        <f t="shared" si="1283"/>
        <v>0</v>
      </c>
      <c r="I218" s="47"/>
      <c r="J218" s="52">
        <f t="shared" si="1284"/>
        <v>0</v>
      </c>
      <c r="K218" s="47"/>
      <c r="L218" s="52">
        <f t="shared" si="1285"/>
        <v>0</v>
      </c>
      <c r="M218" s="47"/>
      <c r="N218" s="52">
        <f t="shared" si="1286"/>
        <v>0</v>
      </c>
      <c r="O218" s="47"/>
      <c r="P218" s="52">
        <f t="shared" si="1287"/>
        <v>0</v>
      </c>
      <c r="Q218" s="47"/>
      <c r="R218" s="52">
        <f t="shared" si="1288"/>
        <v>0</v>
      </c>
      <c r="S218" s="47"/>
      <c r="T218" s="52">
        <f t="shared" si="1289"/>
        <v>0</v>
      </c>
      <c r="U218" s="47"/>
      <c r="V218" s="52">
        <f t="shared" si="1189"/>
        <v>0</v>
      </c>
      <c r="W218" s="47"/>
      <c r="X218" s="52">
        <f t="shared" si="1290"/>
        <v>0</v>
      </c>
      <c r="Y218" s="47"/>
      <c r="Z218" s="52">
        <f t="shared" si="1291"/>
        <v>0</v>
      </c>
      <c r="AA218" s="47"/>
      <c r="AB218" s="481">
        <f t="shared" si="1292"/>
        <v>0</v>
      </c>
      <c r="AC218" s="486"/>
      <c r="AD218" s="52">
        <f t="shared" si="1193"/>
        <v>0</v>
      </c>
      <c r="AE218" s="47"/>
      <c r="AF218" s="52">
        <f t="shared" si="1194"/>
        <v>0</v>
      </c>
      <c r="AG218" s="47"/>
      <c r="AH218" s="52">
        <f t="shared" si="1195"/>
        <v>0</v>
      </c>
      <c r="AI218" s="47"/>
      <c r="AJ218" s="52">
        <f t="shared" si="1196"/>
        <v>0</v>
      </c>
      <c r="AK218" s="47"/>
      <c r="AL218" s="52">
        <f t="shared" si="1197"/>
        <v>0</v>
      </c>
      <c r="AM218" s="47"/>
      <c r="AN218" s="52">
        <f t="shared" si="1198"/>
        <v>0</v>
      </c>
      <c r="AO218" s="47"/>
      <c r="AP218" s="52">
        <f t="shared" si="1199"/>
        <v>0</v>
      </c>
      <c r="AQ218" s="47"/>
      <c r="AR218" s="52">
        <f t="shared" si="1200"/>
        <v>0</v>
      </c>
      <c r="AS218" s="47"/>
      <c r="AT218" s="52">
        <f t="shared" si="1201"/>
        <v>0</v>
      </c>
      <c r="AU218" s="47"/>
      <c r="AV218" s="52">
        <f t="shared" si="1202"/>
        <v>0</v>
      </c>
      <c r="AW218" s="47"/>
      <c r="AX218" s="52">
        <f t="shared" si="1203"/>
        <v>0</v>
      </c>
      <c r="AY218" s="47"/>
      <c r="AZ218" s="481">
        <f t="shared" si="1204"/>
        <v>0</v>
      </c>
      <c r="BA218" s="486"/>
      <c r="BB218" s="52">
        <f t="shared" si="1102"/>
        <v>0</v>
      </c>
      <c r="BC218" s="47"/>
      <c r="BD218" s="52">
        <f t="shared" si="1309"/>
        <v>0</v>
      </c>
      <c r="BE218" s="47"/>
      <c r="BF218" s="52">
        <f t="shared" si="1310"/>
        <v>0</v>
      </c>
      <c r="BG218" s="47"/>
      <c r="BH218" s="52">
        <f t="shared" si="1311"/>
        <v>0</v>
      </c>
      <c r="BI218" s="47"/>
      <c r="BJ218" s="52">
        <f t="shared" si="1312"/>
        <v>0</v>
      </c>
      <c r="BK218" s="47"/>
      <c r="BL218" s="52">
        <f t="shared" si="1313"/>
        <v>0</v>
      </c>
      <c r="BM218" s="47"/>
      <c r="BN218" s="52">
        <f t="shared" si="1314"/>
        <v>0</v>
      </c>
      <c r="BO218" s="47"/>
      <c r="BP218" s="52">
        <f t="shared" si="1315"/>
        <v>0</v>
      </c>
      <c r="BQ218" s="47"/>
      <c r="BR218" s="52">
        <f t="shared" si="1316"/>
        <v>0</v>
      </c>
      <c r="BS218" s="47"/>
      <c r="BT218" s="52">
        <f t="shared" si="1317"/>
        <v>0</v>
      </c>
      <c r="BU218" s="47"/>
      <c r="BV218" s="52">
        <f t="shared" si="1318"/>
        <v>0</v>
      </c>
      <c r="BW218" s="47"/>
      <c r="BX218" s="505">
        <f t="shared" si="1319"/>
        <v>0</v>
      </c>
      <c r="BY218" s="499"/>
      <c r="BZ218" s="52">
        <f t="shared" si="1320"/>
        <v>0</v>
      </c>
      <c r="CA218" s="47"/>
      <c r="CB218" s="52">
        <f t="shared" si="1321"/>
        <v>0</v>
      </c>
      <c r="CC218" s="47"/>
      <c r="CD218" s="52">
        <f t="shared" si="1322"/>
        <v>0</v>
      </c>
      <c r="CE218" s="47"/>
      <c r="CF218" s="52">
        <f t="shared" si="1323"/>
        <v>0</v>
      </c>
      <c r="CG218" s="42"/>
      <c r="CH218" s="49">
        <f t="shared" si="1118"/>
        <v>0</v>
      </c>
      <c r="CI218" s="49">
        <f t="shared" si="1257"/>
        <v>0</v>
      </c>
      <c r="CJ218" s="1"/>
      <c r="CK218" s="1"/>
      <c r="CL218" s="207"/>
      <c r="CM218" s="207">
        <f t="shared" si="1205"/>
        <v>0</v>
      </c>
      <c r="CN218" s="206">
        <f t="shared" si="1206"/>
        <v>0</v>
      </c>
      <c r="CO218" s="206">
        <f t="shared" si="1207"/>
        <v>0</v>
      </c>
      <c r="CP218" s="207"/>
      <c r="CQ218" s="207">
        <f t="shared" si="1258"/>
        <v>0</v>
      </c>
      <c r="CR218" s="206">
        <f t="shared" si="1259"/>
        <v>0</v>
      </c>
      <c r="CS218" s="206">
        <f t="shared" si="1260"/>
        <v>0</v>
      </c>
      <c r="CT218" s="207"/>
      <c r="CU218" s="207">
        <f t="shared" ref="CU218:CU225" si="1325">SUM(CT218*D219)</f>
        <v>0</v>
      </c>
      <c r="CV218" s="206">
        <f t="shared" si="1262"/>
        <v>0</v>
      </c>
      <c r="CW218" s="206">
        <f t="shared" si="1263"/>
        <v>0</v>
      </c>
      <c r="CX218" s="207"/>
      <c r="CY218" s="207">
        <f t="shared" si="1264"/>
        <v>0</v>
      </c>
      <c r="CZ218" s="206">
        <f t="shared" si="1265"/>
        <v>0</v>
      </c>
      <c r="DA218" s="206">
        <f t="shared" si="1266"/>
        <v>0</v>
      </c>
      <c r="DB218" s="207"/>
      <c r="DC218" s="207">
        <f t="shared" si="1267"/>
        <v>0</v>
      </c>
      <c r="DD218" s="206">
        <f t="shared" si="1281"/>
        <v>0</v>
      </c>
      <c r="DE218" s="206">
        <f t="shared" si="1268"/>
        <v>0</v>
      </c>
      <c r="DF218" s="207"/>
      <c r="DG218" s="207">
        <f t="shared" si="1269"/>
        <v>0</v>
      </c>
      <c r="DH218" s="206">
        <f t="shared" si="1270"/>
        <v>0</v>
      </c>
      <c r="DI218" s="206">
        <f t="shared" si="1271"/>
        <v>0</v>
      </c>
      <c r="DJ218" s="207"/>
      <c r="DK218" s="207">
        <f t="shared" si="1272"/>
        <v>0</v>
      </c>
      <c r="DL218" s="206">
        <f t="shared" si="1273"/>
        <v>0</v>
      </c>
      <c r="DM218" s="206">
        <f t="shared" si="1274"/>
        <v>0</v>
      </c>
      <c r="DN218" s="207"/>
      <c r="DO218" s="207">
        <f t="shared" si="1275"/>
        <v>0</v>
      </c>
      <c r="DP218" s="206">
        <f t="shared" si="1276"/>
        <v>0</v>
      </c>
      <c r="DQ218" s="206">
        <f t="shared" si="1277"/>
        <v>0</v>
      </c>
      <c r="DR218" s="207"/>
      <c r="DS218" s="207">
        <f t="shared" si="1278"/>
        <v>0</v>
      </c>
      <c r="DT218" s="206">
        <f t="shared" si="1279"/>
        <v>0</v>
      </c>
      <c r="DU218" s="206">
        <f t="shared" si="1280"/>
        <v>0</v>
      </c>
      <c r="DV218" s="207"/>
      <c r="DW218" s="207">
        <f t="shared" si="1208"/>
        <v>0</v>
      </c>
      <c r="DX218" s="206">
        <f t="shared" si="1209"/>
        <v>0</v>
      </c>
      <c r="DY218" s="206">
        <f t="shared" si="1210"/>
        <v>0</v>
      </c>
      <c r="DZ218" s="525"/>
      <c r="EA218" s="207">
        <f t="shared" si="1144"/>
        <v>0</v>
      </c>
      <c r="EB218" s="206">
        <f t="shared" si="1145"/>
        <v>0</v>
      </c>
      <c r="EC218" s="206">
        <f t="shared" si="1146"/>
        <v>0</v>
      </c>
      <c r="ED218" s="207"/>
      <c r="EE218" s="207">
        <f t="shared" si="1147"/>
        <v>0</v>
      </c>
      <c r="EF218" s="206">
        <f t="shared" si="1148"/>
        <v>0</v>
      </c>
      <c r="EG218" s="206">
        <f t="shared" si="1149"/>
        <v>0</v>
      </c>
      <c r="EH218" s="207"/>
      <c r="EI218" s="207">
        <f t="shared" si="1150"/>
        <v>0</v>
      </c>
      <c r="EJ218" s="206">
        <f t="shared" si="1151"/>
        <v>0</v>
      </c>
      <c r="EK218" s="206">
        <f t="shared" si="1152"/>
        <v>0</v>
      </c>
      <c r="EL218" s="207"/>
      <c r="EM218" s="207">
        <f t="shared" si="1153"/>
        <v>0</v>
      </c>
      <c r="EN218" s="206">
        <f t="shared" si="1154"/>
        <v>0</v>
      </c>
      <c r="EO218" s="206">
        <f t="shared" si="1155"/>
        <v>0</v>
      </c>
      <c r="EP218" s="207"/>
      <c r="EQ218" s="207">
        <f t="shared" si="1156"/>
        <v>0</v>
      </c>
      <c r="ER218" s="206">
        <f t="shared" si="1157"/>
        <v>0</v>
      </c>
      <c r="ES218" s="206">
        <f t="shared" si="1158"/>
        <v>0</v>
      </c>
      <c r="ET218" s="207"/>
      <c r="EU218" s="207">
        <f t="shared" si="1159"/>
        <v>0</v>
      </c>
      <c r="EV218" s="206">
        <f t="shared" si="1160"/>
        <v>0</v>
      </c>
      <c r="EW218" s="206">
        <f t="shared" si="1161"/>
        <v>0</v>
      </c>
      <c r="EX218" s="207"/>
      <c r="EY218" s="207">
        <f t="shared" si="1162"/>
        <v>0</v>
      </c>
      <c r="EZ218" s="206">
        <f t="shared" si="1163"/>
        <v>0</v>
      </c>
      <c r="FA218" s="206">
        <f t="shared" si="1164"/>
        <v>0</v>
      </c>
      <c r="FB218" s="207"/>
      <c r="FC218" s="207">
        <f t="shared" si="1165"/>
        <v>0</v>
      </c>
      <c r="FD218" s="206">
        <f t="shared" si="1166"/>
        <v>0</v>
      </c>
      <c r="FE218" s="206">
        <f t="shared" si="1167"/>
        <v>0</v>
      </c>
      <c r="FF218" s="207"/>
      <c r="FG218" s="207">
        <f t="shared" si="1168"/>
        <v>0</v>
      </c>
      <c r="FH218" s="206">
        <f t="shared" si="1169"/>
        <v>0</v>
      </c>
      <c r="FI218" s="206">
        <f t="shared" si="1170"/>
        <v>0</v>
      </c>
      <c r="FJ218" s="207"/>
      <c r="FK218" s="207">
        <f t="shared" si="1171"/>
        <v>0</v>
      </c>
      <c r="FL218" s="206">
        <f t="shared" si="1172"/>
        <v>0</v>
      </c>
      <c r="FM218" s="206">
        <f t="shared" si="1173"/>
        <v>0</v>
      </c>
      <c r="FN218" s="207"/>
      <c r="FO218" s="207">
        <f t="shared" si="1174"/>
        <v>0</v>
      </c>
      <c r="FP218" s="206">
        <f t="shared" si="1175"/>
        <v>0</v>
      </c>
      <c r="FQ218" s="206">
        <f t="shared" si="1176"/>
        <v>0</v>
      </c>
      <c r="FR218" s="207"/>
      <c r="FS218" s="207">
        <f t="shared" si="1177"/>
        <v>0</v>
      </c>
      <c r="FT218" s="206">
        <f t="shared" si="1178"/>
        <v>0</v>
      </c>
      <c r="FU218" s="206">
        <f t="shared" si="1179"/>
        <v>0</v>
      </c>
      <c r="FV218" s="207"/>
      <c r="FW218" s="207">
        <f t="shared" ref="FW218:FW225" si="1326">SUM(FV218*CH219)</f>
        <v>0</v>
      </c>
      <c r="FX218" s="206"/>
      <c r="FY218" s="206"/>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1:263" s="3" customFormat="1" x14ac:dyDescent="0.2">
      <c r="A219" s="45" t="s">
        <v>98</v>
      </c>
      <c r="B219" s="45" t="s">
        <v>99</v>
      </c>
      <c r="C219" s="45" t="s">
        <v>10</v>
      </c>
      <c r="D219" s="45">
        <v>35</v>
      </c>
      <c r="E219" s="486"/>
      <c r="F219" s="52">
        <f t="shared" si="1282"/>
        <v>0</v>
      </c>
      <c r="G219" s="47"/>
      <c r="H219" s="52">
        <f t="shared" si="1283"/>
        <v>0</v>
      </c>
      <c r="I219" s="47"/>
      <c r="J219" s="52">
        <f t="shared" si="1284"/>
        <v>0</v>
      </c>
      <c r="K219" s="47"/>
      <c r="L219" s="52">
        <f t="shared" si="1285"/>
        <v>0</v>
      </c>
      <c r="M219" s="47"/>
      <c r="N219" s="52">
        <f t="shared" si="1286"/>
        <v>0</v>
      </c>
      <c r="O219" s="47"/>
      <c r="P219" s="52">
        <f t="shared" si="1287"/>
        <v>0</v>
      </c>
      <c r="Q219" s="47"/>
      <c r="R219" s="52">
        <f t="shared" si="1288"/>
        <v>0</v>
      </c>
      <c r="S219" s="47"/>
      <c r="T219" s="52">
        <f t="shared" si="1289"/>
        <v>0</v>
      </c>
      <c r="U219" s="47"/>
      <c r="V219" s="52">
        <f t="shared" si="1189"/>
        <v>0</v>
      </c>
      <c r="W219" s="47"/>
      <c r="X219" s="52">
        <f t="shared" si="1290"/>
        <v>0</v>
      </c>
      <c r="Y219" s="47"/>
      <c r="Z219" s="52">
        <f t="shared" si="1291"/>
        <v>0</v>
      </c>
      <c r="AA219" s="47"/>
      <c r="AB219" s="481">
        <f t="shared" si="1292"/>
        <v>0</v>
      </c>
      <c r="AC219" s="486"/>
      <c r="AD219" s="52">
        <f t="shared" si="1193"/>
        <v>0</v>
      </c>
      <c r="AE219" s="47"/>
      <c r="AF219" s="52">
        <f t="shared" si="1194"/>
        <v>0</v>
      </c>
      <c r="AG219" s="47"/>
      <c r="AH219" s="52">
        <f t="shared" si="1195"/>
        <v>0</v>
      </c>
      <c r="AI219" s="47"/>
      <c r="AJ219" s="52">
        <f t="shared" si="1196"/>
        <v>0</v>
      </c>
      <c r="AK219" s="47"/>
      <c r="AL219" s="52">
        <f t="shared" si="1197"/>
        <v>0</v>
      </c>
      <c r="AM219" s="47"/>
      <c r="AN219" s="52">
        <f t="shared" si="1198"/>
        <v>0</v>
      </c>
      <c r="AO219" s="47"/>
      <c r="AP219" s="52">
        <f t="shared" si="1199"/>
        <v>0</v>
      </c>
      <c r="AQ219" s="47"/>
      <c r="AR219" s="52">
        <f t="shared" si="1200"/>
        <v>0</v>
      </c>
      <c r="AS219" s="47"/>
      <c r="AT219" s="52">
        <f t="shared" si="1201"/>
        <v>0</v>
      </c>
      <c r="AU219" s="47"/>
      <c r="AV219" s="52">
        <f t="shared" si="1202"/>
        <v>0</v>
      </c>
      <c r="AW219" s="47"/>
      <c r="AX219" s="52">
        <f t="shared" si="1203"/>
        <v>0</v>
      </c>
      <c r="AY219" s="47"/>
      <c r="AZ219" s="481">
        <f t="shared" si="1204"/>
        <v>0</v>
      </c>
      <c r="BA219" s="486"/>
      <c r="BB219" s="52">
        <f t="shared" si="1102"/>
        <v>0</v>
      </c>
      <c r="BC219" s="47"/>
      <c r="BD219" s="52">
        <f t="shared" si="1309"/>
        <v>0</v>
      </c>
      <c r="BE219" s="47"/>
      <c r="BF219" s="52">
        <f t="shared" si="1310"/>
        <v>0</v>
      </c>
      <c r="BG219" s="47"/>
      <c r="BH219" s="52">
        <f t="shared" si="1311"/>
        <v>0</v>
      </c>
      <c r="BI219" s="47"/>
      <c r="BJ219" s="52">
        <f t="shared" si="1312"/>
        <v>0</v>
      </c>
      <c r="BK219" s="47"/>
      <c r="BL219" s="52">
        <f t="shared" si="1313"/>
        <v>0</v>
      </c>
      <c r="BM219" s="47"/>
      <c r="BN219" s="52">
        <f t="shared" si="1314"/>
        <v>0</v>
      </c>
      <c r="BO219" s="47"/>
      <c r="BP219" s="52">
        <f t="shared" si="1315"/>
        <v>0</v>
      </c>
      <c r="BQ219" s="47"/>
      <c r="BR219" s="52">
        <f t="shared" si="1316"/>
        <v>0</v>
      </c>
      <c r="BS219" s="47"/>
      <c r="BT219" s="52">
        <f t="shared" si="1317"/>
        <v>0</v>
      </c>
      <c r="BU219" s="47"/>
      <c r="BV219" s="52">
        <f t="shared" si="1318"/>
        <v>0</v>
      </c>
      <c r="BW219" s="47"/>
      <c r="BX219" s="505">
        <f t="shared" si="1319"/>
        <v>0</v>
      </c>
      <c r="BY219" s="499"/>
      <c r="BZ219" s="52">
        <f t="shared" si="1320"/>
        <v>0</v>
      </c>
      <c r="CA219" s="47"/>
      <c r="CB219" s="52">
        <f t="shared" si="1321"/>
        <v>0</v>
      </c>
      <c r="CC219" s="47"/>
      <c r="CD219" s="52">
        <f t="shared" si="1322"/>
        <v>0</v>
      </c>
      <c r="CE219" s="47"/>
      <c r="CF219" s="52">
        <f t="shared" si="1323"/>
        <v>0</v>
      </c>
      <c r="CG219" s="42"/>
      <c r="CH219" s="49">
        <f t="shared" si="1118"/>
        <v>0</v>
      </c>
      <c r="CI219" s="49">
        <f t="shared" si="1257"/>
        <v>0</v>
      </c>
      <c r="CJ219" s="1"/>
      <c r="CK219" s="1"/>
      <c r="CL219" s="207"/>
      <c r="CM219" s="207">
        <f t="shared" si="1205"/>
        <v>0</v>
      </c>
      <c r="CN219" s="206">
        <f t="shared" si="1206"/>
        <v>0</v>
      </c>
      <c r="CO219" s="206">
        <f t="shared" si="1207"/>
        <v>0</v>
      </c>
      <c r="CP219" s="207"/>
      <c r="CQ219" s="207">
        <f t="shared" si="1258"/>
        <v>0</v>
      </c>
      <c r="CR219" s="206">
        <f t="shared" si="1259"/>
        <v>0</v>
      </c>
      <c r="CS219" s="206">
        <f t="shared" si="1260"/>
        <v>0</v>
      </c>
      <c r="CT219" s="207"/>
      <c r="CU219" s="207">
        <f t="shared" si="1325"/>
        <v>0</v>
      </c>
      <c r="CV219" s="206">
        <f t="shared" si="1262"/>
        <v>0</v>
      </c>
      <c r="CW219" s="206">
        <f t="shared" si="1263"/>
        <v>0</v>
      </c>
      <c r="CX219" s="207"/>
      <c r="CY219" s="207">
        <f t="shared" si="1264"/>
        <v>0</v>
      </c>
      <c r="CZ219" s="206">
        <f t="shared" si="1265"/>
        <v>0</v>
      </c>
      <c r="DA219" s="206">
        <f t="shared" si="1266"/>
        <v>0</v>
      </c>
      <c r="DB219" s="207"/>
      <c r="DC219" s="207">
        <f t="shared" si="1267"/>
        <v>0</v>
      </c>
      <c r="DD219" s="206">
        <f t="shared" si="1281"/>
        <v>0</v>
      </c>
      <c r="DE219" s="206">
        <f t="shared" si="1268"/>
        <v>0</v>
      </c>
      <c r="DF219" s="207"/>
      <c r="DG219" s="207">
        <f t="shared" si="1269"/>
        <v>0</v>
      </c>
      <c r="DH219" s="206">
        <f t="shared" si="1270"/>
        <v>0</v>
      </c>
      <c r="DI219" s="206">
        <f t="shared" si="1271"/>
        <v>0</v>
      </c>
      <c r="DJ219" s="207"/>
      <c r="DK219" s="207">
        <f t="shared" si="1272"/>
        <v>0</v>
      </c>
      <c r="DL219" s="206">
        <f t="shared" si="1273"/>
        <v>0</v>
      </c>
      <c r="DM219" s="206">
        <f t="shared" si="1274"/>
        <v>0</v>
      </c>
      <c r="DN219" s="207"/>
      <c r="DO219" s="207">
        <f t="shared" si="1275"/>
        <v>0</v>
      </c>
      <c r="DP219" s="206">
        <f t="shared" si="1276"/>
        <v>0</v>
      </c>
      <c r="DQ219" s="206">
        <f t="shared" si="1277"/>
        <v>0</v>
      </c>
      <c r="DR219" s="207"/>
      <c r="DS219" s="207">
        <f t="shared" si="1278"/>
        <v>0</v>
      </c>
      <c r="DT219" s="206">
        <f t="shared" si="1279"/>
        <v>0</v>
      </c>
      <c r="DU219" s="206">
        <f t="shared" si="1280"/>
        <v>0</v>
      </c>
      <c r="DV219" s="207"/>
      <c r="DW219" s="207">
        <f t="shared" si="1208"/>
        <v>0</v>
      </c>
      <c r="DX219" s="206">
        <f t="shared" si="1209"/>
        <v>0</v>
      </c>
      <c r="DY219" s="206">
        <f t="shared" si="1210"/>
        <v>0</v>
      </c>
      <c r="DZ219" s="525"/>
      <c r="EA219" s="207">
        <f t="shared" si="1144"/>
        <v>0</v>
      </c>
      <c r="EB219" s="206">
        <f t="shared" si="1145"/>
        <v>0</v>
      </c>
      <c r="EC219" s="206">
        <f t="shared" si="1146"/>
        <v>0</v>
      </c>
      <c r="ED219" s="207"/>
      <c r="EE219" s="207">
        <f t="shared" si="1147"/>
        <v>0</v>
      </c>
      <c r="EF219" s="206">
        <f t="shared" si="1148"/>
        <v>0</v>
      </c>
      <c r="EG219" s="206">
        <f t="shared" si="1149"/>
        <v>0</v>
      </c>
      <c r="EH219" s="207"/>
      <c r="EI219" s="207">
        <f t="shared" si="1150"/>
        <v>0</v>
      </c>
      <c r="EJ219" s="206">
        <f t="shared" si="1151"/>
        <v>0</v>
      </c>
      <c r="EK219" s="206">
        <f t="shared" si="1152"/>
        <v>0</v>
      </c>
      <c r="EL219" s="207"/>
      <c r="EM219" s="207">
        <f t="shared" si="1153"/>
        <v>0</v>
      </c>
      <c r="EN219" s="206">
        <f t="shared" si="1154"/>
        <v>0</v>
      </c>
      <c r="EO219" s="206">
        <f t="shared" si="1155"/>
        <v>0</v>
      </c>
      <c r="EP219" s="207"/>
      <c r="EQ219" s="207">
        <f t="shared" si="1156"/>
        <v>0</v>
      </c>
      <c r="ER219" s="206">
        <f t="shared" si="1157"/>
        <v>0</v>
      </c>
      <c r="ES219" s="206">
        <f t="shared" si="1158"/>
        <v>0</v>
      </c>
      <c r="ET219" s="207"/>
      <c r="EU219" s="207">
        <f t="shared" si="1159"/>
        <v>0</v>
      </c>
      <c r="EV219" s="206">
        <f t="shared" si="1160"/>
        <v>0</v>
      </c>
      <c r="EW219" s="206">
        <f t="shared" si="1161"/>
        <v>0</v>
      </c>
      <c r="EX219" s="207"/>
      <c r="EY219" s="207">
        <f t="shared" si="1162"/>
        <v>0</v>
      </c>
      <c r="EZ219" s="206">
        <f t="shared" si="1163"/>
        <v>0</v>
      </c>
      <c r="FA219" s="206">
        <f t="shared" si="1164"/>
        <v>0</v>
      </c>
      <c r="FB219" s="207"/>
      <c r="FC219" s="207">
        <f t="shared" si="1165"/>
        <v>0</v>
      </c>
      <c r="FD219" s="206">
        <f t="shared" si="1166"/>
        <v>0</v>
      </c>
      <c r="FE219" s="206">
        <f t="shared" si="1167"/>
        <v>0</v>
      </c>
      <c r="FF219" s="207"/>
      <c r="FG219" s="207">
        <f t="shared" si="1168"/>
        <v>0</v>
      </c>
      <c r="FH219" s="206">
        <f t="shared" si="1169"/>
        <v>0</v>
      </c>
      <c r="FI219" s="206">
        <f t="shared" si="1170"/>
        <v>0</v>
      </c>
      <c r="FJ219" s="207"/>
      <c r="FK219" s="207">
        <f t="shared" si="1171"/>
        <v>0</v>
      </c>
      <c r="FL219" s="206">
        <f t="shared" si="1172"/>
        <v>0</v>
      </c>
      <c r="FM219" s="206">
        <f t="shared" si="1173"/>
        <v>0</v>
      </c>
      <c r="FN219" s="207"/>
      <c r="FO219" s="207">
        <f t="shared" si="1174"/>
        <v>0</v>
      </c>
      <c r="FP219" s="206">
        <f t="shared" si="1175"/>
        <v>0</v>
      </c>
      <c r="FQ219" s="206">
        <f t="shared" si="1176"/>
        <v>0</v>
      </c>
      <c r="FR219" s="207"/>
      <c r="FS219" s="207">
        <f t="shared" si="1177"/>
        <v>0</v>
      </c>
      <c r="FT219" s="206">
        <f t="shared" si="1178"/>
        <v>0</v>
      </c>
      <c r="FU219" s="206">
        <f t="shared" si="1179"/>
        <v>0</v>
      </c>
      <c r="FV219" s="207"/>
      <c r="FW219" s="207">
        <f t="shared" si="1326"/>
        <v>0</v>
      </c>
      <c r="FX219" s="206"/>
      <c r="FY219" s="206"/>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1:263" s="3" customFormat="1" x14ac:dyDescent="0.2">
      <c r="A220" s="45" t="s">
        <v>127</v>
      </c>
      <c r="B220" s="45" t="s">
        <v>128</v>
      </c>
      <c r="C220" s="45" t="s">
        <v>10</v>
      </c>
      <c r="D220" s="45">
        <v>35</v>
      </c>
      <c r="E220" s="486"/>
      <c r="F220" s="52">
        <f t="shared" si="1282"/>
        <v>0</v>
      </c>
      <c r="G220" s="47"/>
      <c r="H220" s="52">
        <f t="shared" si="1283"/>
        <v>0</v>
      </c>
      <c r="I220" s="47"/>
      <c r="J220" s="52">
        <f t="shared" si="1284"/>
        <v>0</v>
      </c>
      <c r="K220" s="47"/>
      <c r="L220" s="52">
        <f t="shared" si="1285"/>
        <v>0</v>
      </c>
      <c r="M220" s="47"/>
      <c r="N220" s="52">
        <f t="shared" si="1286"/>
        <v>0</v>
      </c>
      <c r="O220" s="47"/>
      <c r="P220" s="52">
        <f t="shared" si="1287"/>
        <v>0</v>
      </c>
      <c r="Q220" s="47"/>
      <c r="R220" s="52">
        <f t="shared" si="1288"/>
        <v>0</v>
      </c>
      <c r="S220" s="47"/>
      <c r="T220" s="52">
        <f t="shared" si="1289"/>
        <v>0</v>
      </c>
      <c r="U220" s="47"/>
      <c r="V220" s="52">
        <f t="shared" si="1189"/>
        <v>0</v>
      </c>
      <c r="W220" s="47"/>
      <c r="X220" s="52">
        <f t="shared" si="1290"/>
        <v>0</v>
      </c>
      <c r="Y220" s="47"/>
      <c r="Z220" s="52">
        <f t="shared" si="1291"/>
        <v>0</v>
      </c>
      <c r="AA220" s="47"/>
      <c r="AB220" s="481">
        <f t="shared" si="1292"/>
        <v>0</v>
      </c>
      <c r="AC220" s="486"/>
      <c r="AD220" s="52">
        <f t="shared" si="1193"/>
        <v>0</v>
      </c>
      <c r="AE220" s="47"/>
      <c r="AF220" s="52">
        <f t="shared" si="1194"/>
        <v>0</v>
      </c>
      <c r="AG220" s="47"/>
      <c r="AH220" s="52">
        <f t="shared" si="1195"/>
        <v>0</v>
      </c>
      <c r="AI220" s="47"/>
      <c r="AJ220" s="52">
        <f t="shared" si="1196"/>
        <v>0</v>
      </c>
      <c r="AK220" s="47"/>
      <c r="AL220" s="52">
        <f t="shared" si="1197"/>
        <v>0</v>
      </c>
      <c r="AM220" s="47"/>
      <c r="AN220" s="52">
        <f t="shared" si="1198"/>
        <v>0</v>
      </c>
      <c r="AO220" s="47"/>
      <c r="AP220" s="52">
        <f t="shared" si="1199"/>
        <v>0</v>
      </c>
      <c r="AQ220" s="47"/>
      <c r="AR220" s="52">
        <f t="shared" si="1200"/>
        <v>0</v>
      </c>
      <c r="AS220" s="47"/>
      <c r="AT220" s="52">
        <f t="shared" si="1201"/>
        <v>0</v>
      </c>
      <c r="AU220" s="47"/>
      <c r="AV220" s="52">
        <f t="shared" si="1202"/>
        <v>0</v>
      </c>
      <c r="AW220" s="47"/>
      <c r="AX220" s="52">
        <f t="shared" si="1203"/>
        <v>0</v>
      </c>
      <c r="AY220" s="47"/>
      <c r="AZ220" s="481">
        <f t="shared" si="1204"/>
        <v>0</v>
      </c>
      <c r="BA220" s="486"/>
      <c r="BB220" s="52">
        <f t="shared" si="1102"/>
        <v>0</v>
      </c>
      <c r="BC220" s="47"/>
      <c r="BD220" s="52">
        <f t="shared" si="1309"/>
        <v>0</v>
      </c>
      <c r="BE220" s="47"/>
      <c r="BF220" s="52">
        <f t="shared" si="1310"/>
        <v>0</v>
      </c>
      <c r="BG220" s="47"/>
      <c r="BH220" s="52">
        <f t="shared" si="1311"/>
        <v>0</v>
      </c>
      <c r="BI220" s="47"/>
      <c r="BJ220" s="52">
        <f t="shared" si="1312"/>
        <v>0</v>
      </c>
      <c r="BK220" s="47"/>
      <c r="BL220" s="52">
        <f t="shared" si="1313"/>
        <v>0</v>
      </c>
      <c r="BM220" s="47"/>
      <c r="BN220" s="52">
        <f t="shared" si="1314"/>
        <v>0</v>
      </c>
      <c r="BO220" s="47"/>
      <c r="BP220" s="52">
        <f t="shared" si="1315"/>
        <v>0</v>
      </c>
      <c r="BQ220" s="47"/>
      <c r="BR220" s="52">
        <f t="shared" si="1316"/>
        <v>0</v>
      </c>
      <c r="BS220" s="47"/>
      <c r="BT220" s="52">
        <f t="shared" si="1317"/>
        <v>0</v>
      </c>
      <c r="BU220" s="47"/>
      <c r="BV220" s="52">
        <f t="shared" si="1318"/>
        <v>0</v>
      </c>
      <c r="BW220" s="47"/>
      <c r="BX220" s="505">
        <f t="shared" si="1319"/>
        <v>0</v>
      </c>
      <c r="BY220" s="499"/>
      <c r="BZ220" s="52">
        <f t="shared" si="1320"/>
        <v>0</v>
      </c>
      <c r="CA220" s="47"/>
      <c r="CB220" s="52">
        <f t="shared" si="1321"/>
        <v>0</v>
      </c>
      <c r="CC220" s="47"/>
      <c r="CD220" s="52">
        <f t="shared" si="1322"/>
        <v>0</v>
      </c>
      <c r="CE220" s="47"/>
      <c r="CF220" s="52">
        <f t="shared" si="1323"/>
        <v>0</v>
      </c>
      <c r="CG220" s="42"/>
      <c r="CH220" s="49">
        <f t="shared" si="1118"/>
        <v>0</v>
      </c>
      <c r="CI220" s="49">
        <f t="shared" si="1257"/>
        <v>0</v>
      </c>
      <c r="CJ220" s="1"/>
      <c r="CK220" s="1"/>
      <c r="CL220" s="207"/>
      <c r="CM220" s="207">
        <f t="shared" si="1205"/>
        <v>0</v>
      </c>
      <c r="CN220" s="206">
        <f t="shared" si="1206"/>
        <v>0</v>
      </c>
      <c r="CO220" s="206">
        <f t="shared" si="1207"/>
        <v>0</v>
      </c>
      <c r="CP220" s="207"/>
      <c r="CQ220" s="207">
        <f t="shared" si="1258"/>
        <v>0</v>
      </c>
      <c r="CR220" s="206">
        <f t="shared" si="1259"/>
        <v>0</v>
      </c>
      <c r="CS220" s="206">
        <f t="shared" si="1260"/>
        <v>0</v>
      </c>
      <c r="CT220" s="207"/>
      <c r="CU220" s="207">
        <f t="shared" si="1325"/>
        <v>0</v>
      </c>
      <c r="CV220" s="206">
        <f t="shared" si="1262"/>
        <v>0</v>
      </c>
      <c r="CW220" s="206">
        <f t="shared" si="1263"/>
        <v>0</v>
      </c>
      <c r="CX220" s="207"/>
      <c r="CY220" s="207">
        <f t="shared" si="1264"/>
        <v>0</v>
      </c>
      <c r="CZ220" s="206">
        <f t="shared" si="1265"/>
        <v>0</v>
      </c>
      <c r="DA220" s="206">
        <f t="shared" si="1266"/>
        <v>0</v>
      </c>
      <c r="DB220" s="207"/>
      <c r="DC220" s="207">
        <f t="shared" si="1267"/>
        <v>0</v>
      </c>
      <c r="DD220" s="206">
        <f t="shared" si="1281"/>
        <v>0</v>
      </c>
      <c r="DE220" s="206">
        <f t="shared" si="1268"/>
        <v>0</v>
      </c>
      <c r="DF220" s="207"/>
      <c r="DG220" s="207">
        <f t="shared" si="1269"/>
        <v>0</v>
      </c>
      <c r="DH220" s="206">
        <f t="shared" si="1270"/>
        <v>0</v>
      </c>
      <c r="DI220" s="206">
        <f t="shared" si="1271"/>
        <v>0</v>
      </c>
      <c r="DJ220" s="207"/>
      <c r="DK220" s="207">
        <f t="shared" si="1272"/>
        <v>0</v>
      </c>
      <c r="DL220" s="206">
        <f t="shared" si="1273"/>
        <v>0</v>
      </c>
      <c r="DM220" s="206">
        <f t="shared" si="1274"/>
        <v>0</v>
      </c>
      <c r="DN220" s="207"/>
      <c r="DO220" s="207">
        <f t="shared" si="1275"/>
        <v>0</v>
      </c>
      <c r="DP220" s="206">
        <f t="shared" si="1276"/>
        <v>0</v>
      </c>
      <c r="DQ220" s="206">
        <f t="shared" si="1277"/>
        <v>0</v>
      </c>
      <c r="DR220" s="207"/>
      <c r="DS220" s="207">
        <f t="shared" si="1278"/>
        <v>0</v>
      </c>
      <c r="DT220" s="206">
        <f t="shared" si="1279"/>
        <v>0</v>
      </c>
      <c r="DU220" s="206">
        <f t="shared" si="1280"/>
        <v>0</v>
      </c>
      <c r="DV220" s="207"/>
      <c r="DW220" s="207">
        <f t="shared" si="1208"/>
        <v>0</v>
      </c>
      <c r="DX220" s="206">
        <f t="shared" si="1209"/>
        <v>0</v>
      </c>
      <c r="DY220" s="206">
        <f t="shared" si="1210"/>
        <v>0</v>
      </c>
      <c r="DZ220" s="525"/>
      <c r="EA220" s="207">
        <f t="shared" si="1144"/>
        <v>0</v>
      </c>
      <c r="EB220" s="206">
        <f t="shared" si="1145"/>
        <v>0</v>
      </c>
      <c r="EC220" s="206">
        <f t="shared" si="1146"/>
        <v>0</v>
      </c>
      <c r="ED220" s="207"/>
      <c r="EE220" s="207">
        <f t="shared" si="1147"/>
        <v>0</v>
      </c>
      <c r="EF220" s="206">
        <f t="shared" si="1148"/>
        <v>0</v>
      </c>
      <c r="EG220" s="206">
        <f t="shared" si="1149"/>
        <v>0</v>
      </c>
      <c r="EH220" s="207"/>
      <c r="EI220" s="207">
        <f t="shared" si="1150"/>
        <v>0</v>
      </c>
      <c r="EJ220" s="206">
        <f t="shared" si="1151"/>
        <v>0</v>
      </c>
      <c r="EK220" s="206">
        <f t="shared" si="1152"/>
        <v>0</v>
      </c>
      <c r="EL220" s="207"/>
      <c r="EM220" s="207">
        <f t="shared" si="1153"/>
        <v>0</v>
      </c>
      <c r="EN220" s="206">
        <f t="shared" si="1154"/>
        <v>0</v>
      </c>
      <c r="EO220" s="206">
        <f t="shared" si="1155"/>
        <v>0</v>
      </c>
      <c r="EP220" s="207"/>
      <c r="EQ220" s="207">
        <f t="shared" si="1156"/>
        <v>0</v>
      </c>
      <c r="ER220" s="206">
        <f t="shared" si="1157"/>
        <v>0</v>
      </c>
      <c r="ES220" s="206">
        <f t="shared" si="1158"/>
        <v>0</v>
      </c>
      <c r="ET220" s="207"/>
      <c r="EU220" s="207">
        <f t="shared" si="1159"/>
        <v>0</v>
      </c>
      <c r="EV220" s="206">
        <f t="shared" si="1160"/>
        <v>0</v>
      </c>
      <c r="EW220" s="206">
        <f t="shared" si="1161"/>
        <v>0</v>
      </c>
      <c r="EX220" s="207"/>
      <c r="EY220" s="207">
        <f t="shared" si="1162"/>
        <v>0</v>
      </c>
      <c r="EZ220" s="206">
        <f t="shared" si="1163"/>
        <v>0</v>
      </c>
      <c r="FA220" s="206">
        <f t="shared" si="1164"/>
        <v>0</v>
      </c>
      <c r="FB220" s="207"/>
      <c r="FC220" s="207">
        <f t="shared" si="1165"/>
        <v>0</v>
      </c>
      <c r="FD220" s="206">
        <f t="shared" si="1166"/>
        <v>0</v>
      </c>
      <c r="FE220" s="206">
        <f t="shared" si="1167"/>
        <v>0</v>
      </c>
      <c r="FF220" s="207"/>
      <c r="FG220" s="207">
        <f t="shared" si="1168"/>
        <v>0</v>
      </c>
      <c r="FH220" s="206">
        <f t="shared" si="1169"/>
        <v>0</v>
      </c>
      <c r="FI220" s="206">
        <f t="shared" si="1170"/>
        <v>0</v>
      </c>
      <c r="FJ220" s="207"/>
      <c r="FK220" s="207">
        <f t="shared" si="1171"/>
        <v>0</v>
      </c>
      <c r="FL220" s="206">
        <f t="shared" si="1172"/>
        <v>0</v>
      </c>
      <c r="FM220" s="206">
        <f t="shared" si="1173"/>
        <v>0</v>
      </c>
      <c r="FN220" s="207"/>
      <c r="FO220" s="207">
        <f t="shared" si="1174"/>
        <v>0</v>
      </c>
      <c r="FP220" s="206">
        <f t="shared" si="1175"/>
        <v>0</v>
      </c>
      <c r="FQ220" s="206">
        <f t="shared" si="1176"/>
        <v>0</v>
      </c>
      <c r="FR220" s="207"/>
      <c r="FS220" s="207">
        <f t="shared" si="1177"/>
        <v>0</v>
      </c>
      <c r="FT220" s="206">
        <f t="shared" si="1178"/>
        <v>0</v>
      </c>
      <c r="FU220" s="206">
        <f t="shared" si="1179"/>
        <v>0</v>
      </c>
      <c r="FV220" s="207"/>
      <c r="FW220" s="207">
        <f t="shared" si="1326"/>
        <v>0</v>
      </c>
      <c r="FX220" s="206"/>
      <c r="FY220" s="206"/>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1:263" s="3" customFormat="1" x14ac:dyDescent="0.2">
      <c r="A221" s="45"/>
      <c r="B221" s="45"/>
      <c r="C221" s="45" t="s">
        <v>10</v>
      </c>
      <c r="D221" s="45">
        <v>35</v>
      </c>
      <c r="E221" s="486"/>
      <c r="F221" s="52">
        <f t="shared" si="1282"/>
        <v>0</v>
      </c>
      <c r="G221" s="47"/>
      <c r="H221" s="52">
        <f t="shared" si="1283"/>
        <v>0</v>
      </c>
      <c r="I221" s="47"/>
      <c r="J221" s="52">
        <f t="shared" si="1284"/>
        <v>0</v>
      </c>
      <c r="K221" s="47"/>
      <c r="L221" s="52">
        <f t="shared" si="1285"/>
        <v>0</v>
      </c>
      <c r="M221" s="47"/>
      <c r="N221" s="52">
        <f t="shared" si="1286"/>
        <v>0</v>
      </c>
      <c r="O221" s="47"/>
      <c r="P221" s="52">
        <f t="shared" si="1287"/>
        <v>0</v>
      </c>
      <c r="Q221" s="47"/>
      <c r="R221" s="52">
        <f t="shared" si="1288"/>
        <v>0</v>
      </c>
      <c r="S221" s="47"/>
      <c r="T221" s="52">
        <f t="shared" si="1289"/>
        <v>0</v>
      </c>
      <c r="U221" s="47"/>
      <c r="V221" s="52">
        <f t="shared" si="1189"/>
        <v>0</v>
      </c>
      <c r="W221" s="47"/>
      <c r="X221" s="52">
        <f t="shared" si="1290"/>
        <v>0</v>
      </c>
      <c r="Y221" s="47"/>
      <c r="Z221" s="52">
        <f t="shared" si="1291"/>
        <v>0</v>
      </c>
      <c r="AA221" s="47"/>
      <c r="AB221" s="481">
        <f t="shared" si="1292"/>
        <v>0</v>
      </c>
      <c r="AC221" s="486"/>
      <c r="AD221" s="52">
        <f t="shared" si="1193"/>
        <v>0</v>
      </c>
      <c r="AE221" s="47"/>
      <c r="AF221" s="52">
        <f t="shared" si="1194"/>
        <v>0</v>
      </c>
      <c r="AG221" s="47"/>
      <c r="AH221" s="52">
        <f t="shared" si="1195"/>
        <v>0</v>
      </c>
      <c r="AI221" s="47"/>
      <c r="AJ221" s="52">
        <f t="shared" si="1196"/>
        <v>0</v>
      </c>
      <c r="AK221" s="47"/>
      <c r="AL221" s="52">
        <f t="shared" si="1197"/>
        <v>0</v>
      </c>
      <c r="AM221" s="47"/>
      <c r="AN221" s="52">
        <f t="shared" si="1198"/>
        <v>0</v>
      </c>
      <c r="AO221" s="47"/>
      <c r="AP221" s="52">
        <f t="shared" si="1199"/>
        <v>0</v>
      </c>
      <c r="AQ221" s="47"/>
      <c r="AR221" s="52">
        <f t="shared" si="1200"/>
        <v>0</v>
      </c>
      <c r="AS221" s="47"/>
      <c r="AT221" s="52">
        <f t="shared" si="1201"/>
        <v>0</v>
      </c>
      <c r="AU221" s="47"/>
      <c r="AV221" s="52">
        <f t="shared" si="1202"/>
        <v>0</v>
      </c>
      <c r="AW221" s="47"/>
      <c r="AX221" s="52">
        <f t="shared" si="1203"/>
        <v>0</v>
      </c>
      <c r="AY221" s="47"/>
      <c r="AZ221" s="481">
        <f t="shared" si="1204"/>
        <v>0</v>
      </c>
      <c r="BA221" s="486"/>
      <c r="BB221" s="52">
        <f t="shared" si="1102"/>
        <v>0</v>
      </c>
      <c r="BC221" s="47"/>
      <c r="BD221" s="52">
        <f t="shared" si="1309"/>
        <v>0</v>
      </c>
      <c r="BE221" s="47"/>
      <c r="BF221" s="52">
        <f t="shared" si="1310"/>
        <v>0</v>
      </c>
      <c r="BG221" s="47"/>
      <c r="BH221" s="52">
        <f t="shared" si="1311"/>
        <v>0</v>
      </c>
      <c r="BI221" s="47"/>
      <c r="BJ221" s="52">
        <f t="shared" si="1312"/>
        <v>0</v>
      </c>
      <c r="BK221" s="47"/>
      <c r="BL221" s="52">
        <f t="shared" si="1313"/>
        <v>0</v>
      </c>
      <c r="BM221" s="47"/>
      <c r="BN221" s="52">
        <f t="shared" si="1314"/>
        <v>0</v>
      </c>
      <c r="BO221" s="47"/>
      <c r="BP221" s="52">
        <f t="shared" si="1315"/>
        <v>0</v>
      </c>
      <c r="BQ221" s="47"/>
      <c r="BR221" s="52">
        <f t="shared" si="1316"/>
        <v>0</v>
      </c>
      <c r="BS221" s="47"/>
      <c r="BT221" s="52">
        <f t="shared" si="1317"/>
        <v>0</v>
      </c>
      <c r="BU221" s="47"/>
      <c r="BV221" s="52">
        <f t="shared" si="1318"/>
        <v>0</v>
      </c>
      <c r="BW221" s="47"/>
      <c r="BX221" s="505">
        <f t="shared" si="1319"/>
        <v>0</v>
      </c>
      <c r="BY221" s="499"/>
      <c r="BZ221" s="52">
        <f t="shared" si="1320"/>
        <v>0</v>
      </c>
      <c r="CA221" s="47"/>
      <c r="CB221" s="52">
        <f t="shared" si="1321"/>
        <v>0</v>
      </c>
      <c r="CC221" s="47"/>
      <c r="CD221" s="52">
        <f t="shared" si="1322"/>
        <v>0</v>
      </c>
      <c r="CE221" s="47"/>
      <c r="CF221" s="52">
        <f t="shared" si="1323"/>
        <v>0</v>
      </c>
      <c r="CG221" s="42"/>
      <c r="CH221" s="49">
        <f t="shared" si="1118"/>
        <v>0</v>
      </c>
      <c r="CI221" s="49">
        <f t="shared" si="1257"/>
        <v>0</v>
      </c>
      <c r="CJ221" s="1"/>
      <c r="CK221" s="1"/>
      <c r="CL221" s="207"/>
      <c r="CM221" s="207">
        <f t="shared" si="1205"/>
        <v>0</v>
      </c>
      <c r="CN221" s="206">
        <f t="shared" si="1206"/>
        <v>0</v>
      </c>
      <c r="CO221" s="206">
        <f t="shared" si="1207"/>
        <v>0</v>
      </c>
      <c r="CP221" s="207"/>
      <c r="CQ221" s="207">
        <f t="shared" si="1258"/>
        <v>0</v>
      </c>
      <c r="CR221" s="206">
        <f t="shared" si="1259"/>
        <v>0</v>
      </c>
      <c r="CS221" s="206">
        <f t="shared" si="1260"/>
        <v>0</v>
      </c>
      <c r="CT221" s="207"/>
      <c r="CU221" s="207">
        <f t="shared" si="1325"/>
        <v>0</v>
      </c>
      <c r="CV221" s="206">
        <f t="shared" si="1262"/>
        <v>0</v>
      </c>
      <c r="CW221" s="206">
        <f t="shared" si="1263"/>
        <v>0</v>
      </c>
      <c r="CX221" s="207"/>
      <c r="CY221" s="207">
        <f t="shared" si="1264"/>
        <v>0</v>
      </c>
      <c r="CZ221" s="206">
        <f t="shared" si="1265"/>
        <v>0</v>
      </c>
      <c r="DA221" s="206">
        <f t="shared" si="1266"/>
        <v>0</v>
      </c>
      <c r="DB221" s="207"/>
      <c r="DC221" s="207">
        <f t="shared" si="1267"/>
        <v>0</v>
      </c>
      <c r="DD221" s="206">
        <f t="shared" si="1281"/>
        <v>0</v>
      </c>
      <c r="DE221" s="206">
        <f t="shared" si="1268"/>
        <v>0</v>
      </c>
      <c r="DF221" s="207"/>
      <c r="DG221" s="207">
        <f t="shared" si="1269"/>
        <v>0</v>
      </c>
      <c r="DH221" s="206">
        <f t="shared" si="1270"/>
        <v>0</v>
      </c>
      <c r="DI221" s="206">
        <f t="shared" si="1271"/>
        <v>0</v>
      </c>
      <c r="DJ221" s="207"/>
      <c r="DK221" s="207">
        <f t="shared" si="1272"/>
        <v>0</v>
      </c>
      <c r="DL221" s="206">
        <f t="shared" si="1273"/>
        <v>0</v>
      </c>
      <c r="DM221" s="206">
        <f t="shared" si="1274"/>
        <v>0</v>
      </c>
      <c r="DN221" s="207"/>
      <c r="DO221" s="207">
        <f t="shared" si="1275"/>
        <v>0</v>
      </c>
      <c r="DP221" s="206">
        <f t="shared" si="1276"/>
        <v>0</v>
      </c>
      <c r="DQ221" s="206">
        <f t="shared" si="1277"/>
        <v>0</v>
      </c>
      <c r="DR221" s="207"/>
      <c r="DS221" s="207">
        <f t="shared" si="1278"/>
        <v>0</v>
      </c>
      <c r="DT221" s="206">
        <f t="shared" si="1279"/>
        <v>0</v>
      </c>
      <c r="DU221" s="206">
        <f t="shared" si="1280"/>
        <v>0</v>
      </c>
      <c r="DV221" s="207"/>
      <c r="DW221" s="207">
        <f t="shared" si="1208"/>
        <v>0</v>
      </c>
      <c r="DX221" s="206">
        <f t="shared" si="1209"/>
        <v>0</v>
      </c>
      <c r="DY221" s="206">
        <f t="shared" si="1210"/>
        <v>0</v>
      </c>
      <c r="DZ221" s="525"/>
      <c r="EA221" s="207">
        <f t="shared" si="1144"/>
        <v>0</v>
      </c>
      <c r="EB221" s="206">
        <f t="shared" si="1145"/>
        <v>0</v>
      </c>
      <c r="EC221" s="206">
        <f t="shared" si="1146"/>
        <v>0</v>
      </c>
      <c r="ED221" s="207"/>
      <c r="EE221" s="207">
        <f t="shared" si="1147"/>
        <v>0</v>
      </c>
      <c r="EF221" s="206">
        <f t="shared" si="1148"/>
        <v>0</v>
      </c>
      <c r="EG221" s="206">
        <f t="shared" si="1149"/>
        <v>0</v>
      </c>
      <c r="EH221" s="207"/>
      <c r="EI221" s="207">
        <f t="shared" si="1150"/>
        <v>0</v>
      </c>
      <c r="EJ221" s="206">
        <f t="shared" si="1151"/>
        <v>0</v>
      </c>
      <c r="EK221" s="206">
        <f t="shared" si="1152"/>
        <v>0</v>
      </c>
      <c r="EL221" s="207"/>
      <c r="EM221" s="207">
        <f t="shared" si="1153"/>
        <v>0</v>
      </c>
      <c r="EN221" s="206">
        <f t="shared" si="1154"/>
        <v>0</v>
      </c>
      <c r="EO221" s="206">
        <f t="shared" si="1155"/>
        <v>0</v>
      </c>
      <c r="EP221" s="207"/>
      <c r="EQ221" s="207">
        <f t="shared" si="1156"/>
        <v>0</v>
      </c>
      <c r="ER221" s="206">
        <f t="shared" si="1157"/>
        <v>0</v>
      </c>
      <c r="ES221" s="206">
        <f t="shared" si="1158"/>
        <v>0</v>
      </c>
      <c r="ET221" s="207"/>
      <c r="EU221" s="207">
        <f t="shared" si="1159"/>
        <v>0</v>
      </c>
      <c r="EV221" s="206">
        <f t="shared" si="1160"/>
        <v>0</v>
      </c>
      <c r="EW221" s="206">
        <f t="shared" si="1161"/>
        <v>0</v>
      </c>
      <c r="EX221" s="207"/>
      <c r="EY221" s="207">
        <f t="shared" si="1162"/>
        <v>0</v>
      </c>
      <c r="EZ221" s="206">
        <f t="shared" si="1163"/>
        <v>0</v>
      </c>
      <c r="FA221" s="206">
        <f t="shared" si="1164"/>
        <v>0</v>
      </c>
      <c r="FB221" s="207"/>
      <c r="FC221" s="207">
        <f t="shared" si="1165"/>
        <v>0</v>
      </c>
      <c r="FD221" s="206">
        <f t="shared" si="1166"/>
        <v>0</v>
      </c>
      <c r="FE221" s="206">
        <f t="shared" si="1167"/>
        <v>0</v>
      </c>
      <c r="FF221" s="207"/>
      <c r="FG221" s="207">
        <f t="shared" si="1168"/>
        <v>0</v>
      </c>
      <c r="FH221" s="206">
        <f t="shared" si="1169"/>
        <v>0</v>
      </c>
      <c r="FI221" s="206">
        <f t="shared" si="1170"/>
        <v>0</v>
      </c>
      <c r="FJ221" s="207"/>
      <c r="FK221" s="207">
        <f t="shared" si="1171"/>
        <v>0</v>
      </c>
      <c r="FL221" s="206">
        <f t="shared" si="1172"/>
        <v>0</v>
      </c>
      <c r="FM221" s="206">
        <f t="shared" si="1173"/>
        <v>0</v>
      </c>
      <c r="FN221" s="207"/>
      <c r="FO221" s="207">
        <f t="shared" si="1174"/>
        <v>0</v>
      </c>
      <c r="FP221" s="206">
        <f t="shared" si="1175"/>
        <v>0</v>
      </c>
      <c r="FQ221" s="206">
        <f t="shared" si="1176"/>
        <v>0</v>
      </c>
      <c r="FR221" s="207"/>
      <c r="FS221" s="207">
        <f t="shared" si="1177"/>
        <v>0</v>
      </c>
      <c r="FT221" s="206">
        <f t="shared" si="1178"/>
        <v>0</v>
      </c>
      <c r="FU221" s="206">
        <f t="shared" si="1179"/>
        <v>0</v>
      </c>
      <c r="FV221" s="207"/>
      <c r="FW221" s="207">
        <f t="shared" si="1326"/>
        <v>0</v>
      </c>
      <c r="FX221" s="206"/>
      <c r="FY221" s="206"/>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1:263" s="3" customFormat="1" x14ac:dyDescent="0.2">
      <c r="A222" s="45" t="s">
        <v>177</v>
      </c>
      <c r="B222" s="45" t="s">
        <v>178</v>
      </c>
      <c r="C222" s="45" t="s">
        <v>10</v>
      </c>
      <c r="D222" s="45">
        <v>35</v>
      </c>
      <c r="E222" s="486"/>
      <c r="F222" s="52">
        <f>SUM(E222*$D222)</f>
        <v>0</v>
      </c>
      <c r="G222" s="47"/>
      <c r="H222" s="52">
        <f>SUM(G222*$D222)</f>
        <v>0</v>
      </c>
      <c r="I222" s="47"/>
      <c r="J222" s="52">
        <f>SUM(I222*$D222)</f>
        <v>0</v>
      </c>
      <c r="K222" s="47"/>
      <c r="L222" s="52">
        <f>SUM(K222*$D222)</f>
        <v>0</v>
      </c>
      <c r="M222" s="47"/>
      <c r="N222" s="52">
        <f>SUM(M222*$D222)</f>
        <v>0</v>
      </c>
      <c r="O222" s="47"/>
      <c r="P222" s="52">
        <f>SUM(O222*$D222)</f>
        <v>0</v>
      </c>
      <c r="Q222" s="47"/>
      <c r="R222" s="52">
        <f>SUM(Q222*$D222)</f>
        <v>0</v>
      </c>
      <c r="S222" s="47"/>
      <c r="T222" s="52">
        <f>SUM(S222*$D222)</f>
        <v>0</v>
      </c>
      <c r="U222" s="47"/>
      <c r="V222" s="52">
        <f t="shared" si="1189"/>
        <v>0</v>
      </c>
      <c r="W222" s="47"/>
      <c r="X222" s="52">
        <f>SUM(W222*$D222)</f>
        <v>0</v>
      </c>
      <c r="Y222" s="47"/>
      <c r="Z222" s="52">
        <f>SUM(Y222*$D222)</f>
        <v>0</v>
      </c>
      <c r="AA222" s="47"/>
      <c r="AB222" s="481">
        <f>SUM(AA222*$D222)</f>
        <v>0</v>
      </c>
      <c r="AC222" s="486"/>
      <c r="AD222" s="52">
        <f>SUM(AC222*$D222)</f>
        <v>0</v>
      </c>
      <c r="AE222" s="47"/>
      <c r="AF222" s="52">
        <f>SUM(AE222*$D222)</f>
        <v>0</v>
      </c>
      <c r="AG222" s="47"/>
      <c r="AH222" s="52">
        <f>SUM(AG222*$D222)</f>
        <v>0</v>
      </c>
      <c r="AI222" s="47"/>
      <c r="AJ222" s="52">
        <f>SUM(AI222*$D222)</f>
        <v>0</v>
      </c>
      <c r="AK222" s="47"/>
      <c r="AL222" s="52">
        <f>SUM(AK222*$D222)</f>
        <v>0</v>
      </c>
      <c r="AM222" s="47"/>
      <c r="AN222" s="52">
        <f>SUM(AM222*$D222)</f>
        <v>0</v>
      </c>
      <c r="AO222" s="47"/>
      <c r="AP222" s="52">
        <f>SUM(AO222*$D222)</f>
        <v>0</v>
      </c>
      <c r="AQ222" s="47"/>
      <c r="AR222" s="52">
        <f>SUM(AQ222*$D222)</f>
        <v>0</v>
      </c>
      <c r="AS222" s="47"/>
      <c r="AT222" s="52">
        <f>SUM(AS222*$D222)</f>
        <v>0</v>
      </c>
      <c r="AU222" s="47"/>
      <c r="AV222" s="52">
        <f>SUM(AU222*$D222)</f>
        <v>0</v>
      </c>
      <c r="AW222" s="47"/>
      <c r="AX222" s="52">
        <f>SUM(AW222*$D222)</f>
        <v>0</v>
      </c>
      <c r="AY222" s="47"/>
      <c r="AZ222" s="481">
        <f>SUM(AY222*$D222)</f>
        <v>0</v>
      </c>
      <c r="BA222" s="486"/>
      <c r="BB222" s="52">
        <f>SUM(BA222*$D222)</f>
        <v>0</v>
      </c>
      <c r="BC222" s="47"/>
      <c r="BD222" s="52">
        <f>SUM(BC222*$D222)</f>
        <v>0</v>
      </c>
      <c r="BE222" s="47"/>
      <c r="BF222" s="52">
        <f>SUM(BE222*$D222)</f>
        <v>0</v>
      </c>
      <c r="BG222" s="47"/>
      <c r="BH222" s="52">
        <f>SUM(BG222*$D222)</f>
        <v>0</v>
      </c>
      <c r="BI222" s="47"/>
      <c r="BJ222" s="52">
        <f>SUM(BI222*$D222)</f>
        <v>0</v>
      </c>
      <c r="BK222" s="47"/>
      <c r="BL222" s="52">
        <f>SUM(BK222*$D222)</f>
        <v>0</v>
      </c>
      <c r="BM222" s="47"/>
      <c r="BN222" s="52">
        <f>SUM(BM222*$D222)</f>
        <v>0</v>
      </c>
      <c r="BO222" s="47"/>
      <c r="BP222" s="52">
        <f>SUM(BO222*$D222)</f>
        <v>0</v>
      </c>
      <c r="BQ222" s="47"/>
      <c r="BR222" s="52">
        <f>SUM(BQ222*$D222)</f>
        <v>0</v>
      </c>
      <c r="BS222" s="47"/>
      <c r="BT222" s="52">
        <f>SUM(BS222*$D222)</f>
        <v>0</v>
      </c>
      <c r="BU222" s="47"/>
      <c r="BV222" s="52">
        <f>SUM(BU222*$D222)</f>
        <v>0</v>
      </c>
      <c r="BW222" s="47"/>
      <c r="BX222" s="505">
        <f>SUM(BW222*$D222)</f>
        <v>0</v>
      </c>
      <c r="BY222" s="499"/>
      <c r="BZ222" s="52">
        <f>SUM(BY222*$D222)</f>
        <v>0</v>
      </c>
      <c r="CA222" s="47"/>
      <c r="CB222" s="52">
        <f>SUM(CA222*$D222)</f>
        <v>0</v>
      </c>
      <c r="CC222" s="47"/>
      <c r="CD222" s="52">
        <f>SUM(CC222*$D222)</f>
        <v>0</v>
      </c>
      <c r="CE222" s="47"/>
      <c r="CF222" s="52">
        <f>SUM(CE222*$D222)</f>
        <v>0</v>
      </c>
      <c r="CG222" s="42"/>
      <c r="CH222" s="49">
        <f t="shared" si="1118"/>
        <v>0</v>
      </c>
      <c r="CI222" s="49">
        <f t="shared" si="1257"/>
        <v>0</v>
      </c>
      <c r="CJ222" s="1"/>
      <c r="CK222" s="1"/>
      <c r="CL222" s="207"/>
      <c r="CM222" s="207">
        <f t="shared" si="1205"/>
        <v>0</v>
      </c>
      <c r="CN222" s="206">
        <f t="shared" si="1206"/>
        <v>0</v>
      </c>
      <c r="CO222" s="206">
        <f t="shared" si="1207"/>
        <v>0</v>
      </c>
      <c r="CP222" s="207"/>
      <c r="CQ222" s="207">
        <f t="shared" si="1258"/>
        <v>0</v>
      </c>
      <c r="CR222" s="206">
        <f t="shared" si="1259"/>
        <v>0</v>
      </c>
      <c r="CS222" s="206">
        <f t="shared" si="1260"/>
        <v>0</v>
      </c>
      <c r="CT222" s="207"/>
      <c r="CU222" s="207">
        <f t="shared" si="1325"/>
        <v>0</v>
      </c>
      <c r="CV222" s="206">
        <f t="shared" si="1262"/>
        <v>0</v>
      </c>
      <c r="CW222" s="206">
        <f t="shared" si="1263"/>
        <v>0</v>
      </c>
      <c r="CX222" s="207"/>
      <c r="CY222" s="207">
        <f t="shared" si="1264"/>
        <v>0</v>
      </c>
      <c r="CZ222" s="206">
        <f t="shared" si="1265"/>
        <v>0</v>
      </c>
      <c r="DA222" s="206">
        <f t="shared" si="1266"/>
        <v>0</v>
      </c>
      <c r="DB222" s="207"/>
      <c r="DC222" s="207">
        <f t="shared" si="1267"/>
        <v>0</v>
      </c>
      <c r="DD222" s="206">
        <f t="shared" si="1281"/>
        <v>0</v>
      </c>
      <c r="DE222" s="206">
        <f t="shared" si="1268"/>
        <v>0</v>
      </c>
      <c r="DF222" s="207"/>
      <c r="DG222" s="207">
        <f t="shared" si="1269"/>
        <v>0</v>
      </c>
      <c r="DH222" s="206">
        <f t="shared" si="1270"/>
        <v>0</v>
      </c>
      <c r="DI222" s="206">
        <f t="shared" si="1271"/>
        <v>0</v>
      </c>
      <c r="DJ222" s="207"/>
      <c r="DK222" s="207">
        <f t="shared" si="1272"/>
        <v>0</v>
      </c>
      <c r="DL222" s="206">
        <f t="shared" si="1273"/>
        <v>0</v>
      </c>
      <c r="DM222" s="206">
        <f t="shared" si="1274"/>
        <v>0</v>
      </c>
      <c r="DN222" s="207"/>
      <c r="DO222" s="207">
        <f t="shared" si="1275"/>
        <v>0</v>
      </c>
      <c r="DP222" s="206">
        <f t="shared" si="1276"/>
        <v>0</v>
      </c>
      <c r="DQ222" s="206">
        <f t="shared" si="1277"/>
        <v>0</v>
      </c>
      <c r="DR222" s="207"/>
      <c r="DS222" s="207">
        <f t="shared" si="1278"/>
        <v>0</v>
      </c>
      <c r="DT222" s="206">
        <f t="shared" si="1279"/>
        <v>0</v>
      </c>
      <c r="DU222" s="206">
        <f t="shared" si="1280"/>
        <v>0</v>
      </c>
      <c r="DV222" s="207"/>
      <c r="DW222" s="207">
        <f t="shared" si="1208"/>
        <v>0</v>
      </c>
      <c r="DX222" s="206">
        <f t="shared" si="1209"/>
        <v>0</v>
      </c>
      <c r="DY222" s="206">
        <f t="shared" si="1210"/>
        <v>0</v>
      </c>
      <c r="DZ222" s="525"/>
      <c r="EA222" s="207">
        <f t="shared" si="1144"/>
        <v>0</v>
      </c>
      <c r="EB222" s="206">
        <f t="shared" si="1145"/>
        <v>0</v>
      </c>
      <c r="EC222" s="206">
        <f t="shared" si="1146"/>
        <v>0</v>
      </c>
      <c r="ED222" s="207"/>
      <c r="EE222" s="207">
        <f t="shared" si="1147"/>
        <v>0</v>
      </c>
      <c r="EF222" s="206">
        <f t="shared" si="1148"/>
        <v>0</v>
      </c>
      <c r="EG222" s="206">
        <f t="shared" si="1149"/>
        <v>0</v>
      </c>
      <c r="EH222" s="207"/>
      <c r="EI222" s="207">
        <f t="shared" si="1150"/>
        <v>0</v>
      </c>
      <c r="EJ222" s="206">
        <f t="shared" si="1151"/>
        <v>0</v>
      </c>
      <c r="EK222" s="206">
        <f t="shared" si="1152"/>
        <v>0</v>
      </c>
      <c r="EL222" s="207"/>
      <c r="EM222" s="207">
        <f t="shared" si="1153"/>
        <v>0</v>
      </c>
      <c r="EN222" s="206">
        <f t="shared" si="1154"/>
        <v>0</v>
      </c>
      <c r="EO222" s="206">
        <f t="shared" si="1155"/>
        <v>0</v>
      </c>
      <c r="EP222" s="207"/>
      <c r="EQ222" s="207">
        <f t="shared" si="1156"/>
        <v>0</v>
      </c>
      <c r="ER222" s="206">
        <f t="shared" si="1157"/>
        <v>0</v>
      </c>
      <c r="ES222" s="206">
        <f t="shared" si="1158"/>
        <v>0</v>
      </c>
      <c r="ET222" s="207"/>
      <c r="EU222" s="207">
        <f t="shared" si="1159"/>
        <v>0</v>
      </c>
      <c r="EV222" s="206">
        <f t="shared" si="1160"/>
        <v>0</v>
      </c>
      <c r="EW222" s="206">
        <f t="shared" si="1161"/>
        <v>0</v>
      </c>
      <c r="EX222" s="207"/>
      <c r="EY222" s="207">
        <f t="shared" si="1162"/>
        <v>0</v>
      </c>
      <c r="EZ222" s="206">
        <f t="shared" si="1163"/>
        <v>0</v>
      </c>
      <c r="FA222" s="206">
        <f t="shared" si="1164"/>
        <v>0</v>
      </c>
      <c r="FB222" s="207"/>
      <c r="FC222" s="207">
        <f t="shared" si="1165"/>
        <v>0</v>
      </c>
      <c r="FD222" s="206">
        <f t="shared" si="1166"/>
        <v>0</v>
      </c>
      <c r="FE222" s="206">
        <f t="shared" si="1167"/>
        <v>0</v>
      </c>
      <c r="FF222" s="207"/>
      <c r="FG222" s="207">
        <f t="shared" si="1168"/>
        <v>0</v>
      </c>
      <c r="FH222" s="206">
        <f t="shared" si="1169"/>
        <v>0</v>
      </c>
      <c r="FI222" s="206">
        <f t="shared" si="1170"/>
        <v>0</v>
      </c>
      <c r="FJ222" s="207"/>
      <c r="FK222" s="207">
        <f t="shared" si="1171"/>
        <v>0</v>
      </c>
      <c r="FL222" s="206">
        <f t="shared" si="1172"/>
        <v>0</v>
      </c>
      <c r="FM222" s="206">
        <f t="shared" si="1173"/>
        <v>0</v>
      </c>
      <c r="FN222" s="207"/>
      <c r="FO222" s="207">
        <f t="shared" si="1174"/>
        <v>0</v>
      </c>
      <c r="FP222" s="206">
        <f t="shared" si="1175"/>
        <v>0</v>
      </c>
      <c r="FQ222" s="206">
        <f t="shared" si="1176"/>
        <v>0</v>
      </c>
      <c r="FR222" s="207"/>
      <c r="FS222" s="207">
        <f t="shared" si="1177"/>
        <v>0</v>
      </c>
      <c r="FT222" s="206">
        <f t="shared" si="1178"/>
        <v>0</v>
      </c>
      <c r="FU222" s="206">
        <f t="shared" si="1179"/>
        <v>0</v>
      </c>
      <c r="FV222" s="207"/>
      <c r="FW222" s="207">
        <f t="shared" si="1326"/>
        <v>0</v>
      </c>
      <c r="FX222" s="206"/>
      <c r="FY222" s="206"/>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1:263" s="3" customFormat="1" x14ac:dyDescent="0.2">
      <c r="A223" s="45" t="s">
        <v>232</v>
      </c>
      <c r="B223" s="45" t="s">
        <v>233</v>
      </c>
      <c r="C223" s="45" t="s">
        <v>10</v>
      </c>
      <c r="D223" s="45">
        <v>35</v>
      </c>
      <c r="E223" s="486"/>
      <c r="F223" s="52">
        <f>SUM(E223*$D223)</f>
        <v>0</v>
      </c>
      <c r="G223" s="47"/>
      <c r="H223" s="52">
        <f>SUM(G223*$D223)</f>
        <v>0</v>
      </c>
      <c r="I223" s="47"/>
      <c r="J223" s="52">
        <f>SUM(I223*$D223)</f>
        <v>0</v>
      </c>
      <c r="K223" s="47"/>
      <c r="L223" s="52">
        <f>SUM(K223*$D223)</f>
        <v>0</v>
      </c>
      <c r="M223" s="47"/>
      <c r="N223" s="52">
        <f>SUM(M223*$D223)</f>
        <v>0</v>
      </c>
      <c r="O223" s="47"/>
      <c r="P223" s="52">
        <f>SUM(O223*$D223)</f>
        <v>0</v>
      </c>
      <c r="Q223" s="47"/>
      <c r="R223" s="52">
        <f>SUM(Q223*$D223)</f>
        <v>0</v>
      </c>
      <c r="S223" s="47"/>
      <c r="T223" s="52">
        <f>SUM(S223*$D223)</f>
        <v>0</v>
      </c>
      <c r="U223" s="47"/>
      <c r="V223" s="52">
        <f t="shared" si="1189"/>
        <v>0</v>
      </c>
      <c r="W223" s="47"/>
      <c r="X223" s="52">
        <f>SUM(W223*$D223)</f>
        <v>0</v>
      </c>
      <c r="Y223" s="47"/>
      <c r="Z223" s="52">
        <f>SUM(Y223*$D223)</f>
        <v>0</v>
      </c>
      <c r="AA223" s="47"/>
      <c r="AB223" s="481">
        <f>SUM(AA223*$D223)</f>
        <v>0</v>
      </c>
      <c r="AC223" s="486"/>
      <c r="AD223" s="52">
        <f>SUM(AC223*$D223)</f>
        <v>0</v>
      </c>
      <c r="AE223" s="47"/>
      <c r="AF223" s="52">
        <f>SUM(AE223*$D223)</f>
        <v>0</v>
      </c>
      <c r="AG223" s="47"/>
      <c r="AH223" s="52">
        <f>SUM(AG223*$D223)</f>
        <v>0</v>
      </c>
      <c r="AI223" s="47"/>
      <c r="AJ223" s="52">
        <f>SUM(AI223*$D223)</f>
        <v>0</v>
      </c>
      <c r="AK223" s="47"/>
      <c r="AL223" s="52">
        <f>SUM(AK223*$D223)</f>
        <v>0</v>
      </c>
      <c r="AM223" s="47"/>
      <c r="AN223" s="52">
        <f>SUM(AM223*$D223)</f>
        <v>0</v>
      </c>
      <c r="AO223" s="47"/>
      <c r="AP223" s="52">
        <f>SUM(AO223*$D223)</f>
        <v>0</v>
      </c>
      <c r="AQ223" s="47"/>
      <c r="AR223" s="52">
        <f>SUM(AQ223*$D223)</f>
        <v>0</v>
      </c>
      <c r="AS223" s="47"/>
      <c r="AT223" s="52">
        <f>SUM(AS223*$D223)</f>
        <v>0</v>
      </c>
      <c r="AU223" s="47"/>
      <c r="AV223" s="52">
        <f>SUM(AU223*$D223)</f>
        <v>0</v>
      </c>
      <c r="AW223" s="47"/>
      <c r="AX223" s="52">
        <f>SUM(AW223*$D223)</f>
        <v>0</v>
      </c>
      <c r="AY223" s="47"/>
      <c r="AZ223" s="481">
        <f>SUM(AY223*$D223)</f>
        <v>0</v>
      </c>
      <c r="BA223" s="486"/>
      <c r="BB223" s="52">
        <f>SUM(BA223*$D223)</f>
        <v>0</v>
      </c>
      <c r="BC223" s="47"/>
      <c r="BD223" s="52">
        <f>SUM(BC223*$D223)</f>
        <v>0</v>
      </c>
      <c r="BE223" s="47"/>
      <c r="BF223" s="52">
        <f>SUM(BE223*$D223)</f>
        <v>0</v>
      </c>
      <c r="BG223" s="47"/>
      <c r="BH223" s="52">
        <f>SUM(BG223*$D223)</f>
        <v>0</v>
      </c>
      <c r="BI223" s="47"/>
      <c r="BJ223" s="52">
        <f>SUM(BI223*$D223)</f>
        <v>0</v>
      </c>
      <c r="BK223" s="47"/>
      <c r="BL223" s="52">
        <f>SUM(BK223*$D223)</f>
        <v>0</v>
      </c>
      <c r="BM223" s="47"/>
      <c r="BN223" s="52">
        <f>SUM(BM223*$D223)</f>
        <v>0</v>
      </c>
      <c r="BO223" s="47"/>
      <c r="BP223" s="52">
        <f>SUM(BO223*$D223)</f>
        <v>0</v>
      </c>
      <c r="BQ223" s="47"/>
      <c r="BR223" s="52">
        <f>SUM(BQ223*$D223)</f>
        <v>0</v>
      </c>
      <c r="BS223" s="47"/>
      <c r="BT223" s="52">
        <f>SUM(BS223*$D223)</f>
        <v>0</v>
      </c>
      <c r="BU223" s="47"/>
      <c r="BV223" s="52">
        <f>SUM(BU223*$D223)</f>
        <v>0</v>
      </c>
      <c r="BW223" s="47"/>
      <c r="BX223" s="505">
        <f>SUM(BW223*$D223)</f>
        <v>0</v>
      </c>
      <c r="BY223" s="499"/>
      <c r="BZ223" s="52">
        <f>SUM(BY223*$D223)</f>
        <v>0</v>
      </c>
      <c r="CA223" s="47"/>
      <c r="CB223" s="52">
        <f>SUM(CA223*$D223)</f>
        <v>0</v>
      </c>
      <c r="CC223" s="47"/>
      <c r="CD223" s="52">
        <f>SUM(CC223*$D223)</f>
        <v>0</v>
      </c>
      <c r="CE223" s="47"/>
      <c r="CF223" s="52">
        <f>SUM(CE223*$D223)</f>
        <v>0</v>
      </c>
      <c r="CG223" s="42"/>
      <c r="CH223" s="49">
        <f t="shared" si="1118"/>
        <v>0</v>
      </c>
      <c r="CI223" s="49">
        <f t="shared" si="1257"/>
        <v>0</v>
      </c>
      <c r="CJ223" s="1"/>
      <c r="CK223" s="1"/>
      <c r="CL223" s="207"/>
      <c r="CM223" s="207">
        <f t="shared" si="1205"/>
        <v>0</v>
      </c>
      <c r="CN223" s="206">
        <f t="shared" si="1206"/>
        <v>0</v>
      </c>
      <c r="CO223" s="206">
        <f t="shared" si="1207"/>
        <v>0</v>
      </c>
      <c r="CP223" s="207"/>
      <c r="CQ223" s="207">
        <f t="shared" si="1258"/>
        <v>0</v>
      </c>
      <c r="CR223" s="206">
        <f t="shared" si="1259"/>
        <v>0</v>
      </c>
      <c r="CS223" s="206">
        <f t="shared" si="1260"/>
        <v>0</v>
      </c>
      <c r="CT223" s="207"/>
      <c r="CU223" s="207">
        <f t="shared" si="1325"/>
        <v>0</v>
      </c>
      <c r="CV223" s="206">
        <f t="shared" si="1262"/>
        <v>0</v>
      </c>
      <c r="CW223" s="206">
        <f t="shared" si="1263"/>
        <v>0</v>
      </c>
      <c r="CX223" s="207"/>
      <c r="CY223" s="207">
        <f t="shared" si="1264"/>
        <v>0</v>
      </c>
      <c r="CZ223" s="206">
        <f t="shared" si="1265"/>
        <v>0</v>
      </c>
      <c r="DA223" s="206">
        <f t="shared" si="1266"/>
        <v>0</v>
      </c>
      <c r="DB223" s="207"/>
      <c r="DC223" s="207">
        <f t="shared" si="1267"/>
        <v>0</v>
      </c>
      <c r="DD223" s="206">
        <f t="shared" si="1281"/>
        <v>0</v>
      </c>
      <c r="DE223" s="206">
        <f t="shared" si="1268"/>
        <v>0</v>
      </c>
      <c r="DF223" s="207"/>
      <c r="DG223" s="207">
        <f t="shared" si="1269"/>
        <v>0</v>
      </c>
      <c r="DH223" s="206">
        <f t="shared" si="1270"/>
        <v>0</v>
      </c>
      <c r="DI223" s="206">
        <f t="shared" si="1271"/>
        <v>0</v>
      </c>
      <c r="DJ223" s="207"/>
      <c r="DK223" s="207">
        <f t="shared" si="1272"/>
        <v>0</v>
      </c>
      <c r="DL223" s="206">
        <f t="shared" si="1273"/>
        <v>0</v>
      </c>
      <c r="DM223" s="206">
        <f t="shared" si="1274"/>
        <v>0</v>
      </c>
      <c r="DN223" s="207"/>
      <c r="DO223" s="207">
        <f t="shared" si="1275"/>
        <v>0</v>
      </c>
      <c r="DP223" s="206">
        <f t="shared" si="1276"/>
        <v>0</v>
      </c>
      <c r="DQ223" s="206">
        <f t="shared" si="1277"/>
        <v>0</v>
      </c>
      <c r="DR223" s="207"/>
      <c r="DS223" s="207">
        <f t="shared" si="1278"/>
        <v>0</v>
      </c>
      <c r="DT223" s="206">
        <f t="shared" si="1279"/>
        <v>0</v>
      </c>
      <c r="DU223" s="206">
        <f t="shared" si="1280"/>
        <v>0</v>
      </c>
      <c r="DV223" s="207"/>
      <c r="DW223" s="207">
        <f t="shared" si="1208"/>
        <v>0</v>
      </c>
      <c r="DX223" s="206">
        <f t="shared" si="1209"/>
        <v>0</v>
      </c>
      <c r="DY223" s="206">
        <f t="shared" si="1210"/>
        <v>0</v>
      </c>
      <c r="DZ223" s="525"/>
      <c r="EA223" s="207">
        <f t="shared" si="1144"/>
        <v>0</v>
      </c>
      <c r="EB223" s="206">
        <f t="shared" si="1145"/>
        <v>0</v>
      </c>
      <c r="EC223" s="206">
        <f t="shared" si="1146"/>
        <v>0</v>
      </c>
      <c r="ED223" s="207"/>
      <c r="EE223" s="207">
        <f t="shared" si="1147"/>
        <v>0</v>
      </c>
      <c r="EF223" s="206">
        <f t="shared" si="1148"/>
        <v>0</v>
      </c>
      <c r="EG223" s="206">
        <f t="shared" si="1149"/>
        <v>0</v>
      </c>
      <c r="EH223" s="207"/>
      <c r="EI223" s="207">
        <f t="shared" si="1150"/>
        <v>0</v>
      </c>
      <c r="EJ223" s="206">
        <f t="shared" si="1151"/>
        <v>0</v>
      </c>
      <c r="EK223" s="206">
        <f t="shared" si="1152"/>
        <v>0</v>
      </c>
      <c r="EL223" s="207"/>
      <c r="EM223" s="207">
        <f t="shared" si="1153"/>
        <v>0</v>
      </c>
      <c r="EN223" s="206">
        <f t="shared" si="1154"/>
        <v>0</v>
      </c>
      <c r="EO223" s="206">
        <f t="shared" si="1155"/>
        <v>0</v>
      </c>
      <c r="EP223" s="207"/>
      <c r="EQ223" s="207">
        <f t="shared" si="1156"/>
        <v>0</v>
      </c>
      <c r="ER223" s="206">
        <f t="shared" si="1157"/>
        <v>0</v>
      </c>
      <c r="ES223" s="206">
        <f t="shared" si="1158"/>
        <v>0</v>
      </c>
      <c r="ET223" s="207"/>
      <c r="EU223" s="207">
        <f t="shared" si="1159"/>
        <v>0</v>
      </c>
      <c r="EV223" s="206">
        <f t="shared" si="1160"/>
        <v>0</v>
      </c>
      <c r="EW223" s="206">
        <f t="shared" si="1161"/>
        <v>0</v>
      </c>
      <c r="EX223" s="207"/>
      <c r="EY223" s="207">
        <f t="shared" si="1162"/>
        <v>0</v>
      </c>
      <c r="EZ223" s="206">
        <f t="shared" si="1163"/>
        <v>0</v>
      </c>
      <c r="FA223" s="206">
        <f t="shared" si="1164"/>
        <v>0</v>
      </c>
      <c r="FB223" s="207"/>
      <c r="FC223" s="207">
        <f t="shared" si="1165"/>
        <v>0</v>
      </c>
      <c r="FD223" s="206">
        <f t="shared" si="1166"/>
        <v>0</v>
      </c>
      <c r="FE223" s="206">
        <f t="shared" si="1167"/>
        <v>0</v>
      </c>
      <c r="FF223" s="207"/>
      <c r="FG223" s="207">
        <f t="shared" si="1168"/>
        <v>0</v>
      </c>
      <c r="FH223" s="206">
        <f t="shared" si="1169"/>
        <v>0</v>
      </c>
      <c r="FI223" s="206">
        <f t="shared" si="1170"/>
        <v>0</v>
      </c>
      <c r="FJ223" s="207"/>
      <c r="FK223" s="207">
        <f t="shared" si="1171"/>
        <v>0</v>
      </c>
      <c r="FL223" s="206">
        <f t="shared" si="1172"/>
        <v>0</v>
      </c>
      <c r="FM223" s="206">
        <f t="shared" si="1173"/>
        <v>0</v>
      </c>
      <c r="FN223" s="207"/>
      <c r="FO223" s="207">
        <f t="shared" si="1174"/>
        <v>0</v>
      </c>
      <c r="FP223" s="206">
        <f t="shared" si="1175"/>
        <v>0</v>
      </c>
      <c r="FQ223" s="206">
        <f t="shared" si="1176"/>
        <v>0</v>
      </c>
      <c r="FR223" s="207"/>
      <c r="FS223" s="207">
        <f t="shared" si="1177"/>
        <v>0</v>
      </c>
      <c r="FT223" s="206">
        <f t="shared" si="1178"/>
        <v>0</v>
      </c>
      <c r="FU223" s="206">
        <f t="shared" si="1179"/>
        <v>0</v>
      </c>
      <c r="FV223" s="207"/>
      <c r="FW223" s="207">
        <f t="shared" si="1326"/>
        <v>0</v>
      </c>
      <c r="FX223" s="206">
        <f t="shared" ref="FX223:FX225" si="1327">SUM(FV223+DH223)</f>
        <v>0</v>
      </c>
      <c r="FY223" s="206">
        <f t="shared" ref="FY223:FY225" si="1328">SUM(FX223*CH223)</f>
        <v>0</v>
      </c>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1:263" s="3" customFormat="1" x14ac:dyDescent="0.2">
      <c r="A224" s="14"/>
      <c r="B224" s="14"/>
      <c r="C224" s="14"/>
      <c r="D224" s="14"/>
      <c r="E224" s="489"/>
      <c r="F224" s="14"/>
      <c r="G224" s="14"/>
      <c r="H224" s="14"/>
      <c r="I224" s="14"/>
      <c r="J224" s="14"/>
      <c r="K224" s="43"/>
      <c r="L224" s="14"/>
      <c r="M224" s="14"/>
      <c r="N224" s="14"/>
      <c r="O224" s="14"/>
      <c r="P224" s="14"/>
      <c r="Q224" s="14"/>
      <c r="R224" s="14"/>
      <c r="S224" s="14"/>
      <c r="T224" s="14"/>
      <c r="U224" s="14"/>
      <c r="V224" s="14"/>
      <c r="W224" s="14"/>
      <c r="X224" s="14"/>
      <c r="Y224" s="14"/>
      <c r="Z224" s="14"/>
      <c r="AA224" s="14"/>
      <c r="AB224" s="14"/>
      <c r="AC224" s="489"/>
      <c r="AD224" s="14"/>
      <c r="AE224" s="14"/>
      <c r="AF224" s="14"/>
      <c r="AG224" s="14"/>
      <c r="AH224" s="14"/>
      <c r="AI224" s="43"/>
      <c r="AJ224" s="14"/>
      <c r="AK224" s="14"/>
      <c r="AL224" s="14"/>
      <c r="AM224" s="14"/>
      <c r="AN224" s="14"/>
      <c r="AO224" s="14"/>
      <c r="AP224" s="14"/>
      <c r="AQ224" s="14"/>
      <c r="AR224" s="14"/>
      <c r="AS224" s="14"/>
      <c r="AT224" s="14"/>
      <c r="AU224" s="14"/>
      <c r="AV224" s="14"/>
      <c r="AW224" s="14"/>
      <c r="AX224" s="14"/>
      <c r="AY224" s="14"/>
      <c r="AZ224" s="14"/>
      <c r="BA224" s="489"/>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508"/>
      <c r="BY224" s="14"/>
      <c r="BZ224" s="14"/>
      <c r="CA224" s="14"/>
      <c r="CB224" s="14"/>
      <c r="CC224" s="14"/>
      <c r="CD224" s="14"/>
      <c r="CE224" s="14"/>
      <c r="CF224" s="14"/>
      <c r="CG224" s="14"/>
      <c r="CH224" s="12"/>
      <c r="CI224" s="12"/>
      <c r="CJ224" s="1"/>
      <c r="CK224" s="1"/>
      <c r="CL224" s="207"/>
      <c r="CM224" s="207">
        <f t="shared" si="1205"/>
        <v>0</v>
      </c>
      <c r="CN224" s="206">
        <f t="shared" si="1206"/>
        <v>0</v>
      </c>
      <c r="CO224" s="206">
        <f t="shared" si="1207"/>
        <v>0</v>
      </c>
      <c r="CP224" s="207"/>
      <c r="CQ224" s="207">
        <f t="shared" si="1258"/>
        <v>0</v>
      </c>
      <c r="CR224" s="206">
        <f t="shared" si="1259"/>
        <v>0</v>
      </c>
      <c r="CS224" s="206">
        <f t="shared" si="1260"/>
        <v>0</v>
      </c>
      <c r="CT224" s="207"/>
      <c r="CU224" s="207">
        <f t="shared" si="1325"/>
        <v>0</v>
      </c>
      <c r="CV224" s="206">
        <f t="shared" si="1262"/>
        <v>0</v>
      </c>
      <c r="CW224" s="206">
        <f t="shared" si="1263"/>
        <v>0</v>
      </c>
      <c r="CX224" s="207"/>
      <c r="CY224" s="207">
        <f t="shared" si="1264"/>
        <v>0</v>
      </c>
      <c r="CZ224" s="206">
        <f t="shared" si="1265"/>
        <v>0</v>
      </c>
      <c r="DA224" s="206">
        <f t="shared" si="1266"/>
        <v>0</v>
      </c>
      <c r="DB224" s="207"/>
      <c r="DC224" s="207">
        <f t="shared" si="1267"/>
        <v>0</v>
      </c>
      <c r="DD224" s="206">
        <f t="shared" si="1281"/>
        <v>0</v>
      </c>
      <c r="DE224" s="206">
        <f t="shared" si="1268"/>
        <v>0</v>
      </c>
      <c r="DF224" s="207"/>
      <c r="DG224" s="207">
        <f t="shared" si="1269"/>
        <v>0</v>
      </c>
      <c r="DH224" s="206">
        <f t="shared" si="1270"/>
        <v>0</v>
      </c>
      <c r="DI224" s="206">
        <f t="shared" si="1271"/>
        <v>0</v>
      </c>
      <c r="DJ224" s="207"/>
      <c r="DK224" s="207">
        <f t="shared" si="1272"/>
        <v>0</v>
      </c>
      <c r="DL224" s="206">
        <f t="shared" si="1273"/>
        <v>0</v>
      </c>
      <c r="DM224" s="206">
        <f t="shared" si="1274"/>
        <v>0</v>
      </c>
      <c r="DN224" s="207"/>
      <c r="DO224" s="207">
        <f t="shared" si="1275"/>
        <v>0</v>
      </c>
      <c r="DP224" s="206">
        <f t="shared" si="1276"/>
        <v>0</v>
      </c>
      <c r="DQ224" s="206">
        <f t="shared" si="1277"/>
        <v>0</v>
      </c>
      <c r="DR224" s="207"/>
      <c r="DS224" s="207">
        <f t="shared" si="1278"/>
        <v>0</v>
      </c>
      <c r="DT224" s="206">
        <f t="shared" si="1279"/>
        <v>0</v>
      </c>
      <c r="DU224" s="206">
        <f t="shared" si="1280"/>
        <v>0</v>
      </c>
      <c r="DV224" s="207"/>
      <c r="DW224" s="207">
        <f t="shared" si="1208"/>
        <v>0</v>
      </c>
      <c r="DX224" s="206">
        <f t="shared" si="1209"/>
        <v>0</v>
      </c>
      <c r="DY224" s="206">
        <f t="shared" si="1210"/>
        <v>0</v>
      </c>
      <c r="DZ224" s="525"/>
      <c r="EA224" s="207">
        <f t="shared" si="1144"/>
        <v>0</v>
      </c>
      <c r="EB224" s="206">
        <f t="shared" si="1145"/>
        <v>0</v>
      </c>
      <c r="EC224" s="206">
        <f t="shared" si="1146"/>
        <v>0</v>
      </c>
      <c r="ED224" s="207"/>
      <c r="EE224" s="207">
        <f t="shared" si="1147"/>
        <v>0</v>
      </c>
      <c r="EF224" s="206">
        <f t="shared" si="1148"/>
        <v>0</v>
      </c>
      <c r="EG224" s="206">
        <f t="shared" si="1149"/>
        <v>0</v>
      </c>
      <c r="EH224" s="207"/>
      <c r="EI224" s="207">
        <f t="shared" si="1150"/>
        <v>0</v>
      </c>
      <c r="EJ224" s="206">
        <f t="shared" si="1151"/>
        <v>0</v>
      </c>
      <c r="EK224" s="206">
        <f t="shared" si="1152"/>
        <v>0</v>
      </c>
      <c r="EL224" s="207"/>
      <c r="EM224" s="207">
        <f t="shared" si="1153"/>
        <v>0</v>
      </c>
      <c r="EN224" s="206">
        <f t="shared" si="1154"/>
        <v>0</v>
      </c>
      <c r="EO224" s="206">
        <f t="shared" si="1155"/>
        <v>0</v>
      </c>
      <c r="EP224" s="207"/>
      <c r="EQ224" s="207">
        <f t="shared" si="1156"/>
        <v>0</v>
      </c>
      <c r="ER224" s="206">
        <f t="shared" si="1157"/>
        <v>0</v>
      </c>
      <c r="ES224" s="206">
        <f t="shared" si="1158"/>
        <v>0</v>
      </c>
      <c r="ET224" s="207"/>
      <c r="EU224" s="207">
        <f t="shared" si="1159"/>
        <v>0</v>
      </c>
      <c r="EV224" s="206">
        <f t="shared" si="1160"/>
        <v>0</v>
      </c>
      <c r="EW224" s="206">
        <f t="shared" si="1161"/>
        <v>0</v>
      </c>
      <c r="EX224" s="207"/>
      <c r="EY224" s="207">
        <f t="shared" si="1162"/>
        <v>0</v>
      </c>
      <c r="EZ224" s="206">
        <f t="shared" si="1163"/>
        <v>0</v>
      </c>
      <c r="FA224" s="206">
        <f t="shared" si="1164"/>
        <v>0</v>
      </c>
      <c r="FB224" s="207"/>
      <c r="FC224" s="207">
        <f t="shared" si="1165"/>
        <v>0</v>
      </c>
      <c r="FD224" s="206">
        <f t="shared" si="1166"/>
        <v>0</v>
      </c>
      <c r="FE224" s="206">
        <f t="shared" si="1167"/>
        <v>0</v>
      </c>
      <c r="FF224" s="207"/>
      <c r="FG224" s="207">
        <f t="shared" si="1168"/>
        <v>0</v>
      </c>
      <c r="FH224" s="206">
        <f t="shared" si="1169"/>
        <v>0</v>
      </c>
      <c r="FI224" s="206">
        <f t="shared" si="1170"/>
        <v>0</v>
      </c>
      <c r="FJ224" s="207"/>
      <c r="FK224" s="207">
        <f t="shared" si="1171"/>
        <v>0</v>
      </c>
      <c r="FL224" s="206">
        <f t="shared" si="1172"/>
        <v>0</v>
      </c>
      <c r="FM224" s="206">
        <f t="shared" si="1173"/>
        <v>0</v>
      </c>
      <c r="FN224" s="207"/>
      <c r="FO224" s="207">
        <f t="shared" si="1174"/>
        <v>0</v>
      </c>
      <c r="FP224" s="206">
        <f t="shared" si="1175"/>
        <v>0</v>
      </c>
      <c r="FQ224" s="206">
        <f t="shared" si="1176"/>
        <v>0</v>
      </c>
      <c r="FR224" s="4"/>
      <c r="FS224" s="4">
        <f t="shared" si="1177"/>
        <v>0</v>
      </c>
      <c r="FT224" s="4">
        <f t="shared" ref="FT224:FT225" si="1329">SUM(FR224+DD224)</f>
        <v>0</v>
      </c>
      <c r="FU224" s="4">
        <f>SUM(FT224*AZ224)</f>
        <v>0</v>
      </c>
      <c r="FV224" s="4"/>
      <c r="FW224" s="4">
        <f t="shared" si="1326"/>
        <v>0</v>
      </c>
      <c r="FX224" s="4">
        <f t="shared" si="1327"/>
        <v>0</v>
      </c>
      <c r="FY224" s="4">
        <f t="shared" si="1328"/>
        <v>0</v>
      </c>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1:263" s="3" customFormat="1" x14ac:dyDescent="0.2">
      <c r="A225" s="14"/>
      <c r="B225" s="14"/>
      <c r="C225" s="14"/>
      <c r="D225" s="14"/>
      <c r="E225" s="490"/>
      <c r="F225" s="14"/>
      <c r="G225" s="44"/>
      <c r="H225" s="14"/>
      <c r="I225" s="44"/>
      <c r="J225" s="14"/>
      <c r="K225" s="44"/>
      <c r="L225" s="14"/>
      <c r="M225" s="44"/>
      <c r="N225" s="14"/>
      <c r="O225" s="44"/>
      <c r="P225" s="14"/>
      <c r="Q225" s="44"/>
      <c r="R225" s="14"/>
      <c r="S225" s="44"/>
      <c r="T225" s="14"/>
      <c r="U225" s="44"/>
      <c r="V225" s="14"/>
      <c r="W225" s="44"/>
      <c r="X225" s="14"/>
      <c r="Y225" s="44"/>
      <c r="Z225" s="14"/>
      <c r="AA225" s="44"/>
      <c r="AB225" s="14"/>
      <c r="AC225" s="490"/>
      <c r="AD225" s="14"/>
      <c r="AE225" s="44"/>
      <c r="AF225" s="14"/>
      <c r="AG225" s="44"/>
      <c r="AH225" s="14"/>
      <c r="AI225" s="44"/>
      <c r="AJ225" s="14"/>
      <c r="AK225" s="44"/>
      <c r="AL225" s="14"/>
      <c r="AM225" s="44"/>
      <c r="AN225" s="14"/>
      <c r="AO225" s="44"/>
      <c r="AP225" s="14"/>
      <c r="AQ225" s="44"/>
      <c r="AR225" s="14"/>
      <c r="AS225" s="44"/>
      <c r="AT225" s="14"/>
      <c r="AU225" s="44"/>
      <c r="AV225" s="14"/>
      <c r="AW225" s="44"/>
      <c r="AX225" s="14"/>
      <c r="AY225" s="44"/>
      <c r="AZ225" s="14"/>
      <c r="BA225" s="490"/>
      <c r="BB225" s="14"/>
      <c r="BC225" s="44"/>
      <c r="BD225" s="14"/>
      <c r="BE225" s="44"/>
      <c r="BF225" s="14"/>
      <c r="BG225" s="44"/>
      <c r="BH225" s="14"/>
      <c r="BI225" s="44"/>
      <c r="BJ225" s="14"/>
      <c r="BK225" s="44"/>
      <c r="BL225" s="14"/>
      <c r="BM225" s="44"/>
      <c r="BN225" s="14"/>
      <c r="BO225" s="44"/>
      <c r="BP225" s="14"/>
      <c r="BQ225" s="44"/>
      <c r="BR225" s="14"/>
      <c r="BS225" s="44"/>
      <c r="BT225" s="14"/>
      <c r="BU225" s="44"/>
      <c r="BV225" s="14"/>
      <c r="BW225" s="44"/>
      <c r="BX225" s="508"/>
      <c r="BY225" s="44"/>
      <c r="BZ225" s="14"/>
      <c r="CA225" s="44"/>
      <c r="CB225" s="14"/>
      <c r="CC225" s="44"/>
      <c r="CD225" s="14"/>
      <c r="CE225" s="44"/>
      <c r="CF225" s="14"/>
      <c r="CG225" s="14"/>
      <c r="CH225" s="12"/>
      <c r="CI225" s="12"/>
      <c r="CJ225" s="51"/>
      <c r="CK225" s="51"/>
      <c r="CL225" s="205"/>
      <c r="CM225" s="207">
        <f t="shared" si="1205"/>
        <v>0</v>
      </c>
      <c r="CN225" s="206">
        <f t="shared" si="1206"/>
        <v>0</v>
      </c>
      <c r="CO225" s="206">
        <f t="shared" si="1207"/>
        <v>0</v>
      </c>
      <c r="CP225" s="205"/>
      <c r="CQ225" s="207">
        <f t="shared" si="1258"/>
        <v>0</v>
      </c>
      <c r="CR225" s="206">
        <f t="shared" si="1259"/>
        <v>0</v>
      </c>
      <c r="CS225" s="206">
        <f t="shared" si="1260"/>
        <v>0</v>
      </c>
      <c r="CT225" s="205"/>
      <c r="CU225" s="207">
        <f t="shared" si="1325"/>
        <v>0</v>
      </c>
      <c r="CV225" s="206">
        <f t="shared" si="1262"/>
        <v>0</v>
      </c>
      <c r="CW225" s="206">
        <f t="shared" si="1263"/>
        <v>0</v>
      </c>
      <c r="CX225" s="205"/>
      <c r="CY225" s="207">
        <f t="shared" si="1264"/>
        <v>0</v>
      </c>
      <c r="CZ225" s="206">
        <f t="shared" si="1265"/>
        <v>0</v>
      </c>
      <c r="DA225" s="206">
        <f t="shared" si="1266"/>
        <v>0</v>
      </c>
      <c r="DB225" s="205"/>
      <c r="DC225" s="207">
        <f t="shared" si="1267"/>
        <v>0</v>
      </c>
      <c r="DD225" s="206">
        <f t="shared" si="1281"/>
        <v>0</v>
      </c>
      <c r="DE225" s="206">
        <f t="shared" si="1268"/>
        <v>0</v>
      </c>
      <c r="DF225" s="205"/>
      <c r="DG225" s="207">
        <f t="shared" si="1269"/>
        <v>0</v>
      </c>
      <c r="DH225" s="206">
        <f t="shared" si="1270"/>
        <v>0</v>
      </c>
      <c r="DI225" s="206">
        <f t="shared" si="1271"/>
        <v>0</v>
      </c>
      <c r="DJ225" s="205"/>
      <c r="DK225" s="207">
        <f t="shared" si="1272"/>
        <v>0</v>
      </c>
      <c r="DL225" s="206">
        <f t="shared" si="1273"/>
        <v>0</v>
      </c>
      <c r="DM225" s="206">
        <f t="shared" si="1274"/>
        <v>0</v>
      </c>
      <c r="DN225" s="205"/>
      <c r="DO225" s="207">
        <f t="shared" si="1275"/>
        <v>0</v>
      </c>
      <c r="DP225" s="206">
        <f t="shared" si="1276"/>
        <v>0</v>
      </c>
      <c r="DQ225" s="206">
        <f t="shared" si="1277"/>
        <v>0</v>
      </c>
      <c r="DR225" s="205"/>
      <c r="DS225" s="207">
        <f t="shared" si="1278"/>
        <v>0</v>
      </c>
      <c r="DT225" s="206">
        <f t="shared" si="1279"/>
        <v>0</v>
      </c>
      <c r="DU225" s="206">
        <f t="shared" si="1280"/>
        <v>0</v>
      </c>
      <c r="DV225" s="205"/>
      <c r="DW225" s="207">
        <f t="shared" si="1208"/>
        <v>0</v>
      </c>
      <c r="DX225" s="206">
        <f t="shared" si="1209"/>
        <v>0</v>
      </c>
      <c r="DY225" s="206">
        <f t="shared" si="1210"/>
        <v>0</v>
      </c>
      <c r="DZ225" s="528"/>
      <c r="EA225" s="207">
        <f t="shared" si="1144"/>
        <v>0</v>
      </c>
      <c r="EB225" s="206">
        <f t="shared" si="1145"/>
        <v>0</v>
      </c>
      <c r="EC225" s="206">
        <f t="shared" si="1146"/>
        <v>0</v>
      </c>
      <c r="ED225" s="205"/>
      <c r="EE225" s="207">
        <f t="shared" si="1147"/>
        <v>0</v>
      </c>
      <c r="EF225" s="206">
        <f t="shared" si="1148"/>
        <v>0</v>
      </c>
      <c r="EG225" s="206">
        <f t="shared" si="1149"/>
        <v>0</v>
      </c>
      <c r="EH225" s="205"/>
      <c r="EI225" s="207">
        <f t="shared" si="1150"/>
        <v>0</v>
      </c>
      <c r="EJ225" s="206">
        <f t="shared" si="1151"/>
        <v>0</v>
      </c>
      <c r="EK225" s="206">
        <f t="shared" si="1152"/>
        <v>0</v>
      </c>
      <c r="EL225" s="207"/>
      <c r="EM225" s="207">
        <f t="shared" si="1153"/>
        <v>0</v>
      </c>
      <c r="EN225" s="206">
        <f t="shared" si="1154"/>
        <v>0</v>
      </c>
      <c r="EO225" s="206">
        <f t="shared" si="1155"/>
        <v>0</v>
      </c>
      <c r="EP225" s="207"/>
      <c r="EQ225" s="207">
        <f t="shared" si="1156"/>
        <v>0</v>
      </c>
      <c r="ER225" s="206">
        <f t="shared" si="1157"/>
        <v>0</v>
      </c>
      <c r="ES225" s="206">
        <f t="shared" si="1158"/>
        <v>0</v>
      </c>
      <c r="ET225" s="207"/>
      <c r="EU225" s="207">
        <f t="shared" si="1159"/>
        <v>0</v>
      </c>
      <c r="EV225" s="206">
        <f t="shared" si="1160"/>
        <v>0</v>
      </c>
      <c r="EW225" s="206">
        <f t="shared" si="1161"/>
        <v>0</v>
      </c>
      <c r="EX225" s="207"/>
      <c r="EY225" s="207">
        <f t="shared" si="1162"/>
        <v>0</v>
      </c>
      <c r="EZ225" s="206">
        <f t="shared" si="1163"/>
        <v>0</v>
      </c>
      <c r="FA225" s="206">
        <f t="shared" si="1164"/>
        <v>0</v>
      </c>
      <c r="FB225" s="207"/>
      <c r="FC225" s="207">
        <f t="shared" si="1165"/>
        <v>0</v>
      </c>
      <c r="FD225" s="206">
        <f t="shared" si="1166"/>
        <v>0</v>
      </c>
      <c r="FE225" s="206">
        <f t="shared" si="1167"/>
        <v>0</v>
      </c>
      <c r="FF225" s="207"/>
      <c r="FG225" s="207">
        <f t="shared" si="1168"/>
        <v>0</v>
      </c>
      <c r="FH225" s="206">
        <f t="shared" si="1169"/>
        <v>0</v>
      </c>
      <c r="FI225" s="206">
        <f>SUM(FH225*AN225)</f>
        <v>0</v>
      </c>
      <c r="FJ225" s="207"/>
      <c r="FK225" s="207">
        <f t="shared" si="1171"/>
        <v>0</v>
      </c>
      <c r="FL225" s="206">
        <f t="shared" si="1172"/>
        <v>0</v>
      </c>
      <c r="FM225" s="206">
        <f t="shared" si="1173"/>
        <v>0</v>
      </c>
      <c r="FN225" s="207"/>
      <c r="FO225" s="207">
        <f t="shared" si="1174"/>
        <v>0</v>
      </c>
      <c r="FP225" s="206">
        <f t="shared" si="1175"/>
        <v>0</v>
      </c>
      <c r="FQ225" s="206">
        <f t="shared" si="1176"/>
        <v>0</v>
      </c>
      <c r="FR225" s="4"/>
      <c r="FS225" s="4">
        <f t="shared" si="1177"/>
        <v>0</v>
      </c>
      <c r="FT225" s="4">
        <f t="shared" si="1329"/>
        <v>0</v>
      </c>
      <c r="FU225" s="4">
        <f>SUM(FT225*AZ225)</f>
        <v>0</v>
      </c>
      <c r="FV225" s="4"/>
      <c r="FW225" s="4">
        <f t="shared" si="1326"/>
        <v>0</v>
      </c>
      <c r="FX225" s="4">
        <f t="shared" si="1327"/>
        <v>0</v>
      </c>
      <c r="FY225" s="4">
        <f t="shared" si="1328"/>
        <v>0</v>
      </c>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1:263" s="9" customFormat="1" ht="24" x14ac:dyDescent="0.2">
      <c r="A226" s="53"/>
      <c r="B226" s="53" t="s">
        <v>59</v>
      </c>
      <c r="C226" s="53"/>
      <c r="D226" s="53"/>
      <c r="E226" s="491">
        <f t="shared" ref="E226:L226" si="1330">SUM(E185:E223)</f>
        <v>0</v>
      </c>
      <c r="F226" s="53">
        <f t="shared" si="1330"/>
        <v>0</v>
      </c>
      <c r="G226" s="53">
        <f t="shared" si="1330"/>
        <v>0</v>
      </c>
      <c r="H226" s="53">
        <f t="shared" si="1330"/>
        <v>0</v>
      </c>
      <c r="I226" s="53">
        <f t="shared" si="1330"/>
        <v>0</v>
      </c>
      <c r="J226" s="53">
        <f t="shared" si="1330"/>
        <v>0</v>
      </c>
      <c r="K226" s="123">
        <f t="shared" si="1330"/>
        <v>0</v>
      </c>
      <c r="L226" s="123">
        <f t="shared" si="1330"/>
        <v>0</v>
      </c>
      <c r="M226" s="53">
        <f t="shared" ref="M226:AR226" si="1331">SUM(M185:M223)</f>
        <v>40</v>
      </c>
      <c r="N226" s="123">
        <f t="shared" si="1331"/>
        <v>4000</v>
      </c>
      <c r="O226" s="53">
        <f t="shared" si="1331"/>
        <v>4</v>
      </c>
      <c r="P226" s="123">
        <f t="shared" si="1331"/>
        <v>400</v>
      </c>
      <c r="Q226" s="53">
        <f t="shared" si="1331"/>
        <v>0</v>
      </c>
      <c r="R226" s="53">
        <f t="shared" si="1331"/>
        <v>0</v>
      </c>
      <c r="S226" s="53">
        <f t="shared" si="1331"/>
        <v>0</v>
      </c>
      <c r="T226" s="53">
        <f t="shared" si="1331"/>
        <v>0</v>
      </c>
      <c r="U226" s="53">
        <f t="shared" si="1331"/>
        <v>2.5</v>
      </c>
      <c r="V226" s="53">
        <f t="shared" si="1331"/>
        <v>250</v>
      </c>
      <c r="W226" s="53">
        <f t="shared" si="1331"/>
        <v>1</v>
      </c>
      <c r="X226" s="53">
        <f t="shared" si="1331"/>
        <v>100</v>
      </c>
      <c r="Y226" s="53">
        <f t="shared" si="1331"/>
        <v>9</v>
      </c>
      <c r="Z226" s="53">
        <f t="shared" si="1331"/>
        <v>900</v>
      </c>
      <c r="AA226" s="53">
        <f t="shared" si="1331"/>
        <v>6</v>
      </c>
      <c r="AB226" s="53">
        <f t="shared" si="1331"/>
        <v>600</v>
      </c>
      <c r="AC226" s="491">
        <f t="shared" si="1331"/>
        <v>9.75</v>
      </c>
      <c r="AD226" s="123">
        <f t="shared" si="1331"/>
        <v>1024.5</v>
      </c>
      <c r="AE226" s="123">
        <f t="shared" si="1331"/>
        <v>31</v>
      </c>
      <c r="AF226" s="123">
        <f t="shared" si="1331"/>
        <v>3217</v>
      </c>
      <c r="AG226" s="123">
        <f t="shared" si="1331"/>
        <v>41</v>
      </c>
      <c r="AH226" s="123">
        <f t="shared" si="1331"/>
        <v>4449.5</v>
      </c>
      <c r="AI226" s="123">
        <f t="shared" si="1331"/>
        <v>25</v>
      </c>
      <c r="AJ226" s="123">
        <f t="shared" si="1331"/>
        <v>2518</v>
      </c>
      <c r="AK226" s="123">
        <f t="shared" si="1331"/>
        <v>23.5</v>
      </c>
      <c r="AL226" s="123">
        <f t="shared" si="1331"/>
        <v>2359</v>
      </c>
      <c r="AM226" s="123">
        <f t="shared" si="1331"/>
        <v>28</v>
      </c>
      <c r="AN226" s="123">
        <f t="shared" si="1331"/>
        <v>2809</v>
      </c>
      <c r="AO226" s="123">
        <f t="shared" si="1331"/>
        <v>6</v>
      </c>
      <c r="AP226" s="123">
        <f t="shared" si="1331"/>
        <v>620</v>
      </c>
      <c r="AQ226" s="123">
        <f t="shared" si="1331"/>
        <v>0.5</v>
      </c>
      <c r="AR226" s="123">
        <f t="shared" si="1331"/>
        <v>59</v>
      </c>
      <c r="AS226" s="123">
        <f t="shared" ref="AS226:BB226" si="1332">SUM(AS185:AS223)</f>
        <v>4.5</v>
      </c>
      <c r="AT226" s="123">
        <f t="shared" si="1332"/>
        <v>522</v>
      </c>
      <c r="AU226" s="123">
        <f t="shared" si="1332"/>
        <v>8.75</v>
      </c>
      <c r="AV226" s="123">
        <f t="shared" si="1332"/>
        <v>1022.5</v>
      </c>
      <c r="AW226" s="123">
        <f t="shared" si="1332"/>
        <v>8</v>
      </c>
      <c r="AX226" s="123">
        <f t="shared" si="1332"/>
        <v>809</v>
      </c>
      <c r="AY226" s="123">
        <f t="shared" si="1332"/>
        <v>1.5</v>
      </c>
      <c r="AZ226" s="123">
        <f t="shared" si="1332"/>
        <v>177</v>
      </c>
      <c r="BA226" s="494">
        <f t="shared" si="1332"/>
        <v>0</v>
      </c>
      <c r="BB226" s="53">
        <f t="shared" si="1332"/>
        <v>0</v>
      </c>
      <c r="BC226" s="123">
        <f t="shared" ref="BC226:BF226" si="1333">SUM(BC185:BC223)</f>
        <v>0</v>
      </c>
      <c r="BD226" s="53">
        <f t="shared" si="1333"/>
        <v>0</v>
      </c>
      <c r="BE226" s="123">
        <f t="shared" si="1333"/>
        <v>0</v>
      </c>
      <c r="BF226" s="53">
        <f t="shared" si="1333"/>
        <v>0</v>
      </c>
      <c r="BG226" s="123">
        <f t="shared" ref="BG226:BN226" si="1334">SUM(BG185:BG223)</f>
        <v>0</v>
      </c>
      <c r="BH226" s="53">
        <f t="shared" si="1334"/>
        <v>0</v>
      </c>
      <c r="BI226" s="123">
        <f t="shared" si="1334"/>
        <v>0</v>
      </c>
      <c r="BJ226" s="53">
        <f t="shared" si="1334"/>
        <v>0</v>
      </c>
      <c r="BK226" s="123">
        <f t="shared" si="1334"/>
        <v>0</v>
      </c>
      <c r="BL226" s="53">
        <f t="shared" si="1334"/>
        <v>0</v>
      </c>
      <c r="BM226" s="123">
        <f t="shared" si="1334"/>
        <v>0</v>
      </c>
      <c r="BN226" s="53">
        <f t="shared" si="1334"/>
        <v>0</v>
      </c>
      <c r="BO226" s="123">
        <f t="shared" ref="BO226:CD226" si="1335">SUM(BO185:BO223)</f>
        <v>0</v>
      </c>
      <c r="BP226" s="53">
        <f t="shared" si="1335"/>
        <v>0</v>
      </c>
      <c r="BQ226" s="123">
        <f t="shared" si="1335"/>
        <v>0</v>
      </c>
      <c r="BR226" s="53">
        <f t="shared" si="1335"/>
        <v>0</v>
      </c>
      <c r="BS226" s="123">
        <f t="shared" si="1335"/>
        <v>0</v>
      </c>
      <c r="BT226" s="53">
        <f t="shared" si="1335"/>
        <v>0</v>
      </c>
      <c r="BU226" s="123">
        <f t="shared" si="1335"/>
        <v>0</v>
      </c>
      <c r="BV226" s="53">
        <f t="shared" si="1335"/>
        <v>0</v>
      </c>
      <c r="BW226" s="123">
        <f t="shared" si="1335"/>
        <v>0</v>
      </c>
      <c r="BX226" s="509">
        <f t="shared" si="1335"/>
        <v>0</v>
      </c>
      <c r="BY226" s="123">
        <f t="shared" si="1335"/>
        <v>0</v>
      </c>
      <c r="BZ226" s="53">
        <f t="shared" si="1335"/>
        <v>0</v>
      </c>
      <c r="CA226" s="123">
        <f t="shared" si="1335"/>
        <v>0</v>
      </c>
      <c r="CB226" s="53">
        <f t="shared" si="1335"/>
        <v>0</v>
      </c>
      <c r="CC226" s="123">
        <f t="shared" si="1335"/>
        <v>0</v>
      </c>
      <c r="CD226" s="53">
        <f t="shared" si="1335"/>
        <v>0</v>
      </c>
      <c r="CE226" s="123">
        <f t="shared" ref="CE226:CF226" si="1336">SUM(CE185:CE223)</f>
        <v>0</v>
      </c>
      <c r="CF226" s="53">
        <f t="shared" si="1336"/>
        <v>0</v>
      </c>
      <c r="CG226" s="53"/>
      <c r="CH226" s="54">
        <f>SUM(CH185:CH223)+2</f>
        <v>252</v>
      </c>
      <c r="CI226" s="54">
        <f>SUM(CI185:CI223)+89.5</f>
        <v>25926</v>
      </c>
      <c r="CJ226" s="55" t="s">
        <v>59</v>
      </c>
      <c r="CK226" s="539"/>
      <c r="CL226" s="123">
        <f t="shared" ref="CL226:DQ226" si="1337">SUM(CL185:CL225)</f>
        <v>48.5</v>
      </c>
      <c r="CM226" s="123">
        <f t="shared" si="1337"/>
        <v>5213.5</v>
      </c>
      <c r="CN226" s="123">
        <f t="shared" si="1337"/>
        <v>48.5</v>
      </c>
      <c r="CO226" s="123">
        <f t="shared" si="1337"/>
        <v>5213.5</v>
      </c>
      <c r="CP226" s="123">
        <f t="shared" si="1337"/>
        <v>11.25</v>
      </c>
      <c r="CQ226" s="123">
        <f t="shared" si="1337"/>
        <v>1233</v>
      </c>
      <c r="CR226" s="123">
        <f t="shared" si="1337"/>
        <v>11.25</v>
      </c>
      <c r="CS226" s="123">
        <f t="shared" si="1337"/>
        <v>1233</v>
      </c>
      <c r="CT226" s="123">
        <f t="shared" si="1337"/>
        <v>3</v>
      </c>
      <c r="CU226" s="123">
        <f t="shared" si="1337"/>
        <v>287.5</v>
      </c>
      <c r="CV226" s="123">
        <f t="shared" si="1337"/>
        <v>43</v>
      </c>
      <c r="CW226" s="123">
        <f t="shared" si="1337"/>
        <v>4287.5</v>
      </c>
      <c r="CX226" s="123">
        <f t="shared" si="1337"/>
        <v>7</v>
      </c>
      <c r="CY226" s="123">
        <f t="shared" si="1337"/>
        <v>700</v>
      </c>
      <c r="CZ226" s="123">
        <f t="shared" si="1337"/>
        <v>11</v>
      </c>
      <c r="DA226" s="123">
        <f t="shared" si="1337"/>
        <v>1100</v>
      </c>
      <c r="DB226" s="123">
        <f t="shared" si="1337"/>
        <v>27.75</v>
      </c>
      <c r="DC226" s="123">
        <f t="shared" si="1337"/>
        <v>2815.5</v>
      </c>
      <c r="DD226" s="123">
        <f t="shared" si="1337"/>
        <v>27.75</v>
      </c>
      <c r="DE226" s="123">
        <f t="shared" si="1337"/>
        <v>2815.5</v>
      </c>
      <c r="DF226" s="123">
        <f t="shared" si="1337"/>
        <v>13.75</v>
      </c>
      <c r="DG226" s="123">
        <f t="shared" si="1337"/>
        <v>1406.5</v>
      </c>
      <c r="DH226" s="123">
        <f t="shared" si="1337"/>
        <v>13.75</v>
      </c>
      <c r="DI226" s="123">
        <f t="shared" si="1337"/>
        <v>1406.5</v>
      </c>
      <c r="DJ226" s="123">
        <f t="shared" si="1337"/>
        <v>12.5</v>
      </c>
      <c r="DK226" s="123">
        <f t="shared" si="1337"/>
        <v>1250</v>
      </c>
      <c r="DL226" s="123">
        <f t="shared" si="1337"/>
        <v>15</v>
      </c>
      <c r="DM226" s="123">
        <f t="shared" si="1337"/>
        <v>1500</v>
      </c>
      <c r="DN226" s="123">
        <f t="shared" si="1337"/>
        <v>19</v>
      </c>
      <c r="DO226" s="123">
        <f t="shared" si="1337"/>
        <v>1900</v>
      </c>
      <c r="DP226" s="123">
        <f t="shared" si="1337"/>
        <v>20</v>
      </c>
      <c r="DQ226" s="123">
        <f t="shared" si="1337"/>
        <v>2000</v>
      </c>
      <c r="DR226" s="123">
        <f t="shared" ref="DR226:EO226" si="1338">SUM(DR185:DR225)</f>
        <v>28.25</v>
      </c>
      <c r="DS226" s="123">
        <f t="shared" si="1338"/>
        <v>2705</v>
      </c>
      <c r="DT226" s="123">
        <f t="shared" si="1338"/>
        <v>37.25</v>
      </c>
      <c r="DU226" s="123">
        <f t="shared" si="1338"/>
        <v>3605</v>
      </c>
      <c r="DV226" s="123">
        <f t="shared" si="1338"/>
        <v>10</v>
      </c>
      <c r="DW226" s="123">
        <f t="shared" si="1338"/>
        <v>1000</v>
      </c>
      <c r="DX226" s="123">
        <f t="shared" si="1338"/>
        <v>17.5</v>
      </c>
      <c r="DY226" s="123">
        <f t="shared" si="1338"/>
        <v>1690</v>
      </c>
      <c r="DZ226" s="494">
        <f t="shared" si="1338"/>
        <v>14.5</v>
      </c>
      <c r="EA226" s="123">
        <f t="shared" si="1338"/>
        <v>1684</v>
      </c>
      <c r="EB226" s="123">
        <f t="shared" si="1338"/>
        <v>24.25</v>
      </c>
      <c r="EC226" s="123">
        <f t="shared" si="1338"/>
        <v>2708.5</v>
      </c>
      <c r="ED226" s="123">
        <f t="shared" si="1338"/>
        <v>17</v>
      </c>
      <c r="EE226" s="123">
        <f t="shared" si="1338"/>
        <v>1979</v>
      </c>
      <c r="EF226" s="123">
        <f t="shared" si="1338"/>
        <v>48</v>
      </c>
      <c r="EG226" s="123">
        <f t="shared" si="1338"/>
        <v>5196</v>
      </c>
      <c r="EH226" s="123">
        <f t="shared" si="1338"/>
        <v>11.25</v>
      </c>
      <c r="EI226" s="123">
        <f t="shared" si="1338"/>
        <v>1255.75</v>
      </c>
      <c r="EJ226" s="123">
        <f t="shared" si="1338"/>
        <v>52.25</v>
      </c>
      <c r="EK226" s="123">
        <f t="shared" si="1338"/>
        <v>5705.25</v>
      </c>
      <c r="EL226" s="123">
        <f t="shared" si="1338"/>
        <v>7.75</v>
      </c>
      <c r="EM226" s="123">
        <f t="shared" si="1338"/>
        <v>829</v>
      </c>
      <c r="EN226" s="123">
        <f t="shared" si="1338"/>
        <v>32.75</v>
      </c>
      <c r="EO226" s="123">
        <f t="shared" si="1338"/>
        <v>3347</v>
      </c>
      <c r="EP226" s="123">
        <f t="shared" ref="EP226:ES226" si="1339">SUM(EP185:EP225)</f>
        <v>13.25</v>
      </c>
      <c r="EQ226" s="123">
        <f t="shared" si="1339"/>
        <v>1437.5</v>
      </c>
      <c r="ER226" s="123">
        <f t="shared" si="1339"/>
        <v>36.75</v>
      </c>
      <c r="ES226" s="123">
        <f t="shared" si="1339"/>
        <v>3796.5</v>
      </c>
      <c r="ET226" s="123">
        <f t="shared" ref="ET226:EW226" si="1340">SUM(ET185:ET225)</f>
        <v>6.5</v>
      </c>
      <c r="EU226" s="123">
        <f t="shared" si="1340"/>
        <v>767</v>
      </c>
      <c r="EV226" s="123">
        <f t="shared" si="1340"/>
        <v>34.5</v>
      </c>
      <c r="EW226" s="123">
        <f t="shared" si="1340"/>
        <v>3576</v>
      </c>
      <c r="EX226" s="123">
        <f t="shared" ref="EX226:FA226" si="1341">SUM(EX185:EX225)</f>
        <v>1.5</v>
      </c>
      <c r="EY226" s="123">
        <f t="shared" si="1341"/>
        <v>177</v>
      </c>
      <c r="EZ226" s="123">
        <f t="shared" si="1341"/>
        <v>7.5</v>
      </c>
      <c r="FA226" s="123">
        <f t="shared" si="1341"/>
        <v>797</v>
      </c>
      <c r="FB226" s="123">
        <f t="shared" ref="FB226:FE226" si="1342">SUM(FB185:FB225)</f>
        <v>8.75</v>
      </c>
      <c r="FC226" s="123">
        <f t="shared" si="1342"/>
        <v>1032.5</v>
      </c>
      <c r="FD226" s="123">
        <f t="shared" si="1342"/>
        <v>9.25</v>
      </c>
      <c r="FE226" s="123">
        <f t="shared" si="1342"/>
        <v>1091.5</v>
      </c>
      <c r="FF226" s="123">
        <f t="shared" ref="FF226:FI226" si="1343">SUM(FF185:FF225)</f>
        <v>20.25</v>
      </c>
      <c r="FG226" s="123">
        <f t="shared" si="1343"/>
        <v>2389.5</v>
      </c>
      <c r="FH226" s="123">
        <f t="shared" si="1343"/>
        <v>24.75</v>
      </c>
      <c r="FI226" s="123">
        <f t="shared" si="1343"/>
        <v>2911.5</v>
      </c>
      <c r="FJ226" s="123">
        <f t="shared" ref="FJ226:FM226" si="1344">SUM(FJ185:FJ225)</f>
        <v>8.25</v>
      </c>
      <c r="FK226" s="123">
        <f t="shared" si="1344"/>
        <v>937.5</v>
      </c>
      <c r="FL226" s="123">
        <f t="shared" si="1344"/>
        <v>17</v>
      </c>
      <c r="FM226" s="123">
        <f t="shared" si="1344"/>
        <v>1960</v>
      </c>
      <c r="FN226" s="123">
        <f t="shared" ref="FN226:FQ226" si="1345">SUM(FN185:FN225)</f>
        <v>25.75</v>
      </c>
      <c r="FO226" s="123">
        <f t="shared" si="1345"/>
        <v>2948.5</v>
      </c>
      <c r="FP226" s="123">
        <f t="shared" si="1345"/>
        <v>33.75</v>
      </c>
      <c r="FQ226" s="123">
        <f t="shared" si="1345"/>
        <v>3757.5</v>
      </c>
      <c r="FR226" s="123">
        <f t="shared" ref="FR226:FU226" si="1346">SUM(FR185:FR225)</f>
        <v>16</v>
      </c>
      <c r="FS226" s="123">
        <f t="shared" si="1346"/>
        <v>1852</v>
      </c>
      <c r="FT226" s="123">
        <f t="shared" si="1346"/>
        <v>17.5</v>
      </c>
      <c r="FU226" s="123">
        <f t="shared" si="1346"/>
        <v>2029</v>
      </c>
      <c r="FV226" s="123">
        <f t="shared" ref="FV226:FY226" si="1347">SUM(FV185:FV225)</f>
        <v>0</v>
      </c>
      <c r="FW226" s="123">
        <f t="shared" si="1347"/>
        <v>0</v>
      </c>
      <c r="FX226" s="123">
        <f t="shared" si="1347"/>
        <v>0</v>
      </c>
      <c r="FY226" s="123">
        <f t="shared" si="1347"/>
        <v>0</v>
      </c>
      <c r="FZ226" s="531">
        <f>FX226+FT226+FP226+FL226+FH226+FD226+EZ226+EV226+ER226+EN226+EJ226+EF226+EB226+DX226+DT226+DP226+DL226+DH226+DD226+CZ226+CV226+CR226+CN226</f>
        <v>583.25</v>
      </c>
      <c r="GA226" s="531">
        <f>FR226+FN226++FJ226+FF226+FB226+EX226+ET226+EP226+EL226+EH226+ED226+DZ226+DV226+DR226+DN226+DJ226+DF226+DB226+CX226+CT226+CP226+CL226</f>
        <v>331.75</v>
      </c>
      <c r="GB226" s="531">
        <f>FZ226-GA226</f>
        <v>251.5</v>
      </c>
      <c r="GC226" s="531">
        <f>SUM(CH226-GB226)</f>
        <v>0.5</v>
      </c>
      <c r="GD226" s="13"/>
      <c r="GE226" s="13"/>
      <c r="GF226" s="13"/>
      <c r="GG226" s="13"/>
      <c r="GH226" s="13"/>
      <c r="GI226" s="13"/>
      <c r="GJ226" s="13"/>
      <c r="GK226" s="13"/>
      <c r="GL226" s="13"/>
      <c r="GM226" s="13"/>
      <c r="GN226" s="13"/>
      <c r="GO226" s="13"/>
      <c r="GP226" s="13"/>
      <c r="GQ226" s="13"/>
      <c r="GR226" s="13"/>
      <c r="GS226" s="13"/>
      <c r="GT226" s="13"/>
      <c r="GU226" s="13"/>
      <c r="GV226" s="13"/>
      <c r="GW226" s="13"/>
      <c r="GX226" s="13"/>
      <c r="GY226" s="13"/>
      <c r="GZ226" s="13"/>
      <c r="HA226" s="13"/>
      <c r="HB226" s="13"/>
      <c r="HC226" s="13"/>
      <c r="HD226" s="13"/>
      <c r="HE226" s="13"/>
      <c r="HF226" s="13"/>
      <c r="HG226" s="13"/>
      <c r="HH226" s="13"/>
      <c r="HI226" s="13"/>
      <c r="HJ226" s="13"/>
      <c r="HK226" s="13"/>
      <c r="HL226" s="13"/>
      <c r="HM226" s="13"/>
      <c r="HN226" s="13"/>
      <c r="HO226" s="13"/>
      <c r="HP226" s="13"/>
      <c r="HQ226" s="13"/>
      <c r="HR226" s="13"/>
      <c r="HS226" s="13"/>
      <c r="HT226" s="13"/>
      <c r="HU226" s="13"/>
      <c r="HV226" s="13"/>
      <c r="HW226" s="13"/>
      <c r="HX226" s="13"/>
      <c r="HY226" s="13"/>
      <c r="HZ226" s="13"/>
      <c r="IA226" s="13"/>
      <c r="IB226" s="13"/>
      <c r="IC226" s="13"/>
      <c r="ID226" s="13"/>
      <c r="IE226" s="13"/>
      <c r="IF226" s="13"/>
      <c r="IG226" s="13"/>
      <c r="IH226" s="13"/>
      <c r="II226" s="13"/>
      <c r="IJ226" s="13"/>
      <c r="IK226" s="13"/>
      <c r="IL226" s="13"/>
      <c r="IM226" s="13"/>
      <c r="IN226" s="13"/>
      <c r="IO226" s="13"/>
      <c r="IP226" s="13"/>
      <c r="IQ226" s="13"/>
      <c r="IR226" s="13"/>
      <c r="IS226" s="13"/>
      <c r="IT226" s="13"/>
      <c r="IU226" s="13"/>
      <c r="IV226" s="13"/>
      <c r="IW226" s="13"/>
      <c r="IX226" s="13"/>
      <c r="IY226" s="13"/>
      <c r="IZ226" s="13"/>
      <c r="JA226" s="13"/>
      <c r="JB226" s="13"/>
      <c r="JC226" s="13"/>
    </row>
    <row r="227" spans="1:263" x14ac:dyDescent="0.2">
      <c r="A227" s="53"/>
      <c r="B227" s="53" t="s">
        <v>60</v>
      </c>
      <c r="C227" s="53"/>
      <c r="D227" s="53"/>
      <c r="E227" s="735" t="e">
        <f>F226/E226</f>
        <v>#DIV/0!</v>
      </c>
      <c r="F227" s="735"/>
      <c r="G227" s="735" t="e">
        <f>H226/G226</f>
        <v>#DIV/0!</v>
      </c>
      <c r="H227" s="735"/>
      <c r="I227" s="735" t="e">
        <f>J226/I226</f>
        <v>#DIV/0!</v>
      </c>
      <c r="J227" s="735"/>
      <c r="K227" s="735" t="e">
        <f>L226/K226</f>
        <v>#DIV/0!</v>
      </c>
      <c r="L227" s="735"/>
      <c r="M227" s="735">
        <f>N226/M226</f>
        <v>100</v>
      </c>
      <c r="N227" s="735"/>
      <c r="O227" s="735">
        <f>P226/O226</f>
        <v>100</v>
      </c>
      <c r="P227" s="735"/>
      <c r="Q227" s="735" t="e">
        <f>R226/Q226</f>
        <v>#DIV/0!</v>
      </c>
      <c r="R227" s="735"/>
      <c r="S227" s="735" t="e">
        <f>T226/S226</f>
        <v>#DIV/0!</v>
      </c>
      <c r="T227" s="735"/>
      <c r="U227" s="735">
        <f>V226/U226</f>
        <v>100</v>
      </c>
      <c r="V227" s="735"/>
      <c r="W227" s="735">
        <f>X226/W226</f>
        <v>100</v>
      </c>
      <c r="X227" s="735"/>
      <c r="Y227" s="735">
        <f>Z226/Y226</f>
        <v>100</v>
      </c>
      <c r="Z227" s="735"/>
      <c r="AA227" s="735">
        <f>AB226/AA226</f>
        <v>100</v>
      </c>
      <c r="AB227" s="735"/>
      <c r="AC227" s="735">
        <f>AD226/AC226</f>
        <v>105.07692307692308</v>
      </c>
      <c r="AD227" s="735"/>
      <c r="AE227" s="735">
        <f>AF226/AE226</f>
        <v>103.7741935483871</v>
      </c>
      <c r="AF227" s="735"/>
      <c r="AG227" s="735">
        <f>AH226/AG226</f>
        <v>108.52439024390245</v>
      </c>
      <c r="AH227" s="735"/>
      <c r="AI227" s="735">
        <f>AJ226/AI226</f>
        <v>100.72</v>
      </c>
      <c r="AJ227" s="735"/>
      <c r="AK227" s="735">
        <f>AL226/AK226</f>
        <v>100.38297872340425</v>
      </c>
      <c r="AL227" s="735"/>
      <c r="AM227" s="735">
        <f>AN226/AM226</f>
        <v>100.32142857142857</v>
      </c>
      <c r="AN227" s="735"/>
      <c r="AO227" s="735">
        <f>AP226/AO226</f>
        <v>103.33333333333333</v>
      </c>
      <c r="AP227" s="735"/>
      <c r="AQ227" s="735">
        <f>AR226/AQ226</f>
        <v>118</v>
      </c>
      <c r="AR227" s="735"/>
      <c r="AS227" s="735">
        <f>AT226/AS226</f>
        <v>116</v>
      </c>
      <c r="AT227" s="735"/>
      <c r="AU227" s="735">
        <f>AV226/AU226</f>
        <v>116.85714285714286</v>
      </c>
      <c r="AV227" s="735"/>
      <c r="AW227" s="735">
        <f>AX226/AW226</f>
        <v>101.125</v>
      </c>
      <c r="AX227" s="735"/>
      <c r="AY227" s="735">
        <f>AZ226/AY226</f>
        <v>118</v>
      </c>
      <c r="AZ227" s="735"/>
      <c r="BA227" s="735" t="e">
        <f>BB226/BA226</f>
        <v>#DIV/0!</v>
      </c>
      <c r="BB227" s="735"/>
      <c r="BC227" s="735" t="e">
        <f>BD226/BC226</f>
        <v>#DIV/0!</v>
      </c>
      <c r="BD227" s="735"/>
      <c r="BE227" s="735" t="e">
        <f>BF226/BE226</f>
        <v>#DIV/0!</v>
      </c>
      <c r="BF227" s="735"/>
      <c r="BG227" s="735" t="e">
        <f>BH226/BG226</f>
        <v>#DIV/0!</v>
      </c>
      <c r="BH227" s="735"/>
      <c r="BI227" s="735" t="e">
        <f>BJ226/BI226</f>
        <v>#DIV/0!</v>
      </c>
      <c r="BJ227" s="735"/>
      <c r="BK227" s="735" t="e">
        <f>BL226/BK226</f>
        <v>#DIV/0!</v>
      </c>
      <c r="BL227" s="735"/>
      <c r="BM227" s="735" t="e">
        <f>BN226/BM226</f>
        <v>#DIV/0!</v>
      </c>
      <c r="BN227" s="735"/>
      <c r="BO227" s="735" t="e">
        <f>BP226/BO226</f>
        <v>#DIV/0!</v>
      </c>
      <c r="BP227" s="735"/>
      <c r="BQ227" s="735" t="e">
        <f>BR226/BQ226</f>
        <v>#DIV/0!</v>
      </c>
      <c r="BR227" s="735"/>
      <c r="BS227" s="735" t="e">
        <f>BT226/BS226</f>
        <v>#DIV/0!</v>
      </c>
      <c r="BT227" s="735"/>
      <c r="BU227" s="735" t="e">
        <f>BV226/BU226</f>
        <v>#DIV/0!</v>
      </c>
      <c r="BV227" s="735"/>
      <c r="BW227" s="735" t="e">
        <f>BX226/BW226</f>
        <v>#DIV/0!</v>
      </c>
      <c r="BX227" s="735"/>
      <c r="BY227" s="735" t="e">
        <f>BZ226/BY226</f>
        <v>#DIV/0!</v>
      </c>
      <c r="BZ227" s="735"/>
      <c r="CA227" s="735" t="e">
        <f>CB226/CA226</f>
        <v>#DIV/0!</v>
      </c>
      <c r="CB227" s="735"/>
      <c r="CC227" s="735" t="e">
        <f>CD226/CC226</f>
        <v>#DIV/0!</v>
      </c>
      <c r="CD227" s="735"/>
      <c r="CE227" s="735" t="e">
        <f>CF226/CE226</f>
        <v>#DIV/0!</v>
      </c>
      <c r="CF227" s="735"/>
      <c r="CG227" s="58"/>
      <c r="CH227" s="744">
        <f>CI226/CH226</f>
        <v>102.88095238095238</v>
      </c>
      <c r="CI227" s="744"/>
      <c r="CJ227" s="56" t="s">
        <v>61</v>
      </c>
      <c r="CK227" s="538"/>
      <c r="CL227" s="735"/>
      <c r="CM227" s="735"/>
      <c r="CN227" s="735"/>
      <c r="CO227" s="735"/>
      <c r="CP227" s="735"/>
      <c r="CQ227" s="735"/>
      <c r="CR227" s="735"/>
      <c r="CS227" s="735"/>
      <c r="CT227" s="735"/>
      <c r="CU227" s="735"/>
      <c r="CV227" s="735"/>
      <c r="CW227" s="735"/>
      <c r="CX227" s="735"/>
      <c r="CY227" s="735"/>
      <c r="CZ227" s="735"/>
      <c r="DA227" s="735"/>
      <c r="DB227" s="735"/>
      <c r="DC227" s="735"/>
      <c r="DD227" s="735"/>
      <c r="DE227" s="735"/>
      <c r="DF227" s="735"/>
      <c r="DG227" s="735"/>
      <c r="DH227" s="735"/>
      <c r="DI227" s="735"/>
      <c r="DJ227" s="735"/>
      <c r="DK227" s="735"/>
      <c r="DL227" s="735"/>
      <c r="DM227" s="735"/>
      <c r="DN227" s="735"/>
      <c r="DO227" s="735"/>
      <c r="DP227" s="735"/>
      <c r="DQ227" s="735"/>
      <c r="DR227" s="735"/>
      <c r="DS227" s="735"/>
      <c r="DT227" s="735"/>
      <c r="DU227" s="735"/>
      <c r="DV227" s="735"/>
      <c r="DW227" s="735"/>
      <c r="DX227" s="735"/>
      <c r="DY227" s="735"/>
      <c r="DZ227" s="735"/>
      <c r="EA227" s="735"/>
      <c r="EB227" s="735"/>
      <c r="EC227" s="735"/>
      <c r="ED227" s="735"/>
      <c r="EE227" s="735"/>
      <c r="EF227" s="735"/>
      <c r="EG227" s="735"/>
      <c r="EH227" s="735"/>
      <c r="EI227" s="735"/>
      <c r="EJ227" s="735"/>
      <c r="EK227" s="735"/>
      <c r="EL227" s="735"/>
      <c r="EM227" s="735"/>
      <c r="EN227" s="735"/>
      <c r="EO227" s="735"/>
      <c r="EP227" s="735"/>
      <c r="EQ227" s="735"/>
      <c r="ER227" s="735"/>
      <c r="ES227" s="735"/>
      <c r="ET227" s="735"/>
      <c r="EU227" s="735"/>
      <c r="EV227" s="735"/>
      <c r="EW227" s="735"/>
      <c r="EX227" s="735"/>
      <c r="EY227" s="735"/>
      <c r="EZ227" s="735"/>
      <c r="FA227" s="735"/>
      <c r="FB227" s="735"/>
      <c r="FC227" s="735"/>
      <c r="FD227" s="735"/>
      <c r="FE227" s="735"/>
      <c r="FF227" s="735"/>
      <c r="FG227" s="735"/>
      <c r="FH227" s="735"/>
      <c r="FI227" s="735"/>
      <c r="FJ227" s="735"/>
      <c r="FK227" s="735"/>
      <c r="FL227" s="735"/>
      <c r="FM227" s="735"/>
      <c r="FN227" s="735"/>
      <c r="FO227" s="735"/>
      <c r="FP227" s="735"/>
      <c r="FQ227" s="735"/>
      <c r="FR227" s="735"/>
      <c r="FS227" s="735"/>
      <c r="FT227" s="735"/>
      <c r="FU227" s="735"/>
      <c r="FV227" s="735"/>
      <c r="FW227" s="735"/>
      <c r="FX227" s="735"/>
      <c r="FY227" s="735"/>
      <c r="FZ227" s="1">
        <f>FU226+FQ226+FM226+FI226+FE226+FA226+EW226+ES226+EO226+EK226+EG226+EC226+DY226+DU226+DQ226+DM226+DI226+DE226+DA226+CW226+CS226+CO226</f>
        <v>61726.75</v>
      </c>
      <c r="GA227" s="1">
        <f>FS226+FO226+FK226+FG226++FC226+EY226+EU226+EQ226+EM226+EI226+EE226+EA226+DW226+DS226+DO226+DK226+DG226+DC226+CY226+CU226+CQ226+CM226</f>
        <v>35800.25</v>
      </c>
      <c r="GB227" s="1">
        <f>FZ227-GA227</f>
        <v>25926.5</v>
      </c>
      <c r="GC227" s="1">
        <f>CI226-GB227</f>
        <v>-0.5</v>
      </c>
    </row>
    <row r="228" spans="1:263" x14ac:dyDescent="0.2">
      <c r="CN228" s="210">
        <f>CN226-CL226</f>
        <v>0</v>
      </c>
    </row>
    <row r="230" spans="1:263" ht="12.75" customHeight="1" x14ac:dyDescent="0.2">
      <c r="A230" s="38"/>
      <c r="B230" s="38"/>
      <c r="C230" s="39"/>
      <c r="D230" s="39"/>
      <c r="E230" s="738">
        <v>2021</v>
      </c>
      <c r="F230" s="739"/>
      <c r="G230" s="739"/>
      <c r="H230" s="739"/>
      <c r="I230" s="739"/>
      <c r="J230" s="739"/>
      <c r="K230" s="739"/>
      <c r="L230" s="739"/>
      <c r="M230" s="739"/>
      <c r="N230" s="739"/>
      <c r="O230" s="739"/>
      <c r="P230" s="739"/>
      <c r="Q230" s="739"/>
      <c r="R230" s="739"/>
      <c r="S230" s="739"/>
      <c r="T230" s="739"/>
      <c r="U230" s="739"/>
      <c r="V230" s="739"/>
      <c r="W230" s="739"/>
      <c r="X230" s="739"/>
      <c r="Y230" s="739"/>
      <c r="Z230" s="739"/>
      <c r="AA230" s="739"/>
      <c r="AB230" s="740"/>
      <c r="AC230" s="738">
        <f>AC3</f>
        <v>2022</v>
      </c>
      <c r="AD230" s="739"/>
      <c r="AE230" s="739"/>
      <c r="AF230" s="739"/>
      <c r="AG230" s="739"/>
      <c r="AH230" s="739"/>
      <c r="AI230" s="739"/>
      <c r="AJ230" s="739"/>
      <c r="AK230" s="739"/>
      <c r="AL230" s="739"/>
      <c r="AM230" s="739"/>
      <c r="AN230" s="739"/>
      <c r="AO230" s="739"/>
      <c r="AP230" s="739"/>
      <c r="AQ230" s="739"/>
      <c r="AR230" s="739"/>
      <c r="AS230" s="739"/>
      <c r="AT230" s="739"/>
      <c r="AU230" s="739"/>
      <c r="AV230" s="739"/>
      <c r="AW230" s="739"/>
      <c r="AX230" s="739"/>
      <c r="AY230" s="739"/>
      <c r="AZ230" s="740"/>
      <c r="BA230" s="492"/>
      <c r="BB230" s="50"/>
      <c r="BC230" s="50"/>
      <c r="BD230" s="50"/>
      <c r="BE230" s="50"/>
      <c r="BF230" s="50"/>
      <c r="BG230" s="50"/>
      <c r="BH230" s="50"/>
      <c r="BI230" s="50"/>
      <c r="BJ230" s="50"/>
      <c r="BK230" s="50"/>
      <c r="BL230" s="50"/>
      <c r="BM230" s="50"/>
      <c r="BN230" s="50"/>
      <c r="BO230" s="50"/>
      <c r="BP230" s="50"/>
      <c r="BQ230" s="50"/>
      <c r="BR230" s="50"/>
      <c r="BS230" s="50"/>
      <c r="BT230" s="50"/>
      <c r="BU230" s="50"/>
      <c r="BV230" s="50"/>
      <c r="BW230" s="50"/>
      <c r="BX230" s="510"/>
      <c r="BY230" s="50"/>
      <c r="BZ230" s="50"/>
      <c r="CA230" s="50"/>
      <c r="CB230" s="50"/>
      <c r="CC230" s="50"/>
      <c r="CD230" s="50"/>
      <c r="CE230" s="50"/>
      <c r="CF230" s="50"/>
      <c r="CG230" s="50"/>
      <c r="CH230" s="12"/>
      <c r="CI230" s="12"/>
    </row>
    <row r="231" spans="1:263" s="3" customFormat="1" ht="15.75" x14ac:dyDescent="0.25">
      <c r="A231" s="57"/>
      <c r="B231" s="57" t="str">
        <f>Stundenverteilung!O5</f>
        <v>AeBo - TU</v>
      </c>
      <c r="C231" s="747" t="str">
        <f>Stundenverteilung!O7</f>
        <v>TP2</v>
      </c>
      <c r="D231" s="748"/>
      <c r="E231" s="741"/>
      <c r="F231" s="742"/>
      <c r="G231" s="742"/>
      <c r="H231" s="742"/>
      <c r="I231" s="742"/>
      <c r="J231" s="742"/>
      <c r="K231" s="742"/>
      <c r="L231" s="742"/>
      <c r="M231" s="742"/>
      <c r="N231" s="742"/>
      <c r="O231" s="742"/>
      <c r="P231" s="742"/>
      <c r="Q231" s="742"/>
      <c r="R231" s="742"/>
      <c r="S231" s="742"/>
      <c r="T231" s="742"/>
      <c r="U231" s="742"/>
      <c r="V231" s="742"/>
      <c r="W231" s="742"/>
      <c r="X231" s="742"/>
      <c r="Y231" s="742"/>
      <c r="Z231" s="742"/>
      <c r="AA231" s="742"/>
      <c r="AB231" s="743"/>
      <c r="AC231" s="741"/>
      <c r="AD231" s="742"/>
      <c r="AE231" s="742"/>
      <c r="AF231" s="742"/>
      <c r="AG231" s="742"/>
      <c r="AH231" s="742"/>
      <c r="AI231" s="742"/>
      <c r="AJ231" s="742"/>
      <c r="AK231" s="742"/>
      <c r="AL231" s="742"/>
      <c r="AM231" s="742"/>
      <c r="AN231" s="742"/>
      <c r="AO231" s="742"/>
      <c r="AP231" s="742"/>
      <c r="AQ231" s="742"/>
      <c r="AR231" s="742"/>
      <c r="AS231" s="742"/>
      <c r="AT231" s="742"/>
      <c r="AU231" s="742"/>
      <c r="AV231" s="742"/>
      <c r="AW231" s="742"/>
      <c r="AX231" s="742"/>
      <c r="AY231" s="742"/>
      <c r="AZ231" s="743"/>
      <c r="BA231" s="492"/>
      <c r="BB231" s="50"/>
      <c r="BC231" s="50"/>
      <c r="BD231" s="50"/>
      <c r="BE231" s="50"/>
      <c r="BF231" s="50"/>
      <c r="BG231" s="50"/>
      <c r="BH231" s="50"/>
      <c r="BI231" s="50"/>
      <c r="BJ231" s="50"/>
      <c r="BK231" s="50"/>
      <c r="BL231" s="50"/>
      <c r="BM231" s="50"/>
      <c r="BN231" s="50"/>
      <c r="BO231" s="50"/>
      <c r="BP231" s="50"/>
      <c r="BQ231" s="50"/>
      <c r="BR231" s="50"/>
      <c r="BS231" s="50"/>
      <c r="BT231" s="50"/>
      <c r="BU231" s="50"/>
      <c r="BV231" s="50"/>
      <c r="BW231" s="50"/>
      <c r="BX231" s="510"/>
      <c r="BY231" s="50"/>
      <c r="BZ231" s="50"/>
      <c r="CA231" s="50"/>
      <c r="CB231" s="50"/>
      <c r="CC231" s="50"/>
      <c r="CD231" s="50"/>
      <c r="CE231" s="50"/>
      <c r="CF231" s="50"/>
      <c r="CG231" s="50"/>
      <c r="CH231" s="11"/>
      <c r="CI231" s="11"/>
      <c r="CJ231" s="1"/>
      <c r="CK231" s="1"/>
      <c r="CL231" s="737">
        <f>CL183</f>
        <v>44256</v>
      </c>
      <c r="CM231" s="737"/>
      <c r="CN231" s="737"/>
      <c r="CO231" s="737"/>
      <c r="CP231" s="737">
        <f>CP183</f>
        <v>44287</v>
      </c>
      <c r="CQ231" s="737"/>
      <c r="CR231" s="737"/>
      <c r="CS231" s="737"/>
      <c r="CT231" s="737">
        <f>CT183</f>
        <v>44317</v>
      </c>
      <c r="CU231" s="737"/>
      <c r="CV231" s="737"/>
      <c r="CW231" s="737"/>
      <c r="CX231" s="737">
        <f>CX183</f>
        <v>44348</v>
      </c>
      <c r="CY231" s="737"/>
      <c r="CZ231" s="737"/>
      <c r="DA231" s="737"/>
      <c r="DB231" s="737">
        <f>DB183</f>
        <v>44378</v>
      </c>
      <c r="DC231" s="737"/>
      <c r="DD231" s="737"/>
      <c r="DE231" s="737"/>
      <c r="DF231" s="737">
        <f>DF183</f>
        <v>44409</v>
      </c>
      <c r="DG231" s="737"/>
      <c r="DH231" s="737"/>
      <c r="DI231" s="737"/>
      <c r="DJ231" s="737">
        <f>DJ183</f>
        <v>44440</v>
      </c>
      <c r="DK231" s="737"/>
      <c r="DL231" s="737"/>
      <c r="DM231" s="737"/>
      <c r="DN231" s="737">
        <f>DN183</f>
        <v>44470</v>
      </c>
      <c r="DO231" s="737"/>
      <c r="DP231" s="737"/>
      <c r="DQ231" s="737"/>
      <c r="DR231" s="737">
        <f>DR183</f>
        <v>44501</v>
      </c>
      <c r="DS231" s="737"/>
      <c r="DT231" s="737"/>
      <c r="DU231" s="737"/>
      <c r="DV231" s="737">
        <f>DV183</f>
        <v>44531</v>
      </c>
      <c r="DW231" s="737"/>
      <c r="DX231" s="737"/>
      <c r="DY231" s="737"/>
      <c r="DZ231" s="737">
        <f>DZ183</f>
        <v>44562</v>
      </c>
      <c r="EA231" s="737"/>
      <c r="EB231" s="737"/>
      <c r="EC231" s="737"/>
      <c r="ED231" s="737">
        <f>ED183</f>
        <v>44593</v>
      </c>
      <c r="EE231" s="737"/>
      <c r="EF231" s="737"/>
      <c r="EG231" s="737"/>
      <c r="EH231" s="737">
        <f>EH183</f>
        <v>44621</v>
      </c>
      <c r="EI231" s="737"/>
      <c r="EJ231" s="737"/>
      <c r="EK231" s="737"/>
      <c r="EL231" s="737">
        <f>EL183</f>
        <v>44652</v>
      </c>
      <c r="EM231" s="737"/>
      <c r="EN231" s="737"/>
      <c r="EO231" s="737"/>
      <c r="EP231" s="737">
        <f>EP183</f>
        <v>44682</v>
      </c>
      <c r="EQ231" s="737"/>
      <c r="ER231" s="737"/>
      <c r="ES231" s="737"/>
      <c r="ET231" s="737">
        <f>ET183</f>
        <v>44713</v>
      </c>
      <c r="EU231" s="737"/>
      <c r="EV231" s="737"/>
      <c r="EW231" s="737"/>
      <c r="EX231" s="737">
        <f>EX183</f>
        <v>44743</v>
      </c>
      <c r="EY231" s="737"/>
      <c r="EZ231" s="737"/>
      <c r="FA231" s="737"/>
      <c r="FB231" s="737">
        <f>FB183</f>
        <v>44774</v>
      </c>
      <c r="FC231" s="737"/>
      <c r="FD231" s="737"/>
      <c r="FE231" s="737"/>
      <c r="FF231" s="737">
        <f>FF183</f>
        <v>44805</v>
      </c>
      <c r="FG231" s="737"/>
      <c r="FH231" s="737"/>
      <c r="FI231" s="737"/>
      <c r="FJ231" s="737">
        <f>FJ183</f>
        <v>44835</v>
      </c>
      <c r="FK231" s="737"/>
      <c r="FL231" s="737"/>
      <c r="FM231" s="737"/>
      <c r="FN231" s="737">
        <f>FN183</f>
        <v>44866</v>
      </c>
      <c r="FO231" s="737"/>
      <c r="FP231" s="737"/>
      <c r="FQ231" s="737"/>
      <c r="FR231" s="737">
        <f>FR183</f>
        <v>44896</v>
      </c>
      <c r="FS231" s="737"/>
      <c r="FT231" s="737"/>
      <c r="FU231" s="737"/>
      <c r="FV231" s="737">
        <f>FV183</f>
        <v>0</v>
      </c>
      <c r="FW231" s="737"/>
      <c r="FX231" s="737"/>
      <c r="FY231" s="737"/>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1:263" s="3" customFormat="1" ht="48" x14ac:dyDescent="0.2">
      <c r="A232" s="40" t="s">
        <v>0</v>
      </c>
      <c r="B232" s="40" t="s">
        <v>80</v>
      </c>
      <c r="C232" s="41" t="s">
        <v>1</v>
      </c>
      <c r="D232" s="41" t="s">
        <v>6</v>
      </c>
      <c r="E232" s="485" t="s">
        <v>13</v>
      </c>
      <c r="F232" s="46" t="s">
        <v>14</v>
      </c>
      <c r="G232" s="46" t="s">
        <v>15</v>
      </c>
      <c r="H232" s="46" t="s">
        <v>16</v>
      </c>
      <c r="I232" s="46" t="s">
        <v>17</v>
      </c>
      <c r="J232" s="46" t="s">
        <v>18</v>
      </c>
      <c r="K232" s="46" t="s">
        <v>19</v>
      </c>
      <c r="L232" s="46" t="s">
        <v>20</v>
      </c>
      <c r="M232" s="46" t="s">
        <v>21</v>
      </c>
      <c r="N232" s="46" t="s">
        <v>22</v>
      </c>
      <c r="O232" s="46" t="s">
        <v>23</v>
      </c>
      <c r="P232" s="46" t="s">
        <v>24</v>
      </c>
      <c r="Q232" s="46" t="s">
        <v>25</v>
      </c>
      <c r="R232" s="46" t="s">
        <v>26</v>
      </c>
      <c r="S232" s="46" t="s">
        <v>27</v>
      </c>
      <c r="T232" s="46" t="s">
        <v>28</v>
      </c>
      <c r="U232" s="46" t="s">
        <v>29</v>
      </c>
      <c r="V232" s="46" t="s">
        <v>30</v>
      </c>
      <c r="W232" s="46" t="s">
        <v>31</v>
      </c>
      <c r="X232" s="46" t="s">
        <v>32</v>
      </c>
      <c r="Y232" s="46" t="s">
        <v>33</v>
      </c>
      <c r="Z232" s="46" t="s">
        <v>36</v>
      </c>
      <c r="AA232" s="46" t="s">
        <v>34</v>
      </c>
      <c r="AB232" s="480" t="s">
        <v>35</v>
      </c>
      <c r="AC232" s="485" t="s">
        <v>13</v>
      </c>
      <c r="AD232" s="46" t="s">
        <v>14</v>
      </c>
      <c r="AE232" s="46" t="s">
        <v>15</v>
      </c>
      <c r="AF232" s="46" t="s">
        <v>16</v>
      </c>
      <c r="AG232" s="46" t="s">
        <v>17</v>
      </c>
      <c r="AH232" s="46" t="s">
        <v>18</v>
      </c>
      <c r="AI232" s="46" t="s">
        <v>19</v>
      </c>
      <c r="AJ232" s="46" t="s">
        <v>20</v>
      </c>
      <c r="AK232" s="46" t="s">
        <v>21</v>
      </c>
      <c r="AL232" s="46" t="s">
        <v>22</v>
      </c>
      <c r="AM232" s="46" t="s">
        <v>23</v>
      </c>
      <c r="AN232" s="46" t="s">
        <v>24</v>
      </c>
      <c r="AO232" s="46" t="s">
        <v>25</v>
      </c>
      <c r="AP232" s="46" t="s">
        <v>26</v>
      </c>
      <c r="AQ232" s="46" t="s">
        <v>27</v>
      </c>
      <c r="AR232" s="46" t="s">
        <v>28</v>
      </c>
      <c r="AS232" s="46" t="s">
        <v>29</v>
      </c>
      <c r="AT232" s="46" t="s">
        <v>30</v>
      </c>
      <c r="AU232" s="46" t="s">
        <v>31</v>
      </c>
      <c r="AV232" s="46" t="s">
        <v>32</v>
      </c>
      <c r="AW232" s="46" t="s">
        <v>33</v>
      </c>
      <c r="AX232" s="46" t="s">
        <v>36</v>
      </c>
      <c r="AY232" s="46" t="s">
        <v>34</v>
      </c>
      <c r="AZ232" s="480" t="s">
        <v>35</v>
      </c>
      <c r="BA232" s="493" t="str">
        <f t="shared" ref="BA232:CF232" si="1348">BA5</f>
        <v>Jan. 
Std.</v>
      </c>
      <c r="BB232" s="46" t="str">
        <f t="shared" si="1348"/>
        <v>Jan. 
CHF</v>
      </c>
      <c r="BC232" s="196" t="str">
        <f t="shared" si="1348"/>
        <v>Feb. 
Std.</v>
      </c>
      <c r="BD232" s="46" t="str">
        <f t="shared" si="1348"/>
        <v>Feb. 
CHF</v>
      </c>
      <c r="BE232" s="196" t="str">
        <f t="shared" si="1348"/>
        <v>März 
Std.</v>
      </c>
      <c r="BF232" s="46" t="str">
        <f t="shared" si="1348"/>
        <v>März 
CHF</v>
      </c>
      <c r="BG232" s="196" t="str">
        <f t="shared" si="1348"/>
        <v>April 
Std.</v>
      </c>
      <c r="BH232" s="46" t="str">
        <f t="shared" si="1348"/>
        <v>April 
CHF</v>
      </c>
      <c r="BI232" s="196" t="str">
        <f t="shared" si="1348"/>
        <v>Mai 
Std.</v>
      </c>
      <c r="BJ232" s="46" t="str">
        <f t="shared" si="1348"/>
        <v>Mai 
CHF</v>
      </c>
      <c r="BK232" s="196" t="str">
        <f t="shared" si="1348"/>
        <v>Juni 
Std.</v>
      </c>
      <c r="BL232" s="46" t="str">
        <f t="shared" si="1348"/>
        <v>Juni 
CHF</v>
      </c>
      <c r="BM232" s="196" t="str">
        <f t="shared" si="1348"/>
        <v>Juli 
Std.</v>
      </c>
      <c r="BN232" s="46" t="str">
        <f t="shared" si="1348"/>
        <v>Juli 
CHF</v>
      </c>
      <c r="BO232" s="196" t="str">
        <f t="shared" si="1348"/>
        <v>Aug.
Std.</v>
      </c>
      <c r="BP232" s="46" t="str">
        <f t="shared" si="1348"/>
        <v>Aug. 
CHF</v>
      </c>
      <c r="BQ232" s="196" t="str">
        <f t="shared" si="1348"/>
        <v>Sept. 
Std.</v>
      </c>
      <c r="BR232" s="46" t="str">
        <f t="shared" si="1348"/>
        <v>Sept. 
CHF</v>
      </c>
      <c r="BS232" s="196" t="str">
        <f t="shared" si="1348"/>
        <v>Okt. 
Std.</v>
      </c>
      <c r="BT232" s="46" t="str">
        <f t="shared" si="1348"/>
        <v>Okt.
CHF</v>
      </c>
      <c r="BU232" s="196" t="str">
        <f t="shared" si="1348"/>
        <v>Nov. 
Std.</v>
      </c>
      <c r="BV232" s="46" t="str">
        <f t="shared" si="1348"/>
        <v>Nov. 
CHF</v>
      </c>
      <c r="BW232" s="196" t="str">
        <f t="shared" si="1348"/>
        <v>Dez.
Std.</v>
      </c>
      <c r="BX232" s="504" t="str">
        <f t="shared" si="1348"/>
        <v>Dez.
CHF</v>
      </c>
      <c r="BY232" s="502" t="str">
        <f t="shared" si="1348"/>
        <v>Jan. 
Std.</v>
      </c>
      <c r="BZ232" s="46" t="str">
        <f t="shared" si="1348"/>
        <v>Jan. 
CHF</v>
      </c>
      <c r="CA232" s="196" t="str">
        <f t="shared" si="1348"/>
        <v>Feb. 
Std.</v>
      </c>
      <c r="CB232" s="46" t="str">
        <f t="shared" si="1348"/>
        <v>Feb. 
CHF</v>
      </c>
      <c r="CC232" s="196" t="str">
        <f t="shared" si="1348"/>
        <v>März 
Std.</v>
      </c>
      <c r="CD232" s="46" t="str">
        <f t="shared" si="1348"/>
        <v>März 
CHF</v>
      </c>
      <c r="CE232" s="196" t="str">
        <f t="shared" si="1348"/>
        <v>April 
Std.</v>
      </c>
      <c r="CF232" s="46" t="str">
        <f t="shared" si="1348"/>
        <v>April 
CHF</v>
      </c>
      <c r="CG232" s="46"/>
      <c r="CH232" s="48" t="s">
        <v>4</v>
      </c>
      <c r="CI232" s="48" t="s">
        <v>5</v>
      </c>
      <c r="CJ232" s="1"/>
      <c r="CK232" s="1"/>
      <c r="CL232" s="208" t="s">
        <v>244</v>
      </c>
      <c r="CM232" s="208" t="s">
        <v>37</v>
      </c>
      <c r="CN232" s="209" t="s">
        <v>165</v>
      </c>
      <c r="CO232" s="209" t="s">
        <v>166</v>
      </c>
      <c r="CP232" s="208" t="s">
        <v>244</v>
      </c>
      <c r="CQ232" s="208" t="s">
        <v>37</v>
      </c>
      <c r="CR232" s="209" t="s">
        <v>165</v>
      </c>
      <c r="CS232" s="209" t="s">
        <v>166</v>
      </c>
      <c r="CT232" s="208" t="s">
        <v>244</v>
      </c>
      <c r="CU232" s="208" t="s">
        <v>37</v>
      </c>
      <c r="CV232" s="209" t="s">
        <v>165</v>
      </c>
      <c r="CW232" s="209" t="s">
        <v>166</v>
      </c>
      <c r="CX232" s="208" t="s">
        <v>244</v>
      </c>
      <c r="CY232" s="208" t="s">
        <v>37</v>
      </c>
      <c r="CZ232" s="209" t="s">
        <v>165</v>
      </c>
      <c r="DA232" s="209" t="s">
        <v>166</v>
      </c>
      <c r="DB232" s="208" t="s">
        <v>244</v>
      </c>
      <c r="DC232" s="208" t="s">
        <v>37</v>
      </c>
      <c r="DD232" s="209" t="s">
        <v>165</v>
      </c>
      <c r="DE232" s="209" t="s">
        <v>166</v>
      </c>
      <c r="DF232" s="208" t="s">
        <v>244</v>
      </c>
      <c r="DG232" s="208" t="s">
        <v>37</v>
      </c>
      <c r="DH232" s="209" t="s">
        <v>165</v>
      </c>
      <c r="DI232" s="209" t="s">
        <v>166</v>
      </c>
      <c r="DJ232" s="208" t="s">
        <v>244</v>
      </c>
      <c r="DK232" s="208" t="s">
        <v>37</v>
      </c>
      <c r="DL232" s="209" t="s">
        <v>165</v>
      </c>
      <c r="DM232" s="209" t="s">
        <v>166</v>
      </c>
      <c r="DN232" s="208" t="s">
        <v>244</v>
      </c>
      <c r="DO232" s="208" t="s">
        <v>37</v>
      </c>
      <c r="DP232" s="209" t="s">
        <v>165</v>
      </c>
      <c r="DQ232" s="209" t="s">
        <v>166</v>
      </c>
      <c r="DR232" s="208" t="s">
        <v>244</v>
      </c>
      <c r="DS232" s="208" t="s">
        <v>37</v>
      </c>
      <c r="DT232" s="209" t="s">
        <v>165</v>
      </c>
      <c r="DU232" s="209" t="s">
        <v>166</v>
      </c>
      <c r="DV232" s="208" t="s">
        <v>244</v>
      </c>
      <c r="DW232" s="208" t="s">
        <v>37</v>
      </c>
      <c r="DX232" s="209" t="s">
        <v>165</v>
      </c>
      <c r="DY232" s="209" t="s">
        <v>166</v>
      </c>
      <c r="DZ232" s="524" t="s">
        <v>244</v>
      </c>
      <c r="EA232" s="208" t="s">
        <v>37</v>
      </c>
      <c r="EB232" s="209" t="s">
        <v>165</v>
      </c>
      <c r="EC232" s="209" t="s">
        <v>166</v>
      </c>
      <c r="ED232" s="208" t="s">
        <v>244</v>
      </c>
      <c r="EE232" s="208" t="s">
        <v>37</v>
      </c>
      <c r="EF232" s="209" t="s">
        <v>165</v>
      </c>
      <c r="EG232" s="209" t="s">
        <v>166</v>
      </c>
      <c r="EH232" s="208" t="s">
        <v>244</v>
      </c>
      <c r="EI232" s="208" t="s">
        <v>37</v>
      </c>
      <c r="EJ232" s="209" t="s">
        <v>165</v>
      </c>
      <c r="EK232" s="209" t="s">
        <v>166</v>
      </c>
      <c r="EL232" s="208" t="s">
        <v>244</v>
      </c>
      <c r="EM232" s="208" t="s">
        <v>37</v>
      </c>
      <c r="EN232" s="209" t="s">
        <v>165</v>
      </c>
      <c r="EO232" s="209" t="s">
        <v>166</v>
      </c>
      <c r="EP232" s="208" t="s">
        <v>244</v>
      </c>
      <c r="EQ232" s="208" t="s">
        <v>37</v>
      </c>
      <c r="ER232" s="209" t="s">
        <v>165</v>
      </c>
      <c r="ES232" s="209" t="s">
        <v>166</v>
      </c>
      <c r="ET232" s="208" t="s">
        <v>244</v>
      </c>
      <c r="EU232" s="208" t="s">
        <v>37</v>
      </c>
      <c r="EV232" s="209" t="s">
        <v>165</v>
      </c>
      <c r="EW232" s="209" t="s">
        <v>166</v>
      </c>
      <c r="EX232" s="208" t="s">
        <v>244</v>
      </c>
      <c r="EY232" s="208" t="s">
        <v>37</v>
      </c>
      <c r="EZ232" s="209" t="s">
        <v>165</v>
      </c>
      <c r="FA232" s="209" t="s">
        <v>166</v>
      </c>
      <c r="FB232" s="208" t="s">
        <v>244</v>
      </c>
      <c r="FC232" s="208" t="s">
        <v>37</v>
      </c>
      <c r="FD232" s="209" t="s">
        <v>165</v>
      </c>
      <c r="FE232" s="209" t="s">
        <v>166</v>
      </c>
      <c r="FF232" s="208" t="s">
        <v>244</v>
      </c>
      <c r="FG232" s="208" t="s">
        <v>37</v>
      </c>
      <c r="FH232" s="209" t="s">
        <v>165</v>
      </c>
      <c r="FI232" s="209" t="s">
        <v>166</v>
      </c>
      <c r="FJ232" s="208" t="s">
        <v>244</v>
      </c>
      <c r="FK232" s="208" t="s">
        <v>37</v>
      </c>
      <c r="FL232" s="209" t="s">
        <v>165</v>
      </c>
      <c r="FM232" s="209" t="s">
        <v>166</v>
      </c>
      <c r="FN232" s="208" t="s">
        <v>244</v>
      </c>
      <c r="FO232" s="208" t="s">
        <v>37</v>
      </c>
      <c r="FP232" s="209" t="s">
        <v>165</v>
      </c>
      <c r="FQ232" s="209" t="s">
        <v>166</v>
      </c>
      <c r="FR232" s="208" t="s">
        <v>244</v>
      </c>
      <c r="FS232" s="208" t="s">
        <v>37</v>
      </c>
      <c r="FT232" s="209" t="s">
        <v>165</v>
      </c>
      <c r="FU232" s="209" t="s">
        <v>166</v>
      </c>
      <c r="FV232" s="208" t="s">
        <v>244</v>
      </c>
      <c r="FW232" s="208" t="s">
        <v>37</v>
      </c>
      <c r="FX232" s="209" t="s">
        <v>165</v>
      </c>
      <c r="FY232" s="209" t="s">
        <v>166</v>
      </c>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1:263" s="3" customFormat="1" x14ac:dyDescent="0.2">
      <c r="A233" s="45" t="s">
        <v>169</v>
      </c>
      <c r="B233" s="45" t="s">
        <v>170</v>
      </c>
      <c r="C233" s="45" t="s">
        <v>2</v>
      </c>
      <c r="D233" s="45">
        <v>140</v>
      </c>
      <c r="E233" s="486"/>
      <c r="F233" s="52">
        <f>SUM(E233*$D233)</f>
        <v>0</v>
      </c>
      <c r="G233" s="47"/>
      <c r="H233" s="52">
        <f>SUM(G233*$D233)</f>
        <v>0</v>
      </c>
      <c r="I233" s="47"/>
      <c r="J233" s="52">
        <f>SUM(I233*$D233)</f>
        <v>0</v>
      </c>
      <c r="K233" s="47"/>
      <c r="L233" s="52">
        <f>SUM(K233*$D233)</f>
        <v>0</v>
      </c>
      <c r="M233" s="47"/>
      <c r="N233" s="52">
        <f>SUM(M233*$D233)</f>
        <v>0</v>
      </c>
      <c r="O233" s="47"/>
      <c r="P233" s="52">
        <f>SUM(O233*$D233)</f>
        <v>0</v>
      </c>
      <c r="Q233" s="47"/>
      <c r="R233" s="52">
        <f>SUM(Q233*$D233)</f>
        <v>0</v>
      </c>
      <c r="S233" s="47"/>
      <c r="T233" s="52">
        <f>SUM(S233*$D233)</f>
        <v>0</v>
      </c>
      <c r="U233" s="47"/>
      <c r="V233" s="52">
        <f>SUM(U233*$D233)</f>
        <v>0</v>
      </c>
      <c r="W233" s="47"/>
      <c r="X233" s="52">
        <f>SUM(W233*$D233)</f>
        <v>0</v>
      </c>
      <c r="Y233" s="47"/>
      <c r="Z233" s="52">
        <f>SUM(Y233*$D233)</f>
        <v>0</v>
      </c>
      <c r="AA233" s="47"/>
      <c r="AB233" s="481">
        <f>SUM(AA233*$D233)</f>
        <v>0</v>
      </c>
      <c r="AC233" s="486"/>
      <c r="AD233" s="52">
        <f>SUM(AC233*$D233)</f>
        <v>0</v>
      </c>
      <c r="AE233" s="47"/>
      <c r="AF233" s="52">
        <f>SUM(AE233*$D233)</f>
        <v>0</v>
      </c>
      <c r="AG233" s="47"/>
      <c r="AH233" s="52">
        <f>SUM(AG233*$D233)</f>
        <v>0</v>
      </c>
      <c r="AI233" s="47"/>
      <c r="AJ233" s="52">
        <f>SUM(AI233*$D233)</f>
        <v>0</v>
      </c>
      <c r="AK233" s="47"/>
      <c r="AL233" s="52">
        <f>SUM(AK233*$D233)</f>
        <v>0</v>
      </c>
      <c r="AM233" s="47"/>
      <c r="AN233" s="52">
        <f>SUM(AM233*$D233)</f>
        <v>0</v>
      </c>
      <c r="AO233" s="47"/>
      <c r="AP233" s="52">
        <f>SUM(AO233*$D233)</f>
        <v>0</v>
      </c>
      <c r="AQ233" s="47"/>
      <c r="AR233" s="52">
        <f>SUM(AQ233*$D233)</f>
        <v>0</v>
      </c>
      <c r="AS233" s="47"/>
      <c r="AT233" s="52">
        <f>SUM(AS233*$D233)</f>
        <v>0</v>
      </c>
      <c r="AU233" s="47"/>
      <c r="AV233" s="52">
        <f>SUM(AU233*$D233)</f>
        <v>0</v>
      </c>
      <c r="AW233" s="47"/>
      <c r="AX233" s="52">
        <f>SUM(AW233*$D233)</f>
        <v>0</v>
      </c>
      <c r="AY233" s="47"/>
      <c r="AZ233" s="481">
        <f>SUM(AY233*$D233)</f>
        <v>0</v>
      </c>
      <c r="BA233" s="486"/>
      <c r="BB233" s="52">
        <f t="shared" ref="BB233:BB265" si="1349">SUM(BA233*$D233)</f>
        <v>0</v>
      </c>
      <c r="BC233" s="47"/>
      <c r="BD233" s="52">
        <f t="shared" ref="BD233:BD265" si="1350">SUM(BC233*$D233)</f>
        <v>0</v>
      </c>
      <c r="BE233" s="47"/>
      <c r="BF233" s="52">
        <f t="shared" ref="BF233:BF265" si="1351">SUM(BE233*$D233)</f>
        <v>0</v>
      </c>
      <c r="BG233" s="47"/>
      <c r="BH233" s="52">
        <f t="shared" ref="BH233:BH265" si="1352">SUM(BG233*$D233)</f>
        <v>0</v>
      </c>
      <c r="BI233" s="47"/>
      <c r="BJ233" s="52">
        <f t="shared" ref="BJ233:BJ265" si="1353">SUM(BI233*$D233)</f>
        <v>0</v>
      </c>
      <c r="BK233" s="47"/>
      <c r="BL233" s="52">
        <f t="shared" ref="BL233:BL265" si="1354">SUM(BK233*$D233)</f>
        <v>0</v>
      </c>
      <c r="BM233" s="47"/>
      <c r="BN233" s="52">
        <f t="shared" ref="BN233:BN265" si="1355">SUM(BM233*$D233)</f>
        <v>0</v>
      </c>
      <c r="BO233" s="47"/>
      <c r="BP233" s="52">
        <f t="shared" ref="BP233:BP265" si="1356">SUM(BO233*$D233)</f>
        <v>0</v>
      </c>
      <c r="BQ233" s="47"/>
      <c r="BR233" s="52">
        <f t="shared" ref="BR233:BR265" si="1357">SUM(BQ233*$D233)</f>
        <v>0</v>
      </c>
      <c r="BS233" s="47"/>
      <c r="BT233" s="52">
        <f t="shared" ref="BT233:BT265" si="1358">SUM(BS233*$D233)</f>
        <v>0</v>
      </c>
      <c r="BU233" s="47"/>
      <c r="BV233" s="52">
        <f t="shared" ref="BV233:BV265" si="1359">SUM(BU233*$D233)</f>
        <v>0</v>
      </c>
      <c r="BW233" s="47"/>
      <c r="BX233" s="505">
        <f t="shared" ref="BX233:BX265" si="1360">SUM(BW233*$D233)</f>
        <v>0</v>
      </c>
      <c r="BY233" s="499"/>
      <c r="BZ233" s="52">
        <f t="shared" ref="BZ233:BZ265" si="1361">SUM(BY233*$D233)</f>
        <v>0</v>
      </c>
      <c r="CA233" s="47"/>
      <c r="CB233" s="52">
        <f t="shared" ref="CB233:CB265" si="1362">SUM(CA233*$D233)</f>
        <v>0</v>
      </c>
      <c r="CC233" s="47"/>
      <c r="CD233" s="52">
        <f t="shared" ref="CD233:CD265" si="1363">SUM(CC233*$D233)</f>
        <v>0</v>
      </c>
      <c r="CE233" s="47"/>
      <c r="CF233" s="52">
        <f t="shared" ref="CF233:CF265" si="1364">SUM(CE233*$D233)</f>
        <v>0</v>
      </c>
      <c r="CG233" s="42"/>
      <c r="CH233" s="49">
        <f t="shared" ref="CH233:CH265" si="1365">SUM(E233+G233+I233+K233+M233+O233+Q233+S233+U233+W233+Y233+AA233+AC233+AE233+AG233+AI233+AK233+AM233+AO233+AQ233+AS233+AU233+AW233+AY233+BA233+BC233+BE233+BG233+BI233+BK233+BM233+BO233+BQ233+BS233+BU233+BW233+BY233+CA233+CC233)+CE233</f>
        <v>0</v>
      </c>
      <c r="CI233" s="49">
        <f t="shared" ref="CI233:CI265" si="1366">ROUND(CH233*D233*2,1)/2</f>
        <v>0</v>
      </c>
      <c r="CJ233" s="1"/>
      <c r="CK233" s="1"/>
      <c r="CL233" s="207"/>
      <c r="CM233" s="207">
        <f t="shared" ref="CM233:CM265" si="1367">SUM(CL233*D233)</f>
        <v>0</v>
      </c>
      <c r="CN233" s="206">
        <f t="shared" ref="CN233" si="1368">SUM(CL233+I233)</f>
        <v>0</v>
      </c>
      <c r="CO233" s="206">
        <f t="shared" ref="CO233" si="1369">SUM(CN233*D233)</f>
        <v>0</v>
      </c>
      <c r="CP233" s="207"/>
      <c r="CQ233" s="207">
        <f t="shared" ref="CQ233:CQ265" si="1370">SUM(CP233*D233)</f>
        <v>0</v>
      </c>
      <c r="CR233" s="206">
        <f>SUM(CP233+K233)</f>
        <v>0</v>
      </c>
      <c r="CS233" s="206">
        <f>SUM(CR233*D233)</f>
        <v>0</v>
      </c>
      <c r="CT233" s="207"/>
      <c r="CU233" s="207">
        <f t="shared" ref="CU233:CU264" si="1371">SUM(CT233*D233)</f>
        <v>0</v>
      </c>
      <c r="CV233" s="206">
        <f t="shared" ref="CV233:CV265" si="1372">SUM(CT233+M233)</f>
        <v>0</v>
      </c>
      <c r="CW233" s="206">
        <f t="shared" ref="CW233:CW265" si="1373">SUM(CV233*D233)</f>
        <v>0</v>
      </c>
      <c r="CX233" s="207"/>
      <c r="CY233" s="207">
        <f t="shared" ref="CY233:CY265" si="1374">SUM(CX233*D233)</f>
        <v>0</v>
      </c>
      <c r="CZ233" s="206">
        <f t="shared" ref="CZ233:CZ265" si="1375">SUM(CX233+O233)</f>
        <v>0</v>
      </c>
      <c r="DA233" s="206">
        <f t="shared" ref="DA233:DA265" si="1376">SUM(CZ233*D233)</f>
        <v>0</v>
      </c>
      <c r="DB233" s="207"/>
      <c r="DC233" s="207">
        <f t="shared" ref="DC233:DC265" si="1377">SUM(DB233*D233)</f>
        <v>0</v>
      </c>
      <c r="DD233" s="206">
        <f t="shared" ref="DD233:DD265" si="1378">SUM(DB233+Q233)</f>
        <v>0</v>
      </c>
      <c r="DE233" s="206">
        <f t="shared" ref="DE233:DE265" si="1379">SUM(DD233*D233)</f>
        <v>0</v>
      </c>
      <c r="DF233" s="207"/>
      <c r="DG233" s="207">
        <f t="shared" ref="DG233:DG265" si="1380">SUM(DF233*D233)</f>
        <v>0</v>
      </c>
      <c r="DH233" s="206">
        <f>DF233+S233</f>
        <v>0</v>
      </c>
      <c r="DI233" s="206">
        <f>DH233*D233</f>
        <v>0</v>
      </c>
      <c r="DJ233" s="207"/>
      <c r="DK233" s="207">
        <f t="shared" ref="DK233:DK265" si="1381">SUM(DJ233*D233)</f>
        <v>0</v>
      </c>
      <c r="DL233" s="206">
        <f t="shared" ref="DL233:DL265" si="1382">SUM(DJ233+U233)</f>
        <v>0</v>
      </c>
      <c r="DM233" s="206">
        <f t="shared" ref="DM233:DM265" si="1383">SUM(DL233*D233)</f>
        <v>0</v>
      </c>
      <c r="DN233" s="207"/>
      <c r="DO233" s="207">
        <f t="shared" ref="DO233:DO265" si="1384">DN233*D233</f>
        <v>0</v>
      </c>
      <c r="DP233" s="206">
        <f t="shared" ref="DP233:DP265" si="1385">SUM(DN233+W233)</f>
        <v>0</v>
      </c>
      <c r="DQ233" s="206">
        <f t="shared" ref="DQ233:DQ265" si="1386">DP233*D233</f>
        <v>0</v>
      </c>
      <c r="DR233" s="207"/>
      <c r="DS233" s="207">
        <f t="shared" ref="DS233:DS265" si="1387">DR233*D233</f>
        <v>0</v>
      </c>
      <c r="DT233" s="206">
        <f t="shared" ref="DT233:DT265" si="1388">DR233+Y233</f>
        <v>0</v>
      </c>
      <c r="DU233" s="206">
        <f t="shared" ref="DU233:DU265" si="1389">DT233*D233</f>
        <v>0</v>
      </c>
      <c r="DV233" s="207"/>
      <c r="DW233" s="207">
        <f>DV233*D233</f>
        <v>0</v>
      </c>
      <c r="DX233" s="206">
        <f>DV233+AA233</f>
        <v>0</v>
      </c>
      <c r="DY233" s="206">
        <f>DX233*D233</f>
        <v>0</v>
      </c>
      <c r="DZ233" s="525">
        <v>0.75</v>
      </c>
      <c r="EA233" s="207">
        <f t="shared" ref="EA233:EA265" si="1390">DZ233*D233</f>
        <v>105</v>
      </c>
      <c r="EB233" s="206">
        <f t="shared" ref="EB233:EB265" si="1391">DZ233+AC233</f>
        <v>0.75</v>
      </c>
      <c r="EC233" s="206">
        <f t="shared" ref="EC233:EC265" si="1392">EB233*D233</f>
        <v>105</v>
      </c>
      <c r="ED233" s="207">
        <v>0.5</v>
      </c>
      <c r="EE233" s="207">
        <f t="shared" ref="EE233:EE265" si="1393">ED233*D233</f>
        <v>70</v>
      </c>
      <c r="EF233" s="206">
        <f t="shared" ref="EF233:EF264" si="1394">SUM(ED233+AK233)</f>
        <v>0.5</v>
      </c>
      <c r="EG233" s="206">
        <f t="shared" ref="EG233:EG265" si="1395">EF233*D233</f>
        <v>70</v>
      </c>
      <c r="EH233" s="207"/>
      <c r="EI233" s="207">
        <f>SUM(EH233*P233)</f>
        <v>0</v>
      </c>
      <c r="EJ233" s="206">
        <f t="shared" ref="EJ233:EJ265" si="1396">EH233+AG233</f>
        <v>0</v>
      </c>
      <c r="EK233" s="206">
        <f t="shared" ref="EK233:EK265" si="1397">EJ233*D233</f>
        <v>0</v>
      </c>
      <c r="EL233" s="207"/>
      <c r="EM233" s="207">
        <f t="shared" ref="EM233:EM264" si="1398">SUM(EL233*T233)</f>
        <v>0</v>
      </c>
      <c r="EN233" s="206">
        <f t="shared" ref="EN233:EN264" si="1399">SUM(EL233+AS233)</f>
        <v>0</v>
      </c>
      <c r="EO233" s="206">
        <f t="shared" ref="EO233:EO265" si="1400">SUM(EN233*T233)</f>
        <v>0</v>
      </c>
      <c r="EP233" s="207"/>
      <c r="EQ233" s="207">
        <f t="shared" ref="EQ233:EQ264" si="1401">SUM(EP233*X233)</f>
        <v>0</v>
      </c>
      <c r="ER233" s="206">
        <f t="shared" ref="ER233:ER264" si="1402">SUM(EP233+AW233)</f>
        <v>0</v>
      </c>
      <c r="ES233" s="206">
        <f t="shared" ref="ES233:ES265" si="1403">SUM(ER233*X233)</f>
        <v>0</v>
      </c>
      <c r="ET233" s="207"/>
      <c r="EU233" s="207">
        <f t="shared" ref="EU233:EU265" si="1404">ET233*D233</f>
        <v>0</v>
      </c>
      <c r="EV233" s="206">
        <f t="shared" ref="EV233:EV265" si="1405">ET233+AM233</f>
        <v>0</v>
      </c>
      <c r="EW233" s="206">
        <f t="shared" ref="EW233:EW265" si="1406">EV233*D233</f>
        <v>0</v>
      </c>
      <c r="EX233" s="207"/>
      <c r="EY233" s="207">
        <f t="shared" ref="EY233:EY264" si="1407">SUM(EX233*AF233)</f>
        <v>0</v>
      </c>
      <c r="EZ233" s="206">
        <f t="shared" ref="EZ233:EZ264" si="1408">SUM(EX233+CI233)</f>
        <v>0</v>
      </c>
      <c r="FA233" s="206">
        <f t="shared" ref="FA233:FA265" si="1409">SUM(EZ233*AF233)</f>
        <v>0</v>
      </c>
      <c r="FB233" s="207"/>
      <c r="FC233" s="207">
        <f t="shared" ref="FC233:FC265" si="1410">FB233*D233</f>
        <v>0</v>
      </c>
      <c r="FD233" s="206">
        <f t="shared" ref="FD233:FD265" si="1411">FB233+AQ233</f>
        <v>0</v>
      </c>
      <c r="FE233" s="206">
        <f t="shared" ref="FE233:FE265" si="1412">FD233*D233</f>
        <v>0</v>
      </c>
      <c r="FF233" s="207"/>
      <c r="FG233" s="207">
        <f t="shared" ref="FG233:FG265" si="1413">FF233*D233</f>
        <v>0</v>
      </c>
      <c r="FH233" s="206">
        <f t="shared" ref="FH233:FH265" si="1414">FF233+AS233</f>
        <v>0</v>
      </c>
      <c r="FI233" s="206">
        <f t="shared" ref="FI233:FI265" si="1415">FH233*D233</f>
        <v>0</v>
      </c>
      <c r="FJ233" s="207"/>
      <c r="FK233" s="207">
        <f t="shared" ref="FK233:FK265" si="1416">FJ233*D233</f>
        <v>0</v>
      </c>
      <c r="FL233" s="206">
        <f t="shared" ref="FL233:FL265" si="1417">FJ233+AU233</f>
        <v>0</v>
      </c>
      <c r="FM233" s="206">
        <f t="shared" ref="FM233:FM265" si="1418">FL233*D233</f>
        <v>0</v>
      </c>
      <c r="FN233" s="207"/>
      <c r="FO233" s="207">
        <f t="shared" ref="FO233:FO264" si="1419">SUM(FN233*AV233)</f>
        <v>0</v>
      </c>
      <c r="FP233" s="206">
        <f t="shared" ref="FP233:FP265" si="1420">FN233+AW233</f>
        <v>0</v>
      </c>
      <c r="FQ233" s="206">
        <f t="shared" ref="FQ233:FQ265" si="1421">FP233*D233</f>
        <v>0</v>
      </c>
      <c r="FR233" s="207"/>
      <c r="FS233" s="207">
        <f t="shared" ref="FS233:FS265" si="1422">FR233*D233</f>
        <v>0</v>
      </c>
      <c r="FT233" s="206">
        <f t="shared" ref="FT233:FT265" si="1423">FR233+AY233</f>
        <v>0</v>
      </c>
      <c r="FU233" s="206">
        <f t="shared" ref="FU233:FU265" si="1424">FT233*D233</f>
        <v>0</v>
      </c>
      <c r="FV233" s="207"/>
      <c r="FW233" s="207">
        <f t="shared" ref="FW233:FW264" si="1425">SUM(FV233*CH233)</f>
        <v>0</v>
      </c>
      <c r="FX233" s="206">
        <f t="shared" ref="FX233:FX237" si="1426">SUM(FV233+DH233)</f>
        <v>0</v>
      </c>
      <c r="FY233" s="206">
        <f t="shared" ref="FY233:FY265" si="1427">SUM(FX233*CH233)</f>
        <v>0</v>
      </c>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1:263" s="3" customFormat="1" x14ac:dyDescent="0.2">
      <c r="A234" s="45" t="s">
        <v>87</v>
      </c>
      <c r="B234" s="45" t="s">
        <v>88</v>
      </c>
      <c r="C234" s="45" t="s">
        <v>2</v>
      </c>
      <c r="D234" s="45">
        <v>140</v>
      </c>
      <c r="E234" s="486"/>
      <c r="F234" s="52">
        <f t="shared" ref="F234:F249" si="1428">SUM(E234*$D234)</f>
        <v>0</v>
      </c>
      <c r="G234" s="47"/>
      <c r="H234" s="52">
        <f t="shared" ref="H234:H249" si="1429">SUM(G234*$D234)</f>
        <v>0</v>
      </c>
      <c r="I234" s="47"/>
      <c r="J234" s="52">
        <f t="shared" ref="J234:J249" si="1430">SUM(I234*$D234)</f>
        <v>0</v>
      </c>
      <c r="K234" s="47"/>
      <c r="L234" s="52">
        <f t="shared" ref="L234:L249" si="1431">SUM(K234*$D234)</f>
        <v>0</v>
      </c>
      <c r="M234" s="47"/>
      <c r="N234" s="52">
        <f t="shared" ref="N234:N249" si="1432">SUM(M234*$D234)</f>
        <v>0</v>
      </c>
      <c r="O234" s="47"/>
      <c r="P234" s="52">
        <f t="shared" ref="P234:P249" si="1433">SUM(O234*$D234)</f>
        <v>0</v>
      </c>
      <c r="Q234" s="47"/>
      <c r="R234" s="52">
        <f t="shared" ref="R234:R249" si="1434">SUM(Q234*$D234)</f>
        <v>0</v>
      </c>
      <c r="S234" s="47"/>
      <c r="T234" s="52">
        <f t="shared" ref="T234:T249" si="1435">SUM(S234*$D234)</f>
        <v>0</v>
      </c>
      <c r="U234" s="47"/>
      <c r="V234" s="52">
        <f t="shared" ref="V234:V249" si="1436">SUM(U234*$D234)</f>
        <v>0</v>
      </c>
      <c r="W234" s="47"/>
      <c r="X234" s="52">
        <f t="shared" ref="X234:X249" si="1437">SUM(W234*$D234)</f>
        <v>0</v>
      </c>
      <c r="Y234" s="47"/>
      <c r="Z234" s="52">
        <f t="shared" ref="Z234:Z249" si="1438">SUM(Y234*$D234)</f>
        <v>0</v>
      </c>
      <c r="AA234" s="47"/>
      <c r="AB234" s="481">
        <f t="shared" ref="AB234:AB249" si="1439">SUM(AA234*$D234)</f>
        <v>0</v>
      </c>
      <c r="AC234" s="486"/>
      <c r="AD234" s="52">
        <f t="shared" ref="AD234:AD243" si="1440">SUM(AC234*$D234)</f>
        <v>0</v>
      </c>
      <c r="AE234" s="47"/>
      <c r="AF234" s="52">
        <f t="shared" ref="AF234:AF243" si="1441">SUM(AE234*$D234)</f>
        <v>0</v>
      </c>
      <c r="AG234" s="47"/>
      <c r="AH234" s="52">
        <f t="shared" ref="AH234:AH243" si="1442">SUM(AG234*$D234)</f>
        <v>0</v>
      </c>
      <c r="AI234" s="47"/>
      <c r="AJ234" s="52">
        <f t="shared" ref="AJ234:AJ243" si="1443">SUM(AI234*$D234)</f>
        <v>0</v>
      </c>
      <c r="AK234" s="47"/>
      <c r="AL234" s="52">
        <f t="shared" ref="AL234:AL243" si="1444">SUM(AK234*$D234)</f>
        <v>0</v>
      </c>
      <c r="AM234" s="47"/>
      <c r="AN234" s="52">
        <f t="shared" ref="AN234:AN243" si="1445">SUM(AM234*$D234)</f>
        <v>0</v>
      </c>
      <c r="AO234" s="47"/>
      <c r="AP234" s="52">
        <f t="shared" ref="AP234:AP243" si="1446">SUM(AO234*$D234)</f>
        <v>0</v>
      </c>
      <c r="AQ234" s="47"/>
      <c r="AR234" s="52">
        <f t="shared" ref="AR234:AR243" si="1447">SUM(AQ234*$D234)</f>
        <v>0</v>
      </c>
      <c r="AS234" s="47"/>
      <c r="AT234" s="52">
        <f t="shared" ref="AT234:AT243" si="1448">SUM(AS234*$D234)</f>
        <v>0</v>
      </c>
      <c r="AU234" s="47"/>
      <c r="AV234" s="52">
        <f t="shared" ref="AV234:AV243" si="1449">SUM(AU234*$D234)</f>
        <v>0</v>
      </c>
      <c r="AW234" s="47"/>
      <c r="AX234" s="52">
        <f t="shared" ref="AX234:AX243" si="1450">SUM(AW234*$D234)</f>
        <v>0</v>
      </c>
      <c r="AY234" s="47"/>
      <c r="AZ234" s="481">
        <f t="shared" ref="AZ234:AZ243" si="1451">SUM(AY234*$D234)</f>
        <v>0</v>
      </c>
      <c r="BA234" s="486"/>
      <c r="BB234" s="52">
        <f t="shared" si="1349"/>
        <v>0</v>
      </c>
      <c r="BC234" s="47"/>
      <c r="BD234" s="52">
        <f t="shared" si="1350"/>
        <v>0</v>
      </c>
      <c r="BE234" s="47"/>
      <c r="BF234" s="52">
        <f t="shared" si="1351"/>
        <v>0</v>
      </c>
      <c r="BG234" s="47"/>
      <c r="BH234" s="52">
        <f t="shared" si="1352"/>
        <v>0</v>
      </c>
      <c r="BI234" s="47"/>
      <c r="BJ234" s="52">
        <f t="shared" si="1353"/>
        <v>0</v>
      </c>
      <c r="BK234" s="47"/>
      <c r="BL234" s="52">
        <f t="shared" si="1354"/>
        <v>0</v>
      </c>
      <c r="BM234" s="47"/>
      <c r="BN234" s="52">
        <f t="shared" si="1355"/>
        <v>0</v>
      </c>
      <c r="BO234" s="47"/>
      <c r="BP234" s="52">
        <f t="shared" si="1356"/>
        <v>0</v>
      </c>
      <c r="BQ234" s="47"/>
      <c r="BR234" s="52">
        <f t="shared" si="1357"/>
        <v>0</v>
      </c>
      <c r="BS234" s="47"/>
      <c r="BT234" s="52">
        <f t="shared" si="1358"/>
        <v>0</v>
      </c>
      <c r="BU234" s="47"/>
      <c r="BV234" s="52">
        <f t="shared" si="1359"/>
        <v>0</v>
      </c>
      <c r="BW234" s="47"/>
      <c r="BX234" s="505">
        <f t="shared" si="1360"/>
        <v>0</v>
      </c>
      <c r="BY234" s="499"/>
      <c r="BZ234" s="52">
        <f t="shared" si="1361"/>
        <v>0</v>
      </c>
      <c r="CA234" s="47"/>
      <c r="CB234" s="52">
        <f t="shared" si="1362"/>
        <v>0</v>
      </c>
      <c r="CC234" s="47"/>
      <c r="CD234" s="52">
        <f t="shared" si="1363"/>
        <v>0</v>
      </c>
      <c r="CE234" s="47"/>
      <c r="CF234" s="52">
        <f t="shared" si="1364"/>
        <v>0</v>
      </c>
      <c r="CG234" s="42"/>
      <c r="CH234" s="49">
        <f t="shared" si="1365"/>
        <v>0</v>
      </c>
      <c r="CI234" s="49">
        <f t="shared" si="1366"/>
        <v>0</v>
      </c>
      <c r="CJ234" s="1"/>
      <c r="CK234" s="1"/>
      <c r="CL234" s="207"/>
      <c r="CM234" s="207">
        <f t="shared" si="1367"/>
        <v>0</v>
      </c>
      <c r="CN234" s="206">
        <f t="shared" ref="CN234:CN265" si="1452">SUM(CL234+I234)</f>
        <v>0</v>
      </c>
      <c r="CO234" s="206">
        <f t="shared" ref="CO234:CO265" si="1453">SUM(CN234*D234)</f>
        <v>0</v>
      </c>
      <c r="CP234" s="207"/>
      <c r="CQ234" s="207">
        <f t="shared" si="1370"/>
        <v>0</v>
      </c>
      <c r="CR234" s="206">
        <f t="shared" ref="CR234:CR266" si="1454">SUM(CP234+K234)</f>
        <v>0</v>
      </c>
      <c r="CS234" s="206">
        <f t="shared" ref="CS234:CS265" si="1455">SUM(CR234*D234)</f>
        <v>0</v>
      </c>
      <c r="CT234" s="207"/>
      <c r="CU234" s="207">
        <f t="shared" si="1371"/>
        <v>0</v>
      </c>
      <c r="CV234" s="206">
        <f t="shared" si="1372"/>
        <v>0</v>
      </c>
      <c r="CW234" s="206">
        <f t="shared" si="1373"/>
        <v>0</v>
      </c>
      <c r="CX234" s="207"/>
      <c r="CY234" s="207">
        <f t="shared" si="1374"/>
        <v>0</v>
      </c>
      <c r="CZ234" s="206">
        <f t="shared" si="1375"/>
        <v>0</v>
      </c>
      <c r="DA234" s="206">
        <f t="shared" si="1376"/>
        <v>0</v>
      </c>
      <c r="DB234" s="207"/>
      <c r="DC234" s="207">
        <f t="shared" si="1377"/>
        <v>0</v>
      </c>
      <c r="DD234" s="206">
        <f t="shared" si="1378"/>
        <v>0</v>
      </c>
      <c r="DE234" s="206">
        <f t="shared" si="1379"/>
        <v>0</v>
      </c>
      <c r="DF234" s="207"/>
      <c r="DG234" s="207">
        <f t="shared" si="1380"/>
        <v>0</v>
      </c>
      <c r="DH234" s="206">
        <f t="shared" ref="DH234:DH265" si="1456">DF234+S234</f>
        <v>0</v>
      </c>
      <c r="DI234" s="206">
        <f t="shared" ref="DI234:DI265" si="1457">DH234*D234</f>
        <v>0</v>
      </c>
      <c r="DJ234" s="207"/>
      <c r="DK234" s="207">
        <f t="shared" si="1381"/>
        <v>0</v>
      </c>
      <c r="DL234" s="206">
        <f t="shared" si="1382"/>
        <v>0</v>
      </c>
      <c r="DM234" s="206">
        <f t="shared" si="1383"/>
        <v>0</v>
      </c>
      <c r="DN234" s="207"/>
      <c r="DO234" s="207">
        <f t="shared" si="1384"/>
        <v>0</v>
      </c>
      <c r="DP234" s="206">
        <f t="shared" si="1385"/>
        <v>0</v>
      </c>
      <c r="DQ234" s="206">
        <f t="shared" si="1386"/>
        <v>0</v>
      </c>
      <c r="DR234" s="207"/>
      <c r="DS234" s="207">
        <f t="shared" si="1387"/>
        <v>0</v>
      </c>
      <c r="DT234" s="206">
        <f t="shared" si="1388"/>
        <v>0</v>
      </c>
      <c r="DU234" s="206">
        <f t="shared" si="1389"/>
        <v>0</v>
      </c>
      <c r="DV234" s="207"/>
      <c r="DW234" s="207">
        <f t="shared" ref="DW234:DW265" si="1458">DV234*D234</f>
        <v>0</v>
      </c>
      <c r="DX234" s="206">
        <f t="shared" ref="DX234:DX265" si="1459">DV234+AA234</f>
        <v>0</v>
      </c>
      <c r="DY234" s="206">
        <f t="shared" ref="DY234:DY265" si="1460">DX234*D234</f>
        <v>0</v>
      </c>
      <c r="DZ234" s="525"/>
      <c r="EA234" s="207">
        <f t="shared" si="1390"/>
        <v>0</v>
      </c>
      <c r="EB234" s="206">
        <f t="shared" si="1391"/>
        <v>0</v>
      </c>
      <c r="EC234" s="206">
        <f t="shared" si="1392"/>
        <v>0</v>
      </c>
      <c r="ED234" s="207"/>
      <c r="EE234" s="207">
        <f t="shared" si="1393"/>
        <v>0</v>
      </c>
      <c r="EF234" s="206">
        <f t="shared" si="1394"/>
        <v>0</v>
      </c>
      <c r="EG234" s="206">
        <f t="shared" si="1395"/>
        <v>0</v>
      </c>
      <c r="EH234" s="207"/>
      <c r="EI234" s="207">
        <f>SUM(EH234*P234)</f>
        <v>0</v>
      </c>
      <c r="EJ234" s="206">
        <f t="shared" si="1396"/>
        <v>0</v>
      </c>
      <c r="EK234" s="206">
        <f t="shared" si="1397"/>
        <v>0</v>
      </c>
      <c r="EL234" s="207"/>
      <c r="EM234" s="207">
        <f t="shared" si="1398"/>
        <v>0</v>
      </c>
      <c r="EN234" s="206">
        <f t="shared" si="1399"/>
        <v>0</v>
      </c>
      <c r="EO234" s="206">
        <f t="shared" si="1400"/>
        <v>0</v>
      </c>
      <c r="EP234" s="207"/>
      <c r="EQ234" s="207">
        <f t="shared" si="1401"/>
        <v>0</v>
      </c>
      <c r="ER234" s="206">
        <f t="shared" si="1402"/>
        <v>0</v>
      </c>
      <c r="ES234" s="206">
        <f t="shared" si="1403"/>
        <v>0</v>
      </c>
      <c r="ET234" s="207"/>
      <c r="EU234" s="207">
        <f t="shared" si="1404"/>
        <v>0</v>
      </c>
      <c r="EV234" s="206">
        <f t="shared" si="1405"/>
        <v>0</v>
      </c>
      <c r="EW234" s="206">
        <f t="shared" si="1406"/>
        <v>0</v>
      </c>
      <c r="EX234" s="207"/>
      <c r="EY234" s="207">
        <f t="shared" si="1407"/>
        <v>0</v>
      </c>
      <c r="EZ234" s="206">
        <f t="shared" si="1408"/>
        <v>0</v>
      </c>
      <c r="FA234" s="206">
        <f t="shared" si="1409"/>
        <v>0</v>
      </c>
      <c r="FB234" s="207"/>
      <c r="FC234" s="207">
        <f t="shared" si="1410"/>
        <v>0</v>
      </c>
      <c r="FD234" s="206">
        <f t="shared" si="1411"/>
        <v>0</v>
      </c>
      <c r="FE234" s="206">
        <f t="shared" si="1412"/>
        <v>0</v>
      </c>
      <c r="FF234" s="207"/>
      <c r="FG234" s="207">
        <f t="shared" si="1413"/>
        <v>0</v>
      </c>
      <c r="FH234" s="206">
        <f t="shared" si="1414"/>
        <v>0</v>
      </c>
      <c r="FI234" s="206">
        <f t="shared" si="1415"/>
        <v>0</v>
      </c>
      <c r="FJ234" s="207"/>
      <c r="FK234" s="207">
        <f t="shared" si="1416"/>
        <v>0</v>
      </c>
      <c r="FL234" s="206">
        <f t="shared" si="1417"/>
        <v>0</v>
      </c>
      <c r="FM234" s="206">
        <f t="shared" si="1418"/>
        <v>0</v>
      </c>
      <c r="FN234" s="207"/>
      <c r="FO234" s="207">
        <f t="shared" si="1419"/>
        <v>0</v>
      </c>
      <c r="FP234" s="206">
        <f t="shared" si="1420"/>
        <v>0</v>
      </c>
      <c r="FQ234" s="206">
        <f t="shared" si="1421"/>
        <v>0</v>
      </c>
      <c r="FR234" s="207"/>
      <c r="FS234" s="207">
        <f t="shared" si="1422"/>
        <v>0</v>
      </c>
      <c r="FT234" s="206">
        <f t="shared" si="1423"/>
        <v>0</v>
      </c>
      <c r="FU234" s="206">
        <f t="shared" si="1424"/>
        <v>0</v>
      </c>
      <c r="FV234" s="207"/>
      <c r="FW234" s="207">
        <f t="shared" si="1425"/>
        <v>0</v>
      </c>
      <c r="FX234" s="206">
        <f t="shared" si="1426"/>
        <v>0</v>
      </c>
      <c r="FY234" s="206">
        <f t="shared" si="1427"/>
        <v>0</v>
      </c>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1:263" s="3" customFormat="1" x14ac:dyDescent="0.2">
      <c r="A235" s="45" t="s">
        <v>107</v>
      </c>
      <c r="B235" s="45" t="s">
        <v>108</v>
      </c>
      <c r="C235" s="45" t="s">
        <v>2</v>
      </c>
      <c r="D235" s="45">
        <v>140</v>
      </c>
      <c r="E235" s="486"/>
      <c r="F235" s="52">
        <f t="shared" si="1428"/>
        <v>0</v>
      </c>
      <c r="G235" s="47"/>
      <c r="H235" s="52">
        <f t="shared" si="1429"/>
        <v>0</v>
      </c>
      <c r="I235" s="47"/>
      <c r="J235" s="52">
        <f t="shared" si="1430"/>
        <v>0</v>
      </c>
      <c r="K235" s="47"/>
      <c r="L235" s="52">
        <f t="shared" si="1431"/>
        <v>0</v>
      </c>
      <c r="M235" s="47"/>
      <c r="N235" s="52">
        <f t="shared" si="1432"/>
        <v>0</v>
      </c>
      <c r="O235" s="47"/>
      <c r="P235" s="52">
        <f t="shared" si="1433"/>
        <v>0</v>
      </c>
      <c r="Q235" s="47"/>
      <c r="R235" s="52">
        <f t="shared" si="1434"/>
        <v>0</v>
      </c>
      <c r="S235" s="47"/>
      <c r="T235" s="52">
        <f t="shared" si="1435"/>
        <v>0</v>
      </c>
      <c r="U235" s="47"/>
      <c r="V235" s="52">
        <f t="shared" si="1436"/>
        <v>0</v>
      </c>
      <c r="W235" s="47"/>
      <c r="X235" s="52">
        <f t="shared" si="1437"/>
        <v>0</v>
      </c>
      <c r="Y235" s="47"/>
      <c r="Z235" s="52">
        <f t="shared" si="1438"/>
        <v>0</v>
      </c>
      <c r="AA235" s="47"/>
      <c r="AB235" s="481">
        <f t="shared" si="1439"/>
        <v>0</v>
      </c>
      <c r="AC235" s="486"/>
      <c r="AD235" s="52">
        <f t="shared" si="1440"/>
        <v>0</v>
      </c>
      <c r="AE235" s="47"/>
      <c r="AF235" s="52">
        <f t="shared" si="1441"/>
        <v>0</v>
      </c>
      <c r="AG235" s="47"/>
      <c r="AH235" s="52">
        <f t="shared" si="1442"/>
        <v>0</v>
      </c>
      <c r="AI235" s="47"/>
      <c r="AJ235" s="52">
        <f t="shared" si="1443"/>
        <v>0</v>
      </c>
      <c r="AK235" s="47"/>
      <c r="AL235" s="52">
        <f t="shared" si="1444"/>
        <v>0</v>
      </c>
      <c r="AM235" s="47"/>
      <c r="AN235" s="52">
        <f t="shared" si="1445"/>
        <v>0</v>
      </c>
      <c r="AO235" s="47"/>
      <c r="AP235" s="52">
        <f t="shared" si="1446"/>
        <v>0</v>
      </c>
      <c r="AQ235" s="47"/>
      <c r="AR235" s="52">
        <f t="shared" si="1447"/>
        <v>0</v>
      </c>
      <c r="AS235" s="47"/>
      <c r="AT235" s="52">
        <f t="shared" si="1448"/>
        <v>0</v>
      </c>
      <c r="AU235" s="47"/>
      <c r="AV235" s="52">
        <f t="shared" si="1449"/>
        <v>0</v>
      </c>
      <c r="AW235" s="47"/>
      <c r="AX235" s="52">
        <f t="shared" si="1450"/>
        <v>0</v>
      </c>
      <c r="AY235" s="47"/>
      <c r="AZ235" s="481">
        <f t="shared" si="1451"/>
        <v>0</v>
      </c>
      <c r="BA235" s="486"/>
      <c r="BB235" s="52">
        <f t="shared" si="1349"/>
        <v>0</v>
      </c>
      <c r="BC235" s="47"/>
      <c r="BD235" s="52">
        <f t="shared" si="1350"/>
        <v>0</v>
      </c>
      <c r="BE235" s="47"/>
      <c r="BF235" s="52">
        <f t="shared" si="1351"/>
        <v>0</v>
      </c>
      <c r="BG235" s="47"/>
      <c r="BH235" s="52">
        <f t="shared" si="1352"/>
        <v>0</v>
      </c>
      <c r="BI235" s="47"/>
      <c r="BJ235" s="52">
        <f t="shared" si="1353"/>
        <v>0</v>
      </c>
      <c r="BK235" s="47"/>
      <c r="BL235" s="52">
        <f t="shared" si="1354"/>
        <v>0</v>
      </c>
      <c r="BM235" s="47"/>
      <c r="BN235" s="52">
        <f t="shared" si="1355"/>
        <v>0</v>
      </c>
      <c r="BO235" s="47"/>
      <c r="BP235" s="52">
        <f t="shared" si="1356"/>
        <v>0</v>
      </c>
      <c r="BQ235" s="47"/>
      <c r="BR235" s="52">
        <f t="shared" si="1357"/>
        <v>0</v>
      </c>
      <c r="BS235" s="47"/>
      <c r="BT235" s="52">
        <f t="shared" si="1358"/>
        <v>0</v>
      </c>
      <c r="BU235" s="47"/>
      <c r="BV235" s="52">
        <f t="shared" si="1359"/>
        <v>0</v>
      </c>
      <c r="BW235" s="47"/>
      <c r="BX235" s="505">
        <f t="shared" si="1360"/>
        <v>0</v>
      </c>
      <c r="BY235" s="499"/>
      <c r="BZ235" s="52">
        <f t="shared" si="1361"/>
        <v>0</v>
      </c>
      <c r="CA235" s="47"/>
      <c r="CB235" s="52">
        <f t="shared" si="1362"/>
        <v>0</v>
      </c>
      <c r="CC235" s="47"/>
      <c r="CD235" s="52">
        <f t="shared" si="1363"/>
        <v>0</v>
      </c>
      <c r="CE235" s="47"/>
      <c r="CF235" s="52">
        <f t="shared" si="1364"/>
        <v>0</v>
      </c>
      <c r="CG235" s="42"/>
      <c r="CH235" s="49">
        <f t="shared" si="1365"/>
        <v>0</v>
      </c>
      <c r="CI235" s="49">
        <f t="shared" si="1366"/>
        <v>0</v>
      </c>
      <c r="CJ235" s="1"/>
      <c r="CK235" s="1"/>
      <c r="CL235" s="207"/>
      <c r="CM235" s="207">
        <f t="shared" si="1367"/>
        <v>0</v>
      </c>
      <c r="CN235" s="206">
        <f t="shared" si="1452"/>
        <v>0</v>
      </c>
      <c r="CO235" s="206">
        <f t="shared" si="1453"/>
        <v>0</v>
      </c>
      <c r="CP235" s="207">
        <v>3.5</v>
      </c>
      <c r="CQ235" s="207">
        <f t="shared" si="1370"/>
        <v>490</v>
      </c>
      <c r="CR235" s="206">
        <f t="shared" si="1454"/>
        <v>3.5</v>
      </c>
      <c r="CS235" s="206">
        <f t="shared" si="1455"/>
        <v>490</v>
      </c>
      <c r="CT235" s="207"/>
      <c r="CU235" s="207">
        <f t="shared" si="1371"/>
        <v>0</v>
      </c>
      <c r="CV235" s="206">
        <f t="shared" si="1372"/>
        <v>0</v>
      </c>
      <c r="CW235" s="206">
        <f t="shared" si="1373"/>
        <v>0</v>
      </c>
      <c r="CX235" s="207">
        <v>1</v>
      </c>
      <c r="CY235" s="207">
        <f t="shared" si="1374"/>
        <v>140</v>
      </c>
      <c r="CZ235" s="206">
        <f t="shared" si="1375"/>
        <v>1</v>
      </c>
      <c r="DA235" s="206">
        <f t="shared" si="1376"/>
        <v>140</v>
      </c>
      <c r="DB235" s="207">
        <v>1.75</v>
      </c>
      <c r="DC235" s="207">
        <f t="shared" si="1377"/>
        <v>245</v>
      </c>
      <c r="DD235" s="206">
        <f t="shared" si="1378"/>
        <v>1.75</v>
      </c>
      <c r="DE235" s="206">
        <f t="shared" si="1379"/>
        <v>245</v>
      </c>
      <c r="DF235" s="207">
        <v>1.5</v>
      </c>
      <c r="DG235" s="207">
        <f t="shared" si="1380"/>
        <v>210</v>
      </c>
      <c r="DH235" s="206">
        <f t="shared" si="1456"/>
        <v>1.5</v>
      </c>
      <c r="DI235" s="206">
        <f t="shared" si="1457"/>
        <v>210</v>
      </c>
      <c r="DJ235" s="207">
        <v>1.5</v>
      </c>
      <c r="DK235" s="207">
        <f t="shared" si="1381"/>
        <v>210</v>
      </c>
      <c r="DL235" s="206">
        <f t="shared" si="1382"/>
        <v>1.5</v>
      </c>
      <c r="DM235" s="206">
        <f t="shared" si="1383"/>
        <v>210</v>
      </c>
      <c r="DN235" s="207">
        <v>3.5</v>
      </c>
      <c r="DO235" s="207">
        <f t="shared" si="1384"/>
        <v>490</v>
      </c>
      <c r="DP235" s="206">
        <f t="shared" si="1385"/>
        <v>3.5</v>
      </c>
      <c r="DQ235" s="206">
        <f t="shared" si="1386"/>
        <v>490</v>
      </c>
      <c r="DR235" s="207">
        <v>1.75</v>
      </c>
      <c r="DS235" s="207">
        <f t="shared" si="1387"/>
        <v>245</v>
      </c>
      <c r="DT235" s="206">
        <f t="shared" si="1388"/>
        <v>1.75</v>
      </c>
      <c r="DU235" s="206">
        <f t="shared" si="1389"/>
        <v>245</v>
      </c>
      <c r="DV235" s="207">
        <v>1.25</v>
      </c>
      <c r="DW235" s="207">
        <f t="shared" si="1458"/>
        <v>175</v>
      </c>
      <c r="DX235" s="206">
        <f t="shared" si="1459"/>
        <v>1.25</v>
      </c>
      <c r="DY235" s="206">
        <f t="shared" si="1460"/>
        <v>175</v>
      </c>
      <c r="DZ235" s="525">
        <v>0.5</v>
      </c>
      <c r="EA235" s="207">
        <f t="shared" si="1390"/>
        <v>70</v>
      </c>
      <c r="EB235" s="206">
        <f t="shared" si="1391"/>
        <v>0.5</v>
      </c>
      <c r="EC235" s="206">
        <f t="shared" si="1392"/>
        <v>70</v>
      </c>
      <c r="ED235" s="207">
        <v>1.25</v>
      </c>
      <c r="EE235" s="207">
        <f t="shared" si="1393"/>
        <v>175</v>
      </c>
      <c r="EF235" s="206">
        <f t="shared" si="1394"/>
        <v>1.25</v>
      </c>
      <c r="EG235" s="206">
        <f t="shared" si="1395"/>
        <v>175</v>
      </c>
      <c r="EH235" s="207">
        <v>2</v>
      </c>
      <c r="EI235" s="207">
        <f>EH235*D235</f>
        <v>280</v>
      </c>
      <c r="EJ235" s="206">
        <f t="shared" si="1396"/>
        <v>2</v>
      </c>
      <c r="EK235" s="206">
        <f t="shared" si="1397"/>
        <v>280</v>
      </c>
      <c r="EL235" s="207"/>
      <c r="EM235" s="207">
        <f t="shared" si="1398"/>
        <v>0</v>
      </c>
      <c r="EN235" s="206">
        <f t="shared" si="1399"/>
        <v>0</v>
      </c>
      <c r="EO235" s="206">
        <f t="shared" si="1400"/>
        <v>0</v>
      </c>
      <c r="EP235" s="207"/>
      <c r="EQ235" s="207">
        <f t="shared" si="1401"/>
        <v>0</v>
      </c>
      <c r="ER235" s="206">
        <f t="shared" si="1402"/>
        <v>0</v>
      </c>
      <c r="ES235" s="206">
        <f t="shared" si="1403"/>
        <v>0</v>
      </c>
      <c r="ET235" s="207">
        <v>1</v>
      </c>
      <c r="EU235" s="207">
        <f t="shared" si="1404"/>
        <v>140</v>
      </c>
      <c r="EV235" s="206">
        <f t="shared" si="1405"/>
        <v>1</v>
      </c>
      <c r="EW235" s="206">
        <f t="shared" si="1406"/>
        <v>140</v>
      </c>
      <c r="EX235" s="207"/>
      <c r="EY235" s="207">
        <f t="shared" si="1407"/>
        <v>0</v>
      </c>
      <c r="EZ235" s="206">
        <f t="shared" si="1408"/>
        <v>0</v>
      </c>
      <c r="FA235" s="206">
        <f t="shared" si="1409"/>
        <v>0</v>
      </c>
      <c r="FB235" s="207">
        <v>0.75</v>
      </c>
      <c r="FC235" s="207">
        <f t="shared" si="1410"/>
        <v>105</v>
      </c>
      <c r="FD235" s="206">
        <f t="shared" si="1411"/>
        <v>0.75</v>
      </c>
      <c r="FE235" s="206">
        <f t="shared" si="1412"/>
        <v>105</v>
      </c>
      <c r="FF235" s="207">
        <v>2</v>
      </c>
      <c r="FG235" s="207">
        <f t="shared" si="1413"/>
        <v>280</v>
      </c>
      <c r="FH235" s="206">
        <f t="shared" si="1414"/>
        <v>2</v>
      </c>
      <c r="FI235" s="206">
        <f t="shared" si="1415"/>
        <v>280</v>
      </c>
      <c r="FJ235" s="207">
        <v>1</v>
      </c>
      <c r="FK235" s="207">
        <f t="shared" si="1416"/>
        <v>140</v>
      </c>
      <c r="FL235" s="206">
        <f t="shared" si="1417"/>
        <v>1</v>
      </c>
      <c r="FM235" s="206">
        <f t="shared" si="1418"/>
        <v>140</v>
      </c>
      <c r="FN235" s="207">
        <v>4.75</v>
      </c>
      <c r="FO235" s="207">
        <f t="shared" si="1419"/>
        <v>0</v>
      </c>
      <c r="FP235" s="206">
        <f t="shared" si="1420"/>
        <v>4.75</v>
      </c>
      <c r="FQ235" s="206">
        <f t="shared" si="1421"/>
        <v>665</v>
      </c>
      <c r="FR235" s="207">
        <v>0.75</v>
      </c>
      <c r="FS235" s="207">
        <f t="shared" si="1422"/>
        <v>105</v>
      </c>
      <c r="FT235" s="206">
        <f t="shared" si="1423"/>
        <v>0.75</v>
      </c>
      <c r="FU235" s="206">
        <f t="shared" si="1424"/>
        <v>105</v>
      </c>
      <c r="FV235" s="207"/>
      <c r="FW235" s="207">
        <f t="shared" si="1425"/>
        <v>0</v>
      </c>
      <c r="FX235" s="206">
        <f t="shared" si="1426"/>
        <v>1.5</v>
      </c>
      <c r="FY235" s="206">
        <f t="shared" si="1427"/>
        <v>0</v>
      </c>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1:263" s="3" customFormat="1" x14ac:dyDescent="0.2">
      <c r="A236" s="45" t="s">
        <v>242</v>
      </c>
      <c r="B236" s="45" t="s">
        <v>243</v>
      </c>
      <c r="C236" s="45" t="s">
        <v>2</v>
      </c>
      <c r="D236" s="45">
        <v>140</v>
      </c>
      <c r="E236" s="486"/>
      <c r="F236" s="52">
        <f t="shared" si="1428"/>
        <v>0</v>
      </c>
      <c r="G236" s="47"/>
      <c r="H236" s="52">
        <f t="shared" si="1429"/>
        <v>0</v>
      </c>
      <c r="I236" s="47"/>
      <c r="J236" s="52">
        <f t="shared" si="1430"/>
        <v>0</v>
      </c>
      <c r="K236" s="47"/>
      <c r="L236" s="52">
        <f t="shared" si="1431"/>
        <v>0</v>
      </c>
      <c r="M236" s="47"/>
      <c r="N236" s="52">
        <f t="shared" si="1432"/>
        <v>0</v>
      </c>
      <c r="O236" s="47"/>
      <c r="P236" s="52">
        <f t="shared" si="1433"/>
        <v>0</v>
      </c>
      <c r="Q236" s="47"/>
      <c r="R236" s="52">
        <f t="shared" si="1434"/>
        <v>0</v>
      </c>
      <c r="S236" s="47"/>
      <c r="T236" s="52">
        <f t="shared" si="1435"/>
        <v>0</v>
      </c>
      <c r="U236" s="47"/>
      <c r="V236" s="52">
        <f t="shared" si="1436"/>
        <v>0</v>
      </c>
      <c r="W236" s="47"/>
      <c r="X236" s="52">
        <f t="shared" si="1437"/>
        <v>0</v>
      </c>
      <c r="Y236" s="47"/>
      <c r="Z236" s="52">
        <f t="shared" si="1438"/>
        <v>0</v>
      </c>
      <c r="AA236" s="47"/>
      <c r="AB236" s="481">
        <f t="shared" si="1439"/>
        <v>0</v>
      </c>
      <c r="AC236" s="486"/>
      <c r="AD236" s="52">
        <f t="shared" si="1440"/>
        <v>0</v>
      </c>
      <c r="AE236" s="47"/>
      <c r="AF236" s="52">
        <f t="shared" si="1441"/>
        <v>0</v>
      </c>
      <c r="AG236" s="47"/>
      <c r="AH236" s="52">
        <f t="shared" si="1442"/>
        <v>0</v>
      </c>
      <c r="AI236" s="47"/>
      <c r="AJ236" s="52">
        <f t="shared" si="1443"/>
        <v>0</v>
      </c>
      <c r="AK236" s="47"/>
      <c r="AL236" s="52">
        <f t="shared" si="1444"/>
        <v>0</v>
      </c>
      <c r="AM236" s="47"/>
      <c r="AN236" s="52">
        <f t="shared" si="1445"/>
        <v>0</v>
      </c>
      <c r="AO236" s="47"/>
      <c r="AP236" s="52">
        <f t="shared" si="1446"/>
        <v>0</v>
      </c>
      <c r="AQ236" s="47"/>
      <c r="AR236" s="52">
        <f t="shared" si="1447"/>
        <v>0</v>
      </c>
      <c r="AS236" s="47"/>
      <c r="AT236" s="52">
        <f t="shared" si="1448"/>
        <v>0</v>
      </c>
      <c r="AU236" s="47"/>
      <c r="AV236" s="52">
        <f t="shared" si="1449"/>
        <v>0</v>
      </c>
      <c r="AW236" s="47"/>
      <c r="AX236" s="52">
        <f t="shared" si="1450"/>
        <v>0</v>
      </c>
      <c r="AY236" s="47"/>
      <c r="AZ236" s="481">
        <f t="shared" si="1451"/>
        <v>0</v>
      </c>
      <c r="BA236" s="486"/>
      <c r="BB236" s="52">
        <f t="shared" si="1349"/>
        <v>0</v>
      </c>
      <c r="BC236" s="47"/>
      <c r="BD236" s="52">
        <f t="shared" si="1350"/>
        <v>0</v>
      </c>
      <c r="BE236" s="47"/>
      <c r="BF236" s="52">
        <f t="shared" si="1351"/>
        <v>0</v>
      </c>
      <c r="BG236" s="47"/>
      <c r="BH236" s="52">
        <f t="shared" si="1352"/>
        <v>0</v>
      </c>
      <c r="BI236" s="47"/>
      <c r="BJ236" s="52">
        <f t="shared" si="1353"/>
        <v>0</v>
      </c>
      <c r="BK236" s="47"/>
      <c r="BL236" s="52">
        <f t="shared" si="1354"/>
        <v>0</v>
      </c>
      <c r="BM236" s="47"/>
      <c r="BN236" s="52">
        <f t="shared" si="1355"/>
        <v>0</v>
      </c>
      <c r="BO236" s="47"/>
      <c r="BP236" s="52">
        <f t="shared" si="1356"/>
        <v>0</v>
      </c>
      <c r="BQ236" s="47"/>
      <c r="BR236" s="52">
        <f t="shared" si="1357"/>
        <v>0</v>
      </c>
      <c r="BS236" s="47"/>
      <c r="BT236" s="52">
        <f t="shared" si="1358"/>
        <v>0</v>
      </c>
      <c r="BU236" s="47"/>
      <c r="BV236" s="52">
        <f t="shared" si="1359"/>
        <v>0</v>
      </c>
      <c r="BW236" s="47"/>
      <c r="BX236" s="505">
        <f t="shared" si="1360"/>
        <v>0</v>
      </c>
      <c r="BY236" s="499"/>
      <c r="BZ236" s="52">
        <f t="shared" si="1361"/>
        <v>0</v>
      </c>
      <c r="CA236" s="47"/>
      <c r="CB236" s="52">
        <f t="shared" si="1362"/>
        <v>0</v>
      </c>
      <c r="CC236" s="47"/>
      <c r="CD236" s="52">
        <f t="shared" si="1363"/>
        <v>0</v>
      </c>
      <c r="CE236" s="47"/>
      <c r="CF236" s="52">
        <f t="shared" si="1364"/>
        <v>0</v>
      </c>
      <c r="CG236" s="42"/>
      <c r="CH236" s="49">
        <f t="shared" si="1365"/>
        <v>0</v>
      </c>
      <c r="CI236" s="49">
        <f t="shared" si="1366"/>
        <v>0</v>
      </c>
      <c r="CJ236" s="1"/>
      <c r="CK236" s="1"/>
      <c r="CL236" s="207"/>
      <c r="CM236" s="207">
        <f t="shared" si="1367"/>
        <v>0</v>
      </c>
      <c r="CN236" s="206">
        <f t="shared" si="1452"/>
        <v>0</v>
      </c>
      <c r="CO236" s="206">
        <f t="shared" si="1453"/>
        <v>0</v>
      </c>
      <c r="CP236" s="207"/>
      <c r="CQ236" s="207">
        <f t="shared" si="1370"/>
        <v>0</v>
      </c>
      <c r="CR236" s="206">
        <f t="shared" si="1454"/>
        <v>0</v>
      </c>
      <c r="CS236" s="206">
        <f t="shared" si="1455"/>
        <v>0</v>
      </c>
      <c r="CT236" s="207"/>
      <c r="CU236" s="207">
        <f t="shared" si="1371"/>
        <v>0</v>
      </c>
      <c r="CV236" s="206">
        <f t="shared" si="1372"/>
        <v>0</v>
      </c>
      <c r="CW236" s="206">
        <f t="shared" si="1373"/>
        <v>0</v>
      </c>
      <c r="CX236" s="207"/>
      <c r="CY236" s="207">
        <f t="shared" si="1374"/>
        <v>0</v>
      </c>
      <c r="CZ236" s="206">
        <f t="shared" si="1375"/>
        <v>0</v>
      </c>
      <c r="DA236" s="206">
        <f t="shared" si="1376"/>
        <v>0</v>
      </c>
      <c r="DB236" s="207"/>
      <c r="DC236" s="207">
        <f t="shared" si="1377"/>
        <v>0</v>
      </c>
      <c r="DD236" s="206">
        <f t="shared" si="1378"/>
        <v>0</v>
      </c>
      <c r="DE236" s="206">
        <f t="shared" si="1379"/>
        <v>0</v>
      </c>
      <c r="DF236" s="207"/>
      <c r="DG236" s="207">
        <f t="shared" si="1380"/>
        <v>0</v>
      </c>
      <c r="DH236" s="206">
        <f t="shared" si="1456"/>
        <v>0</v>
      </c>
      <c r="DI236" s="206">
        <f t="shared" si="1457"/>
        <v>0</v>
      </c>
      <c r="DJ236" s="207"/>
      <c r="DK236" s="207">
        <f t="shared" si="1381"/>
        <v>0</v>
      </c>
      <c r="DL236" s="206">
        <f t="shared" si="1382"/>
        <v>0</v>
      </c>
      <c r="DM236" s="206">
        <f t="shared" si="1383"/>
        <v>0</v>
      </c>
      <c r="DN236" s="207"/>
      <c r="DO236" s="207">
        <f t="shared" si="1384"/>
        <v>0</v>
      </c>
      <c r="DP236" s="206">
        <f t="shared" si="1385"/>
        <v>0</v>
      </c>
      <c r="DQ236" s="206">
        <f t="shared" si="1386"/>
        <v>0</v>
      </c>
      <c r="DR236" s="207"/>
      <c r="DS236" s="207">
        <f t="shared" si="1387"/>
        <v>0</v>
      </c>
      <c r="DT236" s="206">
        <f t="shared" si="1388"/>
        <v>0</v>
      </c>
      <c r="DU236" s="206">
        <f t="shared" si="1389"/>
        <v>0</v>
      </c>
      <c r="DV236" s="207"/>
      <c r="DW236" s="207">
        <f t="shared" si="1458"/>
        <v>0</v>
      </c>
      <c r="DX236" s="206">
        <f t="shared" si="1459"/>
        <v>0</v>
      </c>
      <c r="DY236" s="206">
        <f t="shared" si="1460"/>
        <v>0</v>
      </c>
      <c r="DZ236" s="525"/>
      <c r="EA236" s="207">
        <f t="shared" si="1390"/>
        <v>0</v>
      </c>
      <c r="EB236" s="206">
        <f t="shared" si="1391"/>
        <v>0</v>
      </c>
      <c r="EC236" s="206">
        <f t="shared" si="1392"/>
        <v>0</v>
      </c>
      <c r="ED236" s="207"/>
      <c r="EE236" s="207">
        <f t="shared" si="1393"/>
        <v>0</v>
      </c>
      <c r="EF236" s="206">
        <f t="shared" si="1394"/>
        <v>0</v>
      </c>
      <c r="EG236" s="206">
        <f t="shared" si="1395"/>
        <v>0</v>
      </c>
      <c r="EH236" s="207"/>
      <c r="EI236" s="207">
        <f t="shared" ref="EI236:EI264" si="1461">SUM(EH236*P236)</f>
        <v>0</v>
      </c>
      <c r="EJ236" s="206">
        <f t="shared" si="1396"/>
        <v>0</v>
      </c>
      <c r="EK236" s="206">
        <f t="shared" si="1397"/>
        <v>0</v>
      </c>
      <c r="EL236" s="207"/>
      <c r="EM236" s="207">
        <f t="shared" si="1398"/>
        <v>0</v>
      </c>
      <c r="EN236" s="206">
        <f t="shared" si="1399"/>
        <v>0</v>
      </c>
      <c r="EO236" s="206">
        <f t="shared" si="1400"/>
        <v>0</v>
      </c>
      <c r="EP236" s="207"/>
      <c r="EQ236" s="207">
        <f t="shared" si="1401"/>
        <v>0</v>
      </c>
      <c r="ER236" s="206">
        <f t="shared" si="1402"/>
        <v>0</v>
      </c>
      <c r="ES236" s="206">
        <f t="shared" si="1403"/>
        <v>0</v>
      </c>
      <c r="ET236" s="207"/>
      <c r="EU236" s="207">
        <f t="shared" si="1404"/>
        <v>0</v>
      </c>
      <c r="EV236" s="206">
        <f t="shared" si="1405"/>
        <v>0</v>
      </c>
      <c r="EW236" s="206">
        <f t="shared" si="1406"/>
        <v>0</v>
      </c>
      <c r="EX236" s="207"/>
      <c r="EY236" s="207">
        <f t="shared" si="1407"/>
        <v>0</v>
      </c>
      <c r="EZ236" s="206">
        <f t="shared" si="1408"/>
        <v>0</v>
      </c>
      <c r="FA236" s="206">
        <f t="shared" si="1409"/>
        <v>0</v>
      </c>
      <c r="FB236" s="207"/>
      <c r="FC236" s="207">
        <f t="shared" si="1410"/>
        <v>0</v>
      </c>
      <c r="FD236" s="206">
        <f t="shared" si="1411"/>
        <v>0</v>
      </c>
      <c r="FE236" s="206">
        <f t="shared" si="1412"/>
        <v>0</v>
      </c>
      <c r="FF236" s="207"/>
      <c r="FG236" s="207">
        <f t="shared" si="1413"/>
        <v>0</v>
      </c>
      <c r="FH236" s="206">
        <f t="shared" si="1414"/>
        <v>0</v>
      </c>
      <c r="FI236" s="206">
        <f t="shared" si="1415"/>
        <v>0</v>
      </c>
      <c r="FJ236" s="207"/>
      <c r="FK236" s="207">
        <f t="shared" si="1416"/>
        <v>0</v>
      </c>
      <c r="FL236" s="206">
        <f t="shared" si="1417"/>
        <v>0</v>
      </c>
      <c r="FM236" s="206">
        <f t="shared" si="1418"/>
        <v>0</v>
      </c>
      <c r="FN236" s="207"/>
      <c r="FO236" s="207">
        <f t="shared" si="1419"/>
        <v>0</v>
      </c>
      <c r="FP236" s="206">
        <f t="shared" si="1420"/>
        <v>0</v>
      </c>
      <c r="FQ236" s="206">
        <f t="shared" si="1421"/>
        <v>0</v>
      </c>
      <c r="FR236" s="207"/>
      <c r="FS236" s="207">
        <f t="shared" si="1422"/>
        <v>0</v>
      </c>
      <c r="FT236" s="206">
        <f t="shared" si="1423"/>
        <v>0</v>
      </c>
      <c r="FU236" s="206">
        <f t="shared" si="1424"/>
        <v>0</v>
      </c>
      <c r="FV236" s="207"/>
      <c r="FW236" s="207">
        <f t="shared" si="1425"/>
        <v>0</v>
      </c>
      <c r="FX236" s="206">
        <f t="shared" si="1426"/>
        <v>0</v>
      </c>
      <c r="FY236" s="206">
        <f t="shared" si="1427"/>
        <v>0</v>
      </c>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1:263" s="3" customFormat="1" x14ac:dyDescent="0.2">
      <c r="A237" s="45"/>
      <c r="B237" s="45"/>
      <c r="C237" s="45" t="s">
        <v>2</v>
      </c>
      <c r="D237" s="45">
        <v>140</v>
      </c>
      <c r="E237" s="486"/>
      <c r="F237" s="52">
        <f t="shared" si="1428"/>
        <v>0</v>
      </c>
      <c r="G237" s="47"/>
      <c r="H237" s="52">
        <f t="shared" si="1429"/>
        <v>0</v>
      </c>
      <c r="I237" s="47"/>
      <c r="J237" s="52">
        <f t="shared" si="1430"/>
        <v>0</v>
      </c>
      <c r="K237" s="47"/>
      <c r="L237" s="52">
        <f t="shared" si="1431"/>
        <v>0</v>
      </c>
      <c r="M237" s="47"/>
      <c r="N237" s="52">
        <f t="shared" si="1432"/>
        <v>0</v>
      </c>
      <c r="O237" s="47"/>
      <c r="P237" s="52">
        <f t="shared" si="1433"/>
        <v>0</v>
      </c>
      <c r="Q237" s="47"/>
      <c r="R237" s="52">
        <f t="shared" si="1434"/>
        <v>0</v>
      </c>
      <c r="S237" s="47"/>
      <c r="T237" s="52">
        <f t="shared" si="1435"/>
        <v>0</v>
      </c>
      <c r="U237" s="47"/>
      <c r="V237" s="52">
        <f t="shared" si="1436"/>
        <v>0</v>
      </c>
      <c r="W237" s="47"/>
      <c r="X237" s="52">
        <f t="shared" si="1437"/>
        <v>0</v>
      </c>
      <c r="Y237" s="47"/>
      <c r="Z237" s="52">
        <f t="shared" si="1438"/>
        <v>0</v>
      </c>
      <c r="AA237" s="47"/>
      <c r="AB237" s="481">
        <f t="shared" si="1439"/>
        <v>0</v>
      </c>
      <c r="AC237" s="486"/>
      <c r="AD237" s="52">
        <f t="shared" si="1440"/>
        <v>0</v>
      </c>
      <c r="AE237" s="47"/>
      <c r="AF237" s="52">
        <f t="shared" si="1441"/>
        <v>0</v>
      </c>
      <c r="AG237" s="47"/>
      <c r="AH237" s="52">
        <f t="shared" si="1442"/>
        <v>0</v>
      </c>
      <c r="AI237" s="47"/>
      <c r="AJ237" s="52">
        <f t="shared" si="1443"/>
        <v>0</v>
      </c>
      <c r="AK237" s="47"/>
      <c r="AL237" s="52">
        <f t="shared" si="1444"/>
        <v>0</v>
      </c>
      <c r="AM237" s="47"/>
      <c r="AN237" s="52">
        <f t="shared" si="1445"/>
        <v>0</v>
      </c>
      <c r="AO237" s="47"/>
      <c r="AP237" s="52">
        <f t="shared" si="1446"/>
        <v>0</v>
      </c>
      <c r="AQ237" s="47"/>
      <c r="AR237" s="52">
        <f t="shared" si="1447"/>
        <v>0</v>
      </c>
      <c r="AS237" s="47"/>
      <c r="AT237" s="52">
        <f t="shared" si="1448"/>
        <v>0</v>
      </c>
      <c r="AU237" s="47"/>
      <c r="AV237" s="52">
        <f t="shared" si="1449"/>
        <v>0</v>
      </c>
      <c r="AW237" s="47"/>
      <c r="AX237" s="52">
        <f t="shared" si="1450"/>
        <v>0</v>
      </c>
      <c r="AY237" s="47"/>
      <c r="AZ237" s="481">
        <f t="shared" si="1451"/>
        <v>0</v>
      </c>
      <c r="BA237" s="486"/>
      <c r="BB237" s="52">
        <f t="shared" si="1349"/>
        <v>0</v>
      </c>
      <c r="BC237" s="47"/>
      <c r="BD237" s="52">
        <f t="shared" si="1350"/>
        <v>0</v>
      </c>
      <c r="BE237" s="47"/>
      <c r="BF237" s="52">
        <f t="shared" si="1351"/>
        <v>0</v>
      </c>
      <c r="BG237" s="47"/>
      <c r="BH237" s="52">
        <f t="shared" si="1352"/>
        <v>0</v>
      </c>
      <c r="BI237" s="47"/>
      <c r="BJ237" s="52">
        <f t="shared" si="1353"/>
        <v>0</v>
      </c>
      <c r="BK237" s="47"/>
      <c r="BL237" s="52">
        <f t="shared" si="1354"/>
        <v>0</v>
      </c>
      <c r="BM237" s="47"/>
      <c r="BN237" s="52">
        <f t="shared" si="1355"/>
        <v>0</v>
      </c>
      <c r="BO237" s="47"/>
      <c r="BP237" s="52">
        <f t="shared" si="1356"/>
        <v>0</v>
      </c>
      <c r="BQ237" s="47"/>
      <c r="BR237" s="52">
        <f t="shared" si="1357"/>
        <v>0</v>
      </c>
      <c r="BS237" s="47"/>
      <c r="BT237" s="52">
        <f t="shared" si="1358"/>
        <v>0</v>
      </c>
      <c r="BU237" s="47"/>
      <c r="BV237" s="52">
        <f t="shared" si="1359"/>
        <v>0</v>
      </c>
      <c r="BW237" s="47"/>
      <c r="BX237" s="505">
        <f t="shared" si="1360"/>
        <v>0</v>
      </c>
      <c r="BY237" s="499"/>
      <c r="BZ237" s="52">
        <f t="shared" si="1361"/>
        <v>0</v>
      </c>
      <c r="CA237" s="47"/>
      <c r="CB237" s="52">
        <f t="shared" si="1362"/>
        <v>0</v>
      </c>
      <c r="CC237" s="47"/>
      <c r="CD237" s="52">
        <f t="shared" si="1363"/>
        <v>0</v>
      </c>
      <c r="CE237" s="47"/>
      <c r="CF237" s="52">
        <f t="shared" si="1364"/>
        <v>0</v>
      </c>
      <c r="CG237" s="42"/>
      <c r="CH237" s="49">
        <f t="shared" si="1365"/>
        <v>0</v>
      </c>
      <c r="CI237" s="49">
        <f t="shared" si="1366"/>
        <v>0</v>
      </c>
      <c r="CJ237" s="1"/>
      <c r="CK237" s="1"/>
      <c r="CL237" s="207"/>
      <c r="CM237" s="207">
        <f t="shared" si="1367"/>
        <v>0</v>
      </c>
      <c r="CN237" s="206">
        <f t="shared" si="1452"/>
        <v>0</v>
      </c>
      <c r="CO237" s="206">
        <f t="shared" si="1453"/>
        <v>0</v>
      </c>
      <c r="CP237" s="207"/>
      <c r="CQ237" s="207">
        <f t="shared" si="1370"/>
        <v>0</v>
      </c>
      <c r="CR237" s="206">
        <f t="shared" si="1454"/>
        <v>0</v>
      </c>
      <c r="CS237" s="206">
        <f t="shared" si="1455"/>
        <v>0</v>
      </c>
      <c r="CT237" s="207"/>
      <c r="CU237" s="207">
        <f t="shared" si="1371"/>
        <v>0</v>
      </c>
      <c r="CV237" s="206">
        <f t="shared" si="1372"/>
        <v>0</v>
      </c>
      <c r="CW237" s="206">
        <f t="shared" si="1373"/>
        <v>0</v>
      </c>
      <c r="CX237" s="207"/>
      <c r="CY237" s="207">
        <f t="shared" si="1374"/>
        <v>0</v>
      </c>
      <c r="CZ237" s="206">
        <f t="shared" si="1375"/>
        <v>0</v>
      </c>
      <c r="DA237" s="206">
        <f t="shared" si="1376"/>
        <v>0</v>
      </c>
      <c r="DB237" s="207"/>
      <c r="DC237" s="207">
        <f t="shared" si="1377"/>
        <v>0</v>
      </c>
      <c r="DD237" s="206">
        <f t="shared" si="1378"/>
        <v>0</v>
      </c>
      <c r="DE237" s="206">
        <f t="shared" si="1379"/>
        <v>0</v>
      </c>
      <c r="DF237" s="207"/>
      <c r="DG237" s="207">
        <f t="shared" si="1380"/>
        <v>0</v>
      </c>
      <c r="DH237" s="206">
        <f t="shared" si="1456"/>
        <v>0</v>
      </c>
      <c r="DI237" s="206">
        <f t="shared" si="1457"/>
        <v>0</v>
      </c>
      <c r="DJ237" s="207"/>
      <c r="DK237" s="207">
        <f t="shared" si="1381"/>
        <v>0</v>
      </c>
      <c r="DL237" s="206">
        <f t="shared" si="1382"/>
        <v>0</v>
      </c>
      <c r="DM237" s="206">
        <f t="shared" si="1383"/>
        <v>0</v>
      </c>
      <c r="DN237" s="207"/>
      <c r="DO237" s="207">
        <f t="shared" si="1384"/>
        <v>0</v>
      </c>
      <c r="DP237" s="206">
        <f t="shared" si="1385"/>
        <v>0</v>
      </c>
      <c r="DQ237" s="206">
        <f t="shared" si="1386"/>
        <v>0</v>
      </c>
      <c r="DR237" s="207"/>
      <c r="DS237" s="207">
        <f t="shared" si="1387"/>
        <v>0</v>
      </c>
      <c r="DT237" s="206">
        <f t="shared" si="1388"/>
        <v>0</v>
      </c>
      <c r="DU237" s="206">
        <f t="shared" si="1389"/>
        <v>0</v>
      </c>
      <c r="DV237" s="207"/>
      <c r="DW237" s="207">
        <f t="shared" si="1458"/>
        <v>0</v>
      </c>
      <c r="DX237" s="206">
        <f t="shared" si="1459"/>
        <v>0</v>
      </c>
      <c r="DY237" s="206">
        <f t="shared" si="1460"/>
        <v>0</v>
      </c>
      <c r="DZ237" s="525"/>
      <c r="EA237" s="207">
        <f t="shared" si="1390"/>
        <v>0</v>
      </c>
      <c r="EB237" s="206">
        <f t="shared" si="1391"/>
        <v>0</v>
      </c>
      <c r="EC237" s="206">
        <f t="shared" si="1392"/>
        <v>0</v>
      </c>
      <c r="ED237" s="207"/>
      <c r="EE237" s="207">
        <f t="shared" si="1393"/>
        <v>0</v>
      </c>
      <c r="EF237" s="206">
        <f t="shared" si="1394"/>
        <v>0</v>
      </c>
      <c r="EG237" s="206">
        <f t="shared" si="1395"/>
        <v>0</v>
      </c>
      <c r="EH237" s="207"/>
      <c r="EI237" s="207">
        <f t="shared" si="1461"/>
        <v>0</v>
      </c>
      <c r="EJ237" s="206">
        <f t="shared" si="1396"/>
        <v>0</v>
      </c>
      <c r="EK237" s="206">
        <f t="shared" si="1397"/>
        <v>0</v>
      </c>
      <c r="EL237" s="207"/>
      <c r="EM237" s="207">
        <f t="shared" si="1398"/>
        <v>0</v>
      </c>
      <c r="EN237" s="206">
        <f t="shared" si="1399"/>
        <v>0</v>
      </c>
      <c r="EO237" s="206">
        <f t="shared" si="1400"/>
        <v>0</v>
      </c>
      <c r="EP237" s="207"/>
      <c r="EQ237" s="207">
        <f t="shared" si="1401"/>
        <v>0</v>
      </c>
      <c r="ER237" s="206">
        <f t="shared" si="1402"/>
        <v>0</v>
      </c>
      <c r="ES237" s="206">
        <f t="shared" si="1403"/>
        <v>0</v>
      </c>
      <c r="ET237" s="207"/>
      <c r="EU237" s="207">
        <f t="shared" si="1404"/>
        <v>0</v>
      </c>
      <c r="EV237" s="206">
        <f t="shared" si="1405"/>
        <v>0</v>
      </c>
      <c r="EW237" s="206">
        <f t="shared" si="1406"/>
        <v>0</v>
      </c>
      <c r="EX237" s="207"/>
      <c r="EY237" s="207">
        <f t="shared" si="1407"/>
        <v>0</v>
      </c>
      <c r="EZ237" s="206">
        <f t="shared" si="1408"/>
        <v>0</v>
      </c>
      <c r="FA237" s="206">
        <f t="shared" si="1409"/>
        <v>0</v>
      </c>
      <c r="FB237" s="207"/>
      <c r="FC237" s="207">
        <f t="shared" si="1410"/>
        <v>0</v>
      </c>
      <c r="FD237" s="206">
        <f t="shared" si="1411"/>
        <v>0</v>
      </c>
      <c r="FE237" s="206">
        <f t="shared" si="1412"/>
        <v>0</v>
      </c>
      <c r="FF237" s="207"/>
      <c r="FG237" s="207">
        <f t="shared" si="1413"/>
        <v>0</v>
      </c>
      <c r="FH237" s="206">
        <f t="shared" si="1414"/>
        <v>0</v>
      </c>
      <c r="FI237" s="206">
        <f t="shared" si="1415"/>
        <v>0</v>
      </c>
      <c r="FJ237" s="207"/>
      <c r="FK237" s="207">
        <f t="shared" si="1416"/>
        <v>0</v>
      </c>
      <c r="FL237" s="206">
        <f t="shared" si="1417"/>
        <v>0</v>
      </c>
      <c r="FM237" s="206">
        <f t="shared" si="1418"/>
        <v>0</v>
      </c>
      <c r="FN237" s="207"/>
      <c r="FO237" s="207">
        <f t="shared" si="1419"/>
        <v>0</v>
      </c>
      <c r="FP237" s="206">
        <f t="shared" si="1420"/>
        <v>0</v>
      </c>
      <c r="FQ237" s="206">
        <f t="shared" si="1421"/>
        <v>0</v>
      </c>
      <c r="FR237" s="207"/>
      <c r="FS237" s="207">
        <f t="shared" si="1422"/>
        <v>0</v>
      </c>
      <c r="FT237" s="206">
        <f t="shared" si="1423"/>
        <v>0</v>
      </c>
      <c r="FU237" s="206">
        <f t="shared" si="1424"/>
        <v>0</v>
      </c>
      <c r="FV237" s="207"/>
      <c r="FW237" s="207">
        <f t="shared" si="1425"/>
        <v>0</v>
      </c>
      <c r="FX237" s="206">
        <f t="shared" si="1426"/>
        <v>0</v>
      </c>
      <c r="FY237" s="206">
        <f t="shared" si="1427"/>
        <v>0</v>
      </c>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1:263" s="3" customFormat="1" x14ac:dyDescent="0.2">
      <c r="A238" s="45" t="s">
        <v>100</v>
      </c>
      <c r="B238" s="45" t="s">
        <v>101</v>
      </c>
      <c r="C238" s="45" t="s">
        <v>7</v>
      </c>
      <c r="D238" s="45">
        <v>118</v>
      </c>
      <c r="E238" s="486"/>
      <c r="F238" s="52">
        <f t="shared" si="1428"/>
        <v>0</v>
      </c>
      <c r="G238" s="47"/>
      <c r="H238" s="52">
        <f t="shared" si="1429"/>
        <v>0</v>
      </c>
      <c r="I238" s="47"/>
      <c r="J238" s="52">
        <f t="shared" si="1430"/>
        <v>0</v>
      </c>
      <c r="K238" s="47"/>
      <c r="L238" s="52">
        <f t="shared" si="1431"/>
        <v>0</v>
      </c>
      <c r="M238" s="47"/>
      <c r="N238" s="52">
        <f t="shared" si="1432"/>
        <v>0</v>
      </c>
      <c r="O238" s="47"/>
      <c r="P238" s="52">
        <f t="shared" si="1433"/>
        <v>0</v>
      </c>
      <c r="Q238" s="47"/>
      <c r="R238" s="52">
        <f t="shared" si="1434"/>
        <v>0</v>
      </c>
      <c r="S238" s="47"/>
      <c r="T238" s="52">
        <f t="shared" si="1435"/>
        <v>0</v>
      </c>
      <c r="U238" s="47"/>
      <c r="V238" s="52">
        <f t="shared" si="1436"/>
        <v>0</v>
      </c>
      <c r="W238" s="47"/>
      <c r="X238" s="52">
        <f t="shared" si="1437"/>
        <v>0</v>
      </c>
      <c r="Y238" s="47"/>
      <c r="Z238" s="52">
        <f t="shared" si="1438"/>
        <v>0</v>
      </c>
      <c r="AA238" s="47"/>
      <c r="AB238" s="481">
        <f t="shared" si="1439"/>
        <v>0</v>
      </c>
      <c r="AC238" s="486"/>
      <c r="AD238" s="52">
        <f t="shared" si="1440"/>
        <v>0</v>
      </c>
      <c r="AE238" s="47"/>
      <c r="AF238" s="52">
        <f t="shared" si="1441"/>
        <v>0</v>
      </c>
      <c r="AG238" s="47"/>
      <c r="AH238" s="52">
        <f t="shared" si="1442"/>
        <v>0</v>
      </c>
      <c r="AI238" s="47"/>
      <c r="AJ238" s="52">
        <f t="shared" si="1443"/>
        <v>0</v>
      </c>
      <c r="AK238" s="47"/>
      <c r="AL238" s="52">
        <f t="shared" si="1444"/>
        <v>0</v>
      </c>
      <c r="AM238" s="47"/>
      <c r="AN238" s="52">
        <f t="shared" si="1445"/>
        <v>0</v>
      </c>
      <c r="AO238" s="47"/>
      <c r="AP238" s="52">
        <f t="shared" si="1446"/>
        <v>0</v>
      </c>
      <c r="AQ238" s="47"/>
      <c r="AR238" s="52">
        <f t="shared" si="1447"/>
        <v>0</v>
      </c>
      <c r="AS238" s="47"/>
      <c r="AT238" s="52">
        <f t="shared" si="1448"/>
        <v>0</v>
      </c>
      <c r="AU238" s="47"/>
      <c r="AV238" s="52">
        <f t="shared" si="1449"/>
        <v>0</v>
      </c>
      <c r="AW238" s="47"/>
      <c r="AX238" s="52">
        <f t="shared" si="1450"/>
        <v>0</v>
      </c>
      <c r="AY238" s="47"/>
      <c r="AZ238" s="481">
        <f t="shared" si="1451"/>
        <v>0</v>
      </c>
      <c r="BA238" s="486"/>
      <c r="BB238" s="52">
        <f t="shared" si="1349"/>
        <v>0</v>
      </c>
      <c r="BC238" s="47"/>
      <c r="BD238" s="52">
        <f t="shared" si="1350"/>
        <v>0</v>
      </c>
      <c r="BE238" s="47"/>
      <c r="BF238" s="52">
        <f t="shared" si="1351"/>
        <v>0</v>
      </c>
      <c r="BG238" s="47"/>
      <c r="BH238" s="52">
        <f t="shared" si="1352"/>
        <v>0</v>
      </c>
      <c r="BI238" s="47"/>
      <c r="BJ238" s="52">
        <f t="shared" si="1353"/>
        <v>0</v>
      </c>
      <c r="BK238" s="47"/>
      <c r="BL238" s="52">
        <f t="shared" si="1354"/>
        <v>0</v>
      </c>
      <c r="BM238" s="47"/>
      <c r="BN238" s="52">
        <f t="shared" si="1355"/>
        <v>0</v>
      </c>
      <c r="BO238" s="47"/>
      <c r="BP238" s="52">
        <f t="shared" si="1356"/>
        <v>0</v>
      </c>
      <c r="BQ238" s="47"/>
      <c r="BR238" s="52">
        <f t="shared" si="1357"/>
        <v>0</v>
      </c>
      <c r="BS238" s="47"/>
      <c r="BT238" s="52">
        <f t="shared" si="1358"/>
        <v>0</v>
      </c>
      <c r="BU238" s="47"/>
      <c r="BV238" s="52">
        <f t="shared" si="1359"/>
        <v>0</v>
      </c>
      <c r="BW238" s="47"/>
      <c r="BX238" s="505">
        <f t="shared" si="1360"/>
        <v>0</v>
      </c>
      <c r="BY238" s="499"/>
      <c r="BZ238" s="52">
        <f t="shared" si="1361"/>
        <v>0</v>
      </c>
      <c r="CA238" s="47"/>
      <c r="CB238" s="52">
        <f t="shared" si="1362"/>
        <v>0</v>
      </c>
      <c r="CC238" s="47"/>
      <c r="CD238" s="52">
        <f t="shared" si="1363"/>
        <v>0</v>
      </c>
      <c r="CE238" s="47"/>
      <c r="CF238" s="52">
        <f t="shared" si="1364"/>
        <v>0</v>
      </c>
      <c r="CG238" s="42"/>
      <c r="CH238" s="49">
        <f t="shared" si="1365"/>
        <v>0</v>
      </c>
      <c r="CI238" s="49">
        <f t="shared" si="1366"/>
        <v>0</v>
      </c>
      <c r="CJ238" s="1"/>
      <c r="CK238" s="1"/>
      <c r="CL238" s="207"/>
      <c r="CM238" s="207">
        <f t="shared" si="1367"/>
        <v>0</v>
      </c>
      <c r="CN238" s="206">
        <f t="shared" si="1452"/>
        <v>0</v>
      </c>
      <c r="CO238" s="206">
        <f t="shared" si="1453"/>
        <v>0</v>
      </c>
      <c r="CP238" s="207"/>
      <c r="CQ238" s="207">
        <f t="shared" si="1370"/>
        <v>0</v>
      </c>
      <c r="CR238" s="206">
        <f t="shared" si="1454"/>
        <v>0</v>
      </c>
      <c r="CS238" s="206">
        <f t="shared" si="1455"/>
        <v>0</v>
      </c>
      <c r="CT238" s="207"/>
      <c r="CU238" s="207">
        <f t="shared" si="1371"/>
        <v>0</v>
      </c>
      <c r="CV238" s="206">
        <f t="shared" si="1372"/>
        <v>0</v>
      </c>
      <c r="CW238" s="206">
        <f t="shared" si="1373"/>
        <v>0</v>
      </c>
      <c r="CX238" s="207"/>
      <c r="CY238" s="207">
        <f t="shared" si="1374"/>
        <v>0</v>
      </c>
      <c r="CZ238" s="206">
        <f t="shared" si="1375"/>
        <v>0</v>
      </c>
      <c r="DA238" s="206">
        <f t="shared" si="1376"/>
        <v>0</v>
      </c>
      <c r="DB238" s="207"/>
      <c r="DC238" s="207">
        <f t="shared" si="1377"/>
        <v>0</v>
      </c>
      <c r="DD238" s="206">
        <f t="shared" si="1378"/>
        <v>0</v>
      </c>
      <c r="DE238" s="206">
        <f t="shared" si="1379"/>
        <v>0</v>
      </c>
      <c r="DF238" s="207"/>
      <c r="DG238" s="207">
        <f t="shared" si="1380"/>
        <v>0</v>
      </c>
      <c r="DH238" s="206">
        <f t="shared" si="1456"/>
        <v>0</v>
      </c>
      <c r="DI238" s="206">
        <f t="shared" si="1457"/>
        <v>0</v>
      </c>
      <c r="DJ238" s="207"/>
      <c r="DK238" s="207">
        <f t="shared" si="1381"/>
        <v>0</v>
      </c>
      <c r="DL238" s="206">
        <f t="shared" si="1382"/>
        <v>0</v>
      </c>
      <c r="DM238" s="206">
        <f t="shared" si="1383"/>
        <v>0</v>
      </c>
      <c r="DN238" s="207"/>
      <c r="DO238" s="207">
        <f t="shared" si="1384"/>
        <v>0</v>
      </c>
      <c r="DP238" s="206">
        <f t="shared" si="1385"/>
        <v>0</v>
      </c>
      <c r="DQ238" s="206">
        <f t="shared" si="1386"/>
        <v>0</v>
      </c>
      <c r="DR238" s="207"/>
      <c r="DS238" s="207">
        <f t="shared" si="1387"/>
        <v>0</v>
      </c>
      <c r="DT238" s="206">
        <f t="shared" si="1388"/>
        <v>0</v>
      </c>
      <c r="DU238" s="206">
        <f t="shared" si="1389"/>
        <v>0</v>
      </c>
      <c r="DV238" s="207"/>
      <c r="DW238" s="207">
        <f t="shared" si="1458"/>
        <v>0</v>
      </c>
      <c r="DX238" s="206">
        <f t="shared" si="1459"/>
        <v>0</v>
      </c>
      <c r="DY238" s="206">
        <f t="shared" si="1460"/>
        <v>0</v>
      </c>
      <c r="DZ238" s="525"/>
      <c r="EA238" s="207">
        <f t="shared" si="1390"/>
        <v>0</v>
      </c>
      <c r="EB238" s="206">
        <f t="shared" si="1391"/>
        <v>0</v>
      </c>
      <c r="EC238" s="206">
        <f t="shared" si="1392"/>
        <v>0</v>
      </c>
      <c r="ED238" s="207"/>
      <c r="EE238" s="207">
        <f t="shared" si="1393"/>
        <v>0</v>
      </c>
      <c r="EF238" s="206">
        <f t="shared" si="1394"/>
        <v>0</v>
      </c>
      <c r="EG238" s="206">
        <f t="shared" si="1395"/>
        <v>0</v>
      </c>
      <c r="EH238" s="207"/>
      <c r="EI238" s="207">
        <f t="shared" si="1461"/>
        <v>0</v>
      </c>
      <c r="EJ238" s="206">
        <f t="shared" si="1396"/>
        <v>0</v>
      </c>
      <c r="EK238" s="206">
        <f t="shared" si="1397"/>
        <v>0</v>
      </c>
      <c r="EL238" s="207"/>
      <c r="EM238" s="207">
        <f t="shared" si="1398"/>
        <v>0</v>
      </c>
      <c r="EN238" s="206">
        <f t="shared" si="1399"/>
        <v>0</v>
      </c>
      <c r="EO238" s="206">
        <f t="shared" si="1400"/>
        <v>0</v>
      </c>
      <c r="EP238" s="207"/>
      <c r="EQ238" s="207">
        <f t="shared" si="1401"/>
        <v>0</v>
      </c>
      <c r="ER238" s="206">
        <f t="shared" si="1402"/>
        <v>0</v>
      </c>
      <c r="ES238" s="206">
        <f t="shared" si="1403"/>
        <v>0</v>
      </c>
      <c r="ET238" s="207"/>
      <c r="EU238" s="207">
        <f t="shared" si="1404"/>
        <v>0</v>
      </c>
      <c r="EV238" s="206">
        <f t="shared" si="1405"/>
        <v>0</v>
      </c>
      <c r="EW238" s="206">
        <f t="shared" si="1406"/>
        <v>0</v>
      </c>
      <c r="EX238" s="207"/>
      <c r="EY238" s="207">
        <f t="shared" si="1407"/>
        <v>0</v>
      </c>
      <c r="EZ238" s="206"/>
      <c r="FA238" s="206">
        <f t="shared" si="1409"/>
        <v>0</v>
      </c>
      <c r="FB238" s="207"/>
      <c r="FC238" s="207">
        <f t="shared" si="1410"/>
        <v>0</v>
      </c>
      <c r="FD238" s="206">
        <f t="shared" si="1411"/>
        <v>0</v>
      </c>
      <c r="FE238" s="206">
        <f t="shared" si="1412"/>
        <v>0</v>
      </c>
      <c r="FF238" s="207"/>
      <c r="FG238" s="207">
        <f t="shared" si="1413"/>
        <v>0</v>
      </c>
      <c r="FH238" s="206">
        <f t="shared" si="1414"/>
        <v>0</v>
      </c>
      <c r="FI238" s="206">
        <f t="shared" si="1415"/>
        <v>0</v>
      </c>
      <c r="FJ238" s="207"/>
      <c r="FK238" s="207">
        <f t="shared" si="1416"/>
        <v>0</v>
      </c>
      <c r="FL238" s="206">
        <f t="shared" si="1417"/>
        <v>0</v>
      </c>
      <c r="FM238" s="206">
        <f t="shared" si="1418"/>
        <v>0</v>
      </c>
      <c r="FN238" s="207"/>
      <c r="FO238" s="207">
        <f t="shared" si="1419"/>
        <v>0</v>
      </c>
      <c r="FP238" s="206">
        <f t="shared" si="1420"/>
        <v>0</v>
      </c>
      <c r="FQ238" s="206">
        <f t="shared" si="1421"/>
        <v>0</v>
      </c>
      <c r="FR238" s="207"/>
      <c r="FS238" s="207">
        <f t="shared" si="1422"/>
        <v>0</v>
      </c>
      <c r="FT238" s="206">
        <f t="shared" si="1423"/>
        <v>0</v>
      </c>
      <c r="FU238" s="206">
        <f t="shared" si="1424"/>
        <v>0</v>
      </c>
      <c r="FV238" s="207"/>
      <c r="FW238" s="207">
        <f t="shared" si="1425"/>
        <v>0</v>
      </c>
      <c r="FX238" s="206"/>
      <c r="FY238" s="206">
        <f t="shared" si="1427"/>
        <v>0</v>
      </c>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1:263" s="3" customFormat="1" x14ac:dyDescent="0.2">
      <c r="A239" s="45" t="s">
        <v>404</v>
      </c>
      <c r="B239" s="45" t="s">
        <v>405</v>
      </c>
      <c r="C239" s="45" t="s">
        <v>7</v>
      </c>
      <c r="D239" s="45">
        <v>118</v>
      </c>
      <c r="E239" s="486"/>
      <c r="F239" s="52">
        <f t="shared" ref="F239" si="1462">SUM(E239*$D239)</f>
        <v>0</v>
      </c>
      <c r="G239" s="47"/>
      <c r="H239" s="52">
        <f t="shared" ref="H239" si="1463">SUM(G239*$D239)</f>
        <v>0</v>
      </c>
      <c r="I239" s="47"/>
      <c r="J239" s="52">
        <f t="shared" ref="J239" si="1464">SUM(I239*$D239)</f>
        <v>0</v>
      </c>
      <c r="K239" s="47"/>
      <c r="L239" s="52">
        <f t="shared" ref="L239" si="1465">SUM(K239*$D239)</f>
        <v>0</v>
      </c>
      <c r="M239" s="47"/>
      <c r="N239" s="52">
        <f t="shared" ref="N239" si="1466">SUM(M239*$D239)</f>
        <v>0</v>
      </c>
      <c r="O239" s="47"/>
      <c r="P239" s="52">
        <f t="shared" ref="P239" si="1467">SUM(O239*$D239)</f>
        <v>0</v>
      </c>
      <c r="Q239" s="47"/>
      <c r="R239" s="52">
        <f t="shared" ref="R239" si="1468">SUM(Q239*$D239)</f>
        <v>0</v>
      </c>
      <c r="S239" s="47"/>
      <c r="T239" s="52">
        <f t="shared" ref="T239" si="1469">SUM(S239*$D239)</f>
        <v>0</v>
      </c>
      <c r="U239" s="47"/>
      <c r="V239" s="52">
        <f t="shared" ref="V239" si="1470">SUM(U239*$D239)</f>
        <v>0</v>
      </c>
      <c r="W239" s="47"/>
      <c r="X239" s="52">
        <f t="shared" ref="X239" si="1471">SUM(W239*$D239)</f>
        <v>0</v>
      </c>
      <c r="Y239" s="47"/>
      <c r="Z239" s="52">
        <f t="shared" ref="Z239" si="1472">SUM(Y239*$D239)</f>
        <v>0</v>
      </c>
      <c r="AA239" s="47"/>
      <c r="AB239" s="481">
        <f t="shared" ref="AB239" si="1473">SUM(AA239*$D239)</f>
        <v>0</v>
      </c>
      <c r="AC239" s="486"/>
      <c r="AD239" s="52">
        <f t="shared" ref="AD239" si="1474">SUM(AC239*$D239)</f>
        <v>0</v>
      </c>
      <c r="AE239" s="47"/>
      <c r="AF239" s="52">
        <f t="shared" ref="AF239" si="1475">SUM(AE239*$D239)</f>
        <v>0</v>
      </c>
      <c r="AG239" s="47"/>
      <c r="AH239" s="52">
        <f t="shared" ref="AH239" si="1476">SUM(AG239*$D239)</f>
        <v>0</v>
      </c>
      <c r="AI239" s="47"/>
      <c r="AJ239" s="52">
        <f t="shared" ref="AJ239" si="1477">SUM(AI239*$D239)</f>
        <v>0</v>
      </c>
      <c r="AK239" s="47"/>
      <c r="AL239" s="52">
        <f t="shared" ref="AL239" si="1478">SUM(AK239*$D239)</f>
        <v>0</v>
      </c>
      <c r="AM239" s="47"/>
      <c r="AN239" s="52">
        <f t="shared" ref="AN239" si="1479">SUM(AM239*$D239)</f>
        <v>0</v>
      </c>
      <c r="AO239" s="47"/>
      <c r="AP239" s="52">
        <f t="shared" ref="AP239" si="1480">SUM(AO239*$D239)</f>
        <v>0</v>
      </c>
      <c r="AQ239" s="47"/>
      <c r="AR239" s="52">
        <f t="shared" ref="AR239" si="1481">SUM(AQ239*$D239)</f>
        <v>0</v>
      </c>
      <c r="AS239" s="47"/>
      <c r="AT239" s="52">
        <f t="shared" ref="AT239" si="1482">SUM(AS239*$D239)</f>
        <v>0</v>
      </c>
      <c r="AU239" s="47"/>
      <c r="AV239" s="52">
        <f t="shared" ref="AV239" si="1483">SUM(AU239*$D239)</f>
        <v>0</v>
      </c>
      <c r="AW239" s="47"/>
      <c r="AX239" s="52">
        <f t="shared" ref="AX239" si="1484">SUM(AW239*$D239)</f>
        <v>0</v>
      </c>
      <c r="AY239" s="47"/>
      <c r="AZ239" s="481">
        <f t="shared" ref="AZ239" si="1485">SUM(AY239*$D239)</f>
        <v>0</v>
      </c>
      <c r="BA239" s="486"/>
      <c r="BB239" s="52">
        <f t="shared" ref="BB239" si="1486">SUM(BA239*$D239)</f>
        <v>0</v>
      </c>
      <c r="BC239" s="47"/>
      <c r="BD239" s="52">
        <f t="shared" si="1350"/>
        <v>0</v>
      </c>
      <c r="BE239" s="47"/>
      <c r="BF239" s="52">
        <f t="shared" si="1351"/>
        <v>0</v>
      </c>
      <c r="BG239" s="47"/>
      <c r="BH239" s="52">
        <f t="shared" si="1352"/>
        <v>0</v>
      </c>
      <c r="BI239" s="47"/>
      <c r="BJ239" s="52">
        <f t="shared" si="1353"/>
        <v>0</v>
      </c>
      <c r="BK239" s="47"/>
      <c r="BL239" s="52">
        <f t="shared" si="1354"/>
        <v>0</v>
      </c>
      <c r="BM239" s="47"/>
      <c r="BN239" s="52">
        <f t="shared" si="1355"/>
        <v>0</v>
      </c>
      <c r="BO239" s="47"/>
      <c r="BP239" s="52">
        <f t="shared" si="1356"/>
        <v>0</v>
      </c>
      <c r="BQ239" s="47"/>
      <c r="BR239" s="52">
        <f t="shared" si="1357"/>
        <v>0</v>
      </c>
      <c r="BS239" s="47"/>
      <c r="BT239" s="52">
        <f t="shared" si="1358"/>
        <v>0</v>
      </c>
      <c r="BU239" s="47"/>
      <c r="BV239" s="52">
        <f t="shared" si="1359"/>
        <v>0</v>
      </c>
      <c r="BW239" s="47"/>
      <c r="BX239" s="505">
        <f t="shared" si="1360"/>
        <v>0</v>
      </c>
      <c r="BY239" s="499"/>
      <c r="BZ239" s="52">
        <f t="shared" si="1361"/>
        <v>0</v>
      </c>
      <c r="CA239" s="47"/>
      <c r="CB239" s="52">
        <f t="shared" si="1362"/>
        <v>0</v>
      </c>
      <c r="CC239" s="47"/>
      <c r="CD239" s="52">
        <f t="shared" si="1363"/>
        <v>0</v>
      </c>
      <c r="CE239" s="47"/>
      <c r="CF239" s="52">
        <f t="shared" si="1364"/>
        <v>0</v>
      </c>
      <c r="CG239" s="42"/>
      <c r="CH239" s="49">
        <f t="shared" si="1365"/>
        <v>0</v>
      </c>
      <c r="CI239" s="49">
        <f t="shared" si="1366"/>
        <v>0</v>
      </c>
      <c r="CJ239" s="1"/>
      <c r="CK239" s="1"/>
      <c r="CL239" s="207"/>
      <c r="CM239" s="207">
        <f t="shared" si="1367"/>
        <v>0</v>
      </c>
      <c r="CN239" s="206">
        <f t="shared" si="1452"/>
        <v>0</v>
      </c>
      <c r="CO239" s="206">
        <f t="shared" si="1453"/>
        <v>0</v>
      </c>
      <c r="CP239" s="207"/>
      <c r="CQ239" s="207">
        <f t="shared" si="1370"/>
        <v>0</v>
      </c>
      <c r="CR239" s="206">
        <f t="shared" si="1454"/>
        <v>0</v>
      </c>
      <c r="CS239" s="206">
        <f t="shared" si="1455"/>
        <v>0</v>
      </c>
      <c r="CT239" s="207"/>
      <c r="CU239" s="207">
        <f t="shared" si="1371"/>
        <v>0</v>
      </c>
      <c r="CV239" s="206">
        <f t="shared" si="1372"/>
        <v>0</v>
      </c>
      <c r="CW239" s="206">
        <f t="shared" si="1373"/>
        <v>0</v>
      </c>
      <c r="CX239" s="207"/>
      <c r="CY239" s="207">
        <f t="shared" si="1374"/>
        <v>0</v>
      </c>
      <c r="CZ239" s="206">
        <f t="shared" si="1375"/>
        <v>0</v>
      </c>
      <c r="DA239" s="206">
        <f t="shared" si="1376"/>
        <v>0</v>
      </c>
      <c r="DB239" s="207"/>
      <c r="DC239" s="207">
        <f t="shared" si="1377"/>
        <v>0</v>
      </c>
      <c r="DD239" s="206">
        <f t="shared" si="1378"/>
        <v>0</v>
      </c>
      <c r="DE239" s="206">
        <f t="shared" si="1379"/>
        <v>0</v>
      </c>
      <c r="DF239" s="207"/>
      <c r="DG239" s="207">
        <f t="shared" si="1380"/>
        <v>0</v>
      </c>
      <c r="DH239" s="206">
        <f t="shared" si="1456"/>
        <v>0</v>
      </c>
      <c r="DI239" s="206">
        <f t="shared" si="1457"/>
        <v>0</v>
      </c>
      <c r="DJ239" s="207"/>
      <c r="DK239" s="207">
        <f t="shared" si="1381"/>
        <v>0</v>
      </c>
      <c r="DL239" s="206">
        <f t="shared" si="1382"/>
        <v>0</v>
      </c>
      <c r="DM239" s="206">
        <f t="shared" si="1383"/>
        <v>0</v>
      </c>
      <c r="DN239" s="207"/>
      <c r="DO239" s="207">
        <f t="shared" si="1384"/>
        <v>0</v>
      </c>
      <c r="DP239" s="206">
        <f t="shared" si="1385"/>
        <v>0</v>
      </c>
      <c r="DQ239" s="206">
        <f t="shared" si="1386"/>
        <v>0</v>
      </c>
      <c r="DR239" s="207"/>
      <c r="DS239" s="207">
        <f t="shared" si="1387"/>
        <v>0</v>
      </c>
      <c r="DT239" s="206">
        <f t="shared" si="1388"/>
        <v>0</v>
      </c>
      <c r="DU239" s="206">
        <f t="shared" si="1389"/>
        <v>0</v>
      </c>
      <c r="DV239" s="207"/>
      <c r="DW239" s="207">
        <f t="shared" si="1458"/>
        <v>0</v>
      </c>
      <c r="DX239" s="206">
        <f t="shared" si="1459"/>
        <v>0</v>
      </c>
      <c r="DY239" s="206">
        <f t="shared" si="1460"/>
        <v>0</v>
      </c>
      <c r="DZ239" s="525"/>
      <c r="EA239" s="207">
        <f t="shared" si="1390"/>
        <v>0</v>
      </c>
      <c r="EB239" s="206">
        <f t="shared" si="1391"/>
        <v>0</v>
      </c>
      <c r="EC239" s="206">
        <f t="shared" si="1392"/>
        <v>0</v>
      </c>
      <c r="ED239" s="207"/>
      <c r="EE239" s="207">
        <f t="shared" si="1393"/>
        <v>0</v>
      </c>
      <c r="EF239" s="206">
        <f t="shared" si="1394"/>
        <v>0</v>
      </c>
      <c r="EG239" s="206">
        <f t="shared" si="1395"/>
        <v>0</v>
      </c>
      <c r="EH239" s="207"/>
      <c r="EI239" s="207">
        <f t="shared" si="1461"/>
        <v>0</v>
      </c>
      <c r="EJ239" s="206">
        <f t="shared" si="1396"/>
        <v>0</v>
      </c>
      <c r="EK239" s="206">
        <f t="shared" si="1397"/>
        <v>0</v>
      </c>
      <c r="EL239" s="207"/>
      <c r="EM239" s="207">
        <f t="shared" si="1398"/>
        <v>0</v>
      </c>
      <c r="EN239" s="206">
        <f t="shared" si="1399"/>
        <v>0</v>
      </c>
      <c r="EO239" s="206">
        <f t="shared" si="1400"/>
        <v>0</v>
      </c>
      <c r="EP239" s="207"/>
      <c r="EQ239" s="207">
        <f t="shared" si="1401"/>
        <v>0</v>
      </c>
      <c r="ER239" s="206">
        <f t="shared" si="1402"/>
        <v>0</v>
      </c>
      <c r="ES239" s="206">
        <f t="shared" si="1403"/>
        <v>0</v>
      </c>
      <c r="ET239" s="207"/>
      <c r="EU239" s="207">
        <f t="shared" si="1404"/>
        <v>0</v>
      </c>
      <c r="EV239" s="206">
        <f t="shared" si="1405"/>
        <v>0</v>
      </c>
      <c r="EW239" s="206">
        <f t="shared" si="1406"/>
        <v>0</v>
      </c>
      <c r="EX239" s="207"/>
      <c r="EY239" s="207">
        <f t="shared" si="1407"/>
        <v>0</v>
      </c>
      <c r="EZ239" s="206"/>
      <c r="FA239" s="206">
        <f t="shared" si="1409"/>
        <v>0</v>
      </c>
      <c r="FB239" s="207"/>
      <c r="FC239" s="207">
        <f t="shared" si="1410"/>
        <v>0</v>
      </c>
      <c r="FD239" s="206">
        <f t="shared" si="1411"/>
        <v>0</v>
      </c>
      <c r="FE239" s="206">
        <f t="shared" si="1412"/>
        <v>0</v>
      </c>
      <c r="FF239" s="207"/>
      <c r="FG239" s="207">
        <f t="shared" si="1413"/>
        <v>0</v>
      </c>
      <c r="FH239" s="206">
        <f t="shared" si="1414"/>
        <v>0</v>
      </c>
      <c r="FI239" s="206">
        <f t="shared" si="1415"/>
        <v>0</v>
      </c>
      <c r="FJ239" s="207"/>
      <c r="FK239" s="207">
        <f t="shared" si="1416"/>
        <v>0</v>
      </c>
      <c r="FL239" s="206">
        <f t="shared" si="1417"/>
        <v>0</v>
      </c>
      <c r="FM239" s="206">
        <f t="shared" si="1418"/>
        <v>0</v>
      </c>
      <c r="FN239" s="207"/>
      <c r="FO239" s="207">
        <f t="shared" si="1419"/>
        <v>0</v>
      </c>
      <c r="FP239" s="206">
        <f t="shared" si="1420"/>
        <v>0</v>
      </c>
      <c r="FQ239" s="206">
        <f t="shared" si="1421"/>
        <v>0</v>
      </c>
      <c r="FR239" s="207"/>
      <c r="FS239" s="207">
        <f t="shared" si="1422"/>
        <v>0</v>
      </c>
      <c r="FT239" s="206">
        <f t="shared" si="1423"/>
        <v>0</v>
      </c>
      <c r="FU239" s="206">
        <f t="shared" si="1424"/>
        <v>0</v>
      </c>
      <c r="FV239" s="207"/>
      <c r="FW239" s="207">
        <f t="shared" si="1425"/>
        <v>0</v>
      </c>
      <c r="FX239" s="206"/>
      <c r="FY239" s="206">
        <f t="shared" si="1427"/>
        <v>0</v>
      </c>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1:263" s="3" customFormat="1" x14ac:dyDescent="0.2">
      <c r="A240" s="45" t="s">
        <v>119</v>
      </c>
      <c r="B240" s="45" t="s">
        <v>120</v>
      </c>
      <c r="C240" s="45" t="s">
        <v>7</v>
      </c>
      <c r="D240" s="45">
        <v>118</v>
      </c>
      <c r="E240" s="486"/>
      <c r="F240" s="52">
        <f t="shared" si="1428"/>
        <v>0</v>
      </c>
      <c r="G240" s="47"/>
      <c r="H240" s="52">
        <f t="shared" si="1429"/>
        <v>0</v>
      </c>
      <c r="I240" s="47"/>
      <c r="J240" s="52">
        <f t="shared" si="1430"/>
        <v>0</v>
      </c>
      <c r="K240" s="47"/>
      <c r="L240" s="52">
        <f t="shared" si="1431"/>
        <v>0</v>
      </c>
      <c r="M240" s="47"/>
      <c r="N240" s="52">
        <f t="shared" si="1432"/>
        <v>0</v>
      </c>
      <c r="O240" s="47"/>
      <c r="P240" s="52">
        <f t="shared" si="1433"/>
        <v>0</v>
      </c>
      <c r="Q240" s="47"/>
      <c r="R240" s="52">
        <f t="shared" si="1434"/>
        <v>0</v>
      </c>
      <c r="S240" s="47"/>
      <c r="T240" s="52">
        <f t="shared" si="1435"/>
        <v>0</v>
      </c>
      <c r="U240" s="47"/>
      <c r="V240" s="52">
        <f t="shared" si="1436"/>
        <v>0</v>
      </c>
      <c r="W240" s="47"/>
      <c r="X240" s="52">
        <f t="shared" si="1437"/>
        <v>0</v>
      </c>
      <c r="Y240" s="47"/>
      <c r="Z240" s="52">
        <f t="shared" si="1438"/>
        <v>0</v>
      </c>
      <c r="AA240" s="47"/>
      <c r="AB240" s="481">
        <f t="shared" si="1439"/>
        <v>0</v>
      </c>
      <c r="AC240" s="486"/>
      <c r="AD240" s="52">
        <f t="shared" si="1440"/>
        <v>0</v>
      </c>
      <c r="AE240" s="47"/>
      <c r="AF240" s="52">
        <f t="shared" si="1441"/>
        <v>0</v>
      </c>
      <c r="AG240" s="47"/>
      <c r="AH240" s="52">
        <f t="shared" si="1442"/>
        <v>0</v>
      </c>
      <c r="AI240" s="47"/>
      <c r="AJ240" s="52">
        <f t="shared" si="1443"/>
        <v>0</v>
      </c>
      <c r="AK240" s="47"/>
      <c r="AL240" s="52">
        <f t="shared" si="1444"/>
        <v>0</v>
      </c>
      <c r="AM240" s="47"/>
      <c r="AN240" s="52">
        <f t="shared" si="1445"/>
        <v>0</v>
      </c>
      <c r="AO240" s="47"/>
      <c r="AP240" s="52">
        <f t="shared" si="1446"/>
        <v>0</v>
      </c>
      <c r="AQ240" s="47"/>
      <c r="AR240" s="52">
        <f t="shared" si="1447"/>
        <v>0</v>
      </c>
      <c r="AS240" s="47"/>
      <c r="AT240" s="52">
        <f t="shared" si="1448"/>
        <v>0</v>
      </c>
      <c r="AU240" s="47"/>
      <c r="AV240" s="52">
        <f t="shared" si="1449"/>
        <v>0</v>
      </c>
      <c r="AW240" s="47"/>
      <c r="AX240" s="52">
        <f t="shared" si="1450"/>
        <v>0</v>
      </c>
      <c r="AY240" s="47"/>
      <c r="AZ240" s="481">
        <f t="shared" si="1451"/>
        <v>0</v>
      </c>
      <c r="BA240" s="486"/>
      <c r="BB240" s="52">
        <f t="shared" si="1349"/>
        <v>0</v>
      </c>
      <c r="BC240" s="47"/>
      <c r="BD240" s="52">
        <f t="shared" si="1350"/>
        <v>0</v>
      </c>
      <c r="BE240" s="47"/>
      <c r="BF240" s="52">
        <f t="shared" si="1351"/>
        <v>0</v>
      </c>
      <c r="BG240" s="47"/>
      <c r="BH240" s="52">
        <f t="shared" si="1352"/>
        <v>0</v>
      </c>
      <c r="BI240" s="47"/>
      <c r="BJ240" s="52">
        <f t="shared" si="1353"/>
        <v>0</v>
      </c>
      <c r="BK240" s="47"/>
      <c r="BL240" s="52">
        <f t="shared" si="1354"/>
        <v>0</v>
      </c>
      <c r="BM240" s="47"/>
      <c r="BN240" s="52">
        <f t="shared" si="1355"/>
        <v>0</v>
      </c>
      <c r="BO240" s="47"/>
      <c r="BP240" s="52">
        <f t="shared" si="1356"/>
        <v>0</v>
      </c>
      <c r="BQ240" s="47"/>
      <c r="BR240" s="52">
        <f t="shared" si="1357"/>
        <v>0</v>
      </c>
      <c r="BS240" s="47"/>
      <c r="BT240" s="52">
        <f t="shared" si="1358"/>
        <v>0</v>
      </c>
      <c r="BU240" s="47"/>
      <c r="BV240" s="52">
        <f t="shared" si="1359"/>
        <v>0</v>
      </c>
      <c r="BW240" s="47"/>
      <c r="BX240" s="505">
        <f t="shared" si="1360"/>
        <v>0</v>
      </c>
      <c r="BY240" s="499"/>
      <c r="BZ240" s="52">
        <f t="shared" si="1361"/>
        <v>0</v>
      </c>
      <c r="CA240" s="47"/>
      <c r="CB240" s="52">
        <f t="shared" si="1362"/>
        <v>0</v>
      </c>
      <c r="CC240" s="47"/>
      <c r="CD240" s="52">
        <f t="shared" si="1363"/>
        <v>0</v>
      </c>
      <c r="CE240" s="47"/>
      <c r="CF240" s="52">
        <f t="shared" si="1364"/>
        <v>0</v>
      </c>
      <c r="CG240" s="42"/>
      <c r="CH240" s="49">
        <f t="shared" si="1365"/>
        <v>0</v>
      </c>
      <c r="CI240" s="49">
        <f t="shared" si="1366"/>
        <v>0</v>
      </c>
      <c r="CJ240" s="1"/>
      <c r="CK240" s="1"/>
      <c r="CL240" s="207"/>
      <c r="CM240" s="207">
        <f t="shared" si="1367"/>
        <v>0</v>
      </c>
      <c r="CN240" s="206">
        <f t="shared" si="1452"/>
        <v>0</v>
      </c>
      <c r="CO240" s="206">
        <f t="shared" si="1453"/>
        <v>0</v>
      </c>
      <c r="CP240" s="207"/>
      <c r="CQ240" s="207">
        <f t="shared" si="1370"/>
        <v>0</v>
      </c>
      <c r="CR240" s="206">
        <f t="shared" si="1454"/>
        <v>0</v>
      </c>
      <c r="CS240" s="206">
        <f t="shared" si="1455"/>
        <v>0</v>
      </c>
      <c r="CT240" s="207"/>
      <c r="CU240" s="207">
        <f t="shared" si="1371"/>
        <v>0</v>
      </c>
      <c r="CV240" s="206">
        <f t="shared" si="1372"/>
        <v>0</v>
      </c>
      <c r="CW240" s="206">
        <f t="shared" si="1373"/>
        <v>0</v>
      </c>
      <c r="CX240" s="207"/>
      <c r="CY240" s="207">
        <f t="shared" si="1374"/>
        <v>0</v>
      </c>
      <c r="CZ240" s="206">
        <f t="shared" si="1375"/>
        <v>0</v>
      </c>
      <c r="DA240" s="206">
        <f t="shared" si="1376"/>
        <v>0</v>
      </c>
      <c r="DB240" s="207"/>
      <c r="DC240" s="207">
        <f t="shared" si="1377"/>
        <v>0</v>
      </c>
      <c r="DD240" s="206">
        <f t="shared" si="1378"/>
        <v>0</v>
      </c>
      <c r="DE240" s="206">
        <f t="shared" si="1379"/>
        <v>0</v>
      </c>
      <c r="DF240" s="207"/>
      <c r="DG240" s="207">
        <f t="shared" si="1380"/>
        <v>0</v>
      </c>
      <c r="DH240" s="206">
        <f t="shared" si="1456"/>
        <v>0</v>
      </c>
      <c r="DI240" s="206">
        <f t="shared" si="1457"/>
        <v>0</v>
      </c>
      <c r="DJ240" s="207"/>
      <c r="DK240" s="207">
        <f t="shared" si="1381"/>
        <v>0</v>
      </c>
      <c r="DL240" s="206">
        <f t="shared" si="1382"/>
        <v>0</v>
      </c>
      <c r="DM240" s="206">
        <f t="shared" si="1383"/>
        <v>0</v>
      </c>
      <c r="DN240" s="207"/>
      <c r="DO240" s="207">
        <f t="shared" si="1384"/>
        <v>0</v>
      </c>
      <c r="DP240" s="206">
        <f t="shared" si="1385"/>
        <v>0</v>
      </c>
      <c r="DQ240" s="206">
        <f t="shared" si="1386"/>
        <v>0</v>
      </c>
      <c r="DR240" s="207"/>
      <c r="DS240" s="207">
        <f t="shared" si="1387"/>
        <v>0</v>
      </c>
      <c r="DT240" s="206">
        <f t="shared" si="1388"/>
        <v>0</v>
      </c>
      <c r="DU240" s="206">
        <f t="shared" si="1389"/>
        <v>0</v>
      </c>
      <c r="DV240" s="207"/>
      <c r="DW240" s="207">
        <f t="shared" si="1458"/>
        <v>0</v>
      </c>
      <c r="DX240" s="206">
        <f t="shared" si="1459"/>
        <v>0</v>
      </c>
      <c r="DY240" s="206">
        <f t="shared" si="1460"/>
        <v>0</v>
      </c>
      <c r="DZ240" s="525"/>
      <c r="EA240" s="207">
        <f t="shared" si="1390"/>
        <v>0</v>
      </c>
      <c r="EB240" s="206">
        <f t="shared" si="1391"/>
        <v>0</v>
      </c>
      <c r="EC240" s="206">
        <f t="shared" si="1392"/>
        <v>0</v>
      </c>
      <c r="ED240" s="207"/>
      <c r="EE240" s="207">
        <f t="shared" si="1393"/>
        <v>0</v>
      </c>
      <c r="EF240" s="206">
        <f t="shared" si="1394"/>
        <v>0</v>
      </c>
      <c r="EG240" s="206">
        <f t="shared" si="1395"/>
        <v>0</v>
      </c>
      <c r="EH240" s="207"/>
      <c r="EI240" s="207">
        <f t="shared" si="1461"/>
        <v>0</v>
      </c>
      <c r="EJ240" s="206">
        <f t="shared" si="1396"/>
        <v>0</v>
      </c>
      <c r="EK240" s="206">
        <f t="shared" si="1397"/>
        <v>0</v>
      </c>
      <c r="EL240" s="207"/>
      <c r="EM240" s="207">
        <f t="shared" si="1398"/>
        <v>0</v>
      </c>
      <c r="EN240" s="206">
        <f t="shared" si="1399"/>
        <v>0</v>
      </c>
      <c r="EO240" s="206">
        <f t="shared" si="1400"/>
        <v>0</v>
      </c>
      <c r="EP240" s="207"/>
      <c r="EQ240" s="207">
        <f t="shared" si="1401"/>
        <v>0</v>
      </c>
      <c r="ER240" s="206">
        <f t="shared" si="1402"/>
        <v>0</v>
      </c>
      <c r="ES240" s="206">
        <f t="shared" si="1403"/>
        <v>0</v>
      </c>
      <c r="ET240" s="207"/>
      <c r="EU240" s="207">
        <f t="shared" si="1404"/>
        <v>0</v>
      </c>
      <c r="EV240" s="206">
        <f t="shared" si="1405"/>
        <v>0</v>
      </c>
      <c r="EW240" s="206">
        <f t="shared" si="1406"/>
        <v>0</v>
      </c>
      <c r="EX240" s="207"/>
      <c r="EY240" s="207">
        <f t="shared" si="1407"/>
        <v>0</v>
      </c>
      <c r="EZ240" s="206"/>
      <c r="FA240" s="206">
        <f t="shared" si="1409"/>
        <v>0</v>
      </c>
      <c r="FB240" s="207"/>
      <c r="FC240" s="207">
        <f t="shared" si="1410"/>
        <v>0</v>
      </c>
      <c r="FD240" s="206">
        <f t="shared" si="1411"/>
        <v>0</v>
      </c>
      <c r="FE240" s="206">
        <f t="shared" si="1412"/>
        <v>0</v>
      </c>
      <c r="FF240" s="207"/>
      <c r="FG240" s="207">
        <f t="shared" si="1413"/>
        <v>0</v>
      </c>
      <c r="FH240" s="206">
        <f t="shared" si="1414"/>
        <v>0</v>
      </c>
      <c r="FI240" s="206">
        <f t="shared" si="1415"/>
        <v>0</v>
      </c>
      <c r="FJ240" s="207"/>
      <c r="FK240" s="207">
        <f t="shared" si="1416"/>
        <v>0</v>
      </c>
      <c r="FL240" s="206">
        <f t="shared" si="1417"/>
        <v>0</v>
      </c>
      <c r="FM240" s="206">
        <f t="shared" si="1418"/>
        <v>0</v>
      </c>
      <c r="FN240" s="207"/>
      <c r="FO240" s="207">
        <f t="shared" si="1419"/>
        <v>0</v>
      </c>
      <c r="FP240" s="206">
        <f t="shared" si="1420"/>
        <v>0</v>
      </c>
      <c r="FQ240" s="206">
        <f t="shared" si="1421"/>
        <v>0</v>
      </c>
      <c r="FR240" s="207"/>
      <c r="FS240" s="207">
        <f t="shared" si="1422"/>
        <v>0</v>
      </c>
      <c r="FT240" s="206">
        <f t="shared" si="1423"/>
        <v>0</v>
      </c>
      <c r="FU240" s="206">
        <f t="shared" si="1424"/>
        <v>0</v>
      </c>
      <c r="FV240" s="207"/>
      <c r="FW240" s="207">
        <f t="shared" si="1425"/>
        <v>0</v>
      </c>
      <c r="FX240" s="206"/>
      <c r="FY240" s="206">
        <f t="shared" si="1427"/>
        <v>0</v>
      </c>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1:263" s="3" customFormat="1" x14ac:dyDescent="0.2">
      <c r="A241" s="45" t="s">
        <v>201</v>
      </c>
      <c r="B241" s="45" t="s">
        <v>186</v>
      </c>
      <c r="C241" s="45" t="s">
        <v>7</v>
      </c>
      <c r="D241" s="45">
        <v>118</v>
      </c>
      <c r="E241" s="486"/>
      <c r="F241" s="52">
        <f t="shared" si="1428"/>
        <v>0</v>
      </c>
      <c r="G241" s="47"/>
      <c r="H241" s="52">
        <f t="shared" si="1429"/>
        <v>0</v>
      </c>
      <c r="I241" s="47"/>
      <c r="J241" s="52">
        <f t="shared" si="1430"/>
        <v>0</v>
      </c>
      <c r="K241" s="47"/>
      <c r="L241" s="52">
        <f t="shared" si="1431"/>
        <v>0</v>
      </c>
      <c r="M241" s="47">
        <v>17</v>
      </c>
      <c r="N241" s="52">
        <f t="shared" si="1432"/>
        <v>2006</v>
      </c>
      <c r="O241" s="47">
        <v>24.5</v>
      </c>
      <c r="P241" s="52">
        <f t="shared" si="1433"/>
        <v>2891</v>
      </c>
      <c r="Q241" s="47">
        <v>12.5</v>
      </c>
      <c r="R241" s="52">
        <f t="shared" si="1434"/>
        <v>1475</v>
      </c>
      <c r="S241" s="47"/>
      <c r="T241" s="52">
        <f t="shared" si="1435"/>
        <v>0</v>
      </c>
      <c r="U241" s="47"/>
      <c r="V241" s="52">
        <f t="shared" si="1436"/>
        <v>0</v>
      </c>
      <c r="W241" s="47"/>
      <c r="X241" s="52">
        <f t="shared" si="1437"/>
        <v>0</v>
      </c>
      <c r="Y241" s="47"/>
      <c r="Z241" s="52">
        <f t="shared" si="1438"/>
        <v>0</v>
      </c>
      <c r="AA241" s="47"/>
      <c r="AB241" s="481">
        <f t="shared" si="1439"/>
        <v>0</v>
      </c>
      <c r="AC241" s="486"/>
      <c r="AD241" s="52">
        <f t="shared" si="1440"/>
        <v>0</v>
      </c>
      <c r="AE241" s="47"/>
      <c r="AF241" s="52">
        <f t="shared" si="1441"/>
        <v>0</v>
      </c>
      <c r="AG241" s="47"/>
      <c r="AH241" s="52">
        <f t="shared" si="1442"/>
        <v>0</v>
      </c>
      <c r="AI241" s="47"/>
      <c r="AJ241" s="52">
        <f t="shared" si="1443"/>
        <v>0</v>
      </c>
      <c r="AK241" s="47"/>
      <c r="AL241" s="52">
        <f t="shared" si="1444"/>
        <v>0</v>
      </c>
      <c r="AM241" s="47"/>
      <c r="AN241" s="52">
        <f t="shared" si="1445"/>
        <v>0</v>
      </c>
      <c r="AO241" s="47"/>
      <c r="AP241" s="52">
        <f t="shared" si="1446"/>
        <v>0</v>
      </c>
      <c r="AQ241" s="47"/>
      <c r="AR241" s="52">
        <f t="shared" si="1447"/>
        <v>0</v>
      </c>
      <c r="AS241" s="47"/>
      <c r="AT241" s="52">
        <f t="shared" si="1448"/>
        <v>0</v>
      </c>
      <c r="AU241" s="47"/>
      <c r="AV241" s="52">
        <f t="shared" si="1449"/>
        <v>0</v>
      </c>
      <c r="AW241" s="47"/>
      <c r="AX241" s="52">
        <f t="shared" si="1450"/>
        <v>0</v>
      </c>
      <c r="AY241" s="47"/>
      <c r="AZ241" s="481">
        <f t="shared" si="1451"/>
        <v>0</v>
      </c>
      <c r="BA241" s="486"/>
      <c r="BB241" s="52">
        <f t="shared" si="1349"/>
        <v>0</v>
      </c>
      <c r="BC241" s="47"/>
      <c r="BD241" s="52">
        <f t="shared" si="1350"/>
        <v>0</v>
      </c>
      <c r="BE241" s="47"/>
      <c r="BF241" s="52">
        <f t="shared" si="1351"/>
        <v>0</v>
      </c>
      <c r="BG241" s="47"/>
      <c r="BH241" s="52">
        <f t="shared" si="1352"/>
        <v>0</v>
      </c>
      <c r="BI241" s="47"/>
      <c r="BJ241" s="52">
        <f t="shared" si="1353"/>
        <v>0</v>
      </c>
      <c r="BK241" s="47"/>
      <c r="BL241" s="52">
        <f t="shared" si="1354"/>
        <v>0</v>
      </c>
      <c r="BM241" s="47"/>
      <c r="BN241" s="52">
        <f t="shared" si="1355"/>
        <v>0</v>
      </c>
      <c r="BO241" s="47"/>
      <c r="BP241" s="52">
        <f t="shared" si="1356"/>
        <v>0</v>
      </c>
      <c r="BQ241" s="47"/>
      <c r="BR241" s="52">
        <f t="shared" si="1357"/>
        <v>0</v>
      </c>
      <c r="BS241" s="47"/>
      <c r="BT241" s="52">
        <f t="shared" si="1358"/>
        <v>0</v>
      </c>
      <c r="BU241" s="47"/>
      <c r="BV241" s="52">
        <f t="shared" si="1359"/>
        <v>0</v>
      </c>
      <c r="BW241" s="47"/>
      <c r="BX241" s="505">
        <f t="shared" si="1360"/>
        <v>0</v>
      </c>
      <c r="BY241" s="499"/>
      <c r="BZ241" s="52">
        <f t="shared" si="1361"/>
        <v>0</v>
      </c>
      <c r="CA241" s="47"/>
      <c r="CB241" s="52">
        <f t="shared" si="1362"/>
        <v>0</v>
      </c>
      <c r="CC241" s="47"/>
      <c r="CD241" s="52">
        <f t="shared" si="1363"/>
        <v>0</v>
      </c>
      <c r="CE241" s="47"/>
      <c r="CF241" s="52">
        <f t="shared" si="1364"/>
        <v>0</v>
      </c>
      <c r="CG241" s="42"/>
      <c r="CH241" s="49">
        <f t="shared" si="1365"/>
        <v>54</v>
      </c>
      <c r="CI241" s="49">
        <f t="shared" si="1366"/>
        <v>6372</v>
      </c>
      <c r="CJ241" s="1"/>
      <c r="CK241" s="1"/>
      <c r="CL241" s="207"/>
      <c r="CM241" s="207">
        <f t="shared" si="1367"/>
        <v>0</v>
      </c>
      <c r="CN241" s="206">
        <f t="shared" si="1452"/>
        <v>0</v>
      </c>
      <c r="CO241" s="206">
        <f t="shared" si="1453"/>
        <v>0</v>
      </c>
      <c r="CP241" s="207"/>
      <c r="CQ241" s="207">
        <f t="shared" si="1370"/>
        <v>0</v>
      </c>
      <c r="CR241" s="206">
        <f t="shared" si="1454"/>
        <v>0</v>
      </c>
      <c r="CS241" s="206">
        <f t="shared" si="1455"/>
        <v>0</v>
      </c>
      <c r="CT241" s="207"/>
      <c r="CU241" s="207">
        <f t="shared" si="1371"/>
        <v>0</v>
      </c>
      <c r="CV241" s="206">
        <f t="shared" si="1372"/>
        <v>17</v>
      </c>
      <c r="CW241" s="206">
        <f t="shared" si="1373"/>
        <v>2006</v>
      </c>
      <c r="CX241" s="207"/>
      <c r="CY241" s="207">
        <f t="shared" si="1374"/>
        <v>0</v>
      </c>
      <c r="CZ241" s="206">
        <f t="shared" si="1375"/>
        <v>24.5</v>
      </c>
      <c r="DA241" s="206">
        <f t="shared" si="1376"/>
        <v>2891</v>
      </c>
      <c r="DB241" s="207"/>
      <c r="DC241" s="207">
        <f t="shared" si="1377"/>
        <v>0</v>
      </c>
      <c r="DD241" s="206">
        <f t="shared" si="1378"/>
        <v>12.5</v>
      </c>
      <c r="DE241" s="206">
        <f t="shared" si="1379"/>
        <v>1475</v>
      </c>
      <c r="DF241" s="207"/>
      <c r="DG241" s="207">
        <f t="shared" si="1380"/>
        <v>0</v>
      </c>
      <c r="DH241" s="206">
        <f t="shared" si="1456"/>
        <v>0</v>
      </c>
      <c r="DI241" s="206">
        <f t="shared" si="1457"/>
        <v>0</v>
      </c>
      <c r="DJ241" s="207"/>
      <c r="DK241" s="207">
        <f t="shared" si="1381"/>
        <v>0</v>
      </c>
      <c r="DL241" s="206">
        <f t="shared" si="1382"/>
        <v>0</v>
      </c>
      <c r="DM241" s="206">
        <f t="shared" si="1383"/>
        <v>0</v>
      </c>
      <c r="DN241" s="207"/>
      <c r="DO241" s="207">
        <f t="shared" si="1384"/>
        <v>0</v>
      </c>
      <c r="DP241" s="206">
        <f t="shared" si="1385"/>
        <v>0</v>
      </c>
      <c r="DQ241" s="206">
        <f t="shared" si="1386"/>
        <v>0</v>
      </c>
      <c r="DR241" s="207"/>
      <c r="DS241" s="207">
        <f t="shared" si="1387"/>
        <v>0</v>
      </c>
      <c r="DT241" s="206">
        <f t="shared" si="1388"/>
        <v>0</v>
      </c>
      <c r="DU241" s="206">
        <f t="shared" si="1389"/>
        <v>0</v>
      </c>
      <c r="DV241" s="207"/>
      <c r="DW241" s="207">
        <f t="shared" si="1458"/>
        <v>0</v>
      </c>
      <c r="DX241" s="206">
        <f t="shared" si="1459"/>
        <v>0</v>
      </c>
      <c r="DY241" s="206">
        <f t="shared" si="1460"/>
        <v>0</v>
      </c>
      <c r="DZ241" s="525"/>
      <c r="EA241" s="207">
        <f t="shared" si="1390"/>
        <v>0</v>
      </c>
      <c r="EB241" s="206">
        <f t="shared" si="1391"/>
        <v>0</v>
      </c>
      <c r="EC241" s="206">
        <f t="shared" si="1392"/>
        <v>0</v>
      </c>
      <c r="ED241" s="207"/>
      <c r="EE241" s="207">
        <f t="shared" si="1393"/>
        <v>0</v>
      </c>
      <c r="EF241" s="206">
        <f t="shared" si="1394"/>
        <v>0</v>
      </c>
      <c r="EG241" s="206">
        <f t="shared" si="1395"/>
        <v>0</v>
      </c>
      <c r="EH241" s="207"/>
      <c r="EI241" s="207">
        <f t="shared" si="1461"/>
        <v>0</v>
      </c>
      <c r="EJ241" s="206">
        <f t="shared" si="1396"/>
        <v>0</v>
      </c>
      <c r="EK241" s="206">
        <f t="shared" si="1397"/>
        <v>0</v>
      </c>
      <c r="EL241" s="207"/>
      <c r="EM241" s="207">
        <f t="shared" si="1398"/>
        <v>0</v>
      </c>
      <c r="EN241" s="206">
        <f t="shared" si="1399"/>
        <v>0</v>
      </c>
      <c r="EO241" s="206">
        <f t="shared" si="1400"/>
        <v>0</v>
      </c>
      <c r="EP241" s="207"/>
      <c r="EQ241" s="207">
        <f t="shared" si="1401"/>
        <v>0</v>
      </c>
      <c r="ER241" s="206">
        <f t="shared" si="1402"/>
        <v>0</v>
      </c>
      <c r="ES241" s="206">
        <f t="shared" si="1403"/>
        <v>0</v>
      </c>
      <c r="ET241" s="207"/>
      <c r="EU241" s="207">
        <f t="shared" si="1404"/>
        <v>0</v>
      </c>
      <c r="EV241" s="206">
        <f t="shared" si="1405"/>
        <v>0</v>
      </c>
      <c r="EW241" s="206">
        <f t="shared" si="1406"/>
        <v>0</v>
      </c>
      <c r="EX241" s="207"/>
      <c r="EY241" s="207">
        <f t="shared" si="1407"/>
        <v>0</v>
      </c>
      <c r="EZ241" s="206"/>
      <c r="FA241" s="206">
        <f t="shared" si="1409"/>
        <v>0</v>
      </c>
      <c r="FB241" s="207"/>
      <c r="FC241" s="207">
        <f t="shared" si="1410"/>
        <v>0</v>
      </c>
      <c r="FD241" s="206">
        <f t="shared" si="1411"/>
        <v>0</v>
      </c>
      <c r="FE241" s="206">
        <f t="shared" si="1412"/>
        <v>0</v>
      </c>
      <c r="FF241" s="207"/>
      <c r="FG241" s="207">
        <f t="shared" si="1413"/>
        <v>0</v>
      </c>
      <c r="FH241" s="206">
        <f t="shared" si="1414"/>
        <v>0</v>
      </c>
      <c r="FI241" s="206">
        <f t="shared" si="1415"/>
        <v>0</v>
      </c>
      <c r="FJ241" s="207"/>
      <c r="FK241" s="207">
        <f t="shared" si="1416"/>
        <v>0</v>
      </c>
      <c r="FL241" s="206">
        <f t="shared" si="1417"/>
        <v>0</v>
      </c>
      <c r="FM241" s="206">
        <f t="shared" si="1418"/>
        <v>0</v>
      </c>
      <c r="FN241" s="207"/>
      <c r="FO241" s="207">
        <f t="shared" si="1419"/>
        <v>0</v>
      </c>
      <c r="FP241" s="206">
        <f t="shared" si="1420"/>
        <v>0</v>
      </c>
      <c r="FQ241" s="206">
        <f t="shared" si="1421"/>
        <v>0</v>
      </c>
      <c r="FR241" s="207"/>
      <c r="FS241" s="207">
        <f t="shared" si="1422"/>
        <v>0</v>
      </c>
      <c r="FT241" s="206">
        <f t="shared" si="1423"/>
        <v>0</v>
      </c>
      <c r="FU241" s="206">
        <f t="shared" si="1424"/>
        <v>0</v>
      </c>
      <c r="FV241" s="207"/>
      <c r="FW241" s="207">
        <f t="shared" si="1425"/>
        <v>0</v>
      </c>
      <c r="FX241" s="206"/>
      <c r="FY241" s="206">
        <f t="shared" si="1427"/>
        <v>0</v>
      </c>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1:263" s="3" customFormat="1" x14ac:dyDescent="0.2">
      <c r="A242" s="45"/>
      <c r="B242" s="45"/>
      <c r="C242" s="45" t="s">
        <v>7</v>
      </c>
      <c r="D242" s="45">
        <v>118</v>
      </c>
      <c r="E242" s="486"/>
      <c r="F242" s="52">
        <f t="shared" si="1428"/>
        <v>0</v>
      </c>
      <c r="G242" s="47"/>
      <c r="H242" s="52">
        <f t="shared" si="1429"/>
        <v>0</v>
      </c>
      <c r="I242" s="47"/>
      <c r="J242" s="52">
        <f t="shared" si="1430"/>
        <v>0</v>
      </c>
      <c r="K242" s="47"/>
      <c r="L242" s="52">
        <f t="shared" si="1431"/>
        <v>0</v>
      </c>
      <c r="M242" s="47"/>
      <c r="N242" s="52">
        <f t="shared" si="1432"/>
        <v>0</v>
      </c>
      <c r="O242" s="47"/>
      <c r="P242" s="52">
        <f t="shared" si="1433"/>
        <v>0</v>
      </c>
      <c r="Q242" s="47"/>
      <c r="R242" s="52">
        <f t="shared" si="1434"/>
        <v>0</v>
      </c>
      <c r="S242" s="47"/>
      <c r="T242" s="52">
        <f t="shared" si="1435"/>
        <v>0</v>
      </c>
      <c r="U242" s="47"/>
      <c r="V242" s="52">
        <f t="shared" si="1436"/>
        <v>0</v>
      </c>
      <c r="W242" s="47"/>
      <c r="X242" s="52">
        <f t="shared" si="1437"/>
        <v>0</v>
      </c>
      <c r="Y242" s="47"/>
      <c r="Z242" s="52">
        <f t="shared" si="1438"/>
        <v>0</v>
      </c>
      <c r="AA242" s="47"/>
      <c r="AB242" s="481">
        <f t="shared" si="1439"/>
        <v>0</v>
      </c>
      <c r="AC242" s="486"/>
      <c r="AD242" s="52">
        <f t="shared" si="1440"/>
        <v>0</v>
      </c>
      <c r="AE242" s="47"/>
      <c r="AF242" s="52">
        <f t="shared" si="1441"/>
        <v>0</v>
      </c>
      <c r="AG242" s="47"/>
      <c r="AH242" s="52">
        <f t="shared" si="1442"/>
        <v>0</v>
      </c>
      <c r="AI242" s="47"/>
      <c r="AJ242" s="52">
        <f t="shared" si="1443"/>
        <v>0</v>
      </c>
      <c r="AK242" s="47"/>
      <c r="AL242" s="52">
        <f t="shared" si="1444"/>
        <v>0</v>
      </c>
      <c r="AM242" s="47"/>
      <c r="AN242" s="52">
        <f t="shared" si="1445"/>
        <v>0</v>
      </c>
      <c r="AO242" s="47"/>
      <c r="AP242" s="52">
        <f t="shared" si="1446"/>
        <v>0</v>
      </c>
      <c r="AQ242" s="47"/>
      <c r="AR242" s="52">
        <f t="shared" si="1447"/>
        <v>0</v>
      </c>
      <c r="AS242" s="47"/>
      <c r="AT242" s="52">
        <f t="shared" si="1448"/>
        <v>0</v>
      </c>
      <c r="AU242" s="47"/>
      <c r="AV242" s="52">
        <f t="shared" si="1449"/>
        <v>0</v>
      </c>
      <c r="AW242" s="47"/>
      <c r="AX242" s="52">
        <f t="shared" si="1450"/>
        <v>0</v>
      </c>
      <c r="AY242" s="47"/>
      <c r="AZ242" s="481">
        <f t="shared" si="1451"/>
        <v>0</v>
      </c>
      <c r="BA242" s="486"/>
      <c r="BB242" s="52">
        <f t="shared" si="1349"/>
        <v>0</v>
      </c>
      <c r="BC242" s="47"/>
      <c r="BD242" s="52">
        <f t="shared" si="1350"/>
        <v>0</v>
      </c>
      <c r="BE242" s="47"/>
      <c r="BF242" s="52">
        <f t="shared" si="1351"/>
        <v>0</v>
      </c>
      <c r="BG242" s="47"/>
      <c r="BH242" s="52">
        <f t="shared" si="1352"/>
        <v>0</v>
      </c>
      <c r="BI242" s="47"/>
      <c r="BJ242" s="52">
        <f t="shared" si="1353"/>
        <v>0</v>
      </c>
      <c r="BK242" s="47"/>
      <c r="BL242" s="52">
        <f t="shared" si="1354"/>
        <v>0</v>
      </c>
      <c r="BM242" s="47"/>
      <c r="BN242" s="52">
        <f t="shared" si="1355"/>
        <v>0</v>
      </c>
      <c r="BO242" s="47"/>
      <c r="BP242" s="52">
        <f t="shared" si="1356"/>
        <v>0</v>
      </c>
      <c r="BQ242" s="47"/>
      <c r="BR242" s="52">
        <f t="shared" si="1357"/>
        <v>0</v>
      </c>
      <c r="BS242" s="47"/>
      <c r="BT242" s="52">
        <f t="shared" si="1358"/>
        <v>0</v>
      </c>
      <c r="BU242" s="47"/>
      <c r="BV242" s="52">
        <f t="shared" si="1359"/>
        <v>0</v>
      </c>
      <c r="BW242" s="47"/>
      <c r="BX242" s="505">
        <f t="shared" si="1360"/>
        <v>0</v>
      </c>
      <c r="BY242" s="499"/>
      <c r="BZ242" s="52">
        <f t="shared" si="1361"/>
        <v>0</v>
      </c>
      <c r="CA242" s="47"/>
      <c r="CB242" s="52">
        <f t="shared" si="1362"/>
        <v>0</v>
      </c>
      <c r="CC242" s="47"/>
      <c r="CD242" s="52">
        <f t="shared" si="1363"/>
        <v>0</v>
      </c>
      <c r="CE242" s="47"/>
      <c r="CF242" s="52">
        <f t="shared" si="1364"/>
        <v>0</v>
      </c>
      <c r="CG242" s="42"/>
      <c r="CH242" s="49">
        <f t="shared" si="1365"/>
        <v>0</v>
      </c>
      <c r="CI242" s="49">
        <f t="shared" si="1366"/>
        <v>0</v>
      </c>
      <c r="CJ242" s="1"/>
      <c r="CK242" s="1"/>
      <c r="CL242" s="207"/>
      <c r="CM242" s="207">
        <f t="shared" si="1367"/>
        <v>0</v>
      </c>
      <c r="CN242" s="206">
        <f t="shared" si="1452"/>
        <v>0</v>
      </c>
      <c r="CO242" s="206">
        <f t="shared" si="1453"/>
        <v>0</v>
      </c>
      <c r="CP242" s="207"/>
      <c r="CQ242" s="207">
        <f t="shared" si="1370"/>
        <v>0</v>
      </c>
      <c r="CR242" s="206">
        <f t="shared" si="1454"/>
        <v>0</v>
      </c>
      <c r="CS242" s="206">
        <f t="shared" si="1455"/>
        <v>0</v>
      </c>
      <c r="CT242" s="207"/>
      <c r="CU242" s="207">
        <f t="shared" si="1371"/>
        <v>0</v>
      </c>
      <c r="CV242" s="206">
        <f t="shared" si="1372"/>
        <v>0</v>
      </c>
      <c r="CW242" s="206">
        <f t="shared" si="1373"/>
        <v>0</v>
      </c>
      <c r="CX242" s="207"/>
      <c r="CY242" s="207">
        <f t="shared" si="1374"/>
        <v>0</v>
      </c>
      <c r="CZ242" s="206">
        <f t="shared" si="1375"/>
        <v>0</v>
      </c>
      <c r="DA242" s="206">
        <f t="shared" si="1376"/>
        <v>0</v>
      </c>
      <c r="DB242" s="207"/>
      <c r="DC242" s="207">
        <f t="shared" si="1377"/>
        <v>0</v>
      </c>
      <c r="DD242" s="206">
        <f t="shared" si="1378"/>
        <v>0</v>
      </c>
      <c r="DE242" s="206">
        <f t="shared" si="1379"/>
        <v>0</v>
      </c>
      <c r="DF242" s="207"/>
      <c r="DG242" s="207">
        <f t="shared" si="1380"/>
        <v>0</v>
      </c>
      <c r="DH242" s="206">
        <f t="shared" si="1456"/>
        <v>0</v>
      </c>
      <c r="DI242" s="206">
        <f t="shared" si="1457"/>
        <v>0</v>
      </c>
      <c r="DJ242" s="207"/>
      <c r="DK242" s="207">
        <f t="shared" si="1381"/>
        <v>0</v>
      </c>
      <c r="DL242" s="206">
        <f t="shared" si="1382"/>
        <v>0</v>
      </c>
      <c r="DM242" s="206">
        <f t="shared" si="1383"/>
        <v>0</v>
      </c>
      <c r="DN242" s="207"/>
      <c r="DO242" s="207">
        <f t="shared" si="1384"/>
        <v>0</v>
      </c>
      <c r="DP242" s="206">
        <f t="shared" si="1385"/>
        <v>0</v>
      </c>
      <c r="DQ242" s="206">
        <f t="shared" si="1386"/>
        <v>0</v>
      </c>
      <c r="DR242" s="207"/>
      <c r="DS242" s="207">
        <f t="shared" si="1387"/>
        <v>0</v>
      </c>
      <c r="DT242" s="206">
        <f t="shared" si="1388"/>
        <v>0</v>
      </c>
      <c r="DU242" s="206">
        <f t="shared" si="1389"/>
        <v>0</v>
      </c>
      <c r="DV242" s="207"/>
      <c r="DW242" s="207">
        <f t="shared" si="1458"/>
        <v>0</v>
      </c>
      <c r="DX242" s="206">
        <f t="shared" si="1459"/>
        <v>0</v>
      </c>
      <c r="DY242" s="206">
        <f t="shared" si="1460"/>
        <v>0</v>
      </c>
      <c r="DZ242" s="525"/>
      <c r="EA242" s="207">
        <f t="shared" si="1390"/>
        <v>0</v>
      </c>
      <c r="EB242" s="206">
        <f t="shared" si="1391"/>
        <v>0</v>
      </c>
      <c r="EC242" s="206">
        <f t="shared" si="1392"/>
        <v>0</v>
      </c>
      <c r="ED242" s="207"/>
      <c r="EE242" s="207">
        <f t="shared" si="1393"/>
        <v>0</v>
      </c>
      <c r="EF242" s="206">
        <f t="shared" si="1394"/>
        <v>0</v>
      </c>
      <c r="EG242" s="206">
        <f t="shared" si="1395"/>
        <v>0</v>
      </c>
      <c r="EH242" s="207"/>
      <c r="EI242" s="207">
        <f t="shared" si="1461"/>
        <v>0</v>
      </c>
      <c r="EJ242" s="206">
        <f t="shared" si="1396"/>
        <v>0</v>
      </c>
      <c r="EK242" s="206">
        <f t="shared" si="1397"/>
        <v>0</v>
      </c>
      <c r="EL242" s="207"/>
      <c r="EM242" s="207">
        <f t="shared" si="1398"/>
        <v>0</v>
      </c>
      <c r="EN242" s="206">
        <f t="shared" si="1399"/>
        <v>0</v>
      </c>
      <c r="EO242" s="206">
        <f t="shared" si="1400"/>
        <v>0</v>
      </c>
      <c r="EP242" s="207"/>
      <c r="EQ242" s="207">
        <f t="shared" si="1401"/>
        <v>0</v>
      </c>
      <c r="ER242" s="206">
        <f t="shared" si="1402"/>
        <v>0</v>
      </c>
      <c r="ES242" s="206">
        <f t="shared" si="1403"/>
        <v>0</v>
      </c>
      <c r="ET242" s="207"/>
      <c r="EU242" s="207">
        <f t="shared" si="1404"/>
        <v>0</v>
      </c>
      <c r="EV242" s="206">
        <f t="shared" si="1405"/>
        <v>0</v>
      </c>
      <c r="EW242" s="206">
        <f t="shared" si="1406"/>
        <v>0</v>
      </c>
      <c r="EX242" s="207"/>
      <c r="EY242" s="207">
        <f t="shared" si="1407"/>
        <v>0</v>
      </c>
      <c r="EZ242" s="206"/>
      <c r="FA242" s="206">
        <f t="shared" si="1409"/>
        <v>0</v>
      </c>
      <c r="FB242" s="207"/>
      <c r="FC242" s="207">
        <f t="shared" si="1410"/>
        <v>0</v>
      </c>
      <c r="FD242" s="206">
        <f t="shared" si="1411"/>
        <v>0</v>
      </c>
      <c r="FE242" s="206">
        <f t="shared" si="1412"/>
        <v>0</v>
      </c>
      <c r="FF242" s="207"/>
      <c r="FG242" s="207">
        <f t="shared" si="1413"/>
        <v>0</v>
      </c>
      <c r="FH242" s="206">
        <f t="shared" si="1414"/>
        <v>0</v>
      </c>
      <c r="FI242" s="206">
        <f t="shared" si="1415"/>
        <v>0</v>
      </c>
      <c r="FJ242" s="207"/>
      <c r="FK242" s="207">
        <f t="shared" si="1416"/>
        <v>0</v>
      </c>
      <c r="FL242" s="206">
        <f t="shared" si="1417"/>
        <v>0</v>
      </c>
      <c r="FM242" s="206">
        <f t="shared" si="1418"/>
        <v>0</v>
      </c>
      <c r="FN242" s="207"/>
      <c r="FO242" s="207">
        <f t="shared" si="1419"/>
        <v>0</v>
      </c>
      <c r="FP242" s="206">
        <f t="shared" si="1420"/>
        <v>0</v>
      </c>
      <c r="FQ242" s="206">
        <f t="shared" si="1421"/>
        <v>0</v>
      </c>
      <c r="FR242" s="207"/>
      <c r="FS242" s="207">
        <f t="shared" si="1422"/>
        <v>0</v>
      </c>
      <c r="FT242" s="206">
        <f t="shared" si="1423"/>
        <v>0</v>
      </c>
      <c r="FU242" s="206">
        <f t="shared" si="1424"/>
        <v>0</v>
      </c>
      <c r="FV242" s="207"/>
      <c r="FW242" s="207">
        <f t="shared" si="1425"/>
        <v>0</v>
      </c>
      <c r="FX242" s="206"/>
      <c r="FY242" s="206">
        <f t="shared" si="1427"/>
        <v>0</v>
      </c>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1:263" s="3" customFormat="1" x14ac:dyDescent="0.2">
      <c r="A243" s="45" t="s">
        <v>89</v>
      </c>
      <c r="B243" s="45" t="s">
        <v>90</v>
      </c>
      <c r="C243" s="45" t="s">
        <v>3</v>
      </c>
      <c r="D243" s="45">
        <v>100</v>
      </c>
      <c r="E243" s="486"/>
      <c r="F243" s="52">
        <f t="shared" si="1428"/>
        <v>0</v>
      </c>
      <c r="G243" s="47"/>
      <c r="H243" s="52">
        <f t="shared" si="1429"/>
        <v>0</v>
      </c>
      <c r="I243" s="47"/>
      <c r="J243" s="52">
        <f t="shared" si="1430"/>
        <v>0</v>
      </c>
      <c r="K243" s="47"/>
      <c r="L243" s="52">
        <f t="shared" si="1431"/>
        <v>0</v>
      </c>
      <c r="M243" s="47"/>
      <c r="N243" s="52">
        <f t="shared" si="1432"/>
        <v>0</v>
      </c>
      <c r="O243" s="47"/>
      <c r="P243" s="52">
        <f t="shared" si="1433"/>
        <v>0</v>
      </c>
      <c r="Q243" s="47"/>
      <c r="R243" s="52">
        <f t="shared" si="1434"/>
        <v>0</v>
      </c>
      <c r="S243" s="47"/>
      <c r="T243" s="52">
        <f t="shared" si="1435"/>
        <v>0</v>
      </c>
      <c r="U243" s="47"/>
      <c r="V243" s="52">
        <f t="shared" si="1436"/>
        <v>0</v>
      </c>
      <c r="W243" s="47"/>
      <c r="X243" s="52">
        <f t="shared" si="1437"/>
        <v>0</v>
      </c>
      <c r="Y243" s="47"/>
      <c r="Z243" s="52">
        <f t="shared" si="1438"/>
        <v>0</v>
      </c>
      <c r="AA243" s="47"/>
      <c r="AB243" s="481">
        <f t="shared" si="1439"/>
        <v>0</v>
      </c>
      <c r="AC243" s="486"/>
      <c r="AD243" s="52">
        <f t="shared" si="1440"/>
        <v>0</v>
      </c>
      <c r="AE243" s="47"/>
      <c r="AF243" s="52">
        <f t="shared" si="1441"/>
        <v>0</v>
      </c>
      <c r="AG243" s="47"/>
      <c r="AH243" s="52">
        <f t="shared" si="1442"/>
        <v>0</v>
      </c>
      <c r="AI243" s="47"/>
      <c r="AJ243" s="52">
        <f t="shared" si="1443"/>
        <v>0</v>
      </c>
      <c r="AK243" s="47"/>
      <c r="AL243" s="52">
        <f t="shared" si="1444"/>
        <v>0</v>
      </c>
      <c r="AM243" s="47"/>
      <c r="AN243" s="52">
        <f t="shared" si="1445"/>
        <v>0</v>
      </c>
      <c r="AO243" s="47"/>
      <c r="AP243" s="52">
        <f t="shared" si="1446"/>
        <v>0</v>
      </c>
      <c r="AQ243" s="47"/>
      <c r="AR243" s="52">
        <f t="shared" si="1447"/>
        <v>0</v>
      </c>
      <c r="AS243" s="47"/>
      <c r="AT243" s="52">
        <f t="shared" si="1448"/>
        <v>0</v>
      </c>
      <c r="AU243" s="47"/>
      <c r="AV243" s="52">
        <f t="shared" si="1449"/>
        <v>0</v>
      </c>
      <c r="AW243" s="47"/>
      <c r="AX243" s="52">
        <f t="shared" si="1450"/>
        <v>0</v>
      </c>
      <c r="AY243" s="47"/>
      <c r="AZ243" s="481">
        <f t="shared" si="1451"/>
        <v>0</v>
      </c>
      <c r="BA243" s="486"/>
      <c r="BB243" s="52">
        <f t="shared" si="1349"/>
        <v>0</v>
      </c>
      <c r="BC243" s="47"/>
      <c r="BD243" s="52">
        <f t="shared" si="1350"/>
        <v>0</v>
      </c>
      <c r="BE243" s="47"/>
      <c r="BF243" s="52">
        <f t="shared" si="1351"/>
        <v>0</v>
      </c>
      <c r="BG243" s="47"/>
      <c r="BH243" s="52">
        <f t="shared" si="1352"/>
        <v>0</v>
      </c>
      <c r="BI243" s="47"/>
      <c r="BJ243" s="52">
        <f t="shared" si="1353"/>
        <v>0</v>
      </c>
      <c r="BK243" s="47"/>
      <c r="BL243" s="52">
        <f t="shared" si="1354"/>
        <v>0</v>
      </c>
      <c r="BM243" s="47"/>
      <c r="BN243" s="52">
        <f t="shared" si="1355"/>
        <v>0</v>
      </c>
      <c r="BO243" s="47"/>
      <c r="BP243" s="52">
        <f t="shared" si="1356"/>
        <v>0</v>
      </c>
      <c r="BQ243" s="47"/>
      <c r="BR243" s="52">
        <f t="shared" si="1357"/>
        <v>0</v>
      </c>
      <c r="BS243" s="47"/>
      <c r="BT243" s="52">
        <f t="shared" si="1358"/>
        <v>0</v>
      </c>
      <c r="BU243" s="47"/>
      <c r="BV243" s="52">
        <f t="shared" si="1359"/>
        <v>0</v>
      </c>
      <c r="BW243" s="47"/>
      <c r="BX243" s="505">
        <f t="shared" si="1360"/>
        <v>0</v>
      </c>
      <c r="BY243" s="499"/>
      <c r="BZ243" s="52">
        <f t="shared" si="1361"/>
        <v>0</v>
      </c>
      <c r="CA243" s="47"/>
      <c r="CB243" s="52">
        <f t="shared" si="1362"/>
        <v>0</v>
      </c>
      <c r="CC243" s="47"/>
      <c r="CD243" s="52">
        <f t="shared" si="1363"/>
        <v>0</v>
      </c>
      <c r="CE243" s="47"/>
      <c r="CF243" s="52">
        <f t="shared" si="1364"/>
        <v>0</v>
      </c>
      <c r="CG243" s="42"/>
      <c r="CH243" s="49">
        <f t="shared" si="1365"/>
        <v>0</v>
      </c>
      <c r="CI243" s="49">
        <f t="shared" si="1366"/>
        <v>0</v>
      </c>
      <c r="CJ243" s="1"/>
      <c r="CK243" s="1"/>
      <c r="CL243" s="207"/>
      <c r="CM243" s="207">
        <f t="shared" si="1367"/>
        <v>0</v>
      </c>
      <c r="CN243" s="206">
        <f t="shared" si="1452"/>
        <v>0</v>
      </c>
      <c r="CO243" s="206">
        <f t="shared" si="1453"/>
        <v>0</v>
      </c>
      <c r="CP243" s="207"/>
      <c r="CQ243" s="207">
        <f t="shared" si="1370"/>
        <v>0</v>
      </c>
      <c r="CR243" s="206">
        <f t="shared" si="1454"/>
        <v>0</v>
      </c>
      <c r="CS243" s="206">
        <f t="shared" si="1455"/>
        <v>0</v>
      </c>
      <c r="CT243" s="207"/>
      <c r="CU243" s="207">
        <f t="shared" si="1371"/>
        <v>0</v>
      </c>
      <c r="CV243" s="206">
        <f t="shared" si="1372"/>
        <v>0</v>
      </c>
      <c r="CW243" s="206">
        <f t="shared" si="1373"/>
        <v>0</v>
      </c>
      <c r="CX243" s="207"/>
      <c r="CY243" s="207">
        <f t="shared" si="1374"/>
        <v>0</v>
      </c>
      <c r="CZ243" s="206">
        <f t="shared" si="1375"/>
        <v>0</v>
      </c>
      <c r="DA243" s="206">
        <f t="shared" si="1376"/>
        <v>0</v>
      </c>
      <c r="DB243" s="207">
        <v>0.75</v>
      </c>
      <c r="DC243" s="207">
        <f t="shared" si="1377"/>
        <v>75</v>
      </c>
      <c r="DD243" s="206">
        <f t="shared" si="1378"/>
        <v>0.75</v>
      </c>
      <c r="DE243" s="206">
        <f t="shared" si="1379"/>
        <v>75</v>
      </c>
      <c r="DF243" s="207">
        <v>0.5</v>
      </c>
      <c r="DG243" s="207">
        <f t="shared" si="1380"/>
        <v>50</v>
      </c>
      <c r="DH243" s="206">
        <f t="shared" si="1456"/>
        <v>0.5</v>
      </c>
      <c r="DI243" s="206">
        <f t="shared" si="1457"/>
        <v>50</v>
      </c>
      <c r="DJ243" s="207">
        <v>0.25</v>
      </c>
      <c r="DK243" s="207">
        <f t="shared" si="1381"/>
        <v>25</v>
      </c>
      <c r="DL243" s="206">
        <f t="shared" si="1382"/>
        <v>0.25</v>
      </c>
      <c r="DM243" s="206">
        <f t="shared" si="1383"/>
        <v>25</v>
      </c>
      <c r="DN243" s="207"/>
      <c r="DO243" s="207">
        <f t="shared" si="1384"/>
        <v>0</v>
      </c>
      <c r="DP243" s="206">
        <f t="shared" si="1385"/>
        <v>0</v>
      </c>
      <c r="DQ243" s="206">
        <f t="shared" si="1386"/>
        <v>0</v>
      </c>
      <c r="DR243" s="207"/>
      <c r="DS243" s="207">
        <f t="shared" si="1387"/>
        <v>0</v>
      </c>
      <c r="DT243" s="206">
        <f t="shared" si="1388"/>
        <v>0</v>
      </c>
      <c r="DU243" s="206">
        <f t="shared" si="1389"/>
        <v>0</v>
      </c>
      <c r="DV243" s="207"/>
      <c r="DW243" s="207">
        <f t="shared" si="1458"/>
        <v>0</v>
      </c>
      <c r="DX243" s="206">
        <f t="shared" si="1459"/>
        <v>0</v>
      </c>
      <c r="DY243" s="206">
        <f t="shared" si="1460"/>
        <v>0</v>
      </c>
      <c r="DZ243" s="525"/>
      <c r="EA243" s="207">
        <f t="shared" si="1390"/>
        <v>0</v>
      </c>
      <c r="EB243" s="206">
        <f t="shared" si="1391"/>
        <v>0</v>
      </c>
      <c r="EC243" s="206">
        <f t="shared" si="1392"/>
        <v>0</v>
      </c>
      <c r="ED243" s="207"/>
      <c r="EE243" s="207">
        <f t="shared" si="1393"/>
        <v>0</v>
      </c>
      <c r="EF243" s="206">
        <f t="shared" si="1394"/>
        <v>0</v>
      </c>
      <c r="EG243" s="206">
        <f t="shared" si="1395"/>
        <v>0</v>
      </c>
      <c r="EH243" s="207"/>
      <c r="EI243" s="207">
        <f t="shared" si="1461"/>
        <v>0</v>
      </c>
      <c r="EJ243" s="206">
        <f t="shared" si="1396"/>
        <v>0</v>
      </c>
      <c r="EK243" s="206">
        <f t="shared" si="1397"/>
        <v>0</v>
      </c>
      <c r="EL243" s="207"/>
      <c r="EM243" s="207">
        <f t="shared" si="1398"/>
        <v>0</v>
      </c>
      <c r="EN243" s="206">
        <f t="shared" si="1399"/>
        <v>0</v>
      </c>
      <c r="EO243" s="206">
        <f t="shared" si="1400"/>
        <v>0</v>
      </c>
      <c r="EP243" s="207"/>
      <c r="EQ243" s="207">
        <f t="shared" si="1401"/>
        <v>0</v>
      </c>
      <c r="ER243" s="206">
        <f t="shared" si="1402"/>
        <v>0</v>
      </c>
      <c r="ES243" s="206">
        <f t="shared" si="1403"/>
        <v>0</v>
      </c>
      <c r="ET243" s="207"/>
      <c r="EU243" s="207">
        <f t="shared" si="1404"/>
        <v>0</v>
      </c>
      <c r="EV243" s="206">
        <f t="shared" si="1405"/>
        <v>0</v>
      </c>
      <c r="EW243" s="206">
        <f t="shared" si="1406"/>
        <v>0</v>
      </c>
      <c r="EX243" s="207"/>
      <c r="EY243" s="207">
        <f t="shared" si="1407"/>
        <v>0</v>
      </c>
      <c r="EZ243" s="206"/>
      <c r="FA243" s="206">
        <f t="shared" si="1409"/>
        <v>0</v>
      </c>
      <c r="FB243" s="207">
        <v>0.5</v>
      </c>
      <c r="FC243" s="207">
        <f t="shared" si="1410"/>
        <v>50</v>
      </c>
      <c r="FD243" s="206">
        <f t="shared" si="1411"/>
        <v>0.5</v>
      </c>
      <c r="FE243" s="206">
        <f t="shared" si="1412"/>
        <v>50</v>
      </c>
      <c r="FF243" s="207"/>
      <c r="FG243" s="207">
        <f t="shared" si="1413"/>
        <v>0</v>
      </c>
      <c r="FH243" s="206">
        <f t="shared" si="1414"/>
        <v>0</v>
      </c>
      <c r="FI243" s="206">
        <f t="shared" si="1415"/>
        <v>0</v>
      </c>
      <c r="FJ243" s="207"/>
      <c r="FK243" s="207">
        <f t="shared" si="1416"/>
        <v>0</v>
      </c>
      <c r="FL243" s="206">
        <f t="shared" si="1417"/>
        <v>0</v>
      </c>
      <c r="FM243" s="206">
        <f t="shared" si="1418"/>
        <v>0</v>
      </c>
      <c r="FN243" s="207"/>
      <c r="FO243" s="207">
        <f t="shared" si="1419"/>
        <v>0</v>
      </c>
      <c r="FP243" s="206">
        <f t="shared" si="1420"/>
        <v>0</v>
      </c>
      <c r="FQ243" s="206">
        <f t="shared" si="1421"/>
        <v>0</v>
      </c>
      <c r="FR243" s="207"/>
      <c r="FS243" s="207">
        <f t="shared" si="1422"/>
        <v>0</v>
      </c>
      <c r="FT243" s="206">
        <f t="shared" si="1423"/>
        <v>0</v>
      </c>
      <c r="FU243" s="206">
        <f t="shared" si="1424"/>
        <v>0</v>
      </c>
      <c r="FV243" s="207"/>
      <c r="FW243" s="207">
        <f t="shared" si="1425"/>
        <v>0</v>
      </c>
      <c r="FX243" s="206"/>
      <c r="FY243" s="206">
        <f t="shared" si="1427"/>
        <v>0</v>
      </c>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1:263" s="3" customFormat="1" x14ac:dyDescent="0.2">
      <c r="A244" s="45" t="s">
        <v>241</v>
      </c>
      <c r="B244" s="45" t="s">
        <v>84</v>
      </c>
      <c r="C244" s="45" t="s">
        <v>3</v>
      </c>
      <c r="D244" s="45">
        <v>100</v>
      </c>
      <c r="E244" s="486"/>
      <c r="F244" s="52">
        <f>SUM(E244*$D244)</f>
        <v>0</v>
      </c>
      <c r="G244" s="47"/>
      <c r="H244" s="52">
        <f>SUM(G244*$D244)</f>
        <v>0</v>
      </c>
      <c r="I244" s="47"/>
      <c r="J244" s="52">
        <f>SUM(I244*$D244)</f>
        <v>0</v>
      </c>
      <c r="K244" s="47"/>
      <c r="L244" s="52">
        <f>SUM(K244*$D244)</f>
        <v>0</v>
      </c>
      <c r="M244" s="47">
        <v>6.75</v>
      </c>
      <c r="N244" s="52">
        <f>SUM(M244*$D244)</f>
        <v>675</v>
      </c>
      <c r="O244" s="47">
        <v>1</v>
      </c>
      <c r="P244" s="52">
        <f>SUM(O244*$D244)</f>
        <v>100</v>
      </c>
      <c r="Q244" s="47">
        <v>9</v>
      </c>
      <c r="R244" s="52">
        <f>SUM(Q244*$D244)</f>
        <v>900</v>
      </c>
      <c r="S244" s="47"/>
      <c r="T244" s="52">
        <f>SUM(S244*$D244)</f>
        <v>0</v>
      </c>
      <c r="U244" s="47">
        <v>0.5</v>
      </c>
      <c r="V244" s="52">
        <f>SUM(U244*$D244)</f>
        <v>50</v>
      </c>
      <c r="W244" s="47"/>
      <c r="X244" s="52">
        <f>SUM(W244*$D244)</f>
        <v>0</v>
      </c>
      <c r="Y244" s="47"/>
      <c r="Z244" s="52">
        <f>SUM(Y244*$D244)</f>
        <v>0</v>
      </c>
      <c r="AA244" s="47"/>
      <c r="AB244" s="481">
        <f>SUM(AA244*$D244)</f>
        <v>0</v>
      </c>
      <c r="AC244" s="486"/>
      <c r="AD244" s="52">
        <f>SUM(AC244*$D244)</f>
        <v>0</v>
      </c>
      <c r="AE244" s="47"/>
      <c r="AF244" s="52">
        <f>SUM(AE244*$D244)</f>
        <v>0</v>
      </c>
      <c r="AG244" s="47"/>
      <c r="AH244" s="52">
        <f>SUM(AG244*$D244)</f>
        <v>0</v>
      </c>
      <c r="AI244" s="47"/>
      <c r="AJ244" s="52">
        <f>SUM(AI244*$D244)</f>
        <v>0</v>
      </c>
      <c r="AK244" s="47"/>
      <c r="AL244" s="52">
        <f>SUM(AK244*$D244)</f>
        <v>0</v>
      </c>
      <c r="AM244" s="47"/>
      <c r="AN244" s="52">
        <f>SUM(AM244*$D244)</f>
        <v>0</v>
      </c>
      <c r="AO244" s="47"/>
      <c r="AP244" s="52">
        <f>SUM(AO244*$D244)</f>
        <v>0</v>
      </c>
      <c r="AQ244" s="47"/>
      <c r="AR244" s="52">
        <f>SUM(AQ244*$D244)</f>
        <v>0</v>
      </c>
      <c r="AS244" s="47"/>
      <c r="AT244" s="52">
        <f>SUM(AS244*$D244)</f>
        <v>0</v>
      </c>
      <c r="AU244" s="47"/>
      <c r="AV244" s="52">
        <f>SUM(AU244*$D244)</f>
        <v>0</v>
      </c>
      <c r="AW244" s="47"/>
      <c r="AX244" s="52">
        <f>SUM(AW244*$D244)</f>
        <v>0</v>
      </c>
      <c r="AY244" s="47"/>
      <c r="AZ244" s="481">
        <f>SUM(AY244*$D244)</f>
        <v>0</v>
      </c>
      <c r="BA244" s="486"/>
      <c r="BB244" s="52">
        <f t="shared" si="1349"/>
        <v>0</v>
      </c>
      <c r="BC244" s="47"/>
      <c r="BD244" s="52">
        <f t="shared" si="1350"/>
        <v>0</v>
      </c>
      <c r="BE244" s="47"/>
      <c r="BF244" s="52">
        <f t="shared" si="1351"/>
        <v>0</v>
      </c>
      <c r="BG244" s="47"/>
      <c r="BH244" s="52">
        <f t="shared" si="1352"/>
        <v>0</v>
      </c>
      <c r="BI244" s="47"/>
      <c r="BJ244" s="52">
        <f t="shared" si="1353"/>
        <v>0</v>
      </c>
      <c r="BK244" s="47"/>
      <c r="BL244" s="52">
        <f t="shared" si="1354"/>
        <v>0</v>
      </c>
      <c r="BM244" s="47"/>
      <c r="BN244" s="52">
        <f t="shared" si="1355"/>
        <v>0</v>
      </c>
      <c r="BO244" s="47"/>
      <c r="BP244" s="52">
        <f t="shared" si="1356"/>
        <v>0</v>
      </c>
      <c r="BQ244" s="47"/>
      <c r="BR244" s="52">
        <f t="shared" si="1357"/>
        <v>0</v>
      </c>
      <c r="BS244" s="47"/>
      <c r="BT244" s="52">
        <f t="shared" si="1358"/>
        <v>0</v>
      </c>
      <c r="BU244" s="47"/>
      <c r="BV244" s="52">
        <f t="shared" si="1359"/>
        <v>0</v>
      </c>
      <c r="BW244" s="47"/>
      <c r="BX244" s="505">
        <f t="shared" si="1360"/>
        <v>0</v>
      </c>
      <c r="BY244" s="499"/>
      <c r="BZ244" s="52">
        <f t="shared" si="1361"/>
        <v>0</v>
      </c>
      <c r="CA244" s="47"/>
      <c r="CB244" s="52">
        <f t="shared" si="1362"/>
        <v>0</v>
      </c>
      <c r="CC244" s="47"/>
      <c r="CD244" s="52">
        <f t="shared" si="1363"/>
        <v>0</v>
      </c>
      <c r="CE244" s="47"/>
      <c r="CF244" s="52">
        <f t="shared" si="1364"/>
        <v>0</v>
      </c>
      <c r="CG244" s="42"/>
      <c r="CH244" s="49">
        <f t="shared" si="1365"/>
        <v>17.25</v>
      </c>
      <c r="CI244" s="49">
        <f t="shared" si="1366"/>
        <v>1725</v>
      </c>
      <c r="CJ244" s="1"/>
      <c r="CK244" s="1"/>
      <c r="CL244" s="207"/>
      <c r="CM244" s="207">
        <f t="shared" si="1367"/>
        <v>0</v>
      </c>
      <c r="CN244" s="206">
        <f t="shared" si="1452"/>
        <v>0</v>
      </c>
      <c r="CO244" s="206">
        <f t="shared" si="1453"/>
        <v>0</v>
      </c>
      <c r="CP244" s="207"/>
      <c r="CQ244" s="207">
        <f t="shared" si="1370"/>
        <v>0</v>
      </c>
      <c r="CR244" s="206">
        <f t="shared" si="1454"/>
        <v>0</v>
      </c>
      <c r="CS244" s="206">
        <f t="shared" si="1455"/>
        <v>0</v>
      </c>
      <c r="CT244" s="207"/>
      <c r="CU244" s="207">
        <f t="shared" si="1371"/>
        <v>0</v>
      </c>
      <c r="CV244" s="206">
        <f t="shared" si="1372"/>
        <v>6.75</v>
      </c>
      <c r="CW244" s="206">
        <f t="shared" si="1373"/>
        <v>675</v>
      </c>
      <c r="CX244" s="207"/>
      <c r="CY244" s="207">
        <f t="shared" si="1374"/>
        <v>0</v>
      </c>
      <c r="CZ244" s="206">
        <f t="shared" si="1375"/>
        <v>1</v>
      </c>
      <c r="DA244" s="206">
        <f t="shared" si="1376"/>
        <v>100</v>
      </c>
      <c r="DB244" s="207"/>
      <c r="DC244" s="207">
        <f t="shared" si="1377"/>
        <v>0</v>
      </c>
      <c r="DD244" s="206">
        <f t="shared" si="1378"/>
        <v>9</v>
      </c>
      <c r="DE244" s="206">
        <f t="shared" si="1379"/>
        <v>900</v>
      </c>
      <c r="DF244" s="207"/>
      <c r="DG244" s="207">
        <f t="shared" si="1380"/>
        <v>0</v>
      </c>
      <c r="DH244" s="206">
        <f t="shared" si="1456"/>
        <v>0</v>
      </c>
      <c r="DI244" s="206">
        <f t="shared" si="1457"/>
        <v>0</v>
      </c>
      <c r="DJ244" s="207"/>
      <c r="DK244" s="207">
        <f t="shared" si="1381"/>
        <v>0</v>
      </c>
      <c r="DL244" s="206">
        <f t="shared" si="1382"/>
        <v>0.5</v>
      </c>
      <c r="DM244" s="206">
        <f t="shared" si="1383"/>
        <v>50</v>
      </c>
      <c r="DN244" s="207"/>
      <c r="DO244" s="207">
        <f t="shared" si="1384"/>
        <v>0</v>
      </c>
      <c r="DP244" s="206">
        <f t="shared" si="1385"/>
        <v>0</v>
      </c>
      <c r="DQ244" s="206">
        <f t="shared" si="1386"/>
        <v>0</v>
      </c>
      <c r="DR244" s="207"/>
      <c r="DS244" s="207">
        <f t="shared" si="1387"/>
        <v>0</v>
      </c>
      <c r="DT244" s="206">
        <f t="shared" si="1388"/>
        <v>0</v>
      </c>
      <c r="DU244" s="206">
        <f t="shared" si="1389"/>
        <v>0</v>
      </c>
      <c r="DV244" s="207"/>
      <c r="DW244" s="207">
        <f t="shared" si="1458"/>
        <v>0</v>
      </c>
      <c r="DX244" s="206">
        <f t="shared" si="1459"/>
        <v>0</v>
      </c>
      <c r="DY244" s="206">
        <f t="shared" si="1460"/>
        <v>0</v>
      </c>
      <c r="DZ244" s="525"/>
      <c r="EA244" s="207">
        <f t="shared" si="1390"/>
        <v>0</v>
      </c>
      <c r="EB244" s="206">
        <f t="shared" si="1391"/>
        <v>0</v>
      </c>
      <c r="EC244" s="206">
        <f t="shared" si="1392"/>
        <v>0</v>
      </c>
      <c r="ED244" s="207"/>
      <c r="EE244" s="207">
        <f t="shared" si="1393"/>
        <v>0</v>
      </c>
      <c r="EF244" s="206">
        <f t="shared" si="1394"/>
        <v>0</v>
      </c>
      <c r="EG244" s="206">
        <f t="shared" si="1395"/>
        <v>0</v>
      </c>
      <c r="EH244" s="207"/>
      <c r="EI244" s="207">
        <f t="shared" si="1461"/>
        <v>0</v>
      </c>
      <c r="EJ244" s="206">
        <f t="shared" si="1396"/>
        <v>0</v>
      </c>
      <c r="EK244" s="206">
        <f t="shared" si="1397"/>
        <v>0</v>
      </c>
      <c r="EL244" s="207"/>
      <c r="EM244" s="207">
        <f t="shared" si="1398"/>
        <v>0</v>
      </c>
      <c r="EN244" s="206">
        <f t="shared" si="1399"/>
        <v>0</v>
      </c>
      <c r="EO244" s="206">
        <f t="shared" si="1400"/>
        <v>0</v>
      </c>
      <c r="EP244" s="207"/>
      <c r="EQ244" s="207">
        <f t="shared" si="1401"/>
        <v>0</v>
      </c>
      <c r="ER244" s="206">
        <f t="shared" si="1402"/>
        <v>0</v>
      </c>
      <c r="ES244" s="206">
        <f t="shared" si="1403"/>
        <v>0</v>
      </c>
      <c r="ET244" s="207"/>
      <c r="EU244" s="207">
        <f t="shared" si="1404"/>
        <v>0</v>
      </c>
      <c r="EV244" s="206">
        <f t="shared" si="1405"/>
        <v>0</v>
      </c>
      <c r="EW244" s="206">
        <f t="shared" si="1406"/>
        <v>0</v>
      </c>
      <c r="EX244" s="207"/>
      <c r="EY244" s="207">
        <f t="shared" si="1407"/>
        <v>0</v>
      </c>
      <c r="EZ244" s="206"/>
      <c r="FA244" s="206">
        <f t="shared" si="1409"/>
        <v>0</v>
      </c>
      <c r="FB244" s="207"/>
      <c r="FC244" s="207">
        <f t="shared" si="1410"/>
        <v>0</v>
      </c>
      <c r="FD244" s="206">
        <f t="shared" si="1411"/>
        <v>0</v>
      </c>
      <c r="FE244" s="206">
        <f t="shared" si="1412"/>
        <v>0</v>
      </c>
      <c r="FF244" s="207"/>
      <c r="FG244" s="207">
        <f t="shared" si="1413"/>
        <v>0</v>
      </c>
      <c r="FH244" s="206">
        <f t="shared" si="1414"/>
        <v>0</v>
      </c>
      <c r="FI244" s="206">
        <f t="shared" si="1415"/>
        <v>0</v>
      </c>
      <c r="FJ244" s="207"/>
      <c r="FK244" s="207">
        <f t="shared" si="1416"/>
        <v>0</v>
      </c>
      <c r="FL244" s="206">
        <f t="shared" si="1417"/>
        <v>0</v>
      </c>
      <c r="FM244" s="206">
        <f t="shared" si="1418"/>
        <v>0</v>
      </c>
      <c r="FN244" s="207"/>
      <c r="FO244" s="207">
        <f t="shared" si="1419"/>
        <v>0</v>
      </c>
      <c r="FP244" s="206">
        <f t="shared" si="1420"/>
        <v>0</v>
      </c>
      <c r="FQ244" s="206">
        <f t="shared" si="1421"/>
        <v>0</v>
      </c>
      <c r="FR244" s="207"/>
      <c r="FS244" s="207">
        <f t="shared" si="1422"/>
        <v>0</v>
      </c>
      <c r="FT244" s="206">
        <f t="shared" si="1423"/>
        <v>0</v>
      </c>
      <c r="FU244" s="206">
        <f t="shared" si="1424"/>
        <v>0</v>
      </c>
      <c r="FV244" s="207"/>
      <c r="FW244" s="207">
        <f t="shared" si="1425"/>
        <v>0</v>
      </c>
      <c r="FX244" s="206"/>
      <c r="FY244" s="206">
        <f t="shared" si="1427"/>
        <v>0</v>
      </c>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1:263" s="3" customFormat="1" x14ac:dyDescent="0.2">
      <c r="A245" s="45" t="s">
        <v>102</v>
      </c>
      <c r="B245" s="45" t="s">
        <v>103</v>
      </c>
      <c r="C245" s="45" t="s">
        <v>3</v>
      </c>
      <c r="D245" s="45">
        <v>100</v>
      </c>
      <c r="E245" s="486"/>
      <c r="F245" s="52">
        <f t="shared" ref="F245" si="1487">SUM(E245*$D245)</f>
        <v>0</v>
      </c>
      <c r="G245" s="47"/>
      <c r="H245" s="52">
        <f t="shared" ref="H245" si="1488">SUM(G245*$D245)</f>
        <v>0</v>
      </c>
      <c r="I245" s="47"/>
      <c r="J245" s="52">
        <f t="shared" ref="J245" si="1489">SUM(I245*$D245)</f>
        <v>0</v>
      </c>
      <c r="K245" s="47"/>
      <c r="L245" s="52">
        <f t="shared" ref="L245" si="1490">SUM(K245*$D245)</f>
        <v>0</v>
      </c>
      <c r="M245" s="47"/>
      <c r="N245" s="52">
        <f t="shared" ref="N245" si="1491">SUM(M245*$D245)</f>
        <v>0</v>
      </c>
      <c r="O245" s="47"/>
      <c r="P245" s="52">
        <f t="shared" ref="P245" si="1492">SUM(O245*$D245)</f>
        <v>0</v>
      </c>
      <c r="Q245" s="47"/>
      <c r="R245" s="52">
        <f t="shared" ref="R245" si="1493">SUM(Q245*$D245)</f>
        <v>0</v>
      </c>
      <c r="S245" s="47"/>
      <c r="T245" s="52">
        <f t="shared" ref="T245" si="1494">SUM(S245*$D245)</f>
        <v>0</v>
      </c>
      <c r="U245" s="47"/>
      <c r="V245" s="52">
        <f t="shared" ref="V245" si="1495">SUM(U245*$D245)</f>
        <v>0</v>
      </c>
      <c r="W245" s="47"/>
      <c r="X245" s="52">
        <f t="shared" ref="X245" si="1496">SUM(W245*$D245)</f>
        <v>0</v>
      </c>
      <c r="Y245" s="47"/>
      <c r="Z245" s="52">
        <f t="shared" ref="Z245" si="1497">SUM(Y245*$D245)</f>
        <v>0</v>
      </c>
      <c r="AA245" s="47"/>
      <c r="AB245" s="481">
        <f t="shared" ref="AB245" si="1498">SUM(AA245*$D245)</f>
        <v>0</v>
      </c>
      <c r="AC245" s="486"/>
      <c r="AD245" s="52">
        <f t="shared" ref="AD245:AD249" si="1499">SUM(AC245*$D245)</f>
        <v>0</v>
      </c>
      <c r="AE245" s="47"/>
      <c r="AF245" s="52">
        <f t="shared" ref="AF245:AF249" si="1500">SUM(AE245*$D245)</f>
        <v>0</v>
      </c>
      <c r="AG245" s="47"/>
      <c r="AH245" s="52">
        <f t="shared" ref="AH245:AH249" si="1501">SUM(AG245*$D245)</f>
        <v>0</v>
      </c>
      <c r="AI245" s="47"/>
      <c r="AJ245" s="52">
        <f t="shared" ref="AJ245:AJ249" si="1502">SUM(AI245*$D245)</f>
        <v>0</v>
      </c>
      <c r="AK245" s="47"/>
      <c r="AL245" s="52">
        <f t="shared" ref="AL245:AL249" si="1503">SUM(AK245*$D245)</f>
        <v>0</v>
      </c>
      <c r="AM245" s="47"/>
      <c r="AN245" s="52">
        <f t="shared" ref="AN245:AN249" si="1504">SUM(AM245*$D245)</f>
        <v>0</v>
      </c>
      <c r="AO245" s="47"/>
      <c r="AP245" s="52">
        <f t="shared" ref="AP245:AP249" si="1505">SUM(AO245*$D245)</f>
        <v>0</v>
      </c>
      <c r="AQ245" s="47"/>
      <c r="AR245" s="52">
        <f t="shared" ref="AR245:AR249" si="1506">SUM(AQ245*$D245)</f>
        <v>0</v>
      </c>
      <c r="AS245" s="47"/>
      <c r="AT245" s="52">
        <f t="shared" ref="AT245:AT249" si="1507">SUM(AS245*$D245)</f>
        <v>0</v>
      </c>
      <c r="AU245" s="47"/>
      <c r="AV245" s="52">
        <f t="shared" ref="AV245:AV249" si="1508">SUM(AU245*$D245)</f>
        <v>0</v>
      </c>
      <c r="AW245" s="47"/>
      <c r="AX245" s="52">
        <f t="shared" ref="AX245:AX249" si="1509">SUM(AW245*$D245)</f>
        <v>0</v>
      </c>
      <c r="AY245" s="47"/>
      <c r="AZ245" s="481">
        <f t="shared" ref="AZ245:AZ249" si="1510">SUM(AY245*$D245)</f>
        <v>0</v>
      </c>
      <c r="BA245" s="486"/>
      <c r="BB245" s="52">
        <f t="shared" si="1349"/>
        <v>0</v>
      </c>
      <c r="BC245" s="47"/>
      <c r="BD245" s="52">
        <f t="shared" si="1350"/>
        <v>0</v>
      </c>
      <c r="BE245" s="47"/>
      <c r="BF245" s="52">
        <f t="shared" si="1351"/>
        <v>0</v>
      </c>
      <c r="BG245" s="47"/>
      <c r="BH245" s="52">
        <f t="shared" si="1352"/>
        <v>0</v>
      </c>
      <c r="BI245" s="47"/>
      <c r="BJ245" s="52">
        <f t="shared" si="1353"/>
        <v>0</v>
      </c>
      <c r="BK245" s="47"/>
      <c r="BL245" s="52">
        <f t="shared" si="1354"/>
        <v>0</v>
      </c>
      <c r="BM245" s="47"/>
      <c r="BN245" s="52">
        <f t="shared" si="1355"/>
        <v>0</v>
      </c>
      <c r="BO245" s="47"/>
      <c r="BP245" s="52">
        <f t="shared" si="1356"/>
        <v>0</v>
      </c>
      <c r="BQ245" s="47"/>
      <c r="BR245" s="52">
        <f t="shared" si="1357"/>
        <v>0</v>
      </c>
      <c r="BS245" s="47"/>
      <c r="BT245" s="52">
        <f t="shared" si="1358"/>
        <v>0</v>
      </c>
      <c r="BU245" s="47"/>
      <c r="BV245" s="52">
        <f t="shared" si="1359"/>
        <v>0</v>
      </c>
      <c r="BW245" s="47"/>
      <c r="BX245" s="505">
        <f t="shared" si="1360"/>
        <v>0</v>
      </c>
      <c r="BY245" s="499"/>
      <c r="BZ245" s="52">
        <f t="shared" si="1361"/>
        <v>0</v>
      </c>
      <c r="CA245" s="47"/>
      <c r="CB245" s="52">
        <f t="shared" si="1362"/>
        <v>0</v>
      </c>
      <c r="CC245" s="47"/>
      <c r="CD245" s="52">
        <f t="shared" si="1363"/>
        <v>0</v>
      </c>
      <c r="CE245" s="47"/>
      <c r="CF245" s="52">
        <f t="shared" si="1364"/>
        <v>0</v>
      </c>
      <c r="CG245" s="42"/>
      <c r="CH245" s="49">
        <f t="shared" si="1365"/>
        <v>0</v>
      </c>
      <c r="CI245" s="49">
        <f t="shared" si="1366"/>
        <v>0</v>
      </c>
      <c r="CJ245" s="1"/>
      <c r="CK245" s="1"/>
      <c r="CL245" s="207"/>
      <c r="CM245" s="207">
        <f t="shared" si="1367"/>
        <v>0</v>
      </c>
      <c r="CN245" s="206">
        <f t="shared" si="1452"/>
        <v>0</v>
      </c>
      <c r="CO245" s="206">
        <f t="shared" si="1453"/>
        <v>0</v>
      </c>
      <c r="CP245" s="207"/>
      <c r="CQ245" s="207">
        <f t="shared" si="1370"/>
        <v>0</v>
      </c>
      <c r="CR245" s="206">
        <f t="shared" si="1454"/>
        <v>0</v>
      </c>
      <c r="CS245" s="206">
        <f t="shared" si="1455"/>
        <v>0</v>
      </c>
      <c r="CT245" s="207"/>
      <c r="CU245" s="207">
        <f t="shared" si="1371"/>
        <v>0</v>
      </c>
      <c r="CV245" s="206">
        <f t="shared" si="1372"/>
        <v>0</v>
      </c>
      <c r="CW245" s="206">
        <f t="shared" si="1373"/>
        <v>0</v>
      </c>
      <c r="CX245" s="207"/>
      <c r="CY245" s="207">
        <f t="shared" si="1374"/>
        <v>0</v>
      </c>
      <c r="CZ245" s="206">
        <f t="shared" si="1375"/>
        <v>0</v>
      </c>
      <c r="DA245" s="206">
        <f t="shared" si="1376"/>
        <v>0</v>
      </c>
      <c r="DB245" s="207"/>
      <c r="DC245" s="207">
        <f t="shared" si="1377"/>
        <v>0</v>
      </c>
      <c r="DD245" s="206">
        <f t="shared" si="1378"/>
        <v>0</v>
      </c>
      <c r="DE245" s="206">
        <f t="shared" si="1379"/>
        <v>0</v>
      </c>
      <c r="DF245" s="207"/>
      <c r="DG245" s="207">
        <f t="shared" si="1380"/>
        <v>0</v>
      </c>
      <c r="DH245" s="206">
        <f t="shared" si="1456"/>
        <v>0</v>
      </c>
      <c r="DI245" s="206">
        <f t="shared" si="1457"/>
        <v>0</v>
      </c>
      <c r="DJ245" s="207"/>
      <c r="DK245" s="207">
        <f t="shared" si="1381"/>
        <v>0</v>
      </c>
      <c r="DL245" s="206">
        <f t="shared" si="1382"/>
        <v>0</v>
      </c>
      <c r="DM245" s="206">
        <f t="shared" si="1383"/>
        <v>0</v>
      </c>
      <c r="DN245" s="207"/>
      <c r="DO245" s="207">
        <f t="shared" si="1384"/>
        <v>0</v>
      </c>
      <c r="DP245" s="206">
        <f t="shared" si="1385"/>
        <v>0</v>
      </c>
      <c r="DQ245" s="206">
        <f t="shared" si="1386"/>
        <v>0</v>
      </c>
      <c r="DR245" s="207"/>
      <c r="DS245" s="207">
        <f t="shared" si="1387"/>
        <v>0</v>
      </c>
      <c r="DT245" s="206">
        <f t="shared" si="1388"/>
        <v>0</v>
      </c>
      <c r="DU245" s="206">
        <f t="shared" si="1389"/>
        <v>0</v>
      </c>
      <c r="DV245" s="207"/>
      <c r="DW245" s="207">
        <f t="shared" si="1458"/>
        <v>0</v>
      </c>
      <c r="DX245" s="206">
        <f t="shared" si="1459"/>
        <v>0</v>
      </c>
      <c r="DY245" s="206">
        <f t="shared" si="1460"/>
        <v>0</v>
      </c>
      <c r="DZ245" s="525"/>
      <c r="EA245" s="207">
        <f t="shared" si="1390"/>
        <v>0</v>
      </c>
      <c r="EB245" s="206">
        <f t="shared" si="1391"/>
        <v>0</v>
      </c>
      <c r="EC245" s="206">
        <f t="shared" si="1392"/>
        <v>0</v>
      </c>
      <c r="ED245" s="207"/>
      <c r="EE245" s="207">
        <f t="shared" si="1393"/>
        <v>0</v>
      </c>
      <c r="EF245" s="206">
        <f t="shared" si="1394"/>
        <v>0</v>
      </c>
      <c r="EG245" s="206">
        <f t="shared" si="1395"/>
        <v>0</v>
      </c>
      <c r="EH245" s="207"/>
      <c r="EI245" s="207">
        <f t="shared" si="1461"/>
        <v>0</v>
      </c>
      <c r="EJ245" s="206">
        <f t="shared" si="1396"/>
        <v>0</v>
      </c>
      <c r="EK245" s="206">
        <f t="shared" si="1397"/>
        <v>0</v>
      </c>
      <c r="EL245" s="207"/>
      <c r="EM245" s="207">
        <f t="shared" si="1398"/>
        <v>0</v>
      </c>
      <c r="EN245" s="206">
        <f t="shared" si="1399"/>
        <v>0</v>
      </c>
      <c r="EO245" s="206">
        <f t="shared" si="1400"/>
        <v>0</v>
      </c>
      <c r="EP245" s="207"/>
      <c r="EQ245" s="207">
        <f t="shared" si="1401"/>
        <v>0</v>
      </c>
      <c r="ER245" s="206">
        <f t="shared" si="1402"/>
        <v>0</v>
      </c>
      <c r="ES245" s="206">
        <f t="shared" si="1403"/>
        <v>0</v>
      </c>
      <c r="ET245" s="207"/>
      <c r="EU245" s="207">
        <f t="shared" si="1404"/>
        <v>0</v>
      </c>
      <c r="EV245" s="206">
        <f t="shared" si="1405"/>
        <v>0</v>
      </c>
      <c r="EW245" s="206">
        <f t="shared" si="1406"/>
        <v>0</v>
      </c>
      <c r="EX245" s="207"/>
      <c r="EY245" s="207">
        <f t="shared" si="1407"/>
        <v>0</v>
      </c>
      <c r="EZ245" s="206"/>
      <c r="FA245" s="206">
        <f t="shared" si="1409"/>
        <v>0</v>
      </c>
      <c r="FB245" s="207"/>
      <c r="FC245" s="207">
        <f t="shared" si="1410"/>
        <v>0</v>
      </c>
      <c r="FD245" s="206">
        <f t="shared" si="1411"/>
        <v>0</v>
      </c>
      <c r="FE245" s="206">
        <f t="shared" si="1412"/>
        <v>0</v>
      </c>
      <c r="FF245" s="207"/>
      <c r="FG245" s="207">
        <f t="shared" si="1413"/>
        <v>0</v>
      </c>
      <c r="FH245" s="206">
        <f t="shared" si="1414"/>
        <v>0</v>
      </c>
      <c r="FI245" s="206">
        <f t="shared" si="1415"/>
        <v>0</v>
      </c>
      <c r="FJ245" s="207"/>
      <c r="FK245" s="207">
        <f t="shared" si="1416"/>
        <v>0</v>
      </c>
      <c r="FL245" s="206">
        <f t="shared" si="1417"/>
        <v>0</v>
      </c>
      <c r="FM245" s="206">
        <f t="shared" si="1418"/>
        <v>0</v>
      </c>
      <c r="FN245" s="207"/>
      <c r="FO245" s="207">
        <f t="shared" si="1419"/>
        <v>0</v>
      </c>
      <c r="FP245" s="206">
        <f t="shared" si="1420"/>
        <v>0</v>
      </c>
      <c r="FQ245" s="206">
        <f t="shared" si="1421"/>
        <v>0</v>
      </c>
      <c r="FR245" s="207"/>
      <c r="FS245" s="207">
        <f t="shared" si="1422"/>
        <v>0</v>
      </c>
      <c r="FT245" s="206">
        <f t="shared" si="1423"/>
        <v>0</v>
      </c>
      <c r="FU245" s="206">
        <f t="shared" si="1424"/>
        <v>0</v>
      </c>
      <c r="FV245" s="207"/>
      <c r="FW245" s="207">
        <f t="shared" si="1425"/>
        <v>0</v>
      </c>
      <c r="FX245" s="206"/>
      <c r="FY245" s="206">
        <f t="shared" si="1427"/>
        <v>0</v>
      </c>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1:263" s="3" customFormat="1" x14ac:dyDescent="0.2">
      <c r="A246" s="45" t="s">
        <v>171</v>
      </c>
      <c r="B246" s="45" t="s">
        <v>101</v>
      </c>
      <c r="C246" s="45" t="s">
        <v>3</v>
      </c>
      <c r="D246" s="45">
        <v>100</v>
      </c>
      <c r="E246" s="486"/>
      <c r="F246" s="52">
        <f t="shared" si="1428"/>
        <v>0</v>
      </c>
      <c r="G246" s="47"/>
      <c r="H246" s="52">
        <f t="shared" si="1429"/>
        <v>0</v>
      </c>
      <c r="I246" s="47"/>
      <c r="J246" s="52">
        <f t="shared" si="1430"/>
        <v>0</v>
      </c>
      <c r="K246" s="47"/>
      <c r="L246" s="52">
        <f t="shared" si="1431"/>
        <v>0</v>
      </c>
      <c r="M246" s="47"/>
      <c r="N246" s="52">
        <f t="shared" si="1432"/>
        <v>0</v>
      </c>
      <c r="O246" s="47"/>
      <c r="P246" s="52">
        <f t="shared" si="1433"/>
        <v>0</v>
      </c>
      <c r="Q246" s="47"/>
      <c r="R246" s="52">
        <f t="shared" si="1434"/>
        <v>0</v>
      </c>
      <c r="S246" s="47"/>
      <c r="T246" s="52">
        <f t="shared" si="1435"/>
        <v>0</v>
      </c>
      <c r="U246" s="47"/>
      <c r="V246" s="52">
        <f t="shared" si="1436"/>
        <v>0</v>
      </c>
      <c r="W246" s="47"/>
      <c r="X246" s="52">
        <f t="shared" si="1437"/>
        <v>0</v>
      </c>
      <c r="Y246" s="47"/>
      <c r="Z246" s="52">
        <f t="shared" si="1438"/>
        <v>0</v>
      </c>
      <c r="AA246" s="47"/>
      <c r="AB246" s="481">
        <f t="shared" si="1439"/>
        <v>0</v>
      </c>
      <c r="AC246" s="486"/>
      <c r="AD246" s="52">
        <f t="shared" si="1499"/>
        <v>0</v>
      </c>
      <c r="AE246" s="47"/>
      <c r="AF246" s="52">
        <f t="shared" si="1500"/>
        <v>0</v>
      </c>
      <c r="AG246" s="47"/>
      <c r="AH246" s="52">
        <f t="shared" si="1501"/>
        <v>0</v>
      </c>
      <c r="AI246" s="47"/>
      <c r="AJ246" s="52">
        <f t="shared" si="1502"/>
        <v>0</v>
      </c>
      <c r="AK246" s="47"/>
      <c r="AL246" s="52">
        <f t="shared" si="1503"/>
        <v>0</v>
      </c>
      <c r="AM246" s="47"/>
      <c r="AN246" s="52">
        <f t="shared" si="1504"/>
        <v>0</v>
      </c>
      <c r="AO246" s="47"/>
      <c r="AP246" s="52">
        <f t="shared" si="1505"/>
        <v>0</v>
      </c>
      <c r="AQ246" s="47"/>
      <c r="AR246" s="52">
        <f t="shared" si="1506"/>
        <v>0</v>
      </c>
      <c r="AS246" s="47"/>
      <c r="AT246" s="52">
        <f t="shared" si="1507"/>
        <v>0</v>
      </c>
      <c r="AU246" s="47"/>
      <c r="AV246" s="52">
        <f t="shared" si="1508"/>
        <v>0</v>
      </c>
      <c r="AW246" s="47"/>
      <c r="AX246" s="52">
        <f t="shared" si="1509"/>
        <v>0</v>
      </c>
      <c r="AY246" s="47"/>
      <c r="AZ246" s="481">
        <f t="shared" si="1510"/>
        <v>0</v>
      </c>
      <c r="BA246" s="486"/>
      <c r="BB246" s="52">
        <f t="shared" si="1349"/>
        <v>0</v>
      </c>
      <c r="BC246" s="47"/>
      <c r="BD246" s="52">
        <f t="shared" si="1350"/>
        <v>0</v>
      </c>
      <c r="BE246" s="47"/>
      <c r="BF246" s="52">
        <f t="shared" si="1351"/>
        <v>0</v>
      </c>
      <c r="BG246" s="47"/>
      <c r="BH246" s="52">
        <f t="shared" si="1352"/>
        <v>0</v>
      </c>
      <c r="BI246" s="47"/>
      <c r="BJ246" s="52">
        <f t="shared" si="1353"/>
        <v>0</v>
      </c>
      <c r="BK246" s="47"/>
      <c r="BL246" s="52">
        <f t="shared" si="1354"/>
        <v>0</v>
      </c>
      <c r="BM246" s="47"/>
      <c r="BN246" s="52">
        <f t="shared" si="1355"/>
        <v>0</v>
      </c>
      <c r="BO246" s="47"/>
      <c r="BP246" s="52">
        <f t="shared" si="1356"/>
        <v>0</v>
      </c>
      <c r="BQ246" s="47"/>
      <c r="BR246" s="52">
        <f t="shared" si="1357"/>
        <v>0</v>
      </c>
      <c r="BS246" s="47"/>
      <c r="BT246" s="52">
        <f t="shared" si="1358"/>
        <v>0</v>
      </c>
      <c r="BU246" s="47"/>
      <c r="BV246" s="52">
        <f t="shared" si="1359"/>
        <v>0</v>
      </c>
      <c r="BW246" s="47"/>
      <c r="BX246" s="505">
        <f t="shared" si="1360"/>
        <v>0</v>
      </c>
      <c r="BY246" s="499"/>
      <c r="BZ246" s="52">
        <f t="shared" si="1361"/>
        <v>0</v>
      </c>
      <c r="CA246" s="47"/>
      <c r="CB246" s="52">
        <f t="shared" si="1362"/>
        <v>0</v>
      </c>
      <c r="CC246" s="47"/>
      <c r="CD246" s="52">
        <f t="shared" si="1363"/>
        <v>0</v>
      </c>
      <c r="CE246" s="47"/>
      <c r="CF246" s="52">
        <f t="shared" si="1364"/>
        <v>0</v>
      </c>
      <c r="CG246" s="42"/>
      <c r="CH246" s="49">
        <f t="shared" si="1365"/>
        <v>0</v>
      </c>
      <c r="CI246" s="49">
        <f t="shared" si="1366"/>
        <v>0</v>
      </c>
      <c r="CJ246" s="1"/>
      <c r="CK246" s="1"/>
      <c r="CL246" s="207"/>
      <c r="CM246" s="207">
        <f t="shared" si="1367"/>
        <v>0</v>
      </c>
      <c r="CN246" s="206">
        <f t="shared" si="1452"/>
        <v>0</v>
      </c>
      <c r="CO246" s="206">
        <f t="shared" si="1453"/>
        <v>0</v>
      </c>
      <c r="CP246" s="207"/>
      <c r="CQ246" s="207">
        <f t="shared" si="1370"/>
        <v>0</v>
      </c>
      <c r="CR246" s="206">
        <f t="shared" si="1454"/>
        <v>0</v>
      </c>
      <c r="CS246" s="206">
        <f t="shared" si="1455"/>
        <v>0</v>
      </c>
      <c r="CT246" s="207"/>
      <c r="CU246" s="207">
        <f t="shared" si="1371"/>
        <v>0</v>
      </c>
      <c r="CV246" s="206">
        <f t="shared" si="1372"/>
        <v>0</v>
      </c>
      <c r="CW246" s="206">
        <f t="shared" si="1373"/>
        <v>0</v>
      </c>
      <c r="CX246" s="207"/>
      <c r="CY246" s="207">
        <f t="shared" si="1374"/>
        <v>0</v>
      </c>
      <c r="CZ246" s="206">
        <f t="shared" si="1375"/>
        <v>0</v>
      </c>
      <c r="DA246" s="206">
        <f t="shared" si="1376"/>
        <v>0</v>
      </c>
      <c r="DB246" s="207"/>
      <c r="DC246" s="207">
        <f t="shared" si="1377"/>
        <v>0</v>
      </c>
      <c r="DD246" s="206">
        <f t="shared" si="1378"/>
        <v>0</v>
      </c>
      <c r="DE246" s="206">
        <f t="shared" si="1379"/>
        <v>0</v>
      </c>
      <c r="DF246" s="207"/>
      <c r="DG246" s="207">
        <f t="shared" si="1380"/>
        <v>0</v>
      </c>
      <c r="DH246" s="206">
        <f t="shared" si="1456"/>
        <v>0</v>
      </c>
      <c r="DI246" s="206">
        <f t="shared" si="1457"/>
        <v>0</v>
      </c>
      <c r="DJ246" s="207"/>
      <c r="DK246" s="207">
        <f t="shared" si="1381"/>
        <v>0</v>
      </c>
      <c r="DL246" s="206">
        <f t="shared" si="1382"/>
        <v>0</v>
      </c>
      <c r="DM246" s="206">
        <f t="shared" si="1383"/>
        <v>0</v>
      </c>
      <c r="DN246" s="207"/>
      <c r="DO246" s="207">
        <f t="shared" si="1384"/>
        <v>0</v>
      </c>
      <c r="DP246" s="206">
        <f t="shared" si="1385"/>
        <v>0</v>
      </c>
      <c r="DQ246" s="206">
        <f t="shared" si="1386"/>
        <v>0</v>
      </c>
      <c r="DR246" s="207"/>
      <c r="DS246" s="207">
        <f t="shared" si="1387"/>
        <v>0</v>
      </c>
      <c r="DT246" s="206">
        <f t="shared" si="1388"/>
        <v>0</v>
      </c>
      <c r="DU246" s="206">
        <f t="shared" si="1389"/>
        <v>0</v>
      </c>
      <c r="DV246" s="207"/>
      <c r="DW246" s="207">
        <f t="shared" si="1458"/>
        <v>0</v>
      </c>
      <c r="DX246" s="206">
        <f t="shared" si="1459"/>
        <v>0</v>
      </c>
      <c r="DY246" s="206">
        <f t="shared" si="1460"/>
        <v>0</v>
      </c>
      <c r="DZ246" s="525"/>
      <c r="EA246" s="207">
        <f t="shared" si="1390"/>
        <v>0</v>
      </c>
      <c r="EB246" s="206">
        <f t="shared" si="1391"/>
        <v>0</v>
      </c>
      <c r="EC246" s="206">
        <f t="shared" si="1392"/>
        <v>0</v>
      </c>
      <c r="ED246" s="207"/>
      <c r="EE246" s="207">
        <f t="shared" si="1393"/>
        <v>0</v>
      </c>
      <c r="EF246" s="206">
        <f t="shared" si="1394"/>
        <v>0</v>
      </c>
      <c r="EG246" s="206">
        <f t="shared" si="1395"/>
        <v>0</v>
      </c>
      <c r="EH246" s="207"/>
      <c r="EI246" s="207">
        <f t="shared" si="1461"/>
        <v>0</v>
      </c>
      <c r="EJ246" s="206">
        <f t="shared" si="1396"/>
        <v>0</v>
      </c>
      <c r="EK246" s="206">
        <f t="shared" si="1397"/>
        <v>0</v>
      </c>
      <c r="EL246" s="207"/>
      <c r="EM246" s="207">
        <f t="shared" si="1398"/>
        <v>0</v>
      </c>
      <c r="EN246" s="206">
        <f t="shared" si="1399"/>
        <v>0</v>
      </c>
      <c r="EO246" s="206">
        <f t="shared" si="1400"/>
        <v>0</v>
      </c>
      <c r="EP246" s="207"/>
      <c r="EQ246" s="207">
        <f t="shared" si="1401"/>
        <v>0</v>
      </c>
      <c r="ER246" s="206">
        <f t="shared" si="1402"/>
        <v>0</v>
      </c>
      <c r="ES246" s="206">
        <f t="shared" si="1403"/>
        <v>0</v>
      </c>
      <c r="ET246" s="207"/>
      <c r="EU246" s="207">
        <f t="shared" si="1404"/>
        <v>0</v>
      </c>
      <c r="EV246" s="206">
        <f t="shared" si="1405"/>
        <v>0</v>
      </c>
      <c r="EW246" s="206">
        <f t="shared" si="1406"/>
        <v>0</v>
      </c>
      <c r="EX246" s="207"/>
      <c r="EY246" s="207">
        <f t="shared" si="1407"/>
        <v>0</v>
      </c>
      <c r="EZ246" s="206"/>
      <c r="FA246" s="206">
        <f t="shared" si="1409"/>
        <v>0</v>
      </c>
      <c r="FB246" s="207"/>
      <c r="FC246" s="207">
        <f t="shared" si="1410"/>
        <v>0</v>
      </c>
      <c r="FD246" s="206">
        <f t="shared" si="1411"/>
        <v>0</v>
      </c>
      <c r="FE246" s="206">
        <f t="shared" si="1412"/>
        <v>0</v>
      </c>
      <c r="FF246" s="207"/>
      <c r="FG246" s="207">
        <f t="shared" si="1413"/>
        <v>0</v>
      </c>
      <c r="FH246" s="206">
        <f t="shared" si="1414"/>
        <v>0</v>
      </c>
      <c r="FI246" s="206">
        <f t="shared" si="1415"/>
        <v>0</v>
      </c>
      <c r="FJ246" s="207"/>
      <c r="FK246" s="207">
        <f t="shared" si="1416"/>
        <v>0</v>
      </c>
      <c r="FL246" s="206">
        <f t="shared" si="1417"/>
        <v>0</v>
      </c>
      <c r="FM246" s="206">
        <f t="shared" si="1418"/>
        <v>0</v>
      </c>
      <c r="FN246" s="207"/>
      <c r="FO246" s="207">
        <f t="shared" si="1419"/>
        <v>0</v>
      </c>
      <c r="FP246" s="206">
        <f t="shared" si="1420"/>
        <v>0</v>
      </c>
      <c r="FQ246" s="206">
        <f t="shared" si="1421"/>
        <v>0</v>
      </c>
      <c r="FR246" s="207"/>
      <c r="FS246" s="207">
        <f t="shared" si="1422"/>
        <v>0</v>
      </c>
      <c r="FT246" s="206">
        <f t="shared" si="1423"/>
        <v>0</v>
      </c>
      <c r="FU246" s="206">
        <f t="shared" si="1424"/>
        <v>0</v>
      </c>
      <c r="FV246" s="207"/>
      <c r="FW246" s="207">
        <f t="shared" si="1425"/>
        <v>0</v>
      </c>
      <c r="FX246" s="206"/>
      <c r="FY246" s="206">
        <f t="shared" si="1427"/>
        <v>0</v>
      </c>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1:263" s="3" customFormat="1" x14ac:dyDescent="0.2">
      <c r="A247" s="45" t="s">
        <v>188</v>
      </c>
      <c r="B247" s="45" t="s">
        <v>202</v>
      </c>
      <c r="C247" s="45" t="s">
        <v>3</v>
      </c>
      <c r="D247" s="45">
        <v>100</v>
      </c>
      <c r="E247" s="486"/>
      <c r="F247" s="52">
        <f t="shared" si="1428"/>
        <v>0</v>
      </c>
      <c r="G247" s="47"/>
      <c r="H247" s="52">
        <f t="shared" si="1429"/>
        <v>0</v>
      </c>
      <c r="I247" s="47"/>
      <c r="J247" s="52">
        <f t="shared" si="1430"/>
        <v>0</v>
      </c>
      <c r="K247" s="47"/>
      <c r="L247" s="52">
        <f t="shared" si="1431"/>
        <v>0</v>
      </c>
      <c r="M247" s="47"/>
      <c r="N247" s="52">
        <f t="shared" si="1432"/>
        <v>0</v>
      </c>
      <c r="O247" s="47"/>
      <c r="P247" s="52">
        <f t="shared" si="1433"/>
        <v>0</v>
      </c>
      <c r="Q247" s="47"/>
      <c r="R247" s="52">
        <f t="shared" si="1434"/>
        <v>0</v>
      </c>
      <c r="S247" s="47"/>
      <c r="T247" s="52">
        <f t="shared" si="1435"/>
        <v>0</v>
      </c>
      <c r="U247" s="47"/>
      <c r="V247" s="52">
        <f t="shared" si="1436"/>
        <v>0</v>
      </c>
      <c r="W247" s="47"/>
      <c r="X247" s="52">
        <f t="shared" si="1437"/>
        <v>0</v>
      </c>
      <c r="Y247" s="47"/>
      <c r="Z247" s="52">
        <f t="shared" si="1438"/>
        <v>0</v>
      </c>
      <c r="AA247" s="47"/>
      <c r="AB247" s="481">
        <f t="shared" si="1439"/>
        <v>0</v>
      </c>
      <c r="AC247" s="486"/>
      <c r="AD247" s="52">
        <f t="shared" si="1499"/>
        <v>0</v>
      </c>
      <c r="AE247" s="47"/>
      <c r="AF247" s="52">
        <f t="shared" si="1500"/>
        <v>0</v>
      </c>
      <c r="AG247" s="47"/>
      <c r="AH247" s="52">
        <f t="shared" si="1501"/>
        <v>0</v>
      </c>
      <c r="AI247" s="47"/>
      <c r="AJ247" s="52">
        <f t="shared" si="1502"/>
        <v>0</v>
      </c>
      <c r="AK247" s="47"/>
      <c r="AL247" s="52">
        <f t="shared" si="1503"/>
        <v>0</v>
      </c>
      <c r="AM247" s="47"/>
      <c r="AN247" s="52">
        <f t="shared" si="1504"/>
        <v>0</v>
      </c>
      <c r="AO247" s="47"/>
      <c r="AP247" s="52">
        <f t="shared" si="1505"/>
        <v>0</v>
      </c>
      <c r="AQ247" s="47"/>
      <c r="AR247" s="52">
        <f t="shared" si="1506"/>
        <v>0</v>
      </c>
      <c r="AS247" s="47"/>
      <c r="AT247" s="52">
        <f t="shared" si="1507"/>
        <v>0</v>
      </c>
      <c r="AU247" s="47"/>
      <c r="AV247" s="52">
        <f t="shared" si="1508"/>
        <v>0</v>
      </c>
      <c r="AW247" s="47"/>
      <c r="AX247" s="52">
        <f t="shared" si="1509"/>
        <v>0</v>
      </c>
      <c r="AY247" s="47"/>
      <c r="AZ247" s="481">
        <f t="shared" si="1510"/>
        <v>0</v>
      </c>
      <c r="BA247" s="486"/>
      <c r="BB247" s="52">
        <f t="shared" ref="BB247" si="1511">SUM(BA247*$D247)</f>
        <v>0</v>
      </c>
      <c r="BC247" s="47"/>
      <c r="BD247" s="52">
        <f t="shared" si="1350"/>
        <v>0</v>
      </c>
      <c r="BE247" s="47"/>
      <c r="BF247" s="52">
        <f t="shared" si="1351"/>
        <v>0</v>
      </c>
      <c r="BG247" s="47"/>
      <c r="BH247" s="52">
        <f t="shared" si="1352"/>
        <v>0</v>
      </c>
      <c r="BI247" s="47"/>
      <c r="BJ247" s="52">
        <f t="shared" si="1353"/>
        <v>0</v>
      </c>
      <c r="BK247" s="47"/>
      <c r="BL247" s="52">
        <f t="shared" si="1354"/>
        <v>0</v>
      </c>
      <c r="BM247" s="47"/>
      <c r="BN247" s="52">
        <f t="shared" si="1355"/>
        <v>0</v>
      </c>
      <c r="BO247" s="47"/>
      <c r="BP247" s="52">
        <f t="shared" si="1356"/>
        <v>0</v>
      </c>
      <c r="BQ247" s="47"/>
      <c r="BR247" s="52">
        <f t="shared" si="1357"/>
        <v>0</v>
      </c>
      <c r="BS247" s="47"/>
      <c r="BT247" s="52">
        <f t="shared" si="1358"/>
        <v>0</v>
      </c>
      <c r="BU247" s="47"/>
      <c r="BV247" s="52">
        <f t="shared" si="1359"/>
        <v>0</v>
      </c>
      <c r="BW247" s="47"/>
      <c r="BX247" s="505">
        <f t="shared" si="1360"/>
        <v>0</v>
      </c>
      <c r="BY247" s="499"/>
      <c r="BZ247" s="52">
        <f t="shared" si="1361"/>
        <v>0</v>
      </c>
      <c r="CA247" s="47"/>
      <c r="CB247" s="52">
        <f t="shared" si="1362"/>
        <v>0</v>
      </c>
      <c r="CC247" s="47"/>
      <c r="CD247" s="52">
        <f t="shared" si="1363"/>
        <v>0</v>
      </c>
      <c r="CE247" s="47"/>
      <c r="CF247" s="52">
        <f t="shared" si="1364"/>
        <v>0</v>
      </c>
      <c r="CG247" s="42"/>
      <c r="CH247" s="49">
        <f t="shared" si="1365"/>
        <v>0</v>
      </c>
      <c r="CI247" s="49">
        <f t="shared" si="1366"/>
        <v>0</v>
      </c>
      <c r="CJ247" s="1"/>
      <c r="CK247" s="1"/>
      <c r="CL247" s="207"/>
      <c r="CM247" s="207">
        <f t="shared" si="1367"/>
        <v>0</v>
      </c>
      <c r="CN247" s="206">
        <f t="shared" si="1452"/>
        <v>0</v>
      </c>
      <c r="CO247" s="206">
        <f t="shared" si="1453"/>
        <v>0</v>
      </c>
      <c r="CP247" s="207"/>
      <c r="CQ247" s="207">
        <f t="shared" si="1370"/>
        <v>0</v>
      </c>
      <c r="CR247" s="206">
        <f t="shared" si="1454"/>
        <v>0</v>
      </c>
      <c r="CS247" s="206">
        <f t="shared" si="1455"/>
        <v>0</v>
      </c>
      <c r="CT247" s="207"/>
      <c r="CU247" s="207">
        <f t="shared" si="1371"/>
        <v>0</v>
      </c>
      <c r="CV247" s="206">
        <f t="shared" si="1372"/>
        <v>0</v>
      </c>
      <c r="CW247" s="206">
        <f t="shared" si="1373"/>
        <v>0</v>
      </c>
      <c r="CX247" s="207"/>
      <c r="CY247" s="207">
        <f t="shared" si="1374"/>
        <v>0</v>
      </c>
      <c r="CZ247" s="206">
        <f t="shared" si="1375"/>
        <v>0</v>
      </c>
      <c r="DA247" s="206">
        <f t="shared" si="1376"/>
        <v>0</v>
      </c>
      <c r="DB247" s="207"/>
      <c r="DC247" s="207">
        <f t="shared" si="1377"/>
        <v>0</v>
      </c>
      <c r="DD247" s="206">
        <f t="shared" si="1378"/>
        <v>0</v>
      </c>
      <c r="DE247" s="206">
        <f t="shared" si="1379"/>
        <v>0</v>
      </c>
      <c r="DF247" s="207"/>
      <c r="DG247" s="207">
        <f t="shared" si="1380"/>
        <v>0</v>
      </c>
      <c r="DH247" s="206">
        <f t="shared" si="1456"/>
        <v>0</v>
      </c>
      <c r="DI247" s="206">
        <f t="shared" si="1457"/>
        <v>0</v>
      </c>
      <c r="DJ247" s="207"/>
      <c r="DK247" s="207">
        <f t="shared" si="1381"/>
        <v>0</v>
      </c>
      <c r="DL247" s="206">
        <f t="shared" si="1382"/>
        <v>0</v>
      </c>
      <c r="DM247" s="206">
        <f t="shared" si="1383"/>
        <v>0</v>
      </c>
      <c r="DN247" s="207"/>
      <c r="DO247" s="207">
        <f t="shared" si="1384"/>
        <v>0</v>
      </c>
      <c r="DP247" s="206">
        <f t="shared" si="1385"/>
        <v>0</v>
      </c>
      <c r="DQ247" s="206">
        <f t="shared" si="1386"/>
        <v>0</v>
      </c>
      <c r="DR247" s="207"/>
      <c r="DS247" s="207">
        <f t="shared" si="1387"/>
        <v>0</v>
      </c>
      <c r="DT247" s="206">
        <f t="shared" si="1388"/>
        <v>0</v>
      </c>
      <c r="DU247" s="206">
        <f t="shared" si="1389"/>
        <v>0</v>
      </c>
      <c r="DV247" s="207"/>
      <c r="DW247" s="207">
        <f t="shared" si="1458"/>
        <v>0</v>
      </c>
      <c r="DX247" s="206">
        <f t="shared" si="1459"/>
        <v>0</v>
      </c>
      <c r="DY247" s="206">
        <f t="shared" si="1460"/>
        <v>0</v>
      </c>
      <c r="DZ247" s="525"/>
      <c r="EA247" s="207">
        <f t="shared" si="1390"/>
        <v>0</v>
      </c>
      <c r="EB247" s="206">
        <f t="shared" si="1391"/>
        <v>0</v>
      </c>
      <c r="EC247" s="206">
        <f t="shared" si="1392"/>
        <v>0</v>
      </c>
      <c r="ED247" s="207"/>
      <c r="EE247" s="207">
        <f t="shared" si="1393"/>
        <v>0</v>
      </c>
      <c r="EF247" s="206">
        <f t="shared" si="1394"/>
        <v>0</v>
      </c>
      <c r="EG247" s="206">
        <f t="shared" si="1395"/>
        <v>0</v>
      </c>
      <c r="EH247" s="207"/>
      <c r="EI247" s="207">
        <f t="shared" si="1461"/>
        <v>0</v>
      </c>
      <c r="EJ247" s="206">
        <f t="shared" si="1396"/>
        <v>0</v>
      </c>
      <c r="EK247" s="206">
        <f t="shared" si="1397"/>
        <v>0</v>
      </c>
      <c r="EL247" s="207"/>
      <c r="EM247" s="207">
        <f t="shared" si="1398"/>
        <v>0</v>
      </c>
      <c r="EN247" s="206">
        <f t="shared" si="1399"/>
        <v>0</v>
      </c>
      <c r="EO247" s="206">
        <f t="shared" si="1400"/>
        <v>0</v>
      </c>
      <c r="EP247" s="207"/>
      <c r="EQ247" s="207">
        <f t="shared" si="1401"/>
        <v>0</v>
      </c>
      <c r="ER247" s="206">
        <f t="shared" si="1402"/>
        <v>0</v>
      </c>
      <c r="ES247" s="206">
        <f t="shared" si="1403"/>
        <v>0</v>
      </c>
      <c r="ET247" s="207"/>
      <c r="EU247" s="207">
        <f t="shared" si="1404"/>
        <v>0</v>
      </c>
      <c r="EV247" s="206">
        <f t="shared" si="1405"/>
        <v>0</v>
      </c>
      <c r="EW247" s="206">
        <f t="shared" si="1406"/>
        <v>0</v>
      </c>
      <c r="EX247" s="207"/>
      <c r="EY247" s="207">
        <f t="shared" si="1407"/>
        <v>0</v>
      </c>
      <c r="EZ247" s="206"/>
      <c r="FA247" s="206">
        <f t="shared" si="1409"/>
        <v>0</v>
      </c>
      <c r="FB247" s="207"/>
      <c r="FC247" s="207">
        <f t="shared" si="1410"/>
        <v>0</v>
      </c>
      <c r="FD247" s="206">
        <f t="shared" si="1411"/>
        <v>0</v>
      </c>
      <c r="FE247" s="206">
        <f t="shared" si="1412"/>
        <v>0</v>
      </c>
      <c r="FF247" s="207"/>
      <c r="FG247" s="207">
        <f t="shared" si="1413"/>
        <v>0</v>
      </c>
      <c r="FH247" s="206">
        <f t="shared" si="1414"/>
        <v>0</v>
      </c>
      <c r="FI247" s="206">
        <f t="shared" si="1415"/>
        <v>0</v>
      </c>
      <c r="FJ247" s="207">
        <v>0.25</v>
      </c>
      <c r="FK247" s="207">
        <f t="shared" si="1416"/>
        <v>25</v>
      </c>
      <c r="FL247" s="206">
        <f t="shared" si="1417"/>
        <v>0.25</v>
      </c>
      <c r="FM247" s="206">
        <f t="shared" si="1418"/>
        <v>25</v>
      </c>
      <c r="FN247" s="207"/>
      <c r="FO247" s="207">
        <f t="shared" si="1419"/>
        <v>0</v>
      </c>
      <c r="FP247" s="206">
        <f t="shared" si="1420"/>
        <v>0</v>
      </c>
      <c r="FQ247" s="206">
        <f t="shared" si="1421"/>
        <v>0</v>
      </c>
      <c r="FR247" s="207"/>
      <c r="FS247" s="207">
        <f t="shared" si="1422"/>
        <v>0</v>
      </c>
      <c r="FT247" s="206">
        <f t="shared" si="1423"/>
        <v>0</v>
      </c>
      <c r="FU247" s="206">
        <f t="shared" si="1424"/>
        <v>0</v>
      </c>
      <c r="FV247" s="207"/>
      <c r="FW247" s="207">
        <f t="shared" si="1425"/>
        <v>0</v>
      </c>
      <c r="FX247" s="206"/>
      <c r="FY247" s="206">
        <f t="shared" si="1427"/>
        <v>0</v>
      </c>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1:263" s="3" customFormat="1" x14ac:dyDescent="0.2">
      <c r="A248" s="45" t="s">
        <v>111</v>
      </c>
      <c r="B248" s="45" t="s">
        <v>112</v>
      </c>
      <c r="C248" s="45" t="s">
        <v>3</v>
      </c>
      <c r="D248" s="45">
        <v>100</v>
      </c>
      <c r="E248" s="486"/>
      <c r="F248" s="52">
        <f t="shared" si="1428"/>
        <v>0</v>
      </c>
      <c r="G248" s="47"/>
      <c r="H248" s="52">
        <f t="shared" si="1429"/>
        <v>0</v>
      </c>
      <c r="I248" s="47"/>
      <c r="J248" s="52">
        <f t="shared" si="1430"/>
        <v>0</v>
      </c>
      <c r="K248" s="47"/>
      <c r="L248" s="52">
        <f t="shared" si="1431"/>
        <v>0</v>
      </c>
      <c r="M248" s="47"/>
      <c r="N248" s="52">
        <f t="shared" si="1432"/>
        <v>0</v>
      </c>
      <c r="O248" s="47"/>
      <c r="P248" s="52">
        <f t="shared" si="1433"/>
        <v>0</v>
      </c>
      <c r="Q248" s="47"/>
      <c r="R248" s="52">
        <f t="shared" si="1434"/>
        <v>0</v>
      </c>
      <c r="S248" s="47"/>
      <c r="T248" s="52">
        <f t="shared" si="1435"/>
        <v>0</v>
      </c>
      <c r="U248" s="47"/>
      <c r="V248" s="52">
        <f t="shared" si="1436"/>
        <v>0</v>
      </c>
      <c r="W248" s="47"/>
      <c r="X248" s="52">
        <f t="shared" si="1437"/>
        <v>0</v>
      </c>
      <c r="Y248" s="47"/>
      <c r="Z248" s="52">
        <f t="shared" si="1438"/>
        <v>0</v>
      </c>
      <c r="AA248" s="47"/>
      <c r="AB248" s="481">
        <f t="shared" si="1439"/>
        <v>0</v>
      </c>
      <c r="AC248" s="486"/>
      <c r="AD248" s="52">
        <f t="shared" si="1499"/>
        <v>0</v>
      </c>
      <c r="AE248" s="47"/>
      <c r="AF248" s="52">
        <f t="shared" si="1500"/>
        <v>0</v>
      </c>
      <c r="AG248" s="47"/>
      <c r="AH248" s="52">
        <f t="shared" si="1501"/>
        <v>0</v>
      </c>
      <c r="AI248" s="47"/>
      <c r="AJ248" s="52">
        <f t="shared" si="1502"/>
        <v>0</v>
      </c>
      <c r="AK248" s="47"/>
      <c r="AL248" s="52">
        <f t="shared" si="1503"/>
        <v>0</v>
      </c>
      <c r="AM248" s="47"/>
      <c r="AN248" s="52">
        <f t="shared" si="1504"/>
        <v>0</v>
      </c>
      <c r="AO248" s="47"/>
      <c r="AP248" s="52">
        <f t="shared" si="1505"/>
        <v>0</v>
      </c>
      <c r="AQ248" s="47"/>
      <c r="AR248" s="52">
        <f t="shared" si="1506"/>
        <v>0</v>
      </c>
      <c r="AS248" s="47"/>
      <c r="AT248" s="52">
        <f t="shared" si="1507"/>
        <v>0</v>
      </c>
      <c r="AU248" s="47"/>
      <c r="AV248" s="52">
        <f t="shared" si="1508"/>
        <v>0</v>
      </c>
      <c r="AW248" s="47"/>
      <c r="AX248" s="52">
        <f t="shared" si="1509"/>
        <v>0</v>
      </c>
      <c r="AY248" s="47"/>
      <c r="AZ248" s="481">
        <f t="shared" si="1510"/>
        <v>0</v>
      </c>
      <c r="BA248" s="486"/>
      <c r="BB248" s="52">
        <f t="shared" si="1349"/>
        <v>0</v>
      </c>
      <c r="BC248" s="47"/>
      <c r="BD248" s="52">
        <f t="shared" si="1350"/>
        <v>0</v>
      </c>
      <c r="BE248" s="47"/>
      <c r="BF248" s="52">
        <f t="shared" si="1351"/>
        <v>0</v>
      </c>
      <c r="BG248" s="47"/>
      <c r="BH248" s="52">
        <f t="shared" si="1352"/>
        <v>0</v>
      </c>
      <c r="BI248" s="47"/>
      <c r="BJ248" s="52">
        <f t="shared" si="1353"/>
        <v>0</v>
      </c>
      <c r="BK248" s="47"/>
      <c r="BL248" s="52">
        <f t="shared" si="1354"/>
        <v>0</v>
      </c>
      <c r="BM248" s="47"/>
      <c r="BN248" s="52">
        <f t="shared" si="1355"/>
        <v>0</v>
      </c>
      <c r="BO248" s="47"/>
      <c r="BP248" s="52">
        <f t="shared" si="1356"/>
        <v>0</v>
      </c>
      <c r="BQ248" s="47"/>
      <c r="BR248" s="52">
        <f t="shared" si="1357"/>
        <v>0</v>
      </c>
      <c r="BS248" s="47"/>
      <c r="BT248" s="52">
        <f t="shared" si="1358"/>
        <v>0</v>
      </c>
      <c r="BU248" s="47"/>
      <c r="BV248" s="52">
        <f t="shared" si="1359"/>
        <v>0</v>
      </c>
      <c r="BW248" s="47"/>
      <c r="BX248" s="505">
        <f t="shared" si="1360"/>
        <v>0</v>
      </c>
      <c r="BY248" s="499"/>
      <c r="BZ248" s="52">
        <f t="shared" si="1361"/>
        <v>0</v>
      </c>
      <c r="CA248" s="47"/>
      <c r="CB248" s="52">
        <f t="shared" si="1362"/>
        <v>0</v>
      </c>
      <c r="CC248" s="47"/>
      <c r="CD248" s="52">
        <f t="shared" si="1363"/>
        <v>0</v>
      </c>
      <c r="CE248" s="47"/>
      <c r="CF248" s="52">
        <f t="shared" si="1364"/>
        <v>0</v>
      </c>
      <c r="CG248" s="42"/>
      <c r="CH248" s="49">
        <f t="shared" si="1365"/>
        <v>0</v>
      </c>
      <c r="CI248" s="49">
        <f t="shared" si="1366"/>
        <v>0</v>
      </c>
      <c r="CJ248" s="1"/>
      <c r="CK248" s="1"/>
      <c r="CL248" s="207"/>
      <c r="CM248" s="207">
        <f t="shared" si="1367"/>
        <v>0</v>
      </c>
      <c r="CN248" s="206">
        <f t="shared" si="1452"/>
        <v>0</v>
      </c>
      <c r="CO248" s="206">
        <f t="shared" si="1453"/>
        <v>0</v>
      </c>
      <c r="CP248" s="207"/>
      <c r="CQ248" s="207">
        <f t="shared" si="1370"/>
        <v>0</v>
      </c>
      <c r="CR248" s="206">
        <f t="shared" si="1454"/>
        <v>0</v>
      </c>
      <c r="CS248" s="206">
        <f t="shared" si="1455"/>
        <v>0</v>
      </c>
      <c r="CT248" s="207"/>
      <c r="CU248" s="207">
        <f t="shared" si="1371"/>
        <v>0</v>
      </c>
      <c r="CV248" s="206">
        <f t="shared" si="1372"/>
        <v>0</v>
      </c>
      <c r="CW248" s="206">
        <f t="shared" si="1373"/>
        <v>0</v>
      </c>
      <c r="CX248" s="207"/>
      <c r="CY248" s="207">
        <f t="shared" si="1374"/>
        <v>0</v>
      </c>
      <c r="CZ248" s="206">
        <f t="shared" si="1375"/>
        <v>0</v>
      </c>
      <c r="DA248" s="206">
        <f t="shared" si="1376"/>
        <v>0</v>
      </c>
      <c r="DB248" s="207"/>
      <c r="DC248" s="207">
        <f t="shared" si="1377"/>
        <v>0</v>
      </c>
      <c r="DD248" s="206">
        <f t="shared" si="1378"/>
        <v>0</v>
      </c>
      <c r="DE248" s="206">
        <f t="shared" si="1379"/>
        <v>0</v>
      </c>
      <c r="DF248" s="207"/>
      <c r="DG248" s="207">
        <f t="shared" si="1380"/>
        <v>0</v>
      </c>
      <c r="DH248" s="206">
        <f t="shared" si="1456"/>
        <v>0</v>
      </c>
      <c r="DI248" s="206">
        <f t="shared" si="1457"/>
        <v>0</v>
      </c>
      <c r="DJ248" s="207"/>
      <c r="DK248" s="207">
        <f t="shared" si="1381"/>
        <v>0</v>
      </c>
      <c r="DL248" s="206">
        <f t="shared" si="1382"/>
        <v>0</v>
      </c>
      <c r="DM248" s="206">
        <f t="shared" si="1383"/>
        <v>0</v>
      </c>
      <c r="DN248" s="207"/>
      <c r="DO248" s="207">
        <f t="shared" si="1384"/>
        <v>0</v>
      </c>
      <c r="DP248" s="206">
        <f t="shared" si="1385"/>
        <v>0</v>
      </c>
      <c r="DQ248" s="206">
        <f t="shared" si="1386"/>
        <v>0</v>
      </c>
      <c r="DR248" s="207"/>
      <c r="DS248" s="207">
        <f t="shared" si="1387"/>
        <v>0</v>
      </c>
      <c r="DT248" s="206">
        <f t="shared" si="1388"/>
        <v>0</v>
      </c>
      <c r="DU248" s="206">
        <f t="shared" si="1389"/>
        <v>0</v>
      </c>
      <c r="DV248" s="207"/>
      <c r="DW248" s="207">
        <f t="shared" si="1458"/>
        <v>0</v>
      </c>
      <c r="DX248" s="206">
        <f t="shared" si="1459"/>
        <v>0</v>
      </c>
      <c r="DY248" s="206">
        <f t="shared" si="1460"/>
        <v>0</v>
      </c>
      <c r="DZ248" s="525"/>
      <c r="EA248" s="207">
        <f t="shared" si="1390"/>
        <v>0</v>
      </c>
      <c r="EB248" s="206">
        <f t="shared" si="1391"/>
        <v>0</v>
      </c>
      <c r="EC248" s="206">
        <f t="shared" si="1392"/>
        <v>0</v>
      </c>
      <c r="ED248" s="207"/>
      <c r="EE248" s="207">
        <f t="shared" si="1393"/>
        <v>0</v>
      </c>
      <c r="EF248" s="206">
        <f t="shared" si="1394"/>
        <v>0</v>
      </c>
      <c r="EG248" s="206">
        <f t="shared" si="1395"/>
        <v>0</v>
      </c>
      <c r="EH248" s="207"/>
      <c r="EI248" s="207">
        <f t="shared" si="1461"/>
        <v>0</v>
      </c>
      <c r="EJ248" s="206">
        <f t="shared" si="1396"/>
        <v>0</v>
      </c>
      <c r="EK248" s="206">
        <f t="shared" si="1397"/>
        <v>0</v>
      </c>
      <c r="EL248" s="207"/>
      <c r="EM248" s="207">
        <f t="shared" si="1398"/>
        <v>0</v>
      </c>
      <c r="EN248" s="206">
        <f t="shared" si="1399"/>
        <v>0</v>
      </c>
      <c r="EO248" s="206">
        <f t="shared" si="1400"/>
        <v>0</v>
      </c>
      <c r="EP248" s="207"/>
      <c r="EQ248" s="207">
        <f t="shared" si="1401"/>
        <v>0</v>
      </c>
      <c r="ER248" s="206">
        <f t="shared" si="1402"/>
        <v>0</v>
      </c>
      <c r="ES248" s="206">
        <f t="shared" si="1403"/>
        <v>0</v>
      </c>
      <c r="ET248" s="207"/>
      <c r="EU248" s="207">
        <f t="shared" si="1404"/>
        <v>0</v>
      </c>
      <c r="EV248" s="206">
        <f t="shared" si="1405"/>
        <v>0</v>
      </c>
      <c r="EW248" s="206">
        <f t="shared" si="1406"/>
        <v>0</v>
      </c>
      <c r="EX248" s="207"/>
      <c r="EY248" s="207">
        <f t="shared" si="1407"/>
        <v>0</v>
      </c>
      <c r="EZ248" s="206"/>
      <c r="FA248" s="206">
        <f t="shared" si="1409"/>
        <v>0</v>
      </c>
      <c r="FB248" s="207"/>
      <c r="FC248" s="207">
        <f t="shared" si="1410"/>
        <v>0</v>
      </c>
      <c r="FD248" s="206">
        <f t="shared" si="1411"/>
        <v>0</v>
      </c>
      <c r="FE248" s="206">
        <f t="shared" si="1412"/>
        <v>0</v>
      </c>
      <c r="FF248" s="207"/>
      <c r="FG248" s="207">
        <f t="shared" si="1413"/>
        <v>0</v>
      </c>
      <c r="FH248" s="206">
        <f t="shared" si="1414"/>
        <v>0</v>
      </c>
      <c r="FI248" s="206">
        <f t="shared" si="1415"/>
        <v>0</v>
      </c>
      <c r="FJ248" s="207"/>
      <c r="FK248" s="207">
        <f t="shared" si="1416"/>
        <v>0</v>
      </c>
      <c r="FL248" s="206">
        <f t="shared" si="1417"/>
        <v>0</v>
      </c>
      <c r="FM248" s="206">
        <f t="shared" si="1418"/>
        <v>0</v>
      </c>
      <c r="FN248" s="207"/>
      <c r="FO248" s="207">
        <f t="shared" si="1419"/>
        <v>0</v>
      </c>
      <c r="FP248" s="206">
        <f t="shared" si="1420"/>
        <v>0</v>
      </c>
      <c r="FQ248" s="206">
        <f t="shared" si="1421"/>
        <v>0</v>
      </c>
      <c r="FR248" s="207"/>
      <c r="FS248" s="207">
        <f t="shared" si="1422"/>
        <v>0</v>
      </c>
      <c r="FT248" s="206">
        <f t="shared" si="1423"/>
        <v>0</v>
      </c>
      <c r="FU248" s="206">
        <f t="shared" si="1424"/>
        <v>0</v>
      </c>
      <c r="FV248" s="207"/>
      <c r="FW248" s="207">
        <f t="shared" si="1425"/>
        <v>0</v>
      </c>
      <c r="FX248" s="206"/>
      <c r="FY248" s="206">
        <f t="shared" si="1427"/>
        <v>0</v>
      </c>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1:263" s="3" customFormat="1" x14ac:dyDescent="0.2">
      <c r="A249" s="45" t="s">
        <v>196</v>
      </c>
      <c r="B249" s="45" t="s">
        <v>197</v>
      </c>
      <c r="C249" s="45" t="s">
        <v>3</v>
      </c>
      <c r="D249" s="45">
        <v>100</v>
      </c>
      <c r="E249" s="486"/>
      <c r="F249" s="52">
        <f t="shared" si="1428"/>
        <v>0</v>
      </c>
      <c r="G249" s="47"/>
      <c r="H249" s="52">
        <f t="shared" si="1429"/>
        <v>0</v>
      </c>
      <c r="I249" s="47"/>
      <c r="J249" s="52">
        <f t="shared" si="1430"/>
        <v>0</v>
      </c>
      <c r="K249" s="47"/>
      <c r="L249" s="52">
        <f t="shared" si="1431"/>
        <v>0</v>
      </c>
      <c r="M249" s="47"/>
      <c r="N249" s="52">
        <f t="shared" si="1432"/>
        <v>0</v>
      </c>
      <c r="O249" s="47"/>
      <c r="P249" s="52">
        <f t="shared" si="1433"/>
        <v>0</v>
      </c>
      <c r="Q249" s="47"/>
      <c r="R249" s="52">
        <f t="shared" si="1434"/>
        <v>0</v>
      </c>
      <c r="S249" s="47"/>
      <c r="T249" s="52">
        <f t="shared" si="1435"/>
        <v>0</v>
      </c>
      <c r="U249" s="47"/>
      <c r="V249" s="52">
        <f t="shared" si="1436"/>
        <v>0</v>
      </c>
      <c r="W249" s="47"/>
      <c r="X249" s="52">
        <f t="shared" si="1437"/>
        <v>0</v>
      </c>
      <c r="Y249" s="47"/>
      <c r="Z249" s="52">
        <f t="shared" si="1438"/>
        <v>0</v>
      </c>
      <c r="AA249" s="47"/>
      <c r="AB249" s="481">
        <f t="shared" si="1439"/>
        <v>0</v>
      </c>
      <c r="AC249" s="486"/>
      <c r="AD249" s="52">
        <f t="shared" si="1499"/>
        <v>0</v>
      </c>
      <c r="AE249" s="47"/>
      <c r="AF249" s="52">
        <f t="shared" si="1500"/>
        <v>0</v>
      </c>
      <c r="AG249" s="47"/>
      <c r="AH249" s="52">
        <f t="shared" si="1501"/>
        <v>0</v>
      </c>
      <c r="AI249" s="47"/>
      <c r="AJ249" s="52">
        <f t="shared" si="1502"/>
        <v>0</v>
      </c>
      <c r="AK249" s="47"/>
      <c r="AL249" s="52">
        <f t="shared" si="1503"/>
        <v>0</v>
      </c>
      <c r="AM249" s="47"/>
      <c r="AN249" s="52">
        <f t="shared" si="1504"/>
        <v>0</v>
      </c>
      <c r="AO249" s="47"/>
      <c r="AP249" s="52">
        <f t="shared" si="1505"/>
        <v>0</v>
      </c>
      <c r="AQ249" s="47"/>
      <c r="AR249" s="52">
        <f t="shared" si="1506"/>
        <v>0</v>
      </c>
      <c r="AS249" s="47"/>
      <c r="AT249" s="52">
        <f t="shared" si="1507"/>
        <v>0</v>
      </c>
      <c r="AU249" s="47"/>
      <c r="AV249" s="52">
        <f t="shared" si="1508"/>
        <v>0</v>
      </c>
      <c r="AW249" s="47"/>
      <c r="AX249" s="52">
        <f t="shared" si="1509"/>
        <v>0</v>
      </c>
      <c r="AY249" s="47"/>
      <c r="AZ249" s="481">
        <f t="shared" si="1510"/>
        <v>0</v>
      </c>
      <c r="BA249" s="486"/>
      <c r="BB249" s="52">
        <f t="shared" si="1349"/>
        <v>0</v>
      </c>
      <c r="BC249" s="47"/>
      <c r="BD249" s="52">
        <f t="shared" si="1350"/>
        <v>0</v>
      </c>
      <c r="BE249" s="47"/>
      <c r="BF249" s="52">
        <f t="shared" si="1351"/>
        <v>0</v>
      </c>
      <c r="BG249" s="47"/>
      <c r="BH249" s="52">
        <f t="shared" si="1352"/>
        <v>0</v>
      </c>
      <c r="BI249" s="47"/>
      <c r="BJ249" s="52">
        <f t="shared" si="1353"/>
        <v>0</v>
      </c>
      <c r="BK249" s="47"/>
      <c r="BL249" s="52">
        <f t="shared" si="1354"/>
        <v>0</v>
      </c>
      <c r="BM249" s="47"/>
      <c r="BN249" s="52">
        <f t="shared" si="1355"/>
        <v>0</v>
      </c>
      <c r="BO249" s="47"/>
      <c r="BP249" s="52">
        <f t="shared" si="1356"/>
        <v>0</v>
      </c>
      <c r="BQ249" s="47"/>
      <c r="BR249" s="52">
        <f t="shared" si="1357"/>
        <v>0</v>
      </c>
      <c r="BS249" s="47"/>
      <c r="BT249" s="52">
        <f t="shared" si="1358"/>
        <v>0</v>
      </c>
      <c r="BU249" s="47"/>
      <c r="BV249" s="52">
        <f t="shared" si="1359"/>
        <v>0</v>
      </c>
      <c r="BW249" s="47"/>
      <c r="BX249" s="505">
        <f t="shared" si="1360"/>
        <v>0</v>
      </c>
      <c r="BY249" s="499"/>
      <c r="BZ249" s="52">
        <f t="shared" si="1361"/>
        <v>0</v>
      </c>
      <c r="CA249" s="47"/>
      <c r="CB249" s="52">
        <f t="shared" si="1362"/>
        <v>0</v>
      </c>
      <c r="CC249" s="47"/>
      <c r="CD249" s="52">
        <f t="shared" si="1363"/>
        <v>0</v>
      </c>
      <c r="CE249" s="47"/>
      <c r="CF249" s="52">
        <f t="shared" si="1364"/>
        <v>0</v>
      </c>
      <c r="CG249" s="42"/>
      <c r="CH249" s="49">
        <f t="shared" si="1365"/>
        <v>0</v>
      </c>
      <c r="CI249" s="49">
        <f t="shared" si="1366"/>
        <v>0</v>
      </c>
      <c r="CJ249" s="1"/>
      <c r="CK249" s="1"/>
      <c r="CL249" s="207"/>
      <c r="CM249" s="207">
        <f t="shared" si="1367"/>
        <v>0</v>
      </c>
      <c r="CN249" s="206">
        <f t="shared" si="1452"/>
        <v>0</v>
      </c>
      <c r="CO249" s="206">
        <f t="shared" si="1453"/>
        <v>0</v>
      </c>
      <c r="CP249" s="207"/>
      <c r="CQ249" s="207">
        <f t="shared" si="1370"/>
        <v>0</v>
      </c>
      <c r="CR249" s="206">
        <f t="shared" si="1454"/>
        <v>0</v>
      </c>
      <c r="CS249" s="206">
        <f t="shared" si="1455"/>
        <v>0</v>
      </c>
      <c r="CT249" s="207"/>
      <c r="CU249" s="207">
        <f t="shared" si="1371"/>
        <v>0</v>
      </c>
      <c r="CV249" s="206">
        <f t="shared" si="1372"/>
        <v>0</v>
      </c>
      <c r="CW249" s="206">
        <f t="shared" si="1373"/>
        <v>0</v>
      </c>
      <c r="CX249" s="207"/>
      <c r="CY249" s="207">
        <f t="shared" si="1374"/>
        <v>0</v>
      </c>
      <c r="CZ249" s="206">
        <f t="shared" si="1375"/>
        <v>0</v>
      </c>
      <c r="DA249" s="206">
        <f t="shared" si="1376"/>
        <v>0</v>
      </c>
      <c r="DB249" s="207"/>
      <c r="DC249" s="207">
        <f t="shared" si="1377"/>
        <v>0</v>
      </c>
      <c r="DD249" s="206">
        <f t="shared" si="1378"/>
        <v>0</v>
      </c>
      <c r="DE249" s="206">
        <f t="shared" si="1379"/>
        <v>0</v>
      </c>
      <c r="DF249" s="207"/>
      <c r="DG249" s="207">
        <f t="shared" si="1380"/>
        <v>0</v>
      </c>
      <c r="DH249" s="206">
        <f t="shared" si="1456"/>
        <v>0</v>
      </c>
      <c r="DI249" s="206">
        <f t="shared" si="1457"/>
        <v>0</v>
      </c>
      <c r="DJ249" s="207"/>
      <c r="DK249" s="207">
        <f t="shared" si="1381"/>
        <v>0</v>
      </c>
      <c r="DL249" s="206">
        <f t="shared" si="1382"/>
        <v>0</v>
      </c>
      <c r="DM249" s="206">
        <f t="shared" si="1383"/>
        <v>0</v>
      </c>
      <c r="DN249" s="207"/>
      <c r="DO249" s="207">
        <f t="shared" si="1384"/>
        <v>0</v>
      </c>
      <c r="DP249" s="206">
        <f t="shared" si="1385"/>
        <v>0</v>
      </c>
      <c r="DQ249" s="206">
        <f t="shared" si="1386"/>
        <v>0</v>
      </c>
      <c r="DR249" s="207"/>
      <c r="DS249" s="207">
        <f t="shared" si="1387"/>
        <v>0</v>
      </c>
      <c r="DT249" s="206">
        <f t="shared" si="1388"/>
        <v>0</v>
      </c>
      <c r="DU249" s="206">
        <f t="shared" si="1389"/>
        <v>0</v>
      </c>
      <c r="DV249" s="207"/>
      <c r="DW249" s="207">
        <f t="shared" si="1458"/>
        <v>0</v>
      </c>
      <c r="DX249" s="206">
        <f t="shared" si="1459"/>
        <v>0</v>
      </c>
      <c r="DY249" s="206">
        <f t="shared" si="1460"/>
        <v>0</v>
      </c>
      <c r="DZ249" s="525"/>
      <c r="EA249" s="207">
        <f t="shared" si="1390"/>
        <v>0</v>
      </c>
      <c r="EB249" s="206">
        <f t="shared" si="1391"/>
        <v>0</v>
      </c>
      <c r="EC249" s="206">
        <f t="shared" si="1392"/>
        <v>0</v>
      </c>
      <c r="ED249" s="207"/>
      <c r="EE249" s="207">
        <f t="shared" si="1393"/>
        <v>0</v>
      </c>
      <c r="EF249" s="206">
        <f t="shared" si="1394"/>
        <v>0</v>
      </c>
      <c r="EG249" s="206">
        <f t="shared" si="1395"/>
        <v>0</v>
      </c>
      <c r="EH249" s="207"/>
      <c r="EI249" s="207">
        <f t="shared" si="1461"/>
        <v>0</v>
      </c>
      <c r="EJ249" s="206">
        <f t="shared" si="1396"/>
        <v>0</v>
      </c>
      <c r="EK249" s="206">
        <f t="shared" si="1397"/>
        <v>0</v>
      </c>
      <c r="EL249" s="207"/>
      <c r="EM249" s="207">
        <f t="shared" si="1398"/>
        <v>0</v>
      </c>
      <c r="EN249" s="206">
        <f t="shared" si="1399"/>
        <v>0</v>
      </c>
      <c r="EO249" s="206">
        <f t="shared" si="1400"/>
        <v>0</v>
      </c>
      <c r="EP249" s="207"/>
      <c r="EQ249" s="207">
        <f t="shared" si="1401"/>
        <v>0</v>
      </c>
      <c r="ER249" s="206">
        <f t="shared" si="1402"/>
        <v>0</v>
      </c>
      <c r="ES249" s="206">
        <f t="shared" si="1403"/>
        <v>0</v>
      </c>
      <c r="ET249" s="207"/>
      <c r="EU249" s="207">
        <f t="shared" si="1404"/>
        <v>0</v>
      </c>
      <c r="EV249" s="206">
        <f t="shared" si="1405"/>
        <v>0</v>
      </c>
      <c r="EW249" s="206">
        <f t="shared" si="1406"/>
        <v>0</v>
      </c>
      <c r="EX249" s="207"/>
      <c r="EY249" s="207">
        <f t="shared" si="1407"/>
        <v>0</v>
      </c>
      <c r="EZ249" s="206"/>
      <c r="FA249" s="206">
        <f t="shared" si="1409"/>
        <v>0</v>
      </c>
      <c r="FB249" s="207"/>
      <c r="FC249" s="207">
        <f t="shared" si="1410"/>
        <v>0</v>
      </c>
      <c r="FD249" s="206">
        <f t="shared" si="1411"/>
        <v>0</v>
      </c>
      <c r="FE249" s="206">
        <f t="shared" si="1412"/>
        <v>0</v>
      </c>
      <c r="FF249" s="207"/>
      <c r="FG249" s="207">
        <f t="shared" si="1413"/>
        <v>0</v>
      </c>
      <c r="FH249" s="206">
        <f t="shared" si="1414"/>
        <v>0</v>
      </c>
      <c r="FI249" s="206">
        <f t="shared" si="1415"/>
        <v>0</v>
      </c>
      <c r="FJ249" s="207"/>
      <c r="FK249" s="207">
        <f t="shared" si="1416"/>
        <v>0</v>
      </c>
      <c r="FL249" s="206">
        <f t="shared" si="1417"/>
        <v>0</v>
      </c>
      <c r="FM249" s="206">
        <f t="shared" si="1418"/>
        <v>0</v>
      </c>
      <c r="FN249" s="207"/>
      <c r="FO249" s="207">
        <f t="shared" si="1419"/>
        <v>0</v>
      </c>
      <c r="FP249" s="206">
        <f t="shared" si="1420"/>
        <v>0</v>
      </c>
      <c r="FQ249" s="206">
        <f t="shared" si="1421"/>
        <v>0</v>
      </c>
      <c r="FR249" s="207"/>
      <c r="FS249" s="207">
        <f t="shared" si="1422"/>
        <v>0</v>
      </c>
      <c r="FT249" s="206">
        <f t="shared" si="1423"/>
        <v>0</v>
      </c>
      <c r="FU249" s="206">
        <f t="shared" si="1424"/>
        <v>0</v>
      </c>
      <c r="FV249" s="207"/>
      <c r="FW249" s="207">
        <f t="shared" si="1425"/>
        <v>0</v>
      </c>
      <c r="FX249" s="206"/>
      <c r="FY249" s="206">
        <f t="shared" si="1427"/>
        <v>0</v>
      </c>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1:263" s="3" customFormat="1" x14ac:dyDescent="0.2">
      <c r="A250" s="45" t="s">
        <v>187</v>
      </c>
      <c r="B250" s="45" t="s">
        <v>188</v>
      </c>
      <c r="C250" s="45" t="s">
        <v>3</v>
      </c>
      <c r="D250" s="45">
        <v>100</v>
      </c>
      <c r="E250" s="486"/>
      <c r="F250" s="52">
        <f>SUM(E250*$D250)</f>
        <v>0</v>
      </c>
      <c r="G250" s="47"/>
      <c r="H250" s="52">
        <f>SUM(G250*$D250)</f>
        <v>0</v>
      </c>
      <c r="I250" s="47"/>
      <c r="J250" s="52">
        <f>SUM(I250*$D250)</f>
        <v>0</v>
      </c>
      <c r="K250" s="47"/>
      <c r="L250" s="52">
        <f>SUM(K250*$D250)</f>
        <v>0</v>
      </c>
      <c r="M250" s="47"/>
      <c r="N250" s="52">
        <f>SUM(M250*$D250)</f>
        <v>0</v>
      </c>
      <c r="O250" s="47"/>
      <c r="P250" s="52">
        <f>SUM(O250*$D250)</f>
        <v>0</v>
      </c>
      <c r="Q250" s="47"/>
      <c r="R250" s="52">
        <f>SUM(Q250*$D250)</f>
        <v>0</v>
      </c>
      <c r="S250" s="47"/>
      <c r="T250" s="52">
        <f>SUM(S250*$D250)</f>
        <v>0</v>
      </c>
      <c r="U250" s="47"/>
      <c r="V250" s="52">
        <f>SUM(U250*$D250)</f>
        <v>0</v>
      </c>
      <c r="W250" s="47"/>
      <c r="X250" s="52">
        <f>SUM(W250*$D250)</f>
        <v>0</v>
      </c>
      <c r="Y250" s="47"/>
      <c r="Z250" s="52">
        <f>SUM(Y250*$D250)</f>
        <v>0</v>
      </c>
      <c r="AA250" s="47"/>
      <c r="AB250" s="481">
        <f>SUM(AA250*$D250)</f>
        <v>0</v>
      </c>
      <c r="AC250" s="486"/>
      <c r="AD250" s="52">
        <f>SUM(AC250*$D250)</f>
        <v>0</v>
      </c>
      <c r="AE250" s="47"/>
      <c r="AF250" s="52">
        <f>SUM(AE250*$D250)</f>
        <v>0</v>
      </c>
      <c r="AG250" s="47"/>
      <c r="AH250" s="52">
        <f>SUM(AG250*$D250)</f>
        <v>0</v>
      </c>
      <c r="AI250" s="47"/>
      <c r="AJ250" s="52">
        <f>SUM(AI250*$D250)</f>
        <v>0</v>
      </c>
      <c r="AK250" s="47"/>
      <c r="AL250" s="52">
        <f>SUM(AK250*$D250)</f>
        <v>0</v>
      </c>
      <c r="AM250" s="47"/>
      <c r="AN250" s="52">
        <f>SUM(AM250*$D250)</f>
        <v>0</v>
      </c>
      <c r="AO250" s="47"/>
      <c r="AP250" s="52">
        <f>SUM(AO250*$D250)</f>
        <v>0</v>
      </c>
      <c r="AQ250" s="47"/>
      <c r="AR250" s="52">
        <f>SUM(AQ250*$D250)</f>
        <v>0</v>
      </c>
      <c r="AS250" s="47"/>
      <c r="AT250" s="52">
        <f>SUM(AS250*$D250)</f>
        <v>0</v>
      </c>
      <c r="AU250" s="47"/>
      <c r="AV250" s="52">
        <f>SUM(AU250*$D250)</f>
        <v>0</v>
      </c>
      <c r="AW250" s="47"/>
      <c r="AX250" s="52">
        <f>SUM(AW250*$D250)</f>
        <v>0</v>
      </c>
      <c r="AY250" s="47"/>
      <c r="AZ250" s="481">
        <f>SUM(AY250*$D250)</f>
        <v>0</v>
      </c>
      <c r="BA250" s="486"/>
      <c r="BB250" s="52">
        <f t="shared" si="1349"/>
        <v>0</v>
      </c>
      <c r="BC250" s="47"/>
      <c r="BD250" s="52">
        <f t="shared" si="1350"/>
        <v>0</v>
      </c>
      <c r="BE250" s="47"/>
      <c r="BF250" s="52">
        <f t="shared" si="1351"/>
        <v>0</v>
      </c>
      <c r="BG250" s="47"/>
      <c r="BH250" s="52">
        <f t="shared" si="1352"/>
        <v>0</v>
      </c>
      <c r="BI250" s="47"/>
      <c r="BJ250" s="52">
        <f t="shared" si="1353"/>
        <v>0</v>
      </c>
      <c r="BK250" s="47"/>
      <c r="BL250" s="52">
        <f t="shared" si="1354"/>
        <v>0</v>
      </c>
      <c r="BM250" s="47"/>
      <c r="BN250" s="52">
        <f t="shared" si="1355"/>
        <v>0</v>
      </c>
      <c r="BO250" s="47"/>
      <c r="BP250" s="52">
        <f t="shared" si="1356"/>
        <v>0</v>
      </c>
      <c r="BQ250" s="47"/>
      <c r="BR250" s="52">
        <f t="shared" si="1357"/>
        <v>0</v>
      </c>
      <c r="BS250" s="47"/>
      <c r="BT250" s="52">
        <f t="shared" si="1358"/>
        <v>0</v>
      </c>
      <c r="BU250" s="47"/>
      <c r="BV250" s="52">
        <f t="shared" si="1359"/>
        <v>0</v>
      </c>
      <c r="BW250" s="47"/>
      <c r="BX250" s="505">
        <f t="shared" si="1360"/>
        <v>0</v>
      </c>
      <c r="BY250" s="499"/>
      <c r="BZ250" s="52">
        <f t="shared" si="1361"/>
        <v>0</v>
      </c>
      <c r="CA250" s="47"/>
      <c r="CB250" s="52">
        <f t="shared" si="1362"/>
        <v>0</v>
      </c>
      <c r="CC250" s="47"/>
      <c r="CD250" s="52">
        <f t="shared" si="1363"/>
        <v>0</v>
      </c>
      <c r="CE250" s="47"/>
      <c r="CF250" s="52">
        <f t="shared" si="1364"/>
        <v>0</v>
      </c>
      <c r="CG250" s="42"/>
      <c r="CH250" s="49">
        <f t="shared" si="1365"/>
        <v>0</v>
      </c>
      <c r="CI250" s="49">
        <f t="shared" si="1366"/>
        <v>0</v>
      </c>
      <c r="CJ250" s="1"/>
      <c r="CK250" s="1"/>
      <c r="CL250" s="207"/>
      <c r="CM250" s="207">
        <f t="shared" si="1367"/>
        <v>0</v>
      </c>
      <c r="CN250" s="206">
        <f t="shared" si="1452"/>
        <v>0</v>
      </c>
      <c r="CO250" s="206">
        <f t="shared" si="1453"/>
        <v>0</v>
      </c>
      <c r="CP250" s="207"/>
      <c r="CQ250" s="207">
        <f t="shared" si="1370"/>
        <v>0</v>
      </c>
      <c r="CR250" s="206">
        <f t="shared" si="1454"/>
        <v>0</v>
      </c>
      <c r="CS250" s="206">
        <f t="shared" si="1455"/>
        <v>0</v>
      </c>
      <c r="CT250" s="207"/>
      <c r="CU250" s="207">
        <f t="shared" si="1371"/>
        <v>0</v>
      </c>
      <c r="CV250" s="206">
        <f t="shared" si="1372"/>
        <v>0</v>
      </c>
      <c r="CW250" s="206">
        <f t="shared" si="1373"/>
        <v>0</v>
      </c>
      <c r="CX250" s="207"/>
      <c r="CY250" s="207">
        <f t="shared" si="1374"/>
        <v>0</v>
      </c>
      <c r="CZ250" s="206">
        <f t="shared" si="1375"/>
        <v>0</v>
      </c>
      <c r="DA250" s="206">
        <f t="shared" si="1376"/>
        <v>0</v>
      </c>
      <c r="DB250" s="207"/>
      <c r="DC250" s="207">
        <f t="shared" si="1377"/>
        <v>0</v>
      </c>
      <c r="DD250" s="206">
        <f t="shared" si="1378"/>
        <v>0</v>
      </c>
      <c r="DE250" s="206">
        <f t="shared" si="1379"/>
        <v>0</v>
      </c>
      <c r="DF250" s="207"/>
      <c r="DG250" s="207">
        <f t="shared" si="1380"/>
        <v>0</v>
      </c>
      <c r="DH250" s="206">
        <f t="shared" si="1456"/>
        <v>0</v>
      </c>
      <c r="DI250" s="206">
        <f t="shared" si="1457"/>
        <v>0</v>
      </c>
      <c r="DJ250" s="207"/>
      <c r="DK250" s="207">
        <f t="shared" si="1381"/>
        <v>0</v>
      </c>
      <c r="DL250" s="206">
        <f t="shared" si="1382"/>
        <v>0</v>
      </c>
      <c r="DM250" s="206">
        <f t="shared" si="1383"/>
        <v>0</v>
      </c>
      <c r="DN250" s="207"/>
      <c r="DO250" s="207">
        <f t="shared" si="1384"/>
        <v>0</v>
      </c>
      <c r="DP250" s="206">
        <f t="shared" si="1385"/>
        <v>0</v>
      </c>
      <c r="DQ250" s="206">
        <f t="shared" si="1386"/>
        <v>0</v>
      </c>
      <c r="DR250" s="207"/>
      <c r="DS250" s="207">
        <f t="shared" si="1387"/>
        <v>0</v>
      </c>
      <c r="DT250" s="206">
        <f t="shared" si="1388"/>
        <v>0</v>
      </c>
      <c r="DU250" s="206">
        <f t="shared" si="1389"/>
        <v>0</v>
      </c>
      <c r="DV250" s="207"/>
      <c r="DW250" s="207">
        <f t="shared" si="1458"/>
        <v>0</v>
      </c>
      <c r="DX250" s="206">
        <f t="shared" si="1459"/>
        <v>0</v>
      </c>
      <c r="DY250" s="206">
        <f t="shared" si="1460"/>
        <v>0</v>
      </c>
      <c r="DZ250" s="525"/>
      <c r="EA250" s="207">
        <f t="shared" si="1390"/>
        <v>0</v>
      </c>
      <c r="EB250" s="206">
        <f t="shared" si="1391"/>
        <v>0</v>
      </c>
      <c r="EC250" s="206">
        <f t="shared" si="1392"/>
        <v>0</v>
      </c>
      <c r="ED250" s="207"/>
      <c r="EE250" s="207">
        <f t="shared" si="1393"/>
        <v>0</v>
      </c>
      <c r="EF250" s="206">
        <f t="shared" si="1394"/>
        <v>0</v>
      </c>
      <c r="EG250" s="206">
        <f t="shared" si="1395"/>
        <v>0</v>
      </c>
      <c r="EH250" s="207"/>
      <c r="EI250" s="207">
        <f t="shared" si="1461"/>
        <v>0</v>
      </c>
      <c r="EJ250" s="206">
        <f t="shared" si="1396"/>
        <v>0</v>
      </c>
      <c r="EK250" s="206">
        <f t="shared" si="1397"/>
        <v>0</v>
      </c>
      <c r="EL250" s="207"/>
      <c r="EM250" s="207">
        <f t="shared" si="1398"/>
        <v>0</v>
      </c>
      <c r="EN250" s="206">
        <f t="shared" si="1399"/>
        <v>0</v>
      </c>
      <c r="EO250" s="206">
        <f t="shared" si="1400"/>
        <v>0</v>
      </c>
      <c r="EP250" s="207"/>
      <c r="EQ250" s="207">
        <f t="shared" si="1401"/>
        <v>0</v>
      </c>
      <c r="ER250" s="206">
        <f t="shared" si="1402"/>
        <v>0</v>
      </c>
      <c r="ES250" s="206">
        <f t="shared" si="1403"/>
        <v>0</v>
      </c>
      <c r="ET250" s="207"/>
      <c r="EU250" s="207">
        <f t="shared" si="1404"/>
        <v>0</v>
      </c>
      <c r="EV250" s="206">
        <f t="shared" si="1405"/>
        <v>0</v>
      </c>
      <c r="EW250" s="206">
        <f t="shared" si="1406"/>
        <v>0</v>
      </c>
      <c r="EX250" s="207"/>
      <c r="EY250" s="207">
        <f t="shared" si="1407"/>
        <v>0</v>
      </c>
      <c r="EZ250" s="206"/>
      <c r="FA250" s="206">
        <f t="shared" si="1409"/>
        <v>0</v>
      </c>
      <c r="FB250" s="207"/>
      <c r="FC250" s="207">
        <f t="shared" si="1410"/>
        <v>0</v>
      </c>
      <c r="FD250" s="206">
        <f t="shared" si="1411"/>
        <v>0</v>
      </c>
      <c r="FE250" s="206">
        <f t="shared" si="1412"/>
        <v>0</v>
      </c>
      <c r="FF250" s="207"/>
      <c r="FG250" s="207">
        <f t="shared" si="1413"/>
        <v>0</v>
      </c>
      <c r="FH250" s="206">
        <f t="shared" si="1414"/>
        <v>0</v>
      </c>
      <c r="FI250" s="206">
        <f t="shared" si="1415"/>
        <v>0</v>
      </c>
      <c r="FJ250" s="207"/>
      <c r="FK250" s="207">
        <f t="shared" si="1416"/>
        <v>0</v>
      </c>
      <c r="FL250" s="206">
        <f t="shared" si="1417"/>
        <v>0</v>
      </c>
      <c r="FM250" s="206">
        <f t="shared" si="1418"/>
        <v>0</v>
      </c>
      <c r="FN250" s="207"/>
      <c r="FO250" s="207">
        <f t="shared" si="1419"/>
        <v>0</v>
      </c>
      <c r="FP250" s="206">
        <f t="shared" si="1420"/>
        <v>0</v>
      </c>
      <c r="FQ250" s="206">
        <f t="shared" si="1421"/>
        <v>0</v>
      </c>
      <c r="FR250" s="207"/>
      <c r="FS250" s="207">
        <f t="shared" si="1422"/>
        <v>0</v>
      </c>
      <c r="FT250" s="206">
        <f t="shared" si="1423"/>
        <v>0</v>
      </c>
      <c r="FU250" s="206">
        <f t="shared" si="1424"/>
        <v>0</v>
      </c>
      <c r="FV250" s="207"/>
      <c r="FW250" s="207">
        <f t="shared" si="1425"/>
        <v>0</v>
      </c>
      <c r="FX250" s="206"/>
      <c r="FY250" s="206">
        <f t="shared" si="1427"/>
        <v>0</v>
      </c>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1:263" s="3" customFormat="1" x14ac:dyDescent="0.2">
      <c r="A251" s="45"/>
      <c r="B251" s="45"/>
      <c r="C251" s="45" t="s">
        <v>3</v>
      </c>
      <c r="D251" s="45">
        <v>100</v>
      </c>
      <c r="E251" s="486"/>
      <c r="F251" s="52">
        <f t="shared" ref="F251:F265" si="1512">SUM(E251*$D251)</f>
        <v>0</v>
      </c>
      <c r="G251" s="47"/>
      <c r="H251" s="52">
        <f t="shared" ref="H251:H265" si="1513">SUM(G251*$D251)</f>
        <v>0</v>
      </c>
      <c r="I251" s="47"/>
      <c r="J251" s="52">
        <f t="shared" ref="J251:J265" si="1514">SUM(I251*$D251)</f>
        <v>0</v>
      </c>
      <c r="K251" s="47"/>
      <c r="L251" s="52">
        <f t="shared" ref="L251:L265" si="1515">SUM(K251*$D251)</f>
        <v>0</v>
      </c>
      <c r="M251" s="47"/>
      <c r="N251" s="52">
        <f t="shared" ref="N251:N265" si="1516">SUM(M251*$D251)</f>
        <v>0</v>
      </c>
      <c r="O251" s="47"/>
      <c r="P251" s="52">
        <f t="shared" ref="P251:P265" si="1517">SUM(O251*$D251)</f>
        <v>0</v>
      </c>
      <c r="Q251" s="47"/>
      <c r="R251" s="52">
        <f t="shared" ref="R251:R265" si="1518">SUM(Q251*$D251)</f>
        <v>0</v>
      </c>
      <c r="S251" s="47"/>
      <c r="T251" s="52">
        <f t="shared" ref="T251:T265" si="1519">SUM(S251*$D251)</f>
        <v>0</v>
      </c>
      <c r="U251" s="47"/>
      <c r="V251" s="52">
        <f t="shared" ref="V251:V265" si="1520">SUM(U251*$D251)</f>
        <v>0</v>
      </c>
      <c r="W251" s="47"/>
      <c r="X251" s="52">
        <f t="shared" ref="X251:X265" si="1521">SUM(W251*$D251)</f>
        <v>0</v>
      </c>
      <c r="Y251" s="47"/>
      <c r="Z251" s="52">
        <f t="shared" ref="Z251:Z265" si="1522">SUM(Y251*$D251)</f>
        <v>0</v>
      </c>
      <c r="AA251" s="47"/>
      <c r="AB251" s="481">
        <f t="shared" ref="AB251:AB265" si="1523">SUM(AA251*$D251)</f>
        <v>0</v>
      </c>
      <c r="AC251" s="486"/>
      <c r="AD251" s="52">
        <f t="shared" ref="AD251:AD265" si="1524">SUM(AC251*$D251)</f>
        <v>0</v>
      </c>
      <c r="AE251" s="47"/>
      <c r="AF251" s="52">
        <f t="shared" ref="AF251:AF265" si="1525">SUM(AE251*$D251)</f>
        <v>0</v>
      </c>
      <c r="AG251" s="47"/>
      <c r="AH251" s="52">
        <f t="shared" ref="AH251:AH265" si="1526">SUM(AG251*$D251)</f>
        <v>0</v>
      </c>
      <c r="AI251" s="47"/>
      <c r="AJ251" s="52">
        <f t="shared" ref="AJ251:AJ265" si="1527">SUM(AI251*$D251)</f>
        <v>0</v>
      </c>
      <c r="AK251" s="47"/>
      <c r="AL251" s="52">
        <f t="shared" ref="AL251:AL265" si="1528">SUM(AK251*$D251)</f>
        <v>0</v>
      </c>
      <c r="AM251" s="47"/>
      <c r="AN251" s="52">
        <f t="shared" ref="AN251:AN265" si="1529">SUM(AM251*$D251)</f>
        <v>0</v>
      </c>
      <c r="AO251" s="47"/>
      <c r="AP251" s="52">
        <f t="shared" ref="AP251:AP265" si="1530">SUM(AO251*$D251)</f>
        <v>0</v>
      </c>
      <c r="AQ251" s="47"/>
      <c r="AR251" s="52">
        <f t="shared" ref="AR251:AR265" si="1531">SUM(AQ251*$D251)</f>
        <v>0</v>
      </c>
      <c r="AS251" s="47"/>
      <c r="AT251" s="52">
        <f t="shared" ref="AT251:AT265" si="1532">SUM(AS251*$D251)</f>
        <v>0</v>
      </c>
      <c r="AU251" s="47"/>
      <c r="AV251" s="52">
        <f t="shared" ref="AV251:AV265" si="1533">SUM(AU251*$D251)</f>
        <v>0</v>
      </c>
      <c r="AW251" s="47"/>
      <c r="AX251" s="52">
        <f t="shared" ref="AX251:AX265" si="1534">SUM(AW251*$D251)</f>
        <v>0</v>
      </c>
      <c r="AY251" s="47"/>
      <c r="AZ251" s="481">
        <f t="shared" ref="AZ251:AZ265" si="1535">SUM(AY251*$D251)</f>
        <v>0</v>
      </c>
      <c r="BA251" s="486"/>
      <c r="BB251" s="52">
        <f t="shared" si="1349"/>
        <v>0</v>
      </c>
      <c r="BC251" s="47"/>
      <c r="BD251" s="52">
        <f t="shared" si="1350"/>
        <v>0</v>
      </c>
      <c r="BE251" s="47"/>
      <c r="BF251" s="52">
        <f t="shared" si="1351"/>
        <v>0</v>
      </c>
      <c r="BG251" s="47"/>
      <c r="BH251" s="52">
        <f t="shared" si="1352"/>
        <v>0</v>
      </c>
      <c r="BI251" s="47"/>
      <c r="BJ251" s="52">
        <f t="shared" si="1353"/>
        <v>0</v>
      </c>
      <c r="BK251" s="47"/>
      <c r="BL251" s="52">
        <f t="shared" si="1354"/>
        <v>0</v>
      </c>
      <c r="BM251" s="47"/>
      <c r="BN251" s="52">
        <f t="shared" si="1355"/>
        <v>0</v>
      </c>
      <c r="BO251" s="47"/>
      <c r="BP251" s="52">
        <f t="shared" si="1356"/>
        <v>0</v>
      </c>
      <c r="BQ251" s="47"/>
      <c r="BR251" s="52">
        <f t="shared" si="1357"/>
        <v>0</v>
      </c>
      <c r="BS251" s="47"/>
      <c r="BT251" s="52">
        <f t="shared" si="1358"/>
        <v>0</v>
      </c>
      <c r="BU251" s="47"/>
      <c r="BV251" s="52">
        <f t="shared" si="1359"/>
        <v>0</v>
      </c>
      <c r="BW251" s="47"/>
      <c r="BX251" s="505">
        <f t="shared" si="1360"/>
        <v>0</v>
      </c>
      <c r="BY251" s="499"/>
      <c r="BZ251" s="52">
        <f t="shared" si="1361"/>
        <v>0</v>
      </c>
      <c r="CA251" s="47"/>
      <c r="CB251" s="52">
        <f t="shared" si="1362"/>
        <v>0</v>
      </c>
      <c r="CC251" s="47"/>
      <c r="CD251" s="52">
        <f t="shared" si="1363"/>
        <v>0</v>
      </c>
      <c r="CE251" s="47"/>
      <c r="CF251" s="52">
        <f t="shared" si="1364"/>
        <v>0</v>
      </c>
      <c r="CG251" s="42"/>
      <c r="CH251" s="49">
        <f t="shared" si="1365"/>
        <v>0</v>
      </c>
      <c r="CI251" s="49">
        <f t="shared" si="1366"/>
        <v>0</v>
      </c>
      <c r="CJ251" s="1"/>
      <c r="CK251" s="1"/>
      <c r="CL251" s="207"/>
      <c r="CM251" s="207">
        <f t="shared" si="1367"/>
        <v>0</v>
      </c>
      <c r="CN251" s="206">
        <f t="shared" si="1452"/>
        <v>0</v>
      </c>
      <c r="CO251" s="206">
        <f t="shared" si="1453"/>
        <v>0</v>
      </c>
      <c r="CP251" s="207"/>
      <c r="CQ251" s="207">
        <f t="shared" si="1370"/>
        <v>0</v>
      </c>
      <c r="CR251" s="206">
        <f t="shared" si="1454"/>
        <v>0</v>
      </c>
      <c r="CS251" s="206">
        <f t="shared" si="1455"/>
        <v>0</v>
      </c>
      <c r="CT251" s="207"/>
      <c r="CU251" s="207">
        <f t="shared" si="1371"/>
        <v>0</v>
      </c>
      <c r="CV251" s="206">
        <f t="shared" si="1372"/>
        <v>0</v>
      </c>
      <c r="CW251" s="206">
        <f t="shared" si="1373"/>
        <v>0</v>
      </c>
      <c r="CX251" s="207"/>
      <c r="CY251" s="207">
        <f t="shared" si="1374"/>
        <v>0</v>
      </c>
      <c r="CZ251" s="206">
        <f t="shared" si="1375"/>
        <v>0</v>
      </c>
      <c r="DA251" s="206">
        <f t="shared" si="1376"/>
        <v>0</v>
      </c>
      <c r="DB251" s="207"/>
      <c r="DC251" s="207">
        <f t="shared" si="1377"/>
        <v>0</v>
      </c>
      <c r="DD251" s="206">
        <f t="shared" si="1378"/>
        <v>0</v>
      </c>
      <c r="DE251" s="206">
        <f t="shared" si="1379"/>
        <v>0</v>
      </c>
      <c r="DF251" s="207"/>
      <c r="DG251" s="207">
        <f t="shared" si="1380"/>
        <v>0</v>
      </c>
      <c r="DH251" s="206">
        <f t="shared" si="1456"/>
        <v>0</v>
      </c>
      <c r="DI251" s="206">
        <f t="shared" si="1457"/>
        <v>0</v>
      </c>
      <c r="DJ251" s="207"/>
      <c r="DK251" s="207">
        <f t="shared" si="1381"/>
        <v>0</v>
      </c>
      <c r="DL251" s="206">
        <f t="shared" si="1382"/>
        <v>0</v>
      </c>
      <c r="DM251" s="206">
        <f t="shared" si="1383"/>
        <v>0</v>
      </c>
      <c r="DN251" s="207"/>
      <c r="DO251" s="207">
        <f t="shared" si="1384"/>
        <v>0</v>
      </c>
      <c r="DP251" s="206">
        <f t="shared" si="1385"/>
        <v>0</v>
      </c>
      <c r="DQ251" s="206">
        <f t="shared" si="1386"/>
        <v>0</v>
      </c>
      <c r="DR251" s="207"/>
      <c r="DS251" s="207">
        <f t="shared" si="1387"/>
        <v>0</v>
      </c>
      <c r="DT251" s="206">
        <f t="shared" si="1388"/>
        <v>0</v>
      </c>
      <c r="DU251" s="206">
        <f t="shared" si="1389"/>
        <v>0</v>
      </c>
      <c r="DV251" s="207"/>
      <c r="DW251" s="207">
        <f t="shared" si="1458"/>
        <v>0</v>
      </c>
      <c r="DX251" s="206">
        <f t="shared" si="1459"/>
        <v>0</v>
      </c>
      <c r="DY251" s="206">
        <f t="shared" si="1460"/>
        <v>0</v>
      </c>
      <c r="DZ251" s="525"/>
      <c r="EA251" s="207">
        <f t="shared" si="1390"/>
        <v>0</v>
      </c>
      <c r="EB251" s="206">
        <f t="shared" si="1391"/>
        <v>0</v>
      </c>
      <c r="EC251" s="206">
        <f t="shared" si="1392"/>
        <v>0</v>
      </c>
      <c r="ED251" s="207"/>
      <c r="EE251" s="207">
        <f t="shared" si="1393"/>
        <v>0</v>
      </c>
      <c r="EF251" s="206">
        <f t="shared" si="1394"/>
        <v>0</v>
      </c>
      <c r="EG251" s="206">
        <f t="shared" si="1395"/>
        <v>0</v>
      </c>
      <c r="EH251" s="207"/>
      <c r="EI251" s="207">
        <f t="shared" si="1461"/>
        <v>0</v>
      </c>
      <c r="EJ251" s="206">
        <f t="shared" si="1396"/>
        <v>0</v>
      </c>
      <c r="EK251" s="206">
        <f t="shared" si="1397"/>
        <v>0</v>
      </c>
      <c r="EL251" s="207"/>
      <c r="EM251" s="207">
        <f t="shared" si="1398"/>
        <v>0</v>
      </c>
      <c r="EN251" s="206">
        <f t="shared" si="1399"/>
        <v>0</v>
      </c>
      <c r="EO251" s="206">
        <f t="shared" si="1400"/>
        <v>0</v>
      </c>
      <c r="EP251" s="207"/>
      <c r="EQ251" s="207">
        <f t="shared" si="1401"/>
        <v>0</v>
      </c>
      <c r="ER251" s="206">
        <f t="shared" si="1402"/>
        <v>0</v>
      </c>
      <c r="ES251" s="206">
        <f t="shared" si="1403"/>
        <v>0</v>
      </c>
      <c r="ET251" s="207"/>
      <c r="EU251" s="207">
        <f t="shared" si="1404"/>
        <v>0</v>
      </c>
      <c r="EV251" s="206">
        <f t="shared" si="1405"/>
        <v>0</v>
      </c>
      <c r="EW251" s="206">
        <f t="shared" si="1406"/>
        <v>0</v>
      </c>
      <c r="EX251" s="207"/>
      <c r="EY251" s="207">
        <f t="shared" si="1407"/>
        <v>0</v>
      </c>
      <c r="EZ251" s="206"/>
      <c r="FA251" s="206">
        <f t="shared" si="1409"/>
        <v>0</v>
      </c>
      <c r="FB251" s="207"/>
      <c r="FC251" s="207">
        <f t="shared" si="1410"/>
        <v>0</v>
      </c>
      <c r="FD251" s="206">
        <f t="shared" si="1411"/>
        <v>0</v>
      </c>
      <c r="FE251" s="206">
        <f t="shared" si="1412"/>
        <v>0</v>
      </c>
      <c r="FF251" s="207"/>
      <c r="FG251" s="207">
        <f t="shared" si="1413"/>
        <v>0</v>
      </c>
      <c r="FH251" s="206">
        <f t="shared" si="1414"/>
        <v>0</v>
      </c>
      <c r="FI251" s="206">
        <f t="shared" si="1415"/>
        <v>0</v>
      </c>
      <c r="FJ251" s="207"/>
      <c r="FK251" s="207">
        <f t="shared" si="1416"/>
        <v>0</v>
      </c>
      <c r="FL251" s="206">
        <f t="shared" si="1417"/>
        <v>0</v>
      </c>
      <c r="FM251" s="206">
        <f t="shared" si="1418"/>
        <v>0</v>
      </c>
      <c r="FN251" s="207"/>
      <c r="FO251" s="207">
        <f t="shared" si="1419"/>
        <v>0</v>
      </c>
      <c r="FP251" s="206">
        <f t="shared" si="1420"/>
        <v>0</v>
      </c>
      <c r="FQ251" s="206">
        <f t="shared" si="1421"/>
        <v>0</v>
      </c>
      <c r="FR251" s="207"/>
      <c r="FS251" s="207">
        <f t="shared" si="1422"/>
        <v>0</v>
      </c>
      <c r="FT251" s="206">
        <f t="shared" si="1423"/>
        <v>0</v>
      </c>
      <c r="FU251" s="206">
        <f t="shared" si="1424"/>
        <v>0</v>
      </c>
      <c r="FV251" s="207"/>
      <c r="FW251" s="207">
        <f t="shared" si="1425"/>
        <v>0</v>
      </c>
      <c r="FX251" s="206"/>
      <c r="FY251" s="206">
        <f t="shared" si="1427"/>
        <v>0</v>
      </c>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1:263" s="3" customFormat="1" x14ac:dyDescent="0.2">
      <c r="A252" s="45"/>
      <c r="B252" s="45"/>
      <c r="C252" s="45" t="s">
        <v>3</v>
      </c>
      <c r="D252" s="45">
        <v>100</v>
      </c>
      <c r="E252" s="486"/>
      <c r="F252" s="52">
        <f t="shared" si="1512"/>
        <v>0</v>
      </c>
      <c r="G252" s="47"/>
      <c r="H252" s="52">
        <f t="shared" si="1513"/>
        <v>0</v>
      </c>
      <c r="I252" s="47"/>
      <c r="J252" s="52">
        <f t="shared" si="1514"/>
        <v>0</v>
      </c>
      <c r="K252" s="47"/>
      <c r="L252" s="52">
        <f t="shared" si="1515"/>
        <v>0</v>
      </c>
      <c r="M252" s="47"/>
      <c r="N252" s="52">
        <f t="shared" si="1516"/>
        <v>0</v>
      </c>
      <c r="O252" s="47"/>
      <c r="P252" s="52">
        <f t="shared" si="1517"/>
        <v>0</v>
      </c>
      <c r="Q252" s="47"/>
      <c r="R252" s="52">
        <f t="shared" si="1518"/>
        <v>0</v>
      </c>
      <c r="S252" s="47"/>
      <c r="T252" s="52">
        <f t="shared" si="1519"/>
        <v>0</v>
      </c>
      <c r="U252" s="47"/>
      <c r="V252" s="52">
        <f t="shared" si="1520"/>
        <v>0</v>
      </c>
      <c r="W252" s="47"/>
      <c r="X252" s="52">
        <f t="shared" si="1521"/>
        <v>0</v>
      </c>
      <c r="Y252" s="47"/>
      <c r="Z252" s="52">
        <f t="shared" si="1522"/>
        <v>0</v>
      </c>
      <c r="AA252" s="47"/>
      <c r="AB252" s="481">
        <f t="shared" si="1523"/>
        <v>0</v>
      </c>
      <c r="AC252" s="486"/>
      <c r="AD252" s="52">
        <f t="shared" si="1524"/>
        <v>0</v>
      </c>
      <c r="AE252" s="47"/>
      <c r="AF252" s="52">
        <f t="shared" si="1525"/>
        <v>0</v>
      </c>
      <c r="AG252" s="47"/>
      <c r="AH252" s="52">
        <f t="shared" si="1526"/>
        <v>0</v>
      </c>
      <c r="AI252" s="47"/>
      <c r="AJ252" s="52">
        <f t="shared" si="1527"/>
        <v>0</v>
      </c>
      <c r="AK252" s="47"/>
      <c r="AL252" s="52">
        <f t="shared" si="1528"/>
        <v>0</v>
      </c>
      <c r="AM252" s="47"/>
      <c r="AN252" s="52">
        <f t="shared" si="1529"/>
        <v>0</v>
      </c>
      <c r="AO252" s="47"/>
      <c r="AP252" s="52">
        <f t="shared" si="1530"/>
        <v>0</v>
      </c>
      <c r="AQ252" s="47"/>
      <c r="AR252" s="52">
        <f t="shared" si="1531"/>
        <v>0</v>
      </c>
      <c r="AS252" s="47"/>
      <c r="AT252" s="52">
        <f t="shared" si="1532"/>
        <v>0</v>
      </c>
      <c r="AU252" s="47"/>
      <c r="AV252" s="52">
        <f t="shared" si="1533"/>
        <v>0</v>
      </c>
      <c r="AW252" s="47"/>
      <c r="AX252" s="52">
        <f t="shared" si="1534"/>
        <v>0</v>
      </c>
      <c r="AY252" s="47"/>
      <c r="AZ252" s="481">
        <f t="shared" si="1535"/>
        <v>0</v>
      </c>
      <c r="BA252" s="486"/>
      <c r="BB252" s="52">
        <f t="shared" si="1349"/>
        <v>0</v>
      </c>
      <c r="BC252" s="47"/>
      <c r="BD252" s="52">
        <f t="shared" si="1350"/>
        <v>0</v>
      </c>
      <c r="BE252" s="47"/>
      <c r="BF252" s="52">
        <f t="shared" si="1351"/>
        <v>0</v>
      </c>
      <c r="BG252" s="47"/>
      <c r="BH252" s="52">
        <f t="shared" si="1352"/>
        <v>0</v>
      </c>
      <c r="BI252" s="47"/>
      <c r="BJ252" s="52">
        <f t="shared" si="1353"/>
        <v>0</v>
      </c>
      <c r="BK252" s="47"/>
      <c r="BL252" s="52">
        <f t="shared" si="1354"/>
        <v>0</v>
      </c>
      <c r="BM252" s="47"/>
      <c r="BN252" s="52">
        <f t="shared" si="1355"/>
        <v>0</v>
      </c>
      <c r="BO252" s="47"/>
      <c r="BP252" s="52">
        <f t="shared" si="1356"/>
        <v>0</v>
      </c>
      <c r="BQ252" s="47"/>
      <c r="BR252" s="52">
        <f t="shared" si="1357"/>
        <v>0</v>
      </c>
      <c r="BS252" s="47"/>
      <c r="BT252" s="52">
        <f t="shared" si="1358"/>
        <v>0</v>
      </c>
      <c r="BU252" s="47"/>
      <c r="BV252" s="52">
        <f t="shared" si="1359"/>
        <v>0</v>
      </c>
      <c r="BW252" s="47"/>
      <c r="BX252" s="505">
        <f t="shared" si="1360"/>
        <v>0</v>
      </c>
      <c r="BY252" s="499"/>
      <c r="BZ252" s="52">
        <f t="shared" si="1361"/>
        <v>0</v>
      </c>
      <c r="CA252" s="47"/>
      <c r="CB252" s="52">
        <f t="shared" si="1362"/>
        <v>0</v>
      </c>
      <c r="CC252" s="47"/>
      <c r="CD252" s="52">
        <f t="shared" si="1363"/>
        <v>0</v>
      </c>
      <c r="CE252" s="47"/>
      <c r="CF252" s="52">
        <f t="shared" si="1364"/>
        <v>0</v>
      </c>
      <c r="CG252" s="42"/>
      <c r="CH252" s="49">
        <f t="shared" si="1365"/>
        <v>0</v>
      </c>
      <c r="CI252" s="49">
        <f t="shared" si="1366"/>
        <v>0</v>
      </c>
      <c r="CJ252" s="1"/>
      <c r="CK252" s="1"/>
      <c r="CL252" s="207"/>
      <c r="CM252" s="207">
        <f t="shared" si="1367"/>
        <v>0</v>
      </c>
      <c r="CN252" s="206">
        <f t="shared" si="1452"/>
        <v>0</v>
      </c>
      <c r="CO252" s="206">
        <f t="shared" si="1453"/>
        <v>0</v>
      </c>
      <c r="CP252" s="207"/>
      <c r="CQ252" s="207">
        <f t="shared" si="1370"/>
        <v>0</v>
      </c>
      <c r="CR252" s="206">
        <f t="shared" si="1454"/>
        <v>0</v>
      </c>
      <c r="CS252" s="206">
        <f t="shared" si="1455"/>
        <v>0</v>
      </c>
      <c r="CT252" s="207"/>
      <c r="CU252" s="207">
        <f t="shared" si="1371"/>
        <v>0</v>
      </c>
      <c r="CV252" s="206">
        <f t="shared" si="1372"/>
        <v>0</v>
      </c>
      <c r="CW252" s="206">
        <f t="shared" si="1373"/>
        <v>0</v>
      </c>
      <c r="CX252" s="207"/>
      <c r="CY252" s="207">
        <f t="shared" si="1374"/>
        <v>0</v>
      </c>
      <c r="CZ252" s="206">
        <f t="shared" si="1375"/>
        <v>0</v>
      </c>
      <c r="DA252" s="206">
        <f t="shared" si="1376"/>
        <v>0</v>
      </c>
      <c r="DB252" s="207"/>
      <c r="DC252" s="207">
        <f t="shared" si="1377"/>
        <v>0</v>
      </c>
      <c r="DD252" s="206">
        <f t="shared" si="1378"/>
        <v>0</v>
      </c>
      <c r="DE252" s="206">
        <f t="shared" si="1379"/>
        <v>0</v>
      </c>
      <c r="DF252" s="207"/>
      <c r="DG252" s="207">
        <f t="shared" si="1380"/>
        <v>0</v>
      </c>
      <c r="DH252" s="206">
        <f t="shared" si="1456"/>
        <v>0</v>
      </c>
      <c r="DI252" s="206">
        <f t="shared" si="1457"/>
        <v>0</v>
      </c>
      <c r="DJ252" s="207"/>
      <c r="DK252" s="207">
        <f t="shared" si="1381"/>
        <v>0</v>
      </c>
      <c r="DL252" s="206">
        <f t="shared" si="1382"/>
        <v>0</v>
      </c>
      <c r="DM252" s="206">
        <f t="shared" si="1383"/>
        <v>0</v>
      </c>
      <c r="DN252" s="207"/>
      <c r="DO252" s="207">
        <f t="shared" si="1384"/>
        <v>0</v>
      </c>
      <c r="DP252" s="206">
        <f t="shared" si="1385"/>
        <v>0</v>
      </c>
      <c r="DQ252" s="206">
        <f t="shared" si="1386"/>
        <v>0</v>
      </c>
      <c r="DR252" s="207"/>
      <c r="DS252" s="207">
        <f t="shared" si="1387"/>
        <v>0</v>
      </c>
      <c r="DT252" s="206">
        <f t="shared" si="1388"/>
        <v>0</v>
      </c>
      <c r="DU252" s="206">
        <f t="shared" si="1389"/>
        <v>0</v>
      </c>
      <c r="DV252" s="207"/>
      <c r="DW252" s="207">
        <f t="shared" si="1458"/>
        <v>0</v>
      </c>
      <c r="DX252" s="206">
        <f t="shared" si="1459"/>
        <v>0</v>
      </c>
      <c r="DY252" s="206">
        <f t="shared" si="1460"/>
        <v>0</v>
      </c>
      <c r="DZ252" s="525"/>
      <c r="EA252" s="207">
        <f t="shared" si="1390"/>
        <v>0</v>
      </c>
      <c r="EB252" s="206">
        <f t="shared" si="1391"/>
        <v>0</v>
      </c>
      <c r="EC252" s="206">
        <f t="shared" si="1392"/>
        <v>0</v>
      </c>
      <c r="ED252" s="207"/>
      <c r="EE252" s="207">
        <f t="shared" si="1393"/>
        <v>0</v>
      </c>
      <c r="EF252" s="206">
        <f t="shared" si="1394"/>
        <v>0</v>
      </c>
      <c r="EG252" s="206">
        <f t="shared" si="1395"/>
        <v>0</v>
      </c>
      <c r="EH252" s="207"/>
      <c r="EI252" s="207">
        <f t="shared" si="1461"/>
        <v>0</v>
      </c>
      <c r="EJ252" s="206">
        <f t="shared" si="1396"/>
        <v>0</v>
      </c>
      <c r="EK252" s="206">
        <f t="shared" si="1397"/>
        <v>0</v>
      </c>
      <c r="EL252" s="207"/>
      <c r="EM252" s="207">
        <f t="shared" si="1398"/>
        <v>0</v>
      </c>
      <c r="EN252" s="206">
        <f t="shared" si="1399"/>
        <v>0</v>
      </c>
      <c r="EO252" s="206">
        <f t="shared" si="1400"/>
        <v>0</v>
      </c>
      <c r="EP252" s="207"/>
      <c r="EQ252" s="207">
        <f t="shared" si="1401"/>
        <v>0</v>
      </c>
      <c r="ER252" s="206">
        <f t="shared" si="1402"/>
        <v>0</v>
      </c>
      <c r="ES252" s="206">
        <f t="shared" si="1403"/>
        <v>0</v>
      </c>
      <c r="ET252" s="207"/>
      <c r="EU252" s="207">
        <f t="shared" si="1404"/>
        <v>0</v>
      </c>
      <c r="EV252" s="206">
        <f t="shared" si="1405"/>
        <v>0</v>
      </c>
      <c r="EW252" s="206">
        <f t="shared" si="1406"/>
        <v>0</v>
      </c>
      <c r="EX252" s="207"/>
      <c r="EY252" s="207">
        <f t="shared" si="1407"/>
        <v>0</v>
      </c>
      <c r="EZ252" s="206"/>
      <c r="FA252" s="206">
        <f t="shared" si="1409"/>
        <v>0</v>
      </c>
      <c r="FB252" s="207"/>
      <c r="FC252" s="207">
        <f t="shared" si="1410"/>
        <v>0</v>
      </c>
      <c r="FD252" s="206">
        <f t="shared" si="1411"/>
        <v>0</v>
      </c>
      <c r="FE252" s="206">
        <f t="shared" si="1412"/>
        <v>0</v>
      </c>
      <c r="FF252" s="207"/>
      <c r="FG252" s="207">
        <f t="shared" si="1413"/>
        <v>0</v>
      </c>
      <c r="FH252" s="206">
        <f t="shared" si="1414"/>
        <v>0</v>
      </c>
      <c r="FI252" s="206">
        <f t="shared" si="1415"/>
        <v>0</v>
      </c>
      <c r="FJ252" s="207"/>
      <c r="FK252" s="207">
        <f t="shared" si="1416"/>
        <v>0</v>
      </c>
      <c r="FL252" s="206">
        <f t="shared" si="1417"/>
        <v>0</v>
      </c>
      <c r="FM252" s="206">
        <f t="shared" si="1418"/>
        <v>0</v>
      </c>
      <c r="FN252" s="207"/>
      <c r="FO252" s="207">
        <f t="shared" si="1419"/>
        <v>0</v>
      </c>
      <c r="FP252" s="206">
        <f t="shared" si="1420"/>
        <v>0</v>
      </c>
      <c r="FQ252" s="206">
        <f t="shared" si="1421"/>
        <v>0</v>
      </c>
      <c r="FR252" s="207"/>
      <c r="FS252" s="207">
        <f t="shared" si="1422"/>
        <v>0</v>
      </c>
      <c r="FT252" s="206">
        <f t="shared" si="1423"/>
        <v>0</v>
      </c>
      <c r="FU252" s="206">
        <f t="shared" si="1424"/>
        <v>0</v>
      </c>
      <c r="FV252" s="207"/>
      <c r="FW252" s="207">
        <f t="shared" si="1425"/>
        <v>0</v>
      </c>
      <c r="FX252" s="206"/>
      <c r="FY252" s="206">
        <f t="shared" si="1427"/>
        <v>0</v>
      </c>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1:263" s="3" customFormat="1" x14ac:dyDescent="0.2">
      <c r="A253" s="45"/>
      <c r="B253" s="45"/>
      <c r="C253" s="45" t="s">
        <v>3</v>
      </c>
      <c r="D253" s="45">
        <v>100</v>
      </c>
      <c r="E253" s="486"/>
      <c r="F253" s="52">
        <f t="shared" si="1512"/>
        <v>0</v>
      </c>
      <c r="G253" s="47"/>
      <c r="H253" s="52">
        <f t="shared" si="1513"/>
        <v>0</v>
      </c>
      <c r="I253" s="47"/>
      <c r="J253" s="52">
        <f t="shared" si="1514"/>
        <v>0</v>
      </c>
      <c r="K253" s="47"/>
      <c r="L253" s="52">
        <f t="shared" si="1515"/>
        <v>0</v>
      </c>
      <c r="M253" s="47"/>
      <c r="N253" s="52">
        <f t="shared" si="1516"/>
        <v>0</v>
      </c>
      <c r="O253" s="47"/>
      <c r="P253" s="52">
        <f t="shared" si="1517"/>
        <v>0</v>
      </c>
      <c r="Q253" s="47"/>
      <c r="R253" s="52">
        <f t="shared" si="1518"/>
        <v>0</v>
      </c>
      <c r="S253" s="47"/>
      <c r="T253" s="52">
        <f t="shared" si="1519"/>
        <v>0</v>
      </c>
      <c r="U253" s="47"/>
      <c r="V253" s="52">
        <f t="shared" si="1520"/>
        <v>0</v>
      </c>
      <c r="W253" s="47"/>
      <c r="X253" s="52">
        <f t="shared" si="1521"/>
        <v>0</v>
      </c>
      <c r="Y253" s="47"/>
      <c r="Z253" s="52">
        <f t="shared" si="1522"/>
        <v>0</v>
      </c>
      <c r="AA253" s="47"/>
      <c r="AB253" s="481">
        <f t="shared" si="1523"/>
        <v>0</v>
      </c>
      <c r="AC253" s="486"/>
      <c r="AD253" s="52">
        <f t="shared" si="1524"/>
        <v>0</v>
      </c>
      <c r="AE253" s="47"/>
      <c r="AF253" s="52">
        <f t="shared" si="1525"/>
        <v>0</v>
      </c>
      <c r="AG253" s="47"/>
      <c r="AH253" s="52">
        <f t="shared" si="1526"/>
        <v>0</v>
      </c>
      <c r="AI253" s="47"/>
      <c r="AJ253" s="52">
        <f t="shared" si="1527"/>
        <v>0</v>
      </c>
      <c r="AK253" s="47"/>
      <c r="AL253" s="52">
        <f t="shared" si="1528"/>
        <v>0</v>
      </c>
      <c r="AM253" s="47"/>
      <c r="AN253" s="52">
        <f t="shared" si="1529"/>
        <v>0</v>
      </c>
      <c r="AO253" s="47"/>
      <c r="AP253" s="52">
        <f t="shared" si="1530"/>
        <v>0</v>
      </c>
      <c r="AQ253" s="47"/>
      <c r="AR253" s="52">
        <f t="shared" si="1531"/>
        <v>0</v>
      </c>
      <c r="AS253" s="47"/>
      <c r="AT253" s="52">
        <f t="shared" si="1532"/>
        <v>0</v>
      </c>
      <c r="AU253" s="47"/>
      <c r="AV253" s="52">
        <f t="shared" si="1533"/>
        <v>0</v>
      </c>
      <c r="AW253" s="47"/>
      <c r="AX253" s="52">
        <f t="shared" si="1534"/>
        <v>0</v>
      </c>
      <c r="AY253" s="47"/>
      <c r="AZ253" s="481">
        <f t="shared" si="1535"/>
        <v>0</v>
      </c>
      <c r="BA253" s="486"/>
      <c r="BB253" s="52">
        <f t="shared" si="1349"/>
        <v>0</v>
      </c>
      <c r="BC253" s="47"/>
      <c r="BD253" s="52">
        <f t="shared" si="1350"/>
        <v>0</v>
      </c>
      <c r="BE253" s="47"/>
      <c r="BF253" s="52">
        <f t="shared" si="1351"/>
        <v>0</v>
      </c>
      <c r="BG253" s="47"/>
      <c r="BH253" s="52">
        <f t="shared" si="1352"/>
        <v>0</v>
      </c>
      <c r="BI253" s="47"/>
      <c r="BJ253" s="52">
        <f t="shared" si="1353"/>
        <v>0</v>
      </c>
      <c r="BK253" s="47"/>
      <c r="BL253" s="52">
        <f t="shared" si="1354"/>
        <v>0</v>
      </c>
      <c r="BM253" s="47"/>
      <c r="BN253" s="52">
        <f t="shared" si="1355"/>
        <v>0</v>
      </c>
      <c r="BO253" s="47"/>
      <c r="BP253" s="52">
        <f t="shared" si="1356"/>
        <v>0</v>
      </c>
      <c r="BQ253" s="47"/>
      <c r="BR253" s="52">
        <f t="shared" si="1357"/>
        <v>0</v>
      </c>
      <c r="BS253" s="47"/>
      <c r="BT253" s="52">
        <f t="shared" si="1358"/>
        <v>0</v>
      </c>
      <c r="BU253" s="47"/>
      <c r="BV253" s="52">
        <f t="shared" si="1359"/>
        <v>0</v>
      </c>
      <c r="BW253" s="47"/>
      <c r="BX253" s="505">
        <f t="shared" si="1360"/>
        <v>0</v>
      </c>
      <c r="BY253" s="499"/>
      <c r="BZ253" s="52">
        <f t="shared" si="1361"/>
        <v>0</v>
      </c>
      <c r="CA253" s="47"/>
      <c r="CB253" s="52">
        <f t="shared" si="1362"/>
        <v>0</v>
      </c>
      <c r="CC253" s="47"/>
      <c r="CD253" s="52">
        <f t="shared" si="1363"/>
        <v>0</v>
      </c>
      <c r="CE253" s="47"/>
      <c r="CF253" s="52">
        <f t="shared" si="1364"/>
        <v>0</v>
      </c>
      <c r="CG253" s="42"/>
      <c r="CH253" s="49">
        <f t="shared" si="1365"/>
        <v>0</v>
      </c>
      <c r="CI253" s="49">
        <f t="shared" si="1366"/>
        <v>0</v>
      </c>
      <c r="CJ253" s="1"/>
      <c r="CK253" s="1"/>
      <c r="CL253" s="207"/>
      <c r="CM253" s="207">
        <f t="shared" si="1367"/>
        <v>0</v>
      </c>
      <c r="CN253" s="206">
        <f t="shared" si="1452"/>
        <v>0</v>
      </c>
      <c r="CO253" s="206">
        <f t="shared" si="1453"/>
        <v>0</v>
      </c>
      <c r="CP253" s="207"/>
      <c r="CQ253" s="207">
        <f t="shared" si="1370"/>
        <v>0</v>
      </c>
      <c r="CR253" s="206">
        <f t="shared" si="1454"/>
        <v>0</v>
      </c>
      <c r="CS253" s="206">
        <f t="shared" si="1455"/>
        <v>0</v>
      </c>
      <c r="CT253" s="207"/>
      <c r="CU253" s="207">
        <f t="shared" si="1371"/>
        <v>0</v>
      </c>
      <c r="CV253" s="206">
        <f t="shared" si="1372"/>
        <v>0</v>
      </c>
      <c r="CW253" s="206">
        <f t="shared" si="1373"/>
        <v>0</v>
      </c>
      <c r="CX253" s="207"/>
      <c r="CY253" s="207">
        <f t="shared" si="1374"/>
        <v>0</v>
      </c>
      <c r="CZ253" s="206">
        <f t="shared" si="1375"/>
        <v>0</v>
      </c>
      <c r="DA253" s="206">
        <f t="shared" si="1376"/>
        <v>0</v>
      </c>
      <c r="DB253" s="207"/>
      <c r="DC253" s="207">
        <f t="shared" si="1377"/>
        <v>0</v>
      </c>
      <c r="DD253" s="206">
        <f t="shared" si="1378"/>
        <v>0</v>
      </c>
      <c r="DE253" s="206">
        <f t="shared" si="1379"/>
        <v>0</v>
      </c>
      <c r="DF253" s="207"/>
      <c r="DG253" s="207">
        <f t="shared" si="1380"/>
        <v>0</v>
      </c>
      <c r="DH253" s="206">
        <f t="shared" si="1456"/>
        <v>0</v>
      </c>
      <c r="DI253" s="206">
        <f t="shared" si="1457"/>
        <v>0</v>
      </c>
      <c r="DJ253" s="207"/>
      <c r="DK253" s="207">
        <f t="shared" si="1381"/>
        <v>0</v>
      </c>
      <c r="DL253" s="206">
        <f t="shared" si="1382"/>
        <v>0</v>
      </c>
      <c r="DM253" s="206">
        <f t="shared" si="1383"/>
        <v>0</v>
      </c>
      <c r="DN253" s="207"/>
      <c r="DO253" s="207">
        <f t="shared" si="1384"/>
        <v>0</v>
      </c>
      <c r="DP253" s="206">
        <f t="shared" si="1385"/>
        <v>0</v>
      </c>
      <c r="DQ253" s="206">
        <f t="shared" si="1386"/>
        <v>0</v>
      </c>
      <c r="DR253" s="207"/>
      <c r="DS253" s="207">
        <f t="shared" si="1387"/>
        <v>0</v>
      </c>
      <c r="DT253" s="206">
        <f t="shared" si="1388"/>
        <v>0</v>
      </c>
      <c r="DU253" s="206">
        <f t="shared" si="1389"/>
        <v>0</v>
      </c>
      <c r="DV253" s="207"/>
      <c r="DW253" s="207">
        <f t="shared" si="1458"/>
        <v>0</v>
      </c>
      <c r="DX253" s="206">
        <f t="shared" si="1459"/>
        <v>0</v>
      </c>
      <c r="DY253" s="206">
        <f t="shared" si="1460"/>
        <v>0</v>
      </c>
      <c r="DZ253" s="525"/>
      <c r="EA253" s="207">
        <f t="shared" si="1390"/>
        <v>0</v>
      </c>
      <c r="EB253" s="206">
        <f t="shared" si="1391"/>
        <v>0</v>
      </c>
      <c r="EC253" s="206">
        <f t="shared" si="1392"/>
        <v>0</v>
      </c>
      <c r="ED253" s="207"/>
      <c r="EE253" s="207">
        <f t="shared" si="1393"/>
        <v>0</v>
      </c>
      <c r="EF253" s="206">
        <f t="shared" si="1394"/>
        <v>0</v>
      </c>
      <c r="EG253" s="206">
        <f t="shared" si="1395"/>
        <v>0</v>
      </c>
      <c r="EH253" s="207"/>
      <c r="EI253" s="207">
        <f t="shared" si="1461"/>
        <v>0</v>
      </c>
      <c r="EJ253" s="206">
        <f t="shared" si="1396"/>
        <v>0</v>
      </c>
      <c r="EK253" s="206">
        <f t="shared" si="1397"/>
        <v>0</v>
      </c>
      <c r="EL253" s="207"/>
      <c r="EM253" s="207">
        <f t="shared" si="1398"/>
        <v>0</v>
      </c>
      <c r="EN253" s="206">
        <f t="shared" si="1399"/>
        <v>0</v>
      </c>
      <c r="EO253" s="206">
        <f t="shared" si="1400"/>
        <v>0</v>
      </c>
      <c r="EP253" s="207"/>
      <c r="EQ253" s="207">
        <f t="shared" si="1401"/>
        <v>0</v>
      </c>
      <c r="ER253" s="206">
        <f t="shared" si="1402"/>
        <v>0</v>
      </c>
      <c r="ES253" s="206">
        <f t="shared" si="1403"/>
        <v>0</v>
      </c>
      <c r="ET253" s="207"/>
      <c r="EU253" s="207">
        <f t="shared" si="1404"/>
        <v>0</v>
      </c>
      <c r="EV253" s="206">
        <f t="shared" si="1405"/>
        <v>0</v>
      </c>
      <c r="EW253" s="206">
        <f t="shared" si="1406"/>
        <v>0</v>
      </c>
      <c r="EX253" s="207"/>
      <c r="EY253" s="207">
        <f t="shared" si="1407"/>
        <v>0</v>
      </c>
      <c r="EZ253" s="206"/>
      <c r="FA253" s="206">
        <f t="shared" si="1409"/>
        <v>0</v>
      </c>
      <c r="FB253" s="207"/>
      <c r="FC253" s="207">
        <f t="shared" si="1410"/>
        <v>0</v>
      </c>
      <c r="FD253" s="206">
        <f t="shared" si="1411"/>
        <v>0</v>
      </c>
      <c r="FE253" s="206">
        <f t="shared" si="1412"/>
        <v>0</v>
      </c>
      <c r="FF253" s="207"/>
      <c r="FG253" s="207">
        <f t="shared" si="1413"/>
        <v>0</v>
      </c>
      <c r="FH253" s="206">
        <f t="shared" si="1414"/>
        <v>0</v>
      </c>
      <c r="FI253" s="206">
        <f t="shared" si="1415"/>
        <v>0</v>
      </c>
      <c r="FJ253" s="207"/>
      <c r="FK253" s="207">
        <f t="shared" si="1416"/>
        <v>0</v>
      </c>
      <c r="FL253" s="206">
        <f t="shared" si="1417"/>
        <v>0</v>
      </c>
      <c r="FM253" s="206">
        <f t="shared" si="1418"/>
        <v>0</v>
      </c>
      <c r="FN253" s="207"/>
      <c r="FO253" s="207">
        <f t="shared" si="1419"/>
        <v>0</v>
      </c>
      <c r="FP253" s="206">
        <f t="shared" si="1420"/>
        <v>0</v>
      </c>
      <c r="FQ253" s="206">
        <f t="shared" si="1421"/>
        <v>0</v>
      </c>
      <c r="FR253" s="207"/>
      <c r="FS253" s="207">
        <f t="shared" si="1422"/>
        <v>0</v>
      </c>
      <c r="FT253" s="206">
        <f t="shared" si="1423"/>
        <v>0</v>
      </c>
      <c r="FU253" s="206">
        <f t="shared" si="1424"/>
        <v>0</v>
      </c>
      <c r="FV253" s="207"/>
      <c r="FW253" s="207">
        <f t="shared" si="1425"/>
        <v>0</v>
      </c>
      <c r="FX253" s="206"/>
      <c r="FY253" s="206">
        <f t="shared" si="1427"/>
        <v>0</v>
      </c>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1:263" s="3" customFormat="1" x14ac:dyDescent="0.2">
      <c r="A254" s="45" t="s">
        <v>193</v>
      </c>
      <c r="B254" s="45" t="s">
        <v>194</v>
      </c>
      <c r="C254" s="45" t="s">
        <v>8</v>
      </c>
      <c r="D254" s="45">
        <v>75</v>
      </c>
      <c r="E254" s="486"/>
      <c r="F254" s="52">
        <f t="shared" si="1512"/>
        <v>0</v>
      </c>
      <c r="G254" s="47"/>
      <c r="H254" s="52">
        <f t="shared" si="1513"/>
        <v>0</v>
      </c>
      <c r="I254" s="47"/>
      <c r="J254" s="52">
        <f t="shared" si="1514"/>
        <v>0</v>
      </c>
      <c r="K254" s="47"/>
      <c r="L254" s="52">
        <f t="shared" si="1515"/>
        <v>0</v>
      </c>
      <c r="M254" s="47"/>
      <c r="N254" s="52">
        <f t="shared" si="1516"/>
        <v>0</v>
      </c>
      <c r="O254" s="47"/>
      <c r="P254" s="52">
        <f t="shared" si="1517"/>
        <v>0</v>
      </c>
      <c r="Q254" s="47"/>
      <c r="R254" s="52">
        <f t="shared" si="1518"/>
        <v>0</v>
      </c>
      <c r="S254" s="47"/>
      <c r="T254" s="52">
        <f t="shared" si="1519"/>
        <v>0</v>
      </c>
      <c r="U254" s="47"/>
      <c r="V254" s="52">
        <f t="shared" si="1520"/>
        <v>0</v>
      </c>
      <c r="W254" s="47"/>
      <c r="X254" s="52">
        <f t="shared" si="1521"/>
        <v>0</v>
      </c>
      <c r="Y254" s="47"/>
      <c r="Z254" s="52">
        <f t="shared" si="1522"/>
        <v>0</v>
      </c>
      <c r="AA254" s="47"/>
      <c r="AB254" s="481">
        <f t="shared" si="1523"/>
        <v>0</v>
      </c>
      <c r="AC254" s="486"/>
      <c r="AD254" s="52">
        <f t="shared" si="1524"/>
        <v>0</v>
      </c>
      <c r="AE254" s="47"/>
      <c r="AF254" s="52">
        <f t="shared" si="1525"/>
        <v>0</v>
      </c>
      <c r="AG254" s="47"/>
      <c r="AH254" s="52">
        <f t="shared" si="1526"/>
        <v>0</v>
      </c>
      <c r="AI254" s="47"/>
      <c r="AJ254" s="52">
        <f t="shared" si="1527"/>
        <v>0</v>
      </c>
      <c r="AK254" s="47"/>
      <c r="AL254" s="52">
        <f t="shared" si="1528"/>
        <v>0</v>
      </c>
      <c r="AM254" s="47"/>
      <c r="AN254" s="52">
        <f t="shared" si="1529"/>
        <v>0</v>
      </c>
      <c r="AO254" s="47"/>
      <c r="AP254" s="52">
        <f t="shared" si="1530"/>
        <v>0</v>
      </c>
      <c r="AQ254" s="47"/>
      <c r="AR254" s="52">
        <f t="shared" si="1531"/>
        <v>0</v>
      </c>
      <c r="AS254" s="47"/>
      <c r="AT254" s="52">
        <f t="shared" si="1532"/>
        <v>0</v>
      </c>
      <c r="AU254" s="47"/>
      <c r="AV254" s="52">
        <f t="shared" si="1533"/>
        <v>0</v>
      </c>
      <c r="AW254" s="47"/>
      <c r="AX254" s="52">
        <f t="shared" si="1534"/>
        <v>0</v>
      </c>
      <c r="AY254" s="47"/>
      <c r="AZ254" s="481">
        <f t="shared" si="1535"/>
        <v>0</v>
      </c>
      <c r="BA254" s="486"/>
      <c r="BB254" s="52">
        <f t="shared" si="1349"/>
        <v>0</v>
      </c>
      <c r="BC254" s="47"/>
      <c r="BD254" s="52">
        <f t="shared" si="1350"/>
        <v>0</v>
      </c>
      <c r="BE254" s="47"/>
      <c r="BF254" s="52">
        <f t="shared" si="1351"/>
        <v>0</v>
      </c>
      <c r="BG254" s="47"/>
      <c r="BH254" s="52">
        <f t="shared" si="1352"/>
        <v>0</v>
      </c>
      <c r="BI254" s="47"/>
      <c r="BJ254" s="52">
        <f t="shared" si="1353"/>
        <v>0</v>
      </c>
      <c r="BK254" s="47"/>
      <c r="BL254" s="52">
        <f t="shared" si="1354"/>
        <v>0</v>
      </c>
      <c r="BM254" s="47"/>
      <c r="BN254" s="52">
        <f t="shared" si="1355"/>
        <v>0</v>
      </c>
      <c r="BO254" s="47"/>
      <c r="BP254" s="52">
        <f t="shared" si="1356"/>
        <v>0</v>
      </c>
      <c r="BQ254" s="47"/>
      <c r="BR254" s="52">
        <f t="shared" si="1357"/>
        <v>0</v>
      </c>
      <c r="BS254" s="47"/>
      <c r="BT254" s="52">
        <f t="shared" si="1358"/>
        <v>0</v>
      </c>
      <c r="BU254" s="47"/>
      <c r="BV254" s="52">
        <f t="shared" si="1359"/>
        <v>0</v>
      </c>
      <c r="BW254" s="47"/>
      <c r="BX254" s="505">
        <f t="shared" si="1360"/>
        <v>0</v>
      </c>
      <c r="BY254" s="499"/>
      <c r="BZ254" s="52">
        <f t="shared" si="1361"/>
        <v>0</v>
      </c>
      <c r="CA254" s="47"/>
      <c r="CB254" s="52">
        <f t="shared" si="1362"/>
        <v>0</v>
      </c>
      <c r="CC254" s="47"/>
      <c r="CD254" s="52">
        <f t="shared" si="1363"/>
        <v>0</v>
      </c>
      <c r="CE254" s="47"/>
      <c r="CF254" s="52">
        <f t="shared" si="1364"/>
        <v>0</v>
      </c>
      <c r="CG254" s="42"/>
      <c r="CH254" s="49">
        <f t="shared" si="1365"/>
        <v>0</v>
      </c>
      <c r="CI254" s="49">
        <f t="shared" si="1366"/>
        <v>0</v>
      </c>
      <c r="CJ254" s="1"/>
      <c r="CK254" s="1"/>
      <c r="CL254" s="207"/>
      <c r="CM254" s="207">
        <f t="shared" si="1367"/>
        <v>0</v>
      </c>
      <c r="CN254" s="206">
        <f t="shared" si="1452"/>
        <v>0</v>
      </c>
      <c r="CO254" s="206">
        <f t="shared" si="1453"/>
        <v>0</v>
      </c>
      <c r="CP254" s="207"/>
      <c r="CQ254" s="207">
        <f t="shared" si="1370"/>
        <v>0</v>
      </c>
      <c r="CR254" s="206">
        <f t="shared" si="1454"/>
        <v>0</v>
      </c>
      <c r="CS254" s="206">
        <f t="shared" si="1455"/>
        <v>0</v>
      </c>
      <c r="CT254" s="207"/>
      <c r="CU254" s="207">
        <f t="shared" si="1371"/>
        <v>0</v>
      </c>
      <c r="CV254" s="206">
        <f t="shared" si="1372"/>
        <v>0</v>
      </c>
      <c r="CW254" s="206">
        <f t="shared" si="1373"/>
        <v>0</v>
      </c>
      <c r="CX254" s="207"/>
      <c r="CY254" s="207">
        <f t="shared" si="1374"/>
        <v>0</v>
      </c>
      <c r="CZ254" s="206">
        <f t="shared" si="1375"/>
        <v>0</v>
      </c>
      <c r="DA254" s="206">
        <f t="shared" si="1376"/>
        <v>0</v>
      </c>
      <c r="DB254" s="207"/>
      <c r="DC254" s="207">
        <f t="shared" si="1377"/>
        <v>0</v>
      </c>
      <c r="DD254" s="206">
        <f t="shared" si="1378"/>
        <v>0</v>
      </c>
      <c r="DE254" s="206">
        <f t="shared" si="1379"/>
        <v>0</v>
      </c>
      <c r="DF254" s="207"/>
      <c r="DG254" s="207">
        <f t="shared" si="1380"/>
        <v>0</v>
      </c>
      <c r="DH254" s="206">
        <f t="shared" si="1456"/>
        <v>0</v>
      </c>
      <c r="DI254" s="206">
        <f t="shared" si="1457"/>
        <v>0</v>
      </c>
      <c r="DJ254" s="207"/>
      <c r="DK254" s="207">
        <f t="shared" si="1381"/>
        <v>0</v>
      </c>
      <c r="DL254" s="206">
        <f t="shared" si="1382"/>
        <v>0</v>
      </c>
      <c r="DM254" s="206">
        <f t="shared" si="1383"/>
        <v>0</v>
      </c>
      <c r="DN254" s="207"/>
      <c r="DO254" s="207">
        <f t="shared" si="1384"/>
        <v>0</v>
      </c>
      <c r="DP254" s="206">
        <f t="shared" si="1385"/>
        <v>0</v>
      </c>
      <c r="DQ254" s="206">
        <f t="shared" si="1386"/>
        <v>0</v>
      </c>
      <c r="DR254" s="207"/>
      <c r="DS254" s="207">
        <f t="shared" si="1387"/>
        <v>0</v>
      </c>
      <c r="DT254" s="206">
        <f t="shared" si="1388"/>
        <v>0</v>
      </c>
      <c r="DU254" s="206">
        <f t="shared" si="1389"/>
        <v>0</v>
      </c>
      <c r="DV254" s="207"/>
      <c r="DW254" s="207">
        <f t="shared" si="1458"/>
        <v>0</v>
      </c>
      <c r="DX254" s="206">
        <f t="shared" si="1459"/>
        <v>0</v>
      </c>
      <c r="DY254" s="206">
        <f t="shared" si="1460"/>
        <v>0</v>
      </c>
      <c r="DZ254" s="525"/>
      <c r="EA254" s="207">
        <f t="shared" si="1390"/>
        <v>0</v>
      </c>
      <c r="EB254" s="206">
        <f t="shared" si="1391"/>
        <v>0</v>
      </c>
      <c r="EC254" s="206">
        <f t="shared" si="1392"/>
        <v>0</v>
      </c>
      <c r="ED254" s="207"/>
      <c r="EE254" s="207">
        <f t="shared" si="1393"/>
        <v>0</v>
      </c>
      <c r="EF254" s="206">
        <f t="shared" si="1394"/>
        <v>0</v>
      </c>
      <c r="EG254" s="206">
        <f t="shared" si="1395"/>
        <v>0</v>
      </c>
      <c r="EH254" s="207"/>
      <c r="EI254" s="207">
        <f t="shared" si="1461"/>
        <v>0</v>
      </c>
      <c r="EJ254" s="206">
        <f t="shared" si="1396"/>
        <v>0</v>
      </c>
      <c r="EK254" s="206">
        <f t="shared" si="1397"/>
        <v>0</v>
      </c>
      <c r="EL254" s="207"/>
      <c r="EM254" s="207">
        <f t="shared" si="1398"/>
        <v>0</v>
      </c>
      <c r="EN254" s="206">
        <f t="shared" si="1399"/>
        <v>0</v>
      </c>
      <c r="EO254" s="206">
        <f t="shared" si="1400"/>
        <v>0</v>
      </c>
      <c r="EP254" s="207"/>
      <c r="EQ254" s="207">
        <f t="shared" si="1401"/>
        <v>0</v>
      </c>
      <c r="ER254" s="206">
        <f t="shared" si="1402"/>
        <v>0</v>
      </c>
      <c r="ES254" s="206">
        <f t="shared" si="1403"/>
        <v>0</v>
      </c>
      <c r="ET254" s="207"/>
      <c r="EU254" s="207">
        <f t="shared" si="1404"/>
        <v>0</v>
      </c>
      <c r="EV254" s="206">
        <f t="shared" si="1405"/>
        <v>0</v>
      </c>
      <c r="EW254" s="206">
        <f t="shared" si="1406"/>
        <v>0</v>
      </c>
      <c r="EX254" s="207"/>
      <c r="EY254" s="207">
        <f t="shared" si="1407"/>
        <v>0</v>
      </c>
      <c r="EZ254" s="206"/>
      <c r="FA254" s="206">
        <f t="shared" si="1409"/>
        <v>0</v>
      </c>
      <c r="FB254" s="207"/>
      <c r="FC254" s="207">
        <f t="shared" si="1410"/>
        <v>0</v>
      </c>
      <c r="FD254" s="206">
        <f t="shared" si="1411"/>
        <v>0</v>
      </c>
      <c r="FE254" s="206">
        <f t="shared" si="1412"/>
        <v>0</v>
      </c>
      <c r="FF254" s="207"/>
      <c r="FG254" s="207">
        <f t="shared" si="1413"/>
        <v>0</v>
      </c>
      <c r="FH254" s="206">
        <f t="shared" si="1414"/>
        <v>0</v>
      </c>
      <c r="FI254" s="206">
        <f t="shared" si="1415"/>
        <v>0</v>
      </c>
      <c r="FJ254" s="207"/>
      <c r="FK254" s="207">
        <f t="shared" si="1416"/>
        <v>0</v>
      </c>
      <c r="FL254" s="206">
        <f t="shared" si="1417"/>
        <v>0</v>
      </c>
      <c r="FM254" s="206">
        <f t="shared" si="1418"/>
        <v>0</v>
      </c>
      <c r="FN254" s="207"/>
      <c r="FO254" s="207">
        <f t="shared" si="1419"/>
        <v>0</v>
      </c>
      <c r="FP254" s="206">
        <f t="shared" si="1420"/>
        <v>0</v>
      </c>
      <c r="FQ254" s="206">
        <f t="shared" si="1421"/>
        <v>0</v>
      </c>
      <c r="FR254" s="207"/>
      <c r="FS254" s="207">
        <f t="shared" si="1422"/>
        <v>0</v>
      </c>
      <c r="FT254" s="206">
        <f t="shared" si="1423"/>
        <v>0</v>
      </c>
      <c r="FU254" s="206">
        <f t="shared" si="1424"/>
        <v>0</v>
      </c>
      <c r="FV254" s="207"/>
      <c r="FW254" s="207">
        <f t="shared" si="1425"/>
        <v>0</v>
      </c>
      <c r="FX254" s="206"/>
      <c r="FY254" s="206">
        <f t="shared" si="1427"/>
        <v>0</v>
      </c>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1:263" s="3" customFormat="1" x14ac:dyDescent="0.2">
      <c r="A255" s="45" t="s">
        <v>129</v>
      </c>
      <c r="B255" s="45" t="s">
        <v>130</v>
      </c>
      <c r="C255" s="45" t="s">
        <v>8</v>
      </c>
      <c r="D255" s="45">
        <v>75</v>
      </c>
      <c r="E255" s="486"/>
      <c r="F255" s="52">
        <f t="shared" si="1512"/>
        <v>0</v>
      </c>
      <c r="G255" s="47"/>
      <c r="H255" s="52">
        <f t="shared" si="1513"/>
        <v>0</v>
      </c>
      <c r="I255" s="47"/>
      <c r="J255" s="52">
        <f t="shared" si="1514"/>
        <v>0</v>
      </c>
      <c r="K255" s="47"/>
      <c r="L255" s="52">
        <f t="shared" si="1515"/>
        <v>0</v>
      </c>
      <c r="M255" s="47"/>
      <c r="N255" s="52">
        <f t="shared" si="1516"/>
        <v>0</v>
      </c>
      <c r="O255" s="47"/>
      <c r="P255" s="52">
        <f t="shared" si="1517"/>
        <v>0</v>
      </c>
      <c r="Q255" s="47"/>
      <c r="R255" s="52">
        <f t="shared" si="1518"/>
        <v>0</v>
      </c>
      <c r="S255" s="47"/>
      <c r="T255" s="52">
        <f t="shared" si="1519"/>
        <v>0</v>
      </c>
      <c r="U255" s="47"/>
      <c r="V255" s="52">
        <f t="shared" si="1520"/>
        <v>0</v>
      </c>
      <c r="W255" s="47"/>
      <c r="X255" s="52">
        <f t="shared" si="1521"/>
        <v>0</v>
      </c>
      <c r="Y255" s="47"/>
      <c r="Z255" s="52">
        <f t="shared" si="1522"/>
        <v>0</v>
      </c>
      <c r="AA255" s="47"/>
      <c r="AB255" s="481">
        <f t="shared" si="1523"/>
        <v>0</v>
      </c>
      <c r="AC255" s="486"/>
      <c r="AD255" s="52">
        <f t="shared" si="1524"/>
        <v>0</v>
      </c>
      <c r="AE255" s="47"/>
      <c r="AF255" s="52">
        <f t="shared" si="1525"/>
        <v>0</v>
      </c>
      <c r="AG255" s="47"/>
      <c r="AH255" s="52">
        <f t="shared" si="1526"/>
        <v>0</v>
      </c>
      <c r="AI255" s="47"/>
      <c r="AJ255" s="52">
        <f t="shared" si="1527"/>
        <v>0</v>
      </c>
      <c r="AK255" s="47"/>
      <c r="AL255" s="52">
        <f t="shared" si="1528"/>
        <v>0</v>
      </c>
      <c r="AM255" s="47"/>
      <c r="AN255" s="52">
        <f t="shared" si="1529"/>
        <v>0</v>
      </c>
      <c r="AO255" s="47"/>
      <c r="AP255" s="52">
        <f t="shared" si="1530"/>
        <v>0</v>
      </c>
      <c r="AQ255" s="47"/>
      <c r="AR255" s="52">
        <f t="shared" si="1531"/>
        <v>0</v>
      </c>
      <c r="AS255" s="47"/>
      <c r="AT255" s="52">
        <f t="shared" si="1532"/>
        <v>0</v>
      </c>
      <c r="AU255" s="47"/>
      <c r="AV255" s="52">
        <f t="shared" si="1533"/>
        <v>0</v>
      </c>
      <c r="AW255" s="47"/>
      <c r="AX255" s="52">
        <f t="shared" si="1534"/>
        <v>0</v>
      </c>
      <c r="AY255" s="47"/>
      <c r="AZ255" s="481">
        <f t="shared" si="1535"/>
        <v>0</v>
      </c>
      <c r="BA255" s="486"/>
      <c r="BB255" s="52">
        <f t="shared" si="1349"/>
        <v>0</v>
      </c>
      <c r="BC255" s="47"/>
      <c r="BD255" s="52">
        <f t="shared" si="1350"/>
        <v>0</v>
      </c>
      <c r="BE255" s="47"/>
      <c r="BF255" s="52">
        <f t="shared" si="1351"/>
        <v>0</v>
      </c>
      <c r="BG255" s="47"/>
      <c r="BH255" s="52">
        <f t="shared" si="1352"/>
        <v>0</v>
      </c>
      <c r="BI255" s="47"/>
      <c r="BJ255" s="52">
        <f t="shared" si="1353"/>
        <v>0</v>
      </c>
      <c r="BK255" s="47"/>
      <c r="BL255" s="52">
        <f t="shared" si="1354"/>
        <v>0</v>
      </c>
      <c r="BM255" s="47"/>
      <c r="BN255" s="52">
        <f t="shared" si="1355"/>
        <v>0</v>
      </c>
      <c r="BO255" s="47"/>
      <c r="BP255" s="52">
        <f t="shared" si="1356"/>
        <v>0</v>
      </c>
      <c r="BQ255" s="47"/>
      <c r="BR255" s="52">
        <f t="shared" si="1357"/>
        <v>0</v>
      </c>
      <c r="BS255" s="47"/>
      <c r="BT255" s="52">
        <f t="shared" si="1358"/>
        <v>0</v>
      </c>
      <c r="BU255" s="47"/>
      <c r="BV255" s="52">
        <f t="shared" si="1359"/>
        <v>0</v>
      </c>
      <c r="BW255" s="47"/>
      <c r="BX255" s="505">
        <f t="shared" si="1360"/>
        <v>0</v>
      </c>
      <c r="BY255" s="499"/>
      <c r="BZ255" s="52">
        <f t="shared" si="1361"/>
        <v>0</v>
      </c>
      <c r="CA255" s="47"/>
      <c r="CB255" s="52">
        <f t="shared" si="1362"/>
        <v>0</v>
      </c>
      <c r="CC255" s="47"/>
      <c r="CD255" s="52">
        <f t="shared" si="1363"/>
        <v>0</v>
      </c>
      <c r="CE255" s="47"/>
      <c r="CF255" s="52">
        <f t="shared" si="1364"/>
        <v>0</v>
      </c>
      <c r="CG255" s="42"/>
      <c r="CH255" s="49">
        <f t="shared" si="1365"/>
        <v>0</v>
      </c>
      <c r="CI255" s="49">
        <f t="shared" si="1366"/>
        <v>0</v>
      </c>
      <c r="CJ255" s="1"/>
      <c r="CK255" s="1"/>
      <c r="CL255" s="207"/>
      <c r="CM255" s="207">
        <f t="shared" si="1367"/>
        <v>0</v>
      </c>
      <c r="CN255" s="206">
        <f t="shared" si="1452"/>
        <v>0</v>
      </c>
      <c r="CO255" s="206">
        <f t="shared" si="1453"/>
        <v>0</v>
      </c>
      <c r="CP255" s="207"/>
      <c r="CQ255" s="207">
        <f t="shared" si="1370"/>
        <v>0</v>
      </c>
      <c r="CR255" s="206">
        <f t="shared" si="1454"/>
        <v>0</v>
      </c>
      <c r="CS255" s="206">
        <f t="shared" si="1455"/>
        <v>0</v>
      </c>
      <c r="CT255" s="207"/>
      <c r="CU255" s="207">
        <f t="shared" si="1371"/>
        <v>0</v>
      </c>
      <c r="CV255" s="206">
        <f t="shared" si="1372"/>
        <v>0</v>
      </c>
      <c r="CW255" s="206">
        <f t="shared" si="1373"/>
        <v>0</v>
      </c>
      <c r="CX255" s="207"/>
      <c r="CY255" s="207">
        <f t="shared" si="1374"/>
        <v>0</v>
      </c>
      <c r="CZ255" s="206">
        <f t="shared" si="1375"/>
        <v>0</v>
      </c>
      <c r="DA255" s="206">
        <f t="shared" si="1376"/>
        <v>0</v>
      </c>
      <c r="DB255" s="207"/>
      <c r="DC255" s="207">
        <f t="shared" si="1377"/>
        <v>0</v>
      </c>
      <c r="DD255" s="206">
        <f t="shared" si="1378"/>
        <v>0</v>
      </c>
      <c r="DE255" s="206">
        <f t="shared" si="1379"/>
        <v>0</v>
      </c>
      <c r="DF255" s="207"/>
      <c r="DG255" s="207">
        <f t="shared" si="1380"/>
        <v>0</v>
      </c>
      <c r="DH255" s="206">
        <f t="shared" si="1456"/>
        <v>0</v>
      </c>
      <c r="DI255" s="206">
        <f t="shared" si="1457"/>
        <v>0</v>
      </c>
      <c r="DJ255" s="207"/>
      <c r="DK255" s="207">
        <f t="shared" si="1381"/>
        <v>0</v>
      </c>
      <c r="DL255" s="206">
        <f t="shared" si="1382"/>
        <v>0</v>
      </c>
      <c r="DM255" s="206">
        <f t="shared" si="1383"/>
        <v>0</v>
      </c>
      <c r="DN255" s="207"/>
      <c r="DO255" s="207">
        <f t="shared" si="1384"/>
        <v>0</v>
      </c>
      <c r="DP255" s="206">
        <f t="shared" si="1385"/>
        <v>0</v>
      </c>
      <c r="DQ255" s="206">
        <f t="shared" si="1386"/>
        <v>0</v>
      </c>
      <c r="DR255" s="207"/>
      <c r="DS255" s="207">
        <f t="shared" si="1387"/>
        <v>0</v>
      </c>
      <c r="DT255" s="206">
        <f t="shared" si="1388"/>
        <v>0</v>
      </c>
      <c r="DU255" s="206">
        <f t="shared" si="1389"/>
        <v>0</v>
      </c>
      <c r="DV255" s="207"/>
      <c r="DW255" s="207">
        <f t="shared" si="1458"/>
        <v>0</v>
      </c>
      <c r="DX255" s="206">
        <f t="shared" si="1459"/>
        <v>0</v>
      </c>
      <c r="DY255" s="206">
        <f t="shared" si="1460"/>
        <v>0</v>
      </c>
      <c r="DZ255" s="525"/>
      <c r="EA255" s="207">
        <f t="shared" si="1390"/>
        <v>0</v>
      </c>
      <c r="EB255" s="206">
        <f t="shared" si="1391"/>
        <v>0</v>
      </c>
      <c r="EC255" s="206">
        <f t="shared" si="1392"/>
        <v>0</v>
      </c>
      <c r="ED255" s="207"/>
      <c r="EE255" s="207">
        <f t="shared" si="1393"/>
        <v>0</v>
      </c>
      <c r="EF255" s="206">
        <f t="shared" si="1394"/>
        <v>0</v>
      </c>
      <c r="EG255" s="206">
        <f t="shared" si="1395"/>
        <v>0</v>
      </c>
      <c r="EH255" s="207"/>
      <c r="EI255" s="207">
        <f t="shared" si="1461"/>
        <v>0</v>
      </c>
      <c r="EJ255" s="206">
        <f t="shared" si="1396"/>
        <v>0</v>
      </c>
      <c r="EK255" s="206">
        <f t="shared" si="1397"/>
        <v>0</v>
      </c>
      <c r="EL255" s="207"/>
      <c r="EM255" s="207">
        <f t="shared" si="1398"/>
        <v>0</v>
      </c>
      <c r="EN255" s="206">
        <f t="shared" si="1399"/>
        <v>0</v>
      </c>
      <c r="EO255" s="206">
        <f t="shared" si="1400"/>
        <v>0</v>
      </c>
      <c r="EP255" s="207"/>
      <c r="EQ255" s="207">
        <f t="shared" si="1401"/>
        <v>0</v>
      </c>
      <c r="ER255" s="206">
        <f t="shared" si="1402"/>
        <v>0</v>
      </c>
      <c r="ES255" s="206">
        <f t="shared" si="1403"/>
        <v>0</v>
      </c>
      <c r="ET255" s="207"/>
      <c r="EU255" s="207">
        <f t="shared" si="1404"/>
        <v>0</v>
      </c>
      <c r="EV255" s="206">
        <f t="shared" si="1405"/>
        <v>0</v>
      </c>
      <c r="EW255" s="206">
        <f t="shared" si="1406"/>
        <v>0</v>
      </c>
      <c r="EX255" s="207"/>
      <c r="EY255" s="207">
        <f t="shared" si="1407"/>
        <v>0</v>
      </c>
      <c r="EZ255" s="206">
        <f t="shared" si="1408"/>
        <v>0</v>
      </c>
      <c r="FA255" s="206">
        <f t="shared" si="1409"/>
        <v>0</v>
      </c>
      <c r="FB255" s="207"/>
      <c r="FC255" s="207">
        <f t="shared" si="1410"/>
        <v>0</v>
      </c>
      <c r="FD255" s="206">
        <f t="shared" si="1411"/>
        <v>0</v>
      </c>
      <c r="FE255" s="206">
        <f t="shared" si="1412"/>
        <v>0</v>
      </c>
      <c r="FF255" s="207"/>
      <c r="FG255" s="207">
        <f t="shared" si="1413"/>
        <v>0</v>
      </c>
      <c r="FH255" s="206">
        <f t="shared" si="1414"/>
        <v>0</v>
      </c>
      <c r="FI255" s="206">
        <f t="shared" si="1415"/>
        <v>0</v>
      </c>
      <c r="FJ255" s="207"/>
      <c r="FK255" s="207">
        <f t="shared" si="1416"/>
        <v>0</v>
      </c>
      <c r="FL255" s="206">
        <f t="shared" si="1417"/>
        <v>0</v>
      </c>
      <c r="FM255" s="206">
        <f t="shared" si="1418"/>
        <v>0</v>
      </c>
      <c r="FN255" s="207"/>
      <c r="FO255" s="207">
        <f t="shared" si="1419"/>
        <v>0</v>
      </c>
      <c r="FP255" s="206">
        <f t="shared" si="1420"/>
        <v>0</v>
      </c>
      <c r="FQ255" s="206">
        <f t="shared" si="1421"/>
        <v>0</v>
      </c>
      <c r="FR255" s="207"/>
      <c r="FS255" s="207">
        <f t="shared" si="1422"/>
        <v>0</v>
      </c>
      <c r="FT255" s="206">
        <f t="shared" si="1423"/>
        <v>0</v>
      </c>
      <c r="FU255" s="206">
        <f t="shared" si="1424"/>
        <v>0</v>
      </c>
      <c r="FV255" s="207"/>
      <c r="FW255" s="207">
        <f t="shared" si="1425"/>
        <v>0</v>
      </c>
      <c r="FX255" s="206">
        <f t="shared" ref="FX255:FX264" si="1536">SUM(FV255+DH255)</f>
        <v>0</v>
      </c>
      <c r="FY255" s="206">
        <f t="shared" si="1427"/>
        <v>0</v>
      </c>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1:263" s="3" customFormat="1" x14ac:dyDescent="0.2">
      <c r="A256" s="45"/>
      <c r="B256" s="45"/>
      <c r="C256" s="45" t="s">
        <v>8</v>
      </c>
      <c r="D256" s="45">
        <v>75</v>
      </c>
      <c r="E256" s="486"/>
      <c r="F256" s="52">
        <f t="shared" si="1512"/>
        <v>0</v>
      </c>
      <c r="G256" s="47"/>
      <c r="H256" s="52">
        <f t="shared" si="1513"/>
        <v>0</v>
      </c>
      <c r="I256" s="47"/>
      <c r="J256" s="52">
        <f t="shared" si="1514"/>
        <v>0</v>
      </c>
      <c r="K256" s="47"/>
      <c r="L256" s="52">
        <f t="shared" si="1515"/>
        <v>0</v>
      </c>
      <c r="M256" s="47"/>
      <c r="N256" s="52">
        <f t="shared" si="1516"/>
        <v>0</v>
      </c>
      <c r="O256" s="47"/>
      <c r="P256" s="52">
        <f t="shared" si="1517"/>
        <v>0</v>
      </c>
      <c r="Q256" s="47"/>
      <c r="R256" s="52">
        <f t="shared" si="1518"/>
        <v>0</v>
      </c>
      <c r="S256" s="47"/>
      <c r="T256" s="52">
        <f t="shared" si="1519"/>
        <v>0</v>
      </c>
      <c r="U256" s="47"/>
      <c r="V256" s="52">
        <f t="shared" si="1520"/>
        <v>0</v>
      </c>
      <c r="W256" s="47"/>
      <c r="X256" s="52">
        <f t="shared" si="1521"/>
        <v>0</v>
      </c>
      <c r="Y256" s="47"/>
      <c r="Z256" s="52">
        <f t="shared" si="1522"/>
        <v>0</v>
      </c>
      <c r="AA256" s="47"/>
      <c r="AB256" s="481">
        <f t="shared" si="1523"/>
        <v>0</v>
      </c>
      <c r="AC256" s="486"/>
      <c r="AD256" s="52">
        <f t="shared" si="1524"/>
        <v>0</v>
      </c>
      <c r="AE256" s="47"/>
      <c r="AF256" s="52">
        <f t="shared" si="1525"/>
        <v>0</v>
      </c>
      <c r="AG256" s="47"/>
      <c r="AH256" s="52">
        <f t="shared" si="1526"/>
        <v>0</v>
      </c>
      <c r="AI256" s="47"/>
      <c r="AJ256" s="52">
        <f t="shared" si="1527"/>
        <v>0</v>
      </c>
      <c r="AK256" s="47"/>
      <c r="AL256" s="52">
        <f t="shared" si="1528"/>
        <v>0</v>
      </c>
      <c r="AM256" s="47"/>
      <c r="AN256" s="52">
        <f t="shared" si="1529"/>
        <v>0</v>
      </c>
      <c r="AO256" s="47"/>
      <c r="AP256" s="52">
        <f t="shared" si="1530"/>
        <v>0</v>
      </c>
      <c r="AQ256" s="47"/>
      <c r="AR256" s="52">
        <f t="shared" si="1531"/>
        <v>0</v>
      </c>
      <c r="AS256" s="47"/>
      <c r="AT256" s="52">
        <f t="shared" si="1532"/>
        <v>0</v>
      </c>
      <c r="AU256" s="47"/>
      <c r="AV256" s="52">
        <f t="shared" si="1533"/>
        <v>0</v>
      </c>
      <c r="AW256" s="47"/>
      <c r="AX256" s="52">
        <f t="shared" si="1534"/>
        <v>0</v>
      </c>
      <c r="AY256" s="47"/>
      <c r="AZ256" s="481">
        <f t="shared" si="1535"/>
        <v>0</v>
      </c>
      <c r="BA256" s="486"/>
      <c r="BB256" s="52">
        <f t="shared" si="1349"/>
        <v>0</v>
      </c>
      <c r="BC256" s="47"/>
      <c r="BD256" s="52">
        <f t="shared" si="1350"/>
        <v>0</v>
      </c>
      <c r="BE256" s="47"/>
      <c r="BF256" s="52">
        <f t="shared" si="1351"/>
        <v>0</v>
      </c>
      <c r="BG256" s="47"/>
      <c r="BH256" s="52">
        <f t="shared" si="1352"/>
        <v>0</v>
      </c>
      <c r="BI256" s="47"/>
      <c r="BJ256" s="52">
        <f t="shared" si="1353"/>
        <v>0</v>
      </c>
      <c r="BK256" s="47"/>
      <c r="BL256" s="52">
        <f t="shared" si="1354"/>
        <v>0</v>
      </c>
      <c r="BM256" s="47"/>
      <c r="BN256" s="52">
        <f t="shared" si="1355"/>
        <v>0</v>
      </c>
      <c r="BO256" s="47"/>
      <c r="BP256" s="52">
        <f t="shared" si="1356"/>
        <v>0</v>
      </c>
      <c r="BQ256" s="47"/>
      <c r="BR256" s="52">
        <f t="shared" si="1357"/>
        <v>0</v>
      </c>
      <c r="BS256" s="47"/>
      <c r="BT256" s="52">
        <f t="shared" si="1358"/>
        <v>0</v>
      </c>
      <c r="BU256" s="47"/>
      <c r="BV256" s="52">
        <f t="shared" si="1359"/>
        <v>0</v>
      </c>
      <c r="BW256" s="47"/>
      <c r="BX256" s="505">
        <f t="shared" si="1360"/>
        <v>0</v>
      </c>
      <c r="BY256" s="499"/>
      <c r="BZ256" s="52">
        <f t="shared" si="1361"/>
        <v>0</v>
      </c>
      <c r="CA256" s="47"/>
      <c r="CB256" s="52">
        <f t="shared" si="1362"/>
        <v>0</v>
      </c>
      <c r="CC256" s="47"/>
      <c r="CD256" s="52">
        <f t="shared" si="1363"/>
        <v>0</v>
      </c>
      <c r="CE256" s="47"/>
      <c r="CF256" s="52">
        <f t="shared" si="1364"/>
        <v>0</v>
      </c>
      <c r="CG256" s="42"/>
      <c r="CH256" s="49">
        <f t="shared" si="1365"/>
        <v>0</v>
      </c>
      <c r="CI256" s="49">
        <f t="shared" si="1366"/>
        <v>0</v>
      </c>
      <c r="CJ256" s="1"/>
      <c r="CK256" s="1"/>
      <c r="CL256" s="207"/>
      <c r="CM256" s="207">
        <f t="shared" si="1367"/>
        <v>0</v>
      </c>
      <c r="CN256" s="206">
        <f t="shared" si="1452"/>
        <v>0</v>
      </c>
      <c r="CO256" s="206">
        <f t="shared" si="1453"/>
        <v>0</v>
      </c>
      <c r="CP256" s="207"/>
      <c r="CQ256" s="207">
        <f t="shared" si="1370"/>
        <v>0</v>
      </c>
      <c r="CR256" s="206">
        <f t="shared" si="1454"/>
        <v>0</v>
      </c>
      <c r="CS256" s="206">
        <f t="shared" si="1455"/>
        <v>0</v>
      </c>
      <c r="CT256" s="207"/>
      <c r="CU256" s="207">
        <f t="shared" si="1371"/>
        <v>0</v>
      </c>
      <c r="CV256" s="206">
        <f t="shared" si="1372"/>
        <v>0</v>
      </c>
      <c r="CW256" s="206">
        <f t="shared" si="1373"/>
        <v>0</v>
      </c>
      <c r="CX256" s="207"/>
      <c r="CY256" s="207">
        <f t="shared" si="1374"/>
        <v>0</v>
      </c>
      <c r="CZ256" s="206">
        <f t="shared" si="1375"/>
        <v>0</v>
      </c>
      <c r="DA256" s="206">
        <f t="shared" si="1376"/>
        <v>0</v>
      </c>
      <c r="DB256" s="207"/>
      <c r="DC256" s="207">
        <f t="shared" si="1377"/>
        <v>0</v>
      </c>
      <c r="DD256" s="206">
        <f t="shared" si="1378"/>
        <v>0</v>
      </c>
      <c r="DE256" s="206">
        <f t="shared" si="1379"/>
        <v>0</v>
      </c>
      <c r="DF256" s="207"/>
      <c r="DG256" s="207">
        <f t="shared" si="1380"/>
        <v>0</v>
      </c>
      <c r="DH256" s="206">
        <f t="shared" si="1456"/>
        <v>0</v>
      </c>
      <c r="DI256" s="206">
        <f t="shared" si="1457"/>
        <v>0</v>
      </c>
      <c r="DJ256" s="207"/>
      <c r="DK256" s="207">
        <f t="shared" si="1381"/>
        <v>0</v>
      </c>
      <c r="DL256" s="206">
        <f t="shared" si="1382"/>
        <v>0</v>
      </c>
      <c r="DM256" s="206">
        <f t="shared" si="1383"/>
        <v>0</v>
      </c>
      <c r="DN256" s="207"/>
      <c r="DO256" s="207">
        <f t="shared" si="1384"/>
        <v>0</v>
      </c>
      <c r="DP256" s="206">
        <f t="shared" si="1385"/>
        <v>0</v>
      </c>
      <c r="DQ256" s="206">
        <f t="shared" si="1386"/>
        <v>0</v>
      </c>
      <c r="DR256" s="207"/>
      <c r="DS256" s="207">
        <f t="shared" si="1387"/>
        <v>0</v>
      </c>
      <c r="DT256" s="206">
        <f t="shared" si="1388"/>
        <v>0</v>
      </c>
      <c r="DU256" s="206">
        <f t="shared" si="1389"/>
        <v>0</v>
      </c>
      <c r="DV256" s="207"/>
      <c r="DW256" s="207">
        <f t="shared" si="1458"/>
        <v>0</v>
      </c>
      <c r="DX256" s="206">
        <f t="shared" si="1459"/>
        <v>0</v>
      </c>
      <c r="DY256" s="206">
        <f t="shared" si="1460"/>
        <v>0</v>
      </c>
      <c r="DZ256" s="525"/>
      <c r="EA256" s="207">
        <f t="shared" si="1390"/>
        <v>0</v>
      </c>
      <c r="EB256" s="206">
        <f t="shared" si="1391"/>
        <v>0</v>
      </c>
      <c r="EC256" s="206">
        <f t="shared" si="1392"/>
        <v>0</v>
      </c>
      <c r="ED256" s="207"/>
      <c r="EE256" s="207">
        <f t="shared" si="1393"/>
        <v>0</v>
      </c>
      <c r="EF256" s="206">
        <f t="shared" si="1394"/>
        <v>0</v>
      </c>
      <c r="EG256" s="206">
        <f t="shared" si="1395"/>
        <v>0</v>
      </c>
      <c r="EH256" s="207"/>
      <c r="EI256" s="207">
        <f t="shared" si="1461"/>
        <v>0</v>
      </c>
      <c r="EJ256" s="206">
        <f t="shared" si="1396"/>
        <v>0</v>
      </c>
      <c r="EK256" s="206">
        <f t="shared" si="1397"/>
        <v>0</v>
      </c>
      <c r="EL256" s="207"/>
      <c r="EM256" s="207">
        <f t="shared" si="1398"/>
        <v>0</v>
      </c>
      <c r="EN256" s="206">
        <f t="shared" si="1399"/>
        <v>0</v>
      </c>
      <c r="EO256" s="206">
        <f t="shared" si="1400"/>
        <v>0</v>
      </c>
      <c r="EP256" s="207"/>
      <c r="EQ256" s="207">
        <f t="shared" si="1401"/>
        <v>0</v>
      </c>
      <c r="ER256" s="206">
        <f t="shared" si="1402"/>
        <v>0</v>
      </c>
      <c r="ES256" s="206">
        <f t="shared" si="1403"/>
        <v>0</v>
      </c>
      <c r="ET256" s="207"/>
      <c r="EU256" s="207">
        <f t="shared" si="1404"/>
        <v>0</v>
      </c>
      <c r="EV256" s="206">
        <f t="shared" si="1405"/>
        <v>0</v>
      </c>
      <c r="EW256" s="206">
        <f t="shared" si="1406"/>
        <v>0</v>
      </c>
      <c r="EX256" s="207"/>
      <c r="EY256" s="207">
        <f t="shared" si="1407"/>
        <v>0</v>
      </c>
      <c r="EZ256" s="206">
        <f t="shared" si="1408"/>
        <v>0</v>
      </c>
      <c r="FA256" s="206">
        <f t="shared" si="1409"/>
        <v>0</v>
      </c>
      <c r="FB256" s="207"/>
      <c r="FC256" s="207">
        <f t="shared" si="1410"/>
        <v>0</v>
      </c>
      <c r="FD256" s="206">
        <f t="shared" si="1411"/>
        <v>0</v>
      </c>
      <c r="FE256" s="206">
        <f t="shared" si="1412"/>
        <v>0</v>
      </c>
      <c r="FF256" s="207"/>
      <c r="FG256" s="207">
        <f t="shared" si="1413"/>
        <v>0</v>
      </c>
      <c r="FH256" s="206">
        <f t="shared" si="1414"/>
        <v>0</v>
      </c>
      <c r="FI256" s="206">
        <f t="shared" si="1415"/>
        <v>0</v>
      </c>
      <c r="FJ256" s="207"/>
      <c r="FK256" s="207">
        <f t="shared" si="1416"/>
        <v>0</v>
      </c>
      <c r="FL256" s="206">
        <f t="shared" si="1417"/>
        <v>0</v>
      </c>
      <c r="FM256" s="206">
        <f t="shared" si="1418"/>
        <v>0</v>
      </c>
      <c r="FN256" s="207"/>
      <c r="FO256" s="207">
        <f t="shared" si="1419"/>
        <v>0</v>
      </c>
      <c r="FP256" s="206">
        <f t="shared" si="1420"/>
        <v>0</v>
      </c>
      <c r="FQ256" s="206">
        <f t="shared" si="1421"/>
        <v>0</v>
      </c>
      <c r="FR256" s="207"/>
      <c r="FS256" s="207">
        <f t="shared" si="1422"/>
        <v>0</v>
      </c>
      <c r="FT256" s="206">
        <f t="shared" si="1423"/>
        <v>0</v>
      </c>
      <c r="FU256" s="206">
        <f t="shared" si="1424"/>
        <v>0</v>
      </c>
      <c r="FV256" s="207"/>
      <c r="FW256" s="207">
        <f t="shared" si="1425"/>
        <v>0</v>
      </c>
      <c r="FX256" s="206">
        <f t="shared" si="1536"/>
        <v>0</v>
      </c>
      <c r="FY256" s="206">
        <f t="shared" si="1427"/>
        <v>0</v>
      </c>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1:263" s="3" customFormat="1" x14ac:dyDescent="0.2">
      <c r="A257" s="45"/>
      <c r="B257" s="45"/>
      <c r="C257" s="45" t="s">
        <v>8</v>
      </c>
      <c r="D257" s="45">
        <v>75</v>
      </c>
      <c r="E257" s="486"/>
      <c r="F257" s="52">
        <f t="shared" si="1512"/>
        <v>0</v>
      </c>
      <c r="G257" s="47"/>
      <c r="H257" s="52">
        <f t="shared" si="1513"/>
        <v>0</v>
      </c>
      <c r="I257" s="47"/>
      <c r="J257" s="52">
        <f t="shared" si="1514"/>
        <v>0</v>
      </c>
      <c r="K257" s="47"/>
      <c r="L257" s="52">
        <f t="shared" si="1515"/>
        <v>0</v>
      </c>
      <c r="M257" s="47"/>
      <c r="N257" s="52">
        <f t="shared" si="1516"/>
        <v>0</v>
      </c>
      <c r="O257" s="47"/>
      <c r="P257" s="52">
        <f t="shared" si="1517"/>
        <v>0</v>
      </c>
      <c r="Q257" s="47"/>
      <c r="R257" s="52">
        <f t="shared" si="1518"/>
        <v>0</v>
      </c>
      <c r="S257" s="47"/>
      <c r="T257" s="52">
        <f t="shared" si="1519"/>
        <v>0</v>
      </c>
      <c r="U257" s="47"/>
      <c r="V257" s="52">
        <f t="shared" si="1520"/>
        <v>0</v>
      </c>
      <c r="W257" s="47"/>
      <c r="X257" s="52">
        <f t="shared" si="1521"/>
        <v>0</v>
      </c>
      <c r="Y257" s="47"/>
      <c r="Z257" s="52">
        <f t="shared" si="1522"/>
        <v>0</v>
      </c>
      <c r="AA257" s="47"/>
      <c r="AB257" s="481">
        <f t="shared" si="1523"/>
        <v>0</v>
      </c>
      <c r="AC257" s="486"/>
      <c r="AD257" s="52">
        <f t="shared" si="1524"/>
        <v>0</v>
      </c>
      <c r="AE257" s="47"/>
      <c r="AF257" s="52">
        <f t="shared" si="1525"/>
        <v>0</v>
      </c>
      <c r="AG257" s="47"/>
      <c r="AH257" s="52">
        <f t="shared" si="1526"/>
        <v>0</v>
      </c>
      <c r="AI257" s="47"/>
      <c r="AJ257" s="52">
        <f t="shared" si="1527"/>
        <v>0</v>
      </c>
      <c r="AK257" s="47"/>
      <c r="AL257" s="52">
        <f t="shared" si="1528"/>
        <v>0</v>
      </c>
      <c r="AM257" s="47"/>
      <c r="AN257" s="52">
        <f t="shared" si="1529"/>
        <v>0</v>
      </c>
      <c r="AO257" s="47"/>
      <c r="AP257" s="52">
        <f t="shared" si="1530"/>
        <v>0</v>
      </c>
      <c r="AQ257" s="47"/>
      <c r="AR257" s="52">
        <f t="shared" si="1531"/>
        <v>0</v>
      </c>
      <c r="AS257" s="47"/>
      <c r="AT257" s="52">
        <f t="shared" si="1532"/>
        <v>0</v>
      </c>
      <c r="AU257" s="47"/>
      <c r="AV257" s="52">
        <f t="shared" si="1533"/>
        <v>0</v>
      </c>
      <c r="AW257" s="47"/>
      <c r="AX257" s="52">
        <f t="shared" si="1534"/>
        <v>0</v>
      </c>
      <c r="AY257" s="47"/>
      <c r="AZ257" s="481">
        <f t="shared" si="1535"/>
        <v>0</v>
      </c>
      <c r="BA257" s="486"/>
      <c r="BB257" s="52">
        <f t="shared" si="1349"/>
        <v>0</v>
      </c>
      <c r="BC257" s="47"/>
      <c r="BD257" s="52">
        <f t="shared" si="1350"/>
        <v>0</v>
      </c>
      <c r="BE257" s="47"/>
      <c r="BF257" s="52">
        <f t="shared" si="1351"/>
        <v>0</v>
      </c>
      <c r="BG257" s="47"/>
      <c r="BH257" s="52">
        <f t="shared" si="1352"/>
        <v>0</v>
      </c>
      <c r="BI257" s="47"/>
      <c r="BJ257" s="52">
        <f t="shared" si="1353"/>
        <v>0</v>
      </c>
      <c r="BK257" s="47"/>
      <c r="BL257" s="52">
        <f t="shared" si="1354"/>
        <v>0</v>
      </c>
      <c r="BM257" s="47"/>
      <c r="BN257" s="52">
        <f t="shared" si="1355"/>
        <v>0</v>
      </c>
      <c r="BO257" s="47"/>
      <c r="BP257" s="52">
        <f t="shared" si="1356"/>
        <v>0</v>
      </c>
      <c r="BQ257" s="47"/>
      <c r="BR257" s="52">
        <f t="shared" si="1357"/>
        <v>0</v>
      </c>
      <c r="BS257" s="47"/>
      <c r="BT257" s="52">
        <f t="shared" si="1358"/>
        <v>0</v>
      </c>
      <c r="BU257" s="47"/>
      <c r="BV257" s="52">
        <f t="shared" si="1359"/>
        <v>0</v>
      </c>
      <c r="BW257" s="47"/>
      <c r="BX257" s="505">
        <f t="shared" si="1360"/>
        <v>0</v>
      </c>
      <c r="BY257" s="499"/>
      <c r="BZ257" s="52">
        <f t="shared" si="1361"/>
        <v>0</v>
      </c>
      <c r="CA257" s="47"/>
      <c r="CB257" s="52">
        <f t="shared" si="1362"/>
        <v>0</v>
      </c>
      <c r="CC257" s="47"/>
      <c r="CD257" s="52">
        <f t="shared" si="1363"/>
        <v>0</v>
      </c>
      <c r="CE257" s="47"/>
      <c r="CF257" s="52">
        <f t="shared" si="1364"/>
        <v>0</v>
      </c>
      <c r="CG257" s="42"/>
      <c r="CH257" s="49">
        <f t="shared" si="1365"/>
        <v>0</v>
      </c>
      <c r="CI257" s="49">
        <f t="shared" si="1366"/>
        <v>0</v>
      </c>
      <c r="CJ257" s="1"/>
      <c r="CK257" s="1"/>
      <c r="CL257" s="207"/>
      <c r="CM257" s="207">
        <f t="shared" si="1367"/>
        <v>0</v>
      </c>
      <c r="CN257" s="206">
        <f t="shared" si="1452"/>
        <v>0</v>
      </c>
      <c r="CO257" s="206">
        <f t="shared" si="1453"/>
        <v>0</v>
      </c>
      <c r="CP257" s="207"/>
      <c r="CQ257" s="207">
        <f t="shared" si="1370"/>
        <v>0</v>
      </c>
      <c r="CR257" s="206">
        <f t="shared" si="1454"/>
        <v>0</v>
      </c>
      <c r="CS257" s="206">
        <f t="shared" si="1455"/>
        <v>0</v>
      </c>
      <c r="CT257" s="207"/>
      <c r="CU257" s="207">
        <f t="shared" si="1371"/>
        <v>0</v>
      </c>
      <c r="CV257" s="206">
        <f t="shared" si="1372"/>
        <v>0</v>
      </c>
      <c r="CW257" s="206">
        <f t="shared" si="1373"/>
        <v>0</v>
      </c>
      <c r="CX257" s="207"/>
      <c r="CY257" s="207">
        <f t="shared" si="1374"/>
        <v>0</v>
      </c>
      <c r="CZ257" s="206">
        <f t="shared" si="1375"/>
        <v>0</v>
      </c>
      <c r="DA257" s="206">
        <f t="shared" si="1376"/>
        <v>0</v>
      </c>
      <c r="DB257" s="207"/>
      <c r="DC257" s="207">
        <f t="shared" si="1377"/>
        <v>0</v>
      </c>
      <c r="DD257" s="206">
        <f t="shared" si="1378"/>
        <v>0</v>
      </c>
      <c r="DE257" s="206">
        <f t="shared" si="1379"/>
        <v>0</v>
      </c>
      <c r="DF257" s="207"/>
      <c r="DG257" s="207">
        <f t="shared" si="1380"/>
        <v>0</v>
      </c>
      <c r="DH257" s="206">
        <f t="shared" si="1456"/>
        <v>0</v>
      </c>
      <c r="DI257" s="206">
        <f t="shared" si="1457"/>
        <v>0</v>
      </c>
      <c r="DJ257" s="207"/>
      <c r="DK257" s="207">
        <f t="shared" si="1381"/>
        <v>0</v>
      </c>
      <c r="DL257" s="206">
        <f t="shared" si="1382"/>
        <v>0</v>
      </c>
      <c r="DM257" s="206">
        <f t="shared" si="1383"/>
        <v>0</v>
      </c>
      <c r="DN257" s="207"/>
      <c r="DO257" s="207">
        <f t="shared" si="1384"/>
        <v>0</v>
      </c>
      <c r="DP257" s="206">
        <f t="shared" si="1385"/>
        <v>0</v>
      </c>
      <c r="DQ257" s="206">
        <f t="shared" si="1386"/>
        <v>0</v>
      </c>
      <c r="DR257" s="207"/>
      <c r="DS257" s="207">
        <f t="shared" si="1387"/>
        <v>0</v>
      </c>
      <c r="DT257" s="206">
        <f t="shared" si="1388"/>
        <v>0</v>
      </c>
      <c r="DU257" s="206">
        <f t="shared" si="1389"/>
        <v>0</v>
      </c>
      <c r="DV257" s="207"/>
      <c r="DW257" s="207">
        <f t="shared" si="1458"/>
        <v>0</v>
      </c>
      <c r="DX257" s="206">
        <f t="shared" si="1459"/>
        <v>0</v>
      </c>
      <c r="DY257" s="206">
        <f t="shared" si="1460"/>
        <v>0</v>
      </c>
      <c r="DZ257" s="525"/>
      <c r="EA257" s="207">
        <f t="shared" si="1390"/>
        <v>0</v>
      </c>
      <c r="EB257" s="206">
        <f t="shared" si="1391"/>
        <v>0</v>
      </c>
      <c r="EC257" s="206">
        <f t="shared" si="1392"/>
        <v>0</v>
      </c>
      <c r="ED257" s="207"/>
      <c r="EE257" s="207">
        <f t="shared" si="1393"/>
        <v>0</v>
      </c>
      <c r="EF257" s="206">
        <f t="shared" si="1394"/>
        <v>0</v>
      </c>
      <c r="EG257" s="206">
        <f t="shared" si="1395"/>
        <v>0</v>
      </c>
      <c r="EH257" s="207"/>
      <c r="EI257" s="207">
        <f t="shared" si="1461"/>
        <v>0</v>
      </c>
      <c r="EJ257" s="206">
        <f t="shared" si="1396"/>
        <v>0</v>
      </c>
      <c r="EK257" s="206">
        <f t="shared" si="1397"/>
        <v>0</v>
      </c>
      <c r="EL257" s="207"/>
      <c r="EM257" s="207">
        <f t="shared" si="1398"/>
        <v>0</v>
      </c>
      <c r="EN257" s="206">
        <f t="shared" si="1399"/>
        <v>0</v>
      </c>
      <c r="EO257" s="206">
        <f t="shared" si="1400"/>
        <v>0</v>
      </c>
      <c r="EP257" s="207"/>
      <c r="EQ257" s="207">
        <f t="shared" si="1401"/>
        <v>0</v>
      </c>
      <c r="ER257" s="206">
        <f t="shared" si="1402"/>
        <v>0</v>
      </c>
      <c r="ES257" s="206">
        <f t="shared" si="1403"/>
        <v>0</v>
      </c>
      <c r="ET257" s="207"/>
      <c r="EU257" s="207">
        <f t="shared" si="1404"/>
        <v>0</v>
      </c>
      <c r="EV257" s="206">
        <f t="shared" si="1405"/>
        <v>0</v>
      </c>
      <c r="EW257" s="206">
        <f t="shared" si="1406"/>
        <v>0</v>
      </c>
      <c r="EX257" s="207"/>
      <c r="EY257" s="207">
        <f t="shared" si="1407"/>
        <v>0</v>
      </c>
      <c r="EZ257" s="206">
        <f t="shared" si="1408"/>
        <v>0</v>
      </c>
      <c r="FA257" s="206">
        <f t="shared" si="1409"/>
        <v>0</v>
      </c>
      <c r="FB257" s="207"/>
      <c r="FC257" s="207">
        <f t="shared" si="1410"/>
        <v>0</v>
      </c>
      <c r="FD257" s="206">
        <f t="shared" si="1411"/>
        <v>0</v>
      </c>
      <c r="FE257" s="206">
        <f t="shared" si="1412"/>
        <v>0</v>
      </c>
      <c r="FF257" s="207"/>
      <c r="FG257" s="207">
        <f t="shared" si="1413"/>
        <v>0</v>
      </c>
      <c r="FH257" s="206">
        <f t="shared" si="1414"/>
        <v>0</v>
      </c>
      <c r="FI257" s="206">
        <f t="shared" si="1415"/>
        <v>0</v>
      </c>
      <c r="FJ257" s="207"/>
      <c r="FK257" s="207">
        <f t="shared" si="1416"/>
        <v>0</v>
      </c>
      <c r="FL257" s="206">
        <f t="shared" si="1417"/>
        <v>0</v>
      </c>
      <c r="FM257" s="206">
        <f t="shared" si="1418"/>
        <v>0</v>
      </c>
      <c r="FN257" s="207"/>
      <c r="FO257" s="207">
        <f t="shared" si="1419"/>
        <v>0</v>
      </c>
      <c r="FP257" s="206">
        <f t="shared" si="1420"/>
        <v>0</v>
      </c>
      <c r="FQ257" s="206">
        <f t="shared" si="1421"/>
        <v>0</v>
      </c>
      <c r="FR257" s="207"/>
      <c r="FS257" s="207">
        <f t="shared" si="1422"/>
        <v>0</v>
      </c>
      <c r="FT257" s="206">
        <f t="shared" si="1423"/>
        <v>0</v>
      </c>
      <c r="FU257" s="206">
        <f t="shared" si="1424"/>
        <v>0</v>
      </c>
      <c r="FV257" s="207"/>
      <c r="FW257" s="207">
        <f t="shared" si="1425"/>
        <v>0</v>
      </c>
      <c r="FX257" s="206">
        <f t="shared" si="1536"/>
        <v>0</v>
      </c>
      <c r="FY257" s="206">
        <f t="shared" si="1427"/>
        <v>0</v>
      </c>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1:263" s="3" customFormat="1" x14ac:dyDescent="0.2">
      <c r="A258" s="45"/>
      <c r="B258" s="45"/>
      <c r="C258" s="45" t="s">
        <v>8</v>
      </c>
      <c r="D258" s="45">
        <v>75</v>
      </c>
      <c r="E258" s="486"/>
      <c r="F258" s="52">
        <f t="shared" si="1512"/>
        <v>0</v>
      </c>
      <c r="G258" s="47"/>
      <c r="H258" s="52">
        <f t="shared" si="1513"/>
        <v>0</v>
      </c>
      <c r="I258" s="47"/>
      <c r="J258" s="52">
        <f t="shared" si="1514"/>
        <v>0</v>
      </c>
      <c r="K258" s="47"/>
      <c r="L258" s="52">
        <f t="shared" si="1515"/>
        <v>0</v>
      </c>
      <c r="M258" s="47"/>
      <c r="N258" s="52">
        <f t="shared" si="1516"/>
        <v>0</v>
      </c>
      <c r="O258" s="47"/>
      <c r="P258" s="52">
        <f t="shared" si="1517"/>
        <v>0</v>
      </c>
      <c r="Q258" s="47"/>
      <c r="R258" s="52">
        <f t="shared" si="1518"/>
        <v>0</v>
      </c>
      <c r="S258" s="47"/>
      <c r="T258" s="52">
        <f t="shared" si="1519"/>
        <v>0</v>
      </c>
      <c r="U258" s="47"/>
      <c r="V258" s="52">
        <f t="shared" si="1520"/>
        <v>0</v>
      </c>
      <c r="W258" s="47"/>
      <c r="X258" s="52">
        <f t="shared" si="1521"/>
        <v>0</v>
      </c>
      <c r="Y258" s="47"/>
      <c r="Z258" s="52">
        <f t="shared" si="1522"/>
        <v>0</v>
      </c>
      <c r="AA258" s="47"/>
      <c r="AB258" s="481">
        <f t="shared" si="1523"/>
        <v>0</v>
      </c>
      <c r="AC258" s="486"/>
      <c r="AD258" s="52">
        <f t="shared" si="1524"/>
        <v>0</v>
      </c>
      <c r="AE258" s="47"/>
      <c r="AF258" s="52">
        <f t="shared" si="1525"/>
        <v>0</v>
      </c>
      <c r="AG258" s="47"/>
      <c r="AH258" s="52">
        <f t="shared" si="1526"/>
        <v>0</v>
      </c>
      <c r="AI258" s="47"/>
      <c r="AJ258" s="52">
        <f t="shared" si="1527"/>
        <v>0</v>
      </c>
      <c r="AK258" s="47"/>
      <c r="AL258" s="52">
        <f t="shared" si="1528"/>
        <v>0</v>
      </c>
      <c r="AM258" s="47"/>
      <c r="AN258" s="52">
        <f t="shared" si="1529"/>
        <v>0</v>
      </c>
      <c r="AO258" s="47"/>
      <c r="AP258" s="52">
        <f t="shared" si="1530"/>
        <v>0</v>
      </c>
      <c r="AQ258" s="47"/>
      <c r="AR258" s="52">
        <f t="shared" si="1531"/>
        <v>0</v>
      </c>
      <c r="AS258" s="47"/>
      <c r="AT258" s="52">
        <f t="shared" si="1532"/>
        <v>0</v>
      </c>
      <c r="AU258" s="47"/>
      <c r="AV258" s="52">
        <f t="shared" si="1533"/>
        <v>0</v>
      </c>
      <c r="AW258" s="47"/>
      <c r="AX258" s="52">
        <f t="shared" si="1534"/>
        <v>0</v>
      </c>
      <c r="AY258" s="47"/>
      <c r="AZ258" s="481">
        <f t="shared" si="1535"/>
        <v>0</v>
      </c>
      <c r="BA258" s="486"/>
      <c r="BB258" s="52">
        <f t="shared" si="1349"/>
        <v>0</v>
      </c>
      <c r="BC258" s="47"/>
      <c r="BD258" s="52">
        <f t="shared" si="1350"/>
        <v>0</v>
      </c>
      <c r="BE258" s="47"/>
      <c r="BF258" s="52">
        <f t="shared" si="1351"/>
        <v>0</v>
      </c>
      <c r="BG258" s="47"/>
      <c r="BH258" s="52">
        <f t="shared" si="1352"/>
        <v>0</v>
      </c>
      <c r="BI258" s="47"/>
      <c r="BJ258" s="52">
        <f t="shared" si="1353"/>
        <v>0</v>
      </c>
      <c r="BK258" s="47"/>
      <c r="BL258" s="52">
        <f t="shared" si="1354"/>
        <v>0</v>
      </c>
      <c r="BM258" s="47"/>
      <c r="BN258" s="52">
        <f t="shared" si="1355"/>
        <v>0</v>
      </c>
      <c r="BO258" s="47"/>
      <c r="BP258" s="52">
        <f t="shared" si="1356"/>
        <v>0</v>
      </c>
      <c r="BQ258" s="47"/>
      <c r="BR258" s="52">
        <f t="shared" si="1357"/>
        <v>0</v>
      </c>
      <c r="BS258" s="47"/>
      <c r="BT258" s="52">
        <f t="shared" si="1358"/>
        <v>0</v>
      </c>
      <c r="BU258" s="47"/>
      <c r="BV258" s="52">
        <f t="shared" si="1359"/>
        <v>0</v>
      </c>
      <c r="BW258" s="47"/>
      <c r="BX258" s="505">
        <f t="shared" si="1360"/>
        <v>0</v>
      </c>
      <c r="BY258" s="499"/>
      <c r="BZ258" s="52">
        <f t="shared" si="1361"/>
        <v>0</v>
      </c>
      <c r="CA258" s="47"/>
      <c r="CB258" s="52">
        <f t="shared" si="1362"/>
        <v>0</v>
      </c>
      <c r="CC258" s="47"/>
      <c r="CD258" s="52">
        <f t="shared" si="1363"/>
        <v>0</v>
      </c>
      <c r="CE258" s="47"/>
      <c r="CF258" s="52">
        <f t="shared" si="1364"/>
        <v>0</v>
      </c>
      <c r="CG258" s="42"/>
      <c r="CH258" s="49">
        <f t="shared" si="1365"/>
        <v>0</v>
      </c>
      <c r="CI258" s="49">
        <f t="shared" si="1366"/>
        <v>0</v>
      </c>
      <c r="CJ258" s="1"/>
      <c r="CK258" s="1"/>
      <c r="CL258" s="207"/>
      <c r="CM258" s="207">
        <f t="shared" si="1367"/>
        <v>0</v>
      </c>
      <c r="CN258" s="206">
        <f t="shared" si="1452"/>
        <v>0</v>
      </c>
      <c r="CO258" s="206">
        <f t="shared" si="1453"/>
        <v>0</v>
      </c>
      <c r="CP258" s="207"/>
      <c r="CQ258" s="207">
        <f t="shared" si="1370"/>
        <v>0</v>
      </c>
      <c r="CR258" s="206">
        <f t="shared" si="1454"/>
        <v>0</v>
      </c>
      <c r="CS258" s="206">
        <f t="shared" si="1455"/>
        <v>0</v>
      </c>
      <c r="CT258" s="207"/>
      <c r="CU258" s="207">
        <f t="shared" si="1371"/>
        <v>0</v>
      </c>
      <c r="CV258" s="206">
        <f t="shared" si="1372"/>
        <v>0</v>
      </c>
      <c r="CW258" s="206">
        <f t="shared" si="1373"/>
        <v>0</v>
      </c>
      <c r="CX258" s="207"/>
      <c r="CY258" s="207">
        <f t="shared" si="1374"/>
        <v>0</v>
      </c>
      <c r="CZ258" s="206">
        <f t="shared" si="1375"/>
        <v>0</v>
      </c>
      <c r="DA258" s="206">
        <f t="shared" si="1376"/>
        <v>0</v>
      </c>
      <c r="DB258" s="207"/>
      <c r="DC258" s="207">
        <f t="shared" si="1377"/>
        <v>0</v>
      </c>
      <c r="DD258" s="206">
        <f t="shared" si="1378"/>
        <v>0</v>
      </c>
      <c r="DE258" s="206">
        <f t="shared" si="1379"/>
        <v>0</v>
      </c>
      <c r="DF258" s="207"/>
      <c r="DG258" s="207">
        <f t="shared" si="1380"/>
        <v>0</v>
      </c>
      <c r="DH258" s="206">
        <f t="shared" si="1456"/>
        <v>0</v>
      </c>
      <c r="DI258" s="206">
        <f t="shared" si="1457"/>
        <v>0</v>
      </c>
      <c r="DJ258" s="207"/>
      <c r="DK258" s="207">
        <f t="shared" si="1381"/>
        <v>0</v>
      </c>
      <c r="DL258" s="206">
        <f t="shared" si="1382"/>
        <v>0</v>
      </c>
      <c r="DM258" s="206">
        <f t="shared" si="1383"/>
        <v>0</v>
      </c>
      <c r="DN258" s="207"/>
      <c r="DO258" s="207">
        <f t="shared" si="1384"/>
        <v>0</v>
      </c>
      <c r="DP258" s="206">
        <f t="shared" si="1385"/>
        <v>0</v>
      </c>
      <c r="DQ258" s="206">
        <f t="shared" si="1386"/>
        <v>0</v>
      </c>
      <c r="DR258" s="207"/>
      <c r="DS258" s="207">
        <f t="shared" si="1387"/>
        <v>0</v>
      </c>
      <c r="DT258" s="206">
        <f t="shared" si="1388"/>
        <v>0</v>
      </c>
      <c r="DU258" s="206">
        <f t="shared" si="1389"/>
        <v>0</v>
      </c>
      <c r="DV258" s="207"/>
      <c r="DW258" s="207">
        <f t="shared" si="1458"/>
        <v>0</v>
      </c>
      <c r="DX258" s="206">
        <f t="shared" si="1459"/>
        <v>0</v>
      </c>
      <c r="DY258" s="206">
        <f t="shared" si="1460"/>
        <v>0</v>
      </c>
      <c r="DZ258" s="525"/>
      <c r="EA258" s="207">
        <f t="shared" si="1390"/>
        <v>0</v>
      </c>
      <c r="EB258" s="206">
        <f t="shared" si="1391"/>
        <v>0</v>
      </c>
      <c r="EC258" s="206">
        <f t="shared" si="1392"/>
        <v>0</v>
      </c>
      <c r="ED258" s="207"/>
      <c r="EE258" s="207">
        <f t="shared" si="1393"/>
        <v>0</v>
      </c>
      <c r="EF258" s="206">
        <f t="shared" si="1394"/>
        <v>0</v>
      </c>
      <c r="EG258" s="206">
        <f t="shared" si="1395"/>
        <v>0</v>
      </c>
      <c r="EH258" s="207"/>
      <c r="EI258" s="207">
        <f t="shared" si="1461"/>
        <v>0</v>
      </c>
      <c r="EJ258" s="206">
        <f t="shared" si="1396"/>
        <v>0</v>
      </c>
      <c r="EK258" s="206">
        <f t="shared" si="1397"/>
        <v>0</v>
      </c>
      <c r="EL258" s="207"/>
      <c r="EM258" s="207">
        <f t="shared" si="1398"/>
        <v>0</v>
      </c>
      <c r="EN258" s="206">
        <f t="shared" si="1399"/>
        <v>0</v>
      </c>
      <c r="EO258" s="206">
        <f t="shared" si="1400"/>
        <v>0</v>
      </c>
      <c r="EP258" s="207"/>
      <c r="EQ258" s="207">
        <f t="shared" si="1401"/>
        <v>0</v>
      </c>
      <c r="ER258" s="206">
        <f t="shared" si="1402"/>
        <v>0</v>
      </c>
      <c r="ES258" s="206">
        <f t="shared" si="1403"/>
        <v>0</v>
      </c>
      <c r="ET258" s="207"/>
      <c r="EU258" s="207">
        <f t="shared" si="1404"/>
        <v>0</v>
      </c>
      <c r="EV258" s="206">
        <f t="shared" si="1405"/>
        <v>0</v>
      </c>
      <c r="EW258" s="206">
        <f t="shared" si="1406"/>
        <v>0</v>
      </c>
      <c r="EX258" s="207"/>
      <c r="EY258" s="207">
        <f t="shared" si="1407"/>
        <v>0</v>
      </c>
      <c r="EZ258" s="206">
        <f t="shared" si="1408"/>
        <v>0</v>
      </c>
      <c r="FA258" s="206">
        <f t="shared" si="1409"/>
        <v>0</v>
      </c>
      <c r="FB258" s="207"/>
      <c r="FC258" s="207">
        <f t="shared" si="1410"/>
        <v>0</v>
      </c>
      <c r="FD258" s="206">
        <f t="shared" si="1411"/>
        <v>0</v>
      </c>
      <c r="FE258" s="206">
        <f t="shared" si="1412"/>
        <v>0</v>
      </c>
      <c r="FF258" s="207"/>
      <c r="FG258" s="207">
        <f t="shared" si="1413"/>
        <v>0</v>
      </c>
      <c r="FH258" s="206">
        <f t="shared" si="1414"/>
        <v>0</v>
      </c>
      <c r="FI258" s="206">
        <f t="shared" si="1415"/>
        <v>0</v>
      </c>
      <c r="FJ258" s="207"/>
      <c r="FK258" s="207">
        <f t="shared" si="1416"/>
        <v>0</v>
      </c>
      <c r="FL258" s="206">
        <f t="shared" si="1417"/>
        <v>0</v>
      </c>
      <c r="FM258" s="206">
        <f t="shared" si="1418"/>
        <v>0</v>
      </c>
      <c r="FN258" s="207"/>
      <c r="FO258" s="207">
        <f t="shared" si="1419"/>
        <v>0</v>
      </c>
      <c r="FP258" s="206">
        <f t="shared" si="1420"/>
        <v>0</v>
      </c>
      <c r="FQ258" s="206">
        <f t="shared" si="1421"/>
        <v>0</v>
      </c>
      <c r="FR258" s="207"/>
      <c r="FS258" s="207">
        <f t="shared" si="1422"/>
        <v>0</v>
      </c>
      <c r="FT258" s="206">
        <f t="shared" si="1423"/>
        <v>0</v>
      </c>
      <c r="FU258" s="206">
        <f t="shared" si="1424"/>
        <v>0</v>
      </c>
      <c r="FV258" s="207"/>
      <c r="FW258" s="207">
        <f t="shared" si="1425"/>
        <v>0</v>
      </c>
      <c r="FX258" s="206">
        <f t="shared" si="1536"/>
        <v>0</v>
      </c>
      <c r="FY258" s="206">
        <f t="shared" si="1427"/>
        <v>0</v>
      </c>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1:263" s="3" customFormat="1" x14ac:dyDescent="0.2">
      <c r="A259" s="45" t="s">
        <v>172</v>
      </c>
      <c r="B259" s="45" t="s">
        <v>173</v>
      </c>
      <c r="C259" s="45" t="s">
        <v>9</v>
      </c>
      <c r="D259" s="45">
        <v>60</v>
      </c>
      <c r="E259" s="486"/>
      <c r="F259" s="52">
        <f t="shared" si="1512"/>
        <v>0</v>
      </c>
      <c r="G259" s="47"/>
      <c r="H259" s="52">
        <f t="shared" si="1513"/>
        <v>0</v>
      </c>
      <c r="I259" s="47"/>
      <c r="J259" s="52">
        <f t="shared" si="1514"/>
        <v>0</v>
      </c>
      <c r="K259" s="47"/>
      <c r="L259" s="52">
        <f t="shared" si="1515"/>
        <v>0</v>
      </c>
      <c r="M259" s="47"/>
      <c r="N259" s="52">
        <f t="shared" si="1516"/>
        <v>0</v>
      </c>
      <c r="O259" s="47"/>
      <c r="P259" s="52">
        <f t="shared" si="1517"/>
        <v>0</v>
      </c>
      <c r="Q259" s="47"/>
      <c r="R259" s="52">
        <f t="shared" si="1518"/>
        <v>0</v>
      </c>
      <c r="S259" s="47"/>
      <c r="T259" s="52">
        <f t="shared" si="1519"/>
        <v>0</v>
      </c>
      <c r="U259" s="47"/>
      <c r="V259" s="52">
        <f t="shared" si="1520"/>
        <v>0</v>
      </c>
      <c r="W259" s="47"/>
      <c r="X259" s="52">
        <f t="shared" si="1521"/>
        <v>0</v>
      </c>
      <c r="Y259" s="47"/>
      <c r="Z259" s="52">
        <f t="shared" si="1522"/>
        <v>0</v>
      </c>
      <c r="AA259" s="47"/>
      <c r="AB259" s="481">
        <f t="shared" si="1523"/>
        <v>0</v>
      </c>
      <c r="AC259" s="486"/>
      <c r="AD259" s="52">
        <f t="shared" si="1524"/>
        <v>0</v>
      </c>
      <c r="AE259" s="47"/>
      <c r="AF259" s="52">
        <f t="shared" si="1525"/>
        <v>0</v>
      </c>
      <c r="AG259" s="47"/>
      <c r="AH259" s="52">
        <f t="shared" si="1526"/>
        <v>0</v>
      </c>
      <c r="AI259" s="47"/>
      <c r="AJ259" s="52">
        <f t="shared" si="1527"/>
        <v>0</v>
      </c>
      <c r="AK259" s="47"/>
      <c r="AL259" s="52">
        <f t="shared" si="1528"/>
        <v>0</v>
      </c>
      <c r="AM259" s="47"/>
      <c r="AN259" s="52">
        <f t="shared" si="1529"/>
        <v>0</v>
      </c>
      <c r="AO259" s="47"/>
      <c r="AP259" s="52">
        <f t="shared" si="1530"/>
        <v>0</v>
      </c>
      <c r="AQ259" s="47"/>
      <c r="AR259" s="52">
        <f t="shared" si="1531"/>
        <v>0</v>
      </c>
      <c r="AS259" s="47"/>
      <c r="AT259" s="52">
        <f t="shared" si="1532"/>
        <v>0</v>
      </c>
      <c r="AU259" s="47"/>
      <c r="AV259" s="52">
        <f t="shared" si="1533"/>
        <v>0</v>
      </c>
      <c r="AW259" s="47"/>
      <c r="AX259" s="52">
        <f t="shared" si="1534"/>
        <v>0</v>
      </c>
      <c r="AY259" s="47"/>
      <c r="AZ259" s="481">
        <f t="shared" si="1535"/>
        <v>0</v>
      </c>
      <c r="BA259" s="486"/>
      <c r="BB259" s="52">
        <f t="shared" si="1349"/>
        <v>0</v>
      </c>
      <c r="BC259" s="47"/>
      <c r="BD259" s="52">
        <f t="shared" si="1350"/>
        <v>0</v>
      </c>
      <c r="BE259" s="47"/>
      <c r="BF259" s="52">
        <f t="shared" si="1351"/>
        <v>0</v>
      </c>
      <c r="BG259" s="47"/>
      <c r="BH259" s="52">
        <f t="shared" si="1352"/>
        <v>0</v>
      </c>
      <c r="BI259" s="47"/>
      <c r="BJ259" s="52">
        <f t="shared" si="1353"/>
        <v>0</v>
      </c>
      <c r="BK259" s="47"/>
      <c r="BL259" s="52">
        <f t="shared" si="1354"/>
        <v>0</v>
      </c>
      <c r="BM259" s="47"/>
      <c r="BN259" s="52">
        <f t="shared" si="1355"/>
        <v>0</v>
      </c>
      <c r="BO259" s="47"/>
      <c r="BP259" s="52">
        <f t="shared" si="1356"/>
        <v>0</v>
      </c>
      <c r="BQ259" s="47"/>
      <c r="BR259" s="52">
        <f t="shared" si="1357"/>
        <v>0</v>
      </c>
      <c r="BS259" s="47"/>
      <c r="BT259" s="52">
        <f t="shared" si="1358"/>
        <v>0</v>
      </c>
      <c r="BU259" s="47"/>
      <c r="BV259" s="52">
        <f t="shared" si="1359"/>
        <v>0</v>
      </c>
      <c r="BW259" s="47"/>
      <c r="BX259" s="505">
        <f t="shared" si="1360"/>
        <v>0</v>
      </c>
      <c r="BY259" s="499"/>
      <c r="BZ259" s="52">
        <f t="shared" si="1361"/>
        <v>0</v>
      </c>
      <c r="CA259" s="47"/>
      <c r="CB259" s="52">
        <f t="shared" si="1362"/>
        <v>0</v>
      </c>
      <c r="CC259" s="47"/>
      <c r="CD259" s="52">
        <f t="shared" si="1363"/>
        <v>0</v>
      </c>
      <c r="CE259" s="47"/>
      <c r="CF259" s="52">
        <f t="shared" si="1364"/>
        <v>0</v>
      </c>
      <c r="CG259" s="42"/>
      <c r="CH259" s="49">
        <f t="shared" si="1365"/>
        <v>0</v>
      </c>
      <c r="CI259" s="49">
        <f t="shared" si="1366"/>
        <v>0</v>
      </c>
      <c r="CJ259" s="1"/>
      <c r="CK259" s="1"/>
      <c r="CL259" s="207"/>
      <c r="CM259" s="207">
        <f t="shared" si="1367"/>
        <v>0</v>
      </c>
      <c r="CN259" s="206">
        <f t="shared" si="1452"/>
        <v>0</v>
      </c>
      <c r="CO259" s="206">
        <f t="shared" si="1453"/>
        <v>0</v>
      </c>
      <c r="CP259" s="207"/>
      <c r="CQ259" s="207">
        <f t="shared" si="1370"/>
        <v>0</v>
      </c>
      <c r="CR259" s="206">
        <f t="shared" si="1454"/>
        <v>0</v>
      </c>
      <c r="CS259" s="206">
        <f t="shared" si="1455"/>
        <v>0</v>
      </c>
      <c r="CT259" s="207"/>
      <c r="CU259" s="207">
        <f t="shared" si="1371"/>
        <v>0</v>
      </c>
      <c r="CV259" s="206">
        <f t="shared" si="1372"/>
        <v>0</v>
      </c>
      <c r="CW259" s="206">
        <f t="shared" si="1373"/>
        <v>0</v>
      </c>
      <c r="CX259" s="207"/>
      <c r="CY259" s="207">
        <f t="shared" si="1374"/>
        <v>0</v>
      </c>
      <c r="CZ259" s="206">
        <f t="shared" si="1375"/>
        <v>0</v>
      </c>
      <c r="DA259" s="206">
        <f t="shared" si="1376"/>
        <v>0</v>
      </c>
      <c r="DB259" s="207"/>
      <c r="DC259" s="207">
        <f t="shared" si="1377"/>
        <v>0</v>
      </c>
      <c r="DD259" s="206">
        <f t="shared" si="1378"/>
        <v>0</v>
      </c>
      <c r="DE259" s="206">
        <f t="shared" si="1379"/>
        <v>0</v>
      </c>
      <c r="DF259" s="207"/>
      <c r="DG259" s="207">
        <f t="shared" si="1380"/>
        <v>0</v>
      </c>
      <c r="DH259" s="206">
        <f t="shared" si="1456"/>
        <v>0</v>
      </c>
      <c r="DI259" s="206">
        <f t="shared" si="1457"/>
        <v>0</v>
      </c>
      <c r="DJ259" s="207"/>
      <c r="DK259" s="207">
        <f t="shared" si="1381"/>
        <v>0</v>
      </c>
      <c r="DL259" s="206">
        <f t="shared" si="1382"/>
        <v>0</v>
      </c>
      <c r="DM259" s="206">
        <f t="shared" si="1383"/>
        <v>0</v>
      </c>
      <c r="DN259" s="207"/>
      <c r="DO259" s="207">
        <f t="shared" si="1384"/>
        <v>0</v>
      </c>
      <c r="DP259" s="206">
        <f t="shared" si="1385"/>
        <v>0</v>
      </c>
      <c r="DQ259" s="206">
        <f t="shared" si="1386"/>
        <v>0</v>
      </c>
      <c r="DR259" s="207"/>
      <c r="DS259" s="207">
        <f t="shared" si="1387"/>
        <v>0</v>
      </c>
      <c r="DT259" s="206">
        <f t="shared" si="1388"/>
        <v>0</v>
      </c>
      <c r="DU259" s="206">
        <f t="shared" si="1389"/>
        <v>0</v>
      </c>
      <c r="DV259" s="207"/>
      <c r="DW259" s="207">
        <f t="shared" si="1458"/>
        <v>0</v>
      </c>
      <c r="DX259" s="206">
        <f t="shared" si="1459"/>
        <v>0</v>
      </c>
      <c r="DY259" s="206">
        <f t="shared" si="1460"/>
        <v>0</v>
      </c>
      <c r="DZ259" s="525"/>
      <c r="EA259" s="207">
        <f t="shared" si="1390"/>
        <v>0</v>
      </c>
      <c r="EB259" s="206">
        <f t="shared" si="1391"/>
        <v>0</v>
      </c>
      <c r="EC259" s="206">
        <f t="shared" si="1392"/>
        <v>0</v>
      </c>
      <c r="ED259" s="207"/>
      <c r="EE259" s="207">
        <f t="shared" si="1393"/>
        <v>0</v>
      </c>
      <c r="EF259" s="206">
        <f t="shared" si="1394"/>
        <v>0</v>
      </c>
      <c r="EG259" s="206">
        <f t="shared" si="1395"/>
        <v>0</v>
      </c>
      <c r="EH259" s="207"/>
      <c r="EI259" s="207">
        <f t="shared" si="1461"/>
        <v>0</v>
      </c>
      <c r="EJ259" s="206">
        <f t="shared" si="1396"/>
        <v>0</v>
      </c>
      <c r="EK259" s="206">
        <f t="shared" si="1397"/>
        <v>0</v>
      </c>
      <c r="EL259" s="207"/>
      <c r="EM259" s="207">
        <f t="shared" si="1398"/>
        <v>0</v>
      </c>
      <c r="EN259" s="206">
        <f t="shared" si="1399"/>
        <v>0</v>
      </c>
      <c r="EO259" s="206">
        <f t="shared" si="1400"/>
        <v>0</v>
      </c>
      <c r="EP259" s="207"/>
      <c r="EQ259" s="207">
        <f t="shared" si="1401"/>
        <v>0</v>
      </c>
      <c r="ER259" s="206">
        <f t="shared" si="1402"/>
        <v>0</v>
      </c>
      <c r="ES259" s="206">
        <f t="shared" si="1403"/>
        <v>0</v>
      </c>
      <c r="ET259" s="207"/>
      <c r="EU259" s="207">
        <f t="shared" si="1404"/>
        <v>0</v>
      </c>
      <c r="EV259" s="206">
        <f t="shared" si="1405"/>
        <v>0</v>
      </c>
      <c r="EW259" s="206">
        <f t="shared" si="1406"/>
        <v>0</v>
      </c>
      <c r="EX259" s="207"/>
      <c r="EY259" s="207">
        <f t="shared" si="1407"/>
        <v>0</v>
      </c>
      <c r="EZ259" s="206">
        <f t="shared" si="1408"/>
        <v>0</v>
      </c>
      <c r="FA259" s="206">
        <f t="shared" si="1409"/>
        <v>0</v>
      </c>
      <c r="FB259" s="207"/>
      <c r="FC259" s="207">
        <f t="shared" si="1410"/>
        <v>0</v>
      </c>
      <c r="FD259" s="206">
        <f t="shared" si="1411"/>
        <v>0</v>
      </c>
      <c r="FE259" s="206">
        <f t="shared" si="1412"/>
        <v>0</v>
      </c>
      <c r="FF259" s="207"/>
      <c r="FG259" s="207">
        <f t="shared" si="1413"/>
        <v>0</v>
      </c>
      <c r="FH259" s="206">
        <f t="shared" si="1414"/>
        <v>0</v>
      </c>
      <c r="FI259" s="206">
        <f t="shared" si="1415"/>
        <v>0</v>
      </c>
      <c r="FJ259" s="207"/>
      <c r="FK259" s="207">
        <f t="shared" si="1416"/>
        <v>0</v>
      </c>
      <c r="FL259" s="206">
        <f t="shared" si="1417"/>
        <v>0</v>
      </c>
      <c r="FM259" s="206">
        <f t="shared" si="1418"/>
        <v>0</v>
      </c>
      <c r="FN259" s="207"/>
      <c r="FO259" s="207">
        <f t="shared" si="1419"/>
        <v>0</v>
      </c>
      <c r="FP259" s="206">
        <f t="shared" si="1420"/>
        <v>0</v>
      </c>
      <c r="FQ259" s="206">
        <f t="shared" si="1421"/>
        <v>0</v>
      </c>
      <c r="FR259" s="207"/>
      <c r="FS259" s="207">
        <f t="shared" si="1422"/>
        <v>0</v>
      </c>
      <c r="FT259" s="206">
        <f t="shared" si="1423"/>
        <v>0</v>
      </c>
      <c r="FU259" s="206">
        <f t="shared" si="1424"/>
        <v>0</v>
      </c>
      <c r="FV259" s="207"/>
      <c r="FW259" s="207">
        <f t="shared" si="1425"/>
        <v>0</v>
      </c>
      <c r="FX259" s="206">
        <f t="shared" si="1536"/>
        <v>0</v>
      </c>
      <c r="FY259" s="206">
        <f t="shared" si="1427"/>
        <v>0</v>
      </c>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1:263" s="3" customFormat="1" x14ac:dyDescent="0.2">
      <c r="A260" s="211" t="s">
        <v>129</v>
      </c>
      <c r="B260" s="211" t="s">
        <v>130</v>
      </c>
      <c r="C260" s="211" t="s">
        <v>9</v>
      </c>
      <c r="D260" s="211">
        <v>60</v>
      </c>
      <c r="E260" s="486"/>
      <c r="F260" s="52">
        <f t="shared" si="1512"/>
        <v>0</v>
      </c>
      <c r="G260" s="47"/>
      <c r="H260" s="52">
        <f t="shared" si="1513"/>
        <v>0</v>
      </c>
      <c r="I260" s="47"/>
      <c r="J260" s="52">
        <f t="shared" si="1514"/>
        <v>0</v>
      </c>
      <c r="K260" s="47"/>
      <c r="L260" s="52">
        <f t="shared" si="1515"/>
        <v>0</v>
      </c>
      <c r="M260" s="47"/>
      <c r="N260" s="52">
        <f t="shared" si="1516"/>
        <v>0</v>
      </c>
      <c r="O260" s="47"/>
      <c r="P260" s="52">
        <f t="shared" si="1517"/>
        <v>0</v>
      </c>
      <c r="Q260" s="47"/>
      <c r="R260" s="52">
        <f t="shared" si="1518"/>
        <v>0</v>
      </c>
      <c r="S260" s="47"/>
      <c r="T260" s="52">
        <f t="shared" si="1519"/>
        <v>0</v>
      </c>
      <c r="U260" s="47"/>
      <c r="V260" s="52">
        <f t="shared" si="1520"/>
        <v>0</v>
      </c>
      <c r="W260" s="47"/>
      <c r="X260" s="52">
        <f t="shared" si="1521"/>
        <v>0</v>
      </c>
      <c r="Y260" s="47"/>
      <c r="Z260" s="52">
        <f t="shared" si="1522"/>
        <v>0</v>
      </c>
      <c r="AA260" s="47"/>
      <c r="AB260" s="481">
        <f t="shared" si="1523"/>
        <v>0</v>
      </c>
      <c r="AC260" s="486"/>
      <c r="AD260" s="52">
        <f t="shared" si="1524"/>
        <v>0</v>
      </c>
      <c r="AE260" s="47"/>
      <c r="AF260" s="52">
        <f t="shared" si="1525"/>
        <v>0</v>
      </c>
      <c r="AG260" s="47"/>
      <c r="AH260" s="52">
        <f t="shared" si="1526"/>
        <v>0</v>
      </c>
      <c r="AI260" s="47"/>
      <c r="AJ260" s="52">
        <f t="shared" si="1527"/>
        <v>0</v>
      </c>
      <c r="AK260" s="47"/>
      <c r="AL260" s="52">
        <f t="shared" si="1528"/>
        <v>0</v>
      </c>
      <c r="AM260" s="47"/>
      <c r="AN260" s="52">
        <f t="shared" si="1529"/>
        <v>0</v>
      </c>
      <c r="AO260" s="47"/>
      <c r="AP260" s="52">
        <f t="shared" si="1530"/>
        <v>0</v>
      </c>
      <c r="AQ260" s="47"/>
      <c r="AR260" s="52">
        <f t="shared" si="1531"/>
        <v>0</v>
      </c>
      <c r="AS260" s="47"/>
      <c r="AT260" s="52">
        <f t="shared" si="1532"/>
        <v>0</v>
      </c>
      <c r="AU260" s="47"/>
      <c r="AV260" s="52">
        <f t="shared" si="1533"/>
        <v>0</v>
      </c>
      <c r="AW260" s="47"/>
      <c r="AX260" s="52">
        <f t="shared" si="1534"/>
        <v>0</v>
      </c>
      <c r="AY260" s="47"/>
      <c r="AZ260" s="481">
        <f t="shared" si="1535"/>
        <v>0</v>
      </c>
      <c r="BA260" s="486"/>
      <c r="BB260" s="52">
        <f t="shared" si="1349"/>
        <v>0</v>
      </c>
      <c r="BC260" s="47"/>
      <c r="BD260" s="52">
        <f t="shared" si="1350"/>
        <v>0</v>
      </c>
      <c r="BE260" s="47"/>
      <c r="BF260" s="52">
        <f t="shared" si="1351"/>
        <v>0</v>
      </c>
      <c r="BG260" s="47"/>
      <c r="BH260" s="52">
        <f t="shared" si="1352"/>
        <v>0</v>
      </c>
      <c r="BI260" s="47"/>
      <c r="BJ260" s="52">
        <f t="shared" si="1353"/>
        <v>0</v>
      </c>
      <c r="BK260" s="47"/>
      <c r="BL260" s="52">
        <f t="shared" si="1354"/>
        <v>0</v>
      </c>
      <c r="BM260" s="47"/>
      <c r="BN260" s="52">
        <f t="shared" si="1355"/>
        <v>0</v>
      </c>
      <c r="BO260" s="47"/>
      <c r="BP260" s="52">
        <f t="shared" si="1356"/>
        <v>0</v>
      </c>
      <c r="BQ260" s="47"/>
      <c r="BR260" s="52">
        <f t="shared" si="1357"/>
        <v>0</v>
      </c>
      <c r="BS260" s="47"/>
      <c r="BT260" s="52">
        <f t="shared" si="1358"/>
        <v>0</v>
      </c>
      <c r="BU260" s="47"/>
      <c r="BV260" s="52">
        <f t="shared" si="1359"/>
        <v>0</v>
      </c>
      <c r="BW260" s="47"/>
      <c r="BX260" s="505">
        <f t="shared" si="1360"/>
        <v>0</v>
      </c>
      <c r="BY260" s="499"/>
      <c r="BZ260" s="52">
        <f t="shared" si="1361"/>
        <v>0</v>
      </c>
      <c r="CA260" s="47"/>
      <c r="CB260" s="52">
        <f t="shared" si="1362"/>
        <v>0</v>
      </c>
      <c r="CC260" s="47"/>
      <c r="CD260" s="52">
        <f t="shared" si="1363"/>
        <v>0</v>
      </c>
      <c r="CE260" s="47"/>
      <c r="CF260" s="52">
        <f t="shared" si="1364"/>
        <v>0</v>
      </c>
      <c r="CG260" s="42"/>
      <c r="CH260" s="49">
        <f t="shared" si="1365"/>
        <v>0</v>
      </c>
      <c r="CI260" s="49">
        <f t="shared" si="1366"/>
        <v>0</v>
      </c>
      <c r="CJ260" s="1"/>
      <c r="CK260" s="1"/>
      <c r="CL260" s="207"/>
      <c r="CM260" s="207">
        <f t="shared" si="1367"/>
        <v>0</v>
      </c>
      <c r="CN260" s="206">
        <f t="shared" si="1452"/>
        <v>0</v>
      </c>
      <c r="CO260" s="206">
        <f t="shared" si="1453"/>
        <v>0</v>
      </c>
      <c r="CP260" s="207"/>
      <c r="CQ260" s="207">
        <f t="shared" si="1370"/>
        <v>0</v>
      </c>
      <c r="CR260" s="206">
        <f t="shared" si="1454"/>
        <v>0</v>
      </c>
      <c r="CS260" s="206">
        <f t="shared" si="1455"/>
        <v>0</v>
      </c>
      <c r="CT260" s="207"/>
      <c r="CU260" s="207">
        <f t="shared" si="1371"/>
        <v>0</v>
      </c>
      <c r="CV260" s="206">
        <f t="shared" si="1372"/>
        <v>0</v>
      </c>
      <c r="CW260" s="206">
        <f t="shared" si="1373"/>
        <v>0</v>
      </c>
      <c r="CX260" s="207"/>
      <c r="CY260" s="207">
        <f t="shared" si="1374"/>
        <v>0</v>
      </c>
      <c r="CZ260" s="206">
        <f t="shared" si="1375"/>
        <v>0</v>
      </c>
      <c r="DA260" s="206">
        <f t="shared" si="1376"/>
        <v>0</v>
      </c>
      <c r="DB260" s="207"/>
      <c r="DC260" s="207">
        <f t="shared" si="1377"/>
        <v>0</v>
      </c>
      <c r="DD260" s="206">
        <f t="shared" si="1378"/>
        <v>0</v>
      </c>
      <c r="DE260" s="206">
        <f t="shared" si="1379"/>
        <v>0</v>
      </c>
      <c r="DF260" s="207"/>
      <c r="DG260" s="207">
        <f t="shared" si="1380"/>
        <v>0</v>
      </c>
      <c r="DH260" s="206">
        <f t="shared" si="1456"/>
        <v>0</v>
      </c>
      <c r="DI260" s="206">
        <f t="shared" si="1457"/>
        <v>0</v>
      </c>
      <c r="DJ260" s="207"/>
      <c r="DK260" s="207">
        <f t="shared" si="1381"/>
        <v>0</v>
      </c>
      <c r="DL260" s="206">
        <f t="shared" si="1382"/>
        <v>0</v>
      </c>
      <c r="DM260" s="206">
        <f t="shared" si="1383"/>
        <v>0</v>
      </c>
      <c r="DN260" s="207"/>
      <c r="DO260" s="207">
        <f t="shared" si="1384"/>
        <v>0</v>
      </c>
      <c r="DP260" s="206">
        <f t="shared" si="1385"/>
        <v>0</v>
      </c>
      <c r="DQ260" s="206">
        <f t="shared" si="1386"/>
        <v>0</v>
      </c>
      <c r="DR260" s="207"/>
      <c r="DS260" s="207">
        <f t="shared" si="1387"/>
        <v>0</v>
      </c>
      <c r="DT260" s="206">
        <f t="shared" si="1388"/>
        <v>0</v>
      </c>
      <c r="DU260" s="206">
        <f t="shared" si="1389"/>
        <v>0</v>
      </c>
      <c r="DV260" s="207"/>
      <c r="DW260" s="207">
        <f t="shared" si="1458"/>
        <v>0</v>
      </c>
      <c r="DX260" s="206">
        <f t="shared" si="1459"/>
        <v>0</v>
      </c>
      <c r="DY260" s="206">
        <f t="shared" si="1460"/>
        <v>0</v>
      </c>
      <c r="DZ260" s="525"/>
      <c r="EA260" s="207">
        <f t="shared" si="1390"/>
        <v>0</v>
      </c>
      <c r="EB260" s="206">
        <f t="shared" si="1391"/>
        <v>0</v>
      </c>
      <c r="EC260" s="206">
        <f t="shared" si="1392"/>
        <v>0</v>
      </c>
      <c r="ED260" s="207"/>
      <c r="EE260" s="207">
        <f t="shared" si="1393"/>
        <v>0</v>
      </c>
      <c r="EF260" s="206">
        <f t="shared" si="1394"/>
        <v>0</v>
      </c>
      <c r="EG260" s="206">
        <f t="shared" si="1395"/>
        <v>0</v>
      </c>
      <c r="EH260" s="207"/>
      <c r="EI260" s="207">
        <f t="shared" si="1461"/>
        <v>0</v>
      </c>
      <c r="EJ260" s="206">
        <f t="shared" si="1396"/>
        <v>0</v>
      </c>
      <c r="EK260" s="206">
        <f t="shared" si="1397"/>
        <v>0</v>
      </c>
      <c r="EL260" s="207"/>
      <c r="EM260" s="207">
        <f t="shared" si="1398"/>
        <v>0</v>
      </c>
      <c r="EN260" s="206">
        <f t="shared" si="1399"/>
        <v>0</v>
      </c>
      <c r="EO260" s="206">
        <f t="shared" si="1400"/>
        <v>0</v>
      </c>
      <c r="EP260" s="207"/>
      <c r="EQ260" s="207">
        <f t="shared" si="1401"/>
        <v>0</v>
      </c>
      <c r="ER260" s="206">
        <f t="shared" si="1402"/>
        <v>0</v>
      </c>
      <c r="ES260" s="206">
        <f t="shared" si="1403"/>
        <v>0</v>
      </c>
      <c r="ET260" s="207"/>
      <c r="EU260" s="207">
        <f t="shared" si="1404"/>
        <v>0</v>
      </c>
      <c r="EV260" s="206">
        <f t="shared" si="1405"/>
        <v>0</v>
      </c>
      <c r="EW260" s="206">
        <f t="shared" si="1406"/>
        <v>0</v>
      </c>
      <c r="EX260" s="207"/>
      <c r="EY260" s="207">
        <f t="shared" si="1407"/>
        <v>0</v>
      </c>
      <c r="EZ260" s="206">
        <f t="shared" si="1408"/>
        <v>0</v>
      </c>
      <c r="FA260" s="206">
        <f t="shared" si="1409"/>
        <v>0</v>
      </c>
      <c r="FB260" s="207"/>
      <c r="FC260" s="207">
        <f t="shared" si="1410"/>
        <v>0</v>
      </c>
      <c r="FD260" s="206">
        <f t="shared" si="1411"/>
        <v>0</v>
      </c>
      <c r="FE260" s="206">
        <f t="shared" si="1412"/>
        <v>0</v>
      </c>
      <c r="FF260" s="207"/>
      <c r="FG260" s="207">
        <f t="shared" si="1413"/>
        <v>0</v>
      </c>
      <c r="FH260" s="206">
        <f t="shared" si="1414"/>
        <v>0</v>
      </c>
      <c r="FI260" s="206">
        <f t="shared" si="1415"/>
        <v>0</v>
      </c>
      <c r="FJ260" s="207"/>
      <c r="FK260" s="207">
        <f t="shared" si="1416"/>
        <v>0</v>
      </c>
      <c r="FL260" s="206">
        <f t="shared" si="1417"/>
        <v>0</v>
      </c>
      <c r="FM260" s="206">
        <f t="shared" si="1418"/>
        <v>0</v>
      </c>
      <c r="FN260" s="207"/>
      <c r="FO260" s="207">
        <f t="shared" si="1419"/>
        <v>0</v>
      </c>
      <c r="FP260" s="206">
        <f t="shared" si="1420"/>
        <v>0</v>
      </c>
      <c r="FQ260" s="206">
        <f t="shared" si="1421"/>
        <v>0</v>
      </c>
      <c r="FR260" s="207"/>
      <c r="FS260" s="207">
        <f t="shared" si="1422"/>
        <v>0</v>
      </c>
      <c r="FT260" s="206">
        <f t="shared" si="1423"/>
        <v>0</v>
      </c>
      <c r="FU260" s="206">
        <f t="shared" si="1424"/>
        <v>0</v>
      </c>
      <c r="FV260" s="207"/>
      <c r="FW260" s="207">
        <f t="shared" si="1425"/>
        <v>0</v>
      </c>
      <c r="FX260" s="206">
        <f t="shared" si="1536"/>
        <v>0</v>
      </c>
      <c r="FY260" s="206">
        <f t="shared" si="1427"/>
        <v>0</v>
      </c>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1:263" s="3" customFormat="1" x14ac:dyDescent="0.2">
      <c r="A261" s="45"/>
      <c r="B261" s="45"/>
      <c r="C261" s="45" t="s">
        <v>9</v>
      </c>
      <c r="D261" s="45">
        <v>60</v>
      </c>
      <c r="E261" s="486"/>
      <c r="F261" s="52">
        <f t="shared" si="1512"/>
        <v>0</v>
      </c>
      <c r="G261" s="47"/>
      <c r="H261" s="52">
        <f t="shared" si="1513"/>
        <v>0</v>
      </c>
      <c r="I261" s="47"/>
      <c r="J261" s="52">
        <f t="shared" si="1514"/>
        <v>0</v>
      </c>
      <c r="K261" s="47"/>
      <c r="L261" s="52">
        <f t="shared" si="1515"/>
        <v>0</v>
      </c>
      <c r="M261" s="47"/>
      <c r="N261" s="52">
        <f t="shared" si="1516"/>
        <v>0</v>
      </c>
      <c r="O261" s="47"/>
      <c r="P261" s="52">
        <f t="shared" si="1517"/>
        <v>0</v>
      </c>
      <c r="Q261" s="47"/>
      <c r="R261" s="52">
        <f t="shared" si="1518"/>
        <v>0</v>
      </c>
      <c r="S261" s="47"/>
      <c r="T261" s="52">
        <f t="shared" si="1519"/>
        <v>0</v>
      </c>
      <c r="U261" s="47"/>
      <c r="V261" s="52">
        <f t="shared" si="1520"/>
        <v>0</v>
      </c>
      <c r="W261" s="47"/>
      <c r="X261" s="52">
        <f t="shared" si="1521"/>
        <v>0</v>
      </c>
      <c r="Y261" s="47"/>
      <c r="Z261" s="52">
        <f t="shared" si="1522"/>
        <v>0</v>
      </c>
      <c r="AA261" s="47"/>
      <c r="AB261" s="481">
        <f t="shared" si="1523"/>
        <v>0</v>
      </c>
      <c r="AC261" s="486"/>
      <c r="AD261" s="52">
        <f t="shared" si="1524"/>
        <v>0</v>
      </c>
      <c r="AE261" s="47"/>
      <c r="AF261" s="52">
        <f t="shared" si="1525"/>
        <v>0</v>
      </c>
      <c r="AG261" s="47"/>
      <c r="AH261" s="52">
        <f t="shared" si="1526"/>
        <v>0</v>
      </c>
      <c r="AI261" s="47"/>
      <c r="AJ261" s="52">
        <f t="shared" si="1527"/>
        <v>0</v>
      </c>
      <c r="AK261" s="47"/>
      <c r="AL261" s="52">
        <f t="shared" si="1528"/>
        <v>0</v>
      </c>
      <c r="AM261" s="47"/>
      <c r="AN261" s="52">
        <f t="shared" si="1529"/>
        <v>0</v>
      </c>
      <c r="AO261" s="47"/>
      <c r="AP261" s="52">
        <f t="shared" si="1530"/>
        <v>0</v>
      </c>
      <c r="AQ261" s="47"/>
      <c r="AR261" s="52">
        <f t="shared" si="1531"/>
        <v>0</v>
      </c>
      <c r="AS261" s="47"/>
      <c r="AT261" s="52">
        <f t="shared" si="1532"/>
        <v>0</v>
      </c>
      <c r="AU261" s="47"/>
      <c r="AV261" s="52">
        <f t="shared" si="1533"/>
        <v>0</v>
      </c>
      <c r="AW261" s="47"/>
      <c r="AX261" s="52">
        <f t="shared" si="1534"/>
        <v>0</v>
      </c>
      <c r="AY261" s="47"/>
      <c r="AZ261" s="481">
        <f t="shared" si="1535"/>
        <v>0</v>
      </c>
      <c r="BA261" s="486"/>
      <c r="BB261" s="52">
        <f t="shared" si="1349"/>
        <v>0</v>
      </c>
      <c r="BC261" s="47"/>
      <c r="BD261" s="52">
        <f t="shared" si="1350"/>
        <v>0</v>
      </c>
      <c r="BE261" s="47"/>
      <c r="BF261" s="52">
        <f t="shared" si="1351"/>
        <v>0</v>
      </c>
      <c r="BG261" s="47"/>
      <c r="BH261" s="52">
        <f t="shared" si="1352"/>
        <v>0</v>
      </c>
      <c r="BI261" s="47"/>
      <c r="BJ261" s="52">
        <f t="shared" si="1353"/>
        <v>0</v>
      </c>
      <c r="BK261" s="47"/>
      <c r="BL261" s="52">
        <f t="shared" si="1354"/>
        <v>0</v>
      </c>
      <c r="BM261" s="47"/>
      <c r="BN261" s="52">
        <f t="shared" si="1355"/>
        <v>0</v>
      </c>
      <c r="BO261" s="47"/>
      <c r="BP261" s="52">
        <f t="shared" si="1356"/>
        <v>0</v>
      </c>
      <c r="BQ261" s="47"/>
      <c r="BR261" s="52">
        <f t="shared" si="1357"/>
        <v>0</v>
      </c>
      <c r="BS261" s="47"/>
      <c r="BT261" s="52">
        <f t="shared" si="1358"/>
        <v>0</v>
      </c>
      <c r="BU261" s="47"/>
      <c r="BV261" s="52">
        <f t="shared" si="1359"/>
        <v>0</v>
      </c>
      <c r="BW261" s="47"/>
      <c r="BX261" s="505">
        <f t="shared" si="1360"/>
        <v>0</v>
      </c>
      <c r="BY261" s="499"/>
      <c r="BZ261" s="52">
        <f t="shared" si="1361"/>
        <v>0</v>
      </c>
      <c r="CA261" s="47"/>
      <c r="CB261" s="52">
        <f t="shared" si="1362"/>
        <v>0</v>
      </c>
      <c r="CC261" s="47"/>
      <c r="CD261" s="52">
        <f t="shared" si="1363"/>
        <v>0</v>
      </c>
      <c r="CE261" s="47"/>
      <c r="CF261" s="52">
        <f t="shared" si="1364"/>
        <v>0</v>
      </c>
      <c r="CG261" s="42"/>
      <c r="CH261" s="49">
        <f t="shared" si="1365"/>
        <v>0</v>
      </c>
      <c r="CI261" s="49">
        <f t="shared" si="1366"/>
        <v>0</v>
      </c>
      <c r="CJ261" s="1"/>
      <c r="CK261" s="1"/>
      <c r="CL261" s="207"/>
      <c r="CM261" s="207">
        <f t="shared" si="1367"/>
        <v>0</v>
      </c>
      <c r="CN261" s="206">
        <f t="shared" si="1452"/>
        <v>0</v>
      </c>
      <c r="CO261" s="206">
        <f t="shared" si="1453"/>
        <v>0</v>
      </c>
      <c r="CP261" s="207"/>
      <c r="CQ261" s="207">
        <f t="shared" si="1370"/>
        <v>0</v>
      </c>
      <c r="CR261" s="206">
        <f t="shared" si="1454"/>
        <v>0</v>
      </c>
      <c r="CS261" s="206">
        <f t="shared" si="1455"/>
        <v>0</v>
      </c>
      <c r="CT261" s="207"/>
      <c r="CU261" s="207">
        <f t="shared" si="1371"/>
        <v>0</v>
      </c>
      <c r="CV261" s="206">
        <f t="shared" si="1372"/>
        <v>0</v>
      </c>
      <c r="CW261" s="206">
        <f t="shared" si="1373"/>
        <v>0</v>
      </c>
      <c r="CX261" s="207"/>
      <c r="CY261" s="207">
        <f t="shared" si="1374"/>
        <v>0</v>
      </c>
      <c r="CZ261" s="206">
        <f t="shared" si="1375"/>
        <v>0</v>
      </c>
      <c r="DA261" s="206">
        <f t="shared" si="1376"/>
        <v>0</v>
      </c>
      <c r="DB261" s="207"/>
      <c r="DC261" s="207">
        <f t="shared" si="1377"/>
        <v>0</v>
      </c>
      <c r="DD261" s="206">
        <f t="shared" si="1378"/>
        <v>0</v>
      </c>
      <c r="DE261" s="206">
        <f t="shared" si="1379"/>
        <v>0</v>
      </c>
      <c r="DF261" s="207"/>
      <c r="DG261" s="207">
        <f t="shared" si="1380"/>
        <v>0</v>
      </c>
      <c r="DH261" s="206">
        <f t="shared" si="1456"/>
        <v>0</v>
      </c>
      <c r="DI261" s="206">
        <f t="shared" si="1457"/>
        <v>0</v>
      </c>
      <c r="DJ261" s="207"/>
      <c r="DK261" s="207">
        <f t="shared" si="1381"/>
        <v>0</v>
      </c>
      <c r="DL261" s="206">
        <f t="shared" si="1382"/>
        <v>0</v>
      </c>
      <c r="DM261" s="206">
        <f t="shared" si="1383"/>
        <v>0</v>
      </c>
      <c r="DN261" s="207"/>
      <c r="DO261" s="207">
        <f t="shared" si="1384"/>
        <v>0</v>
      </c>
      <c r="DP261" s="206">
        <f t="shared" si="1385"/>
        <v>0</v>
      </c>
      <c r="DQ261" s="206">
        <f t="shared" si="1386"/>
        <v>0</v>
      </c>
      <c r="DR261" s="207"/>
      <c r="DS261" s="207">
        <f t="shared" si="1387"/>
        <v>0</v>
      </c>
      <c r="DT261" s="206">
        <f t="shared" si="1388"/>
        <v>0</v>
      </c>
      <c r="DU261" s="206">
        <f t="shared" si="1389"/>
        <v>0</v>
      </c>
      <c r="DV261" s="207"/>
      <c r="DW261" s="207">
        <f t="shared" si="1458"/>
        <v>0</v>
      </c>
      <c r="DX261" s="206">
        <f t="shared" si="1459"/>
        <v>0</v>
      </c>
      <c r="DY261" s="206">
        <f t="shared" si="1460"/>
        <v>0</v>
      </c>
      <c r="DZ261" s="525"/>
      <c r="EA261" s="207">
        <f t="shared" si="1390"/>
        <v>0</v>
      </c>
      <c r="EB261" s="206">
        <f t="shared" si="1391"/>
        <v>0</v>
      </c>
      <c r="EC261" s="206">
        <f t="shared" si="1392"/>
        <v>0</v>
      </c>
      <c r="ED261" s="207"/>
      <c r="EE261" s="207">
        <f t="shared" si="1393"/>
        <v>0</v>
      </c>
      <c r="EF261" s="206">
        <f t="shared" si="1394"/>
        <v>0</v>
      </c>
      <c r="EG261" s="206">
        <f t="shared" si="1395"/>
        <v>0</v>
      </c>
      <c r="EH261" s="207"/>
      <c r="EI261" s="207">
        <f t="shared" si="1461"/>
        <v>0</v>
      </c>
      <c r="EJ261" s="206">
        <f t="shared" si="1396"/>
        <v>0</v>
      </c>
      <c r="EK261" s="206">
        <f t="shared" si="1397"/>
        <v>0</v>
      </c>
      <c r="EL261" s="207"/>
      <c r="EM261" s="207">
        <f t="shared" si="1398"/>
        <v>0</v>
      </c>
      <c r="EN261" s="206">
        <f t="shared" si="1399"/>
        <v>0</v>
      </c>
      <c r="EO261" s="206">
        <f t="shared" si="1400"/>
        <v>0</v>
      </c>
      <c r="EP261" s="207"/>
      <c r="EQ261" s="207">
        <f t="shared" si="1401"/>
        <v>0</v>
      </c>
      <c r="ER261" s="206">
        <f t="shared" si="1402"/>
        <v>0</v>
      </c>
      <c r="ES261" s="206">
        <f t="shared" si="1403"/>
        <v>0</v>
      </c>
      <c r="ET261" s="207"/>
      <c r="EU261" s="207">
        <f t="shared" si="1404"/>
        <v>0</v>
      </c>
      <c r="EV261" s="206">
        <f t="shared" si="1405"/>
        <v>0</v>
      </c>
      <c r="EW261" s="206">
        <f t="shared" si="1406"/>
        <v>0</v>
      </c>
      <c r="EX261" s="207"/>
      <c r="EY261" s="207">
        <f t="shared" si="1407"/>
        <v>0</v>
      </c>
      <c r="EZ261" s="206">
        <f t="shared" si="1408"/>
        <v>0</v>
      </c>
      <c r="FA261" s="206">
        <f t="shared" si="1409"/>
        <v>0</v>
      </c>
      <c r="FB261" s="207"/>
      <c r="FC261" s="207">
        <f t="shared" si="1410"/>
        <v>0</v>
      </c>
      <c r="FD261" s="206">
        <f t="shared" si="1411"/>
        <v>0</v>
      </c>
      <c r="FE261" s="206">
        <f t="shared" si="1412"/>
        <v>0</v>
      </c>
      <c r="FF261" s="207"/>
      <c r="FG261" s="207">
        <f t="shared" si="1413"/>
        <v>0</v>
      </c>
      <c r="FH261" s="206">
        <f t="shared" si="1414"/>
        <v>0</v>
      </c>
      <c r="FI261" s="206">
        <f t="shared" si="1415"/>
        <v>0</v>
      </c>
      <c r="FJ261" s="207"/>
      <c r="FK261" s="207">
        <f t="shared" si="1416"/>
        <v>0</v>
      </c>
      <c r="FL261" s="206">
        <f t="shared" si="1417"/>
        <v>0</v>
      </c>
      <c r="FM261" s="206">
        <f t="shared" si="1418"/>
        <v>0</v>
      </c>
      <c r="FN261" s="207"/>
      <c r="FO261" s="207">
        <f t="shared" si="1419"/>
        <v>0</v>
      </c>
      <c r="FP261" s="206">
        <f t="shared" si="1420"/>
        <v>0</v>
      </c>
      <c r="FQ261" s="206">
        <f t="shared" si="1421"/>
        <v>0</v>
      </c>
      <c r="FR261" s="207"/>
      <c r="FS261" s="207">
        <f t="shared" si="1422"/>
        <v>0</v>
      </c>
      <c r="FT261" s="206">
        <f t="shared" si="1423"/>
        <v>0</v>
      </c>
      <c r="FU261" s="206">
        <f t="shared" si="1424"/>
        <v>0</v>
      </c>
      <c r="FV261" s="207"/>
      <c r="FW261" s="207">
        <f t="shared" si="1425"/>
        <v>0</v>
      </c>
      <c r="FX261" s="206">
        <f t="shared" si="1536"/>
        <v>0</v>
      </c>
      <c r="FY261" s="206">
        <f t="shared" si="1427"/>
        <v>0</v>
      </c>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1:263" s="3" customFormat="1" x14ac:dyDescent="0.2">
      <c r="A262" s="45" t="s">
        <v>177</v>
      </c>
      <c r="B262" s="45" t="s">
        <v>178</v>
      </c>
      <c r="C262" s="45" t="s">
        <v>10</v>
      </c>
      <c r="D262" s="45">
        <v>35</v>
      </c>
      <c r="E262" s="486"/>
      <c r="F262" s="52">
        <f t="shared" si="1512"/>
        <v>0</v>
      </c>
      <c r="G262" s="47"/>
      <c r="H262" s="52">
        <f t="shared" si="1513"/>
        <v>0</v>
      </c>
      <c r="I262" s="47"/>
      <c r="J262" s="52">
        <f t="shared" si="1514"/>
        <v>0</v>
      </c>
      <c r="K262" s="47"/>
      <c r="L262" s="52">
        <f t="shared" si="1515"/>
        <v>0</v>
      </c>
      <c r="M262" s="47"/>
      <c r="N262" s="52">
        <f t="shared" si="1516"/>
        <v>0</v>
      </c>
      <c r="O262" s="47"/>
      <c r="P262" s="52">
        <f t="shared" si="1517"/>
        <v>0</v>
      </c>
      <c r="Q262" s="47"/>
      <c r="R262" s="52">
        <f t="shared" si="1518"/>
        <v>0</v>
      </c>
      <c r="S262" s="47"/>
      <c r="T262" s="52">
        <f t="shared" si="1519"/>
        <v>0</v>
      </c>
      <c r="U262" s="47"/>
      <c r="V262" s="52">
        <f t="shared" si="1520"/>
        <v>0</v>
      </c>
      <c r="W262" s="47"/>
      <c r="X262" s="52">
        <f t="shared" si="1521"/>
        <v>0</v>
      </c>
      <c r="Y262" s="47"/>
      <c r="Z262" s="52">
        <f t="shared" si="1522"/>
        <v>0</v>
      </c>
      <c r="AA262" s="47"/>
      <c r="AB262" s="481">
        <f t="shared" si="1523"/>
        <v>0</v>
      </c>
      <c r="AC262" s="486"/>
      <c r="AD262" s="52">
        <f t="shared" si="1524"/>
        <v>0</v>
      </c>
      <c r="AE262" s="47"/>
      <c r="AF262" s="52">
        <f t="shared" si="1525"/>
        <v>0</v>
      </c>
      <c r="AG262" s="47"/>
      <c r="AH262" s="52">
        <f t="shared" si="1526"/>
        <v>0</v>
      </c>
      <c r="AI262" s="47"/>
      <c r="AJ262" s="52">
        <f t="shared" si="1527"/>
        <v>0</v>
      </c>
      <c r="AK262" s="47"/>
      <c r="AL262" s="52">
        <f t="shared" si="1528"/>
        <v>0</v>
      </c>
      <c r="AM262" s="47"/>
      <c r="AN262" s="52">
        <f t="shared" si="1529"/>
        <v>0</v>
      </c>
      <c r="AO262" s="47"/>
      <c r="AP262" s="52">
        <f t="shared" si="1530"/>
        <v>0</v>
      </c>
      <c r="AQ262" s="47"/>
      <c r="AR262" s="52">
        <f t="shared" si="1531"/>
        <v>0</v>
      </c>
      <c r="AS262" s="47"/>
      <c r="AT262" s="52">
        <f t="shared" si="1532"/>
        <v>0</v>
      </c>
      <c r="AU262" s="47"/>
      <c r="AV262" s="52">
        <f t="shared" si="1533"/>
        <v>0</v>
      </c>
      <c r="AW262" s="47"/>
      <c r="AX262" s="52">
        <f t="shared" si="1534"/>
        <v>0</v>
      </c>
      <c r="AY262" s="47"/>
      <c r="AZ262" s="481">
        <f t="shared" si="1535"/>
        <v>0</v>
      </c>
      <c r="BA262" s="486"/>
      <c r="BB262" s="52">
        <f t="shared" si="1349"/>
        <v>0</v>
      </c>
      <c r="BC262" s="47"/>
      <c r="BD262" s="52">
        <f t="shared" si="1350"/>
        <v>0</v>
      </c>
      <c r="BE262" s="47"/>
      <c r="BF262" s="52">
        <f t="shared" si="1351"/>
        <v>0</v>
      </c>
      <c r="BG262" s="47"/>
      <c r="BH262" s="52">
        <f t="shared" si="1352"/>
        <v>0</v>
      </c>
      <c r="BI262" s="47"/>
      <c r="BJ262" s="52">
        <f t="shared" si="1353"/>
        <v>0</v>
      </c>
      <c r="BK262" s="47"/>
      <c r="BL262" s="52">
        <f t="shared" si="1354"/>
        <v>0</v>
      </c>
      <c r="BM262" s="47"/>
      <c r="BN262" s="52">
        <f t="shared" si="1355"/>
        <v>0</v>
      </c>
      <c r="BO262" s="47"/>
      <c r="BP262" s="52">
        <f t="shared" si="1356"/>
        <v>0</v>
      </c>
      <c r="BQ262" s="47"/>
      <c r="BR262" s="52">
        <f t="shared" si="1357"/>
        <v>0</v>
      </c>
      <c r="BS262" s="47"/>
      <c r="BT262" s="52">
        <f t="shared" si="1358"/>
        <v>0</v>
      </c>
      <c r="BU262" s="47"/>
      <c r="BV262" s="52">
        <f t="shared" si="1359"/>
        <v>0</v>
      </c>
      <c r="BW262" s="47"/>
      <c r="BX262" s="505">
        <f t="shared" si="1360"/>
        <v>0</v>
      </c>
      <c r="BY262" s="499"/>
      <c r="BZ262" s="52">
        <f t="shared" si="1361"/>
        <v>0</v>
      </c>
      <c r="CA262" s="47"/>
      <c r="CB262" s="52">
        <f t="shared" si="1362"/>
        <v>0</v>
      </c>
      <c r="CC262" s="47"/>
      <c r="CD262" s="52">
        <f t="shared" si="1363"/>
        <v>0</v>
      </c>
      <c r="CE262" s="47"/>
      <c r="CF262" s="52">
        <f t="shared" si="1364"/>
        <v>0</v>
      </c>
      <c r="CG262" s="42"/>
      <c r="CH262" s="49">
        <f t="shared" si="1365"/>
        <v>0</v>
      </c>
      <c r="CI262" s="49">
        <f t="shared" si="1366"/>
        <v>0</v>
      </c>
      <c r="CJ262" s="1"/>
      <c r="CK262" s="1"/>
      <c r="CL262" s="207"/>
      <c r="CM262" s="207">
        <f t="shared" si="1367"/>
        <v>0</v>
      </c>
      <c r="CN262" s="206">
        <f t="shared" si="1452"/>
        <v>0</v>
      </c>
      <c r="CO262" s="206">
        <f t="shared" si="1453"/>
        <v>0</v>
      </c>
      <c r="CP262" s="207"/>
      <c r="CQ262" s="207">
        <f t="shared" si="1370"/>
        <v>0</v>
      </c>
      <c r="CR262" s="206">
        <f t="shared" si="1454"/>
        <v>0</v>
      </c>
      <c r="CS262" s="206">
        <f t="shared" si="1455"/>
        <v>0</v>
      </c>
      <c r="CT262" s="207"/>
      <c r="CU262" s="207">
        <f t="shared" si="1371"/>
        <v>0</v>
      </c>
      <c r="CV262" s="206">
        <f t="shared" si="1372"/>
        <v>0</v>
      </c>
      <c r="CW262" s="206">
        <f t="shared" si="1373"/>
        <v>0</v>
      </c>
      <c r="CX262" s="207"/>
      <c r="CY262" s="207">
        <f t="shared" si="1374"/>
        <v>0</v>
      </c>
      <c r="CZ262" s="206">
        <f t="shared" si="1375"/>
        <v>0</v>
      </c>
      <c r="DA262" s="206">
        <f t="shared" si="1376"/>
        <v>0</v>
      </c>
      <c r="DB262" s="207"/>
      <c r="DC262" s="207">
        <f t="shared" si="1377"/>
        <v>0</v>
      </c>
      <c r="DD262" s="206">
        <f t="shared" si="1378"/>
        <v>0</v>
      </c>
      <c r="DE262" s="206">
        <f t="shared" si="1379"/>
        <v>0</v>
      </c>
      <c r="DF262" s="207"/>
      <c r="DG262" s="207">
        <f t="shared" si="1380"/>
        <v>0</v>
      </c>
      <c r="DH262" s="206">
        <f t="shared" si="1456"/>
        <v>0</v>
      </c>
      <c r="DI262" s="206">
        <f t="shared" si="1457"/>
        <v>0</v>
      </c>
      <c r="DJ262" s="207"/>
      <c r="DK262" s="207">
        <f t="shared" si="1381"/>
        <v>0</v>
      </c>
      <c r="DL262" s="206">
        <f t="shared" si="1382"/>
        <v>0</v>
      </c>
      <c r="DM262" s="206">
        <f t="shared" si="1383"/>
        <v>0</v>
      </c>
      <c r="DN262" s="207"/>
      <c r="DO262" s="207">
        <f t="shared" si="1384"/>
        <v>0</v>
      </c>
      <c r="DP262" s="206">
        <f t="shared" si="1385"/>
        <v>0</v>
      </c>
      <c r="DQ262" s="206">
        <f t="shared" si="1386"/>
        <v>0</v>
      </c>
      <c r="DR262" s="207"/>
      <c r="DS262" s="207">
        <f t="shared" si="1387"/>
        <v>0</v>
      </c>
      <c r="DT262" s="206">
        <f t="shared" si="1388"/>
        <v>0</v>
      </c>
      <c r="DU262" s="206">
        <f t="shared" si="1389"/>
        <v>0</v>
      </c>
      <c r="DV262" s="207"/>
      <c r="DW262" s="207">
        <f t="shared" si="1458"/>
        <v>0</v>
      </c>
      <c r="DX262" s="206">
        <f t="shared" si="1459"/>
        <v>0</v>
      </c>
      <c r="DY262" s="206">
        <f t="shared" si="1460"/>
        <v>0</v>
      </c>
      <c r="DZ262" s="525"/>
      <c r="EA262" s="207">
        <f t="shared" si="1390"/>
        <v>0</v>
      </c>
      <c r="EB262" s="206">
        <f t="shared" si="1391"/>
        <v>0</v>
      </c>
      <c r="EC262" s="206">
        <f t="shared" si="1392"/>
        <v>0</v>
      </c>
      <c r="ED262" s="207"/>
      <c r="EE262" s="207">
        <f t="shared" si="1393"/>
        <v>0</v>
      </c>
      <c r="EF262" s="206">
        <f t="shared" si="1394"/>
        <v>0</v>
      </c>
      <c r="EG262" s="206">
        <f t="shared" si="1395"/>
        <v>0</v>
      </c>
      <c r="EH262" s="207"/>
      <c r="EI262" s="207">
        <f t="shared" si="1461"/>
        <v>0</v>
      </c>
      <c r="EJ262" s="206">
        <f t="shared" si="1396"/>
        <v>0</v>
      </c>
      <c r="EK262" s="206">
        <f t="shared" si="1397"/>
        <v>0</v>
      </c>
      <c r="EL262" s="207"/>
      <c r="EM262" s="207">
        <f t="shared" si="1398"/>
        <v>0</v>
      </c>
      <c r="EN262" s="206">
        <f t="shared" si="1399"/>
        <v>0</v>
      </c>
      <c r="EO262" s="206">
        <f t="shared" si="1400"/>
        <v>0</v>
      </c>
      <c r="EP262" s="207"/>
      <c r="EQ262" s="207">
        <f t="shared" si="1401"/>
        <v>0</v>
      </c>
      <c r="ER262" s="206">
        <f t="shared" si="1402"/>
        <v>0</v>
      </c>
      <c r="ES262" s="206">
        <f t="shared" si="1403"/>
        <v>0</v>
      </c>
      <c r="ET262" s="207"/>
      <c r="EU262" s="207">
        <f t="shared" si="1404"/>
        <v>0</v>
      </c>
      <c r="EV262" s="206">
        <f t="shared" si="1405"/>
        <v>0</v>
      </c>
      <c r="EW262" s="206">
        <f t="shared" si="1406"/>
        <v>0</v>
      </c>
      <c r="EX262" s="207"/>
      <c r="EY262" s="207">
        <f t="shared" si="1407"/>
        <v>0</v>
      </c>
      <c r="EZ262" s="206">
        <f t="shared" si="1408"/>
        <v>0</v>
      </c>
      <c r="FA262" s="206">
        <f t="shared" si="1409"/>
        <v>0</v>
      </c>
      <c r="FB262" s="207"/>
      <c r="FC262" s="207">
        <f t="shared" si="1410"/>
        <v>0</v>
      </c>
      <c r="FD262" s="206">
        <f t="shared" si="1411"/>
        <v>0</v>
      </c>
      <c r="FE262" s="206">
        <f t="shared" si="1412"/>
        <v>0</v>
      </c>
      <c r="FF262" s="207"/>
      <c r="FG262" s="207">
        <f t="shared" si="1413"/>
        <v>0</v>
      </c>
      <c r="FH262" s="206">
        <f t="shared" si="1414"/>
        <v>0</v>
      </c>
      <c r="FI262" s="206">
        <f t="shared" si="1415"/>
        <v>0</v>
      </c>
      <c r="FJ262" s="207"/>
      <c r="FK262" s="207">
        <f t="shared" si="1416"/>
        <v>0</v>
      </c>
      <c r="FL262" s="206">
        <f t="shared" si="1417"/>
        <v>0</v>
      </c>
      <c r="FM262" s="206">
        <f t="shared" si="1418"/>
        <v>0</v>
      </c>
      <c r="FN262" s="207"/>
      <c r="FO262" s="207">
        <f t="shared" si="1419"/>
        <v>0</v>
      </c>
      <c r="FP262" s="206">
        <f t="shared" si="1420"/>
        <v>0</v>
      </c>
      <c r="FQ262" s="206">
        <f t="shared" si="1421"/>
        <v>0</v>
      </c>
      <c r="FR262" s="207"/>
      <c r="FS262" s="207">
        <f t="shared" si="1422"/>
        <v>0</v>
      </c>
      <c r="FT262" s="206">
        <f t="shared" si="1423"/>
        <v>0</v>
      </c>
      <c r="FU262" s="206">
        <f t="shared" si="1424"/>
        <v>0</v>
      </c>
      <c r="FV262" s="207"/>
      <c r="FW262" s="207">
        <f t="shared" si="1425"/>
        <v>0</v>
      </c>
      <c r="FX262" s="206">
        <f t="shared" si="1536"/>
        <v>0</v>
      </c>
      <c r="FY262" s="206">
        <f t="shared" si="1427"/>
        <v>0</v>
      </c>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1:263" s="3" customFormat="1" x14ac:dyDescent="0.2">
      <c r="A263" s="45" t="s">
        <v>195</v>
      </c>
      <c r="B263" s="45" t="s">
        <v>130</v>
      </c>
      <c r="C263" s="45" t="s">
        <v>10</v>
      </c>
      <c r="D263" s="45">
        <v>35</v>
      </c>
      <c r="E263" s="486"/>
      <c r="F263" s="52">
        <f t="shared" si="1512"/>
        <v>0</v>
      </c>
      <c r="G263" s="47"/>
      <c r="H263" s="52">
        <f t="shared" si="1513"/>
        <v>0</v>
      </c>
      <c r="I263" s="47"/>
      <c r="J263" s="52">
        <f t="shared" si="1514"/>
        <v>0</v>
      </c>
      <c r="K263" s="47"/>
      <c r="L263" s="52">
        <f t="shared" si="1515"/>
        <v>0</v>
      </c>
      <c r="M263" s="47"/>
      <c r="N263" s="52">
        <f t="shared" si="1516"/>
        <v>0</v>
      </c>
      <c r="O263" s="47"/>
      <c r="P263" s="52">
        <f t="shared" si="1517"/>
        <v>0</v>
      </c>
      <c r="Q263" s="47"/>
      <c r="R263" s="52">
        <f t="shared" si="1518"/>
        <v>0</v>
      </c>
      <c r="S263" s="47"/>
      <c r="T263" s="52">
        <f t="shared" si="1519"/>
        <v>0</v>
      </c>
      <c r="U263" s="47"/>
      <c r="V263" s="52">
        <f t="shared" si="1520"/>
        <v>0</v>
      </c>
      <c r="W263" s="47"/>
      <c r="X263" s="52">
        <f t="shared" si="1521"/>
        <v>0</v>
      </c>
      <c r="Y263" s="47"/>
      <c r="Z263" s="52">
        <f t="shared" si="1522"/>
        <v>0</v>
      </c>
      <c r="AA263" s="47"/>
      <c r="AB263" s="481">
        <f t="shared" si="1523"/>
        <v>0</v>
      </c>
      <c r="AC263" s="486"/>
      <c r="AD263" s="52">
        <f t="shared" si="1524"/>
        <v>0</v>
      </c>
      <c r="AE263" s="47"/>
      <c r="AF263" s="52">
        <f t="shared" si="1525"/>
        <v>0</v>
      </c>
      <c r="AG263" s="47"/>
      <c r="AH263" s="52">
        <f t="shared" si="1526"/>
        <v>0</v>
      </c>
      <c r="AI263" s="47"/>
      <c r="AJ263" s="52">
        <f t="shared" si="1527"/>
        <v>0</v>
      </c>
      <c r="AK263" s="47"/>
      <c r="AL263" s="52">
        <f t="shared" si="1528"/>
        <v>0</v>
      </c>
      <c r="AM263" s="47"/>
      <c r="AN263" s="52">
        <f t="shared" si="1529"/>
        <v>0</v>
      </c>
      <c r="AO263" s="47"/>
      <c r="AP263" s="52">
        <f t="shared" si="1530"/>
        <v>0</v>
      </c>
      <c r="AQ263" s="47"/>
      <c r="AR263" s="52">
        <f t="shared" si="1531"/>
        <v>0</v>
      </c>
      <c r="AS263" s="47"/>
      <c r="AT263" s="52">
        <f t="shared" si="1532"/>
        <v>0</v>
      </c>
      <c r="AU263" s="47"/>
      <c r="AV263" s="52">
        <f t="shared" si="1533"/>
        <v>0</v>
      </c>
      <c r="AW263" s="47"/>
      <c r="AX263" s="52">
        <f t="shared" si="1534"/>
        <v>0</v>
      </c>
      <c r="AY263" s="47"/>
      <c r="AZ263" s="481">
        <f t="shared" si="1535"/>
        <v>0</v>
      </c>
      <c r="BA263" s="486"/>
      <c r="BB263" s="52">
        <f t="shared" si="1349"/>
        <v>0</v>
      </c>
      <c r="BC263" s="47"/>
      <c r="BD263" s="52">
        <f t="shared" si="1350"/>
        <v>0</v>
      </c>
      <c r="BE263" s="47"/>
      <c r="BF263" s="52">
        <f t="shared" si="1351"/>
        <v>0</v>
      </c>
      <c r="BG263" s="47"/>
      <c r="BH263" s="52">
        <f t="shared" si="1352"/>
        <v>0</v>
      </c>
      <c r="BI263" s="47"/>
      <c r="BJ263" s="52">
        <f t="shared" si="1353"/>
        <v>0</v>
      </c>
      <c r="BK263" s="47"/>
      <c r="BL263" s="52">
        <f t="shared" si="1354"/>
        <v>0</v>
      </c>
      <c r="BM263" s="47"/>
      <c r="BN263" s="52">
        <f t="shared" si="1355"/>
        <v>0</v>
      </c>
      <c r="BO263" s="47"/>
      <c r="BP263" s="52">
        <f t="shared" si="1356"/>
        <v>0</v>
      </c>
      <c r="BQ263" s="47"/>
      <c r="BR263" s="52">
        <f t="shared" si="1357"/>
        <v>0</v>
      </c>
      <c r="BS263" s="47"/>
      <c r="BT263" s="52">
        <f t="shared" si="1358"/>
        <v>0</v>
      </c>
      <c r="BU263" s="47"/>
      <c r="BV263" s="52">
        <f t="shared" si="1359"/>
        <v>0</v>
      </c>
      <c r="BW263" s="47"/>
      <c r="BX263" s="505">
        <f t="shared" si="1360"/>
        <v>0</v>
      </c>
      <c r="BY263" s="499"/>
      <c r="BZ263" s="52">
        <f t="shared" si="1361"/>
        <v>0</v>
      </c>
      <c r="CA263" s="47"/>
      <c r="CB263" s="52">
        <f t="shared" si="1362"/>
        <v>0</v>
      </c>
      <c r="CC263" s="47"/>
      <c r="CD263" s="52">
        <f t="shared" si="1363"/>
        <v>0</v>
      </c>
      <c r="CE263" s="47"/>
      <c r="CF263" s="52">
        <f t="shared" si="1364"/>
        <v>0</v>
      </c>
      <c r="CG263" s="42"/>
      <c r="CH263" s="49">
        <f t="shared" si="1365"/>
        <v>0</v>
      </c>
      <c r="CI263" s="49">
        <f t="shared" si="1366"/>
        <v>0</v>
      </c>
      <c r="CJ263" s="1"/>
      <c r="CK263" s="1"/>
      <c r="CL263" s="207"/>
      <c r="CM263" s="207">
        <f t="shared" si="1367"/>
        <v>0</v>
      </c>
      <c r="CN263" s="206">
        <f t="shared" si="1452"/>
        <v>0</v>
      </c>
      <c r="CO263" s="206">
        <f t="shared" si="1453"/>
        <v>0</v>
      </c>
      <c r="CP263" s="207"/>
      <c r="CQ263" s="207">
        <f t="shared" si="1370"/>
        <v>0</v>
      </c>
      <c r="CR263" s="206">
        <f t="shared" si="1454"/>
        <v>0</v>
      </c>
      <c r="CS263" s="206">
        <f t="shared" si="1455"/>
        <v>0</v>
      </c>
      <c r="CT263" s="207"/>
      <c r="CU263" s="207">
        <f t="shared" si="1371"/>
        <v>0</v>
      </c>
      <c r="CV263" s="206">
        <f t="shared" si="1372"/>
        <v>0</v>
      </c>
      <c r="CW263" s="206">
        <f t="shared" si="1373"/>
        <v>0</v>
      </c>
      <c r="CX263" s="207"/>
      <c r="CY263" s="207">
        <f t="shared" si="1374"/>
        <v>0</v>
      </c>
      <c r="CZ263" s="206">
        <f t="shared" si="1375"/>
        <v>0</v>
      </c>
      <c r="DA263" s="206">
        <f t="shared" si="1376"/>
        <v>0</v>
      </c>
      <c r="DB263" s="207"/>
      <c r="DC263" s="207">
        <f t="shared" si="1377"/>
        <v>0</v>
      </c>
      <c r="DD263" s="206">
        <f t="shared" si="1378"/>
        <v>0</v>
      </c>
      <c r="DE263" s="206">
        <f t="shared" si="1379"/>
        <v>0</v>
      </c>
      <c r="DF263" s="207"/>
      <c r="DG263" s="207">
        <f t="shared" si="1380"/>
        <v>0</v>
      </c>
      <c r="DH263" s="206">
        <f t="shared" si="1456"/>
        <v>0</v>
      </c>
      <c r="DI263" s="206">
        <f t="shared" si="1457"/>
        <v>0</v>
      </c>
      <c r="DJ263" s="207"/>
      <c r="DK263" s="207">
        <f t="shared" si="1381"/>
        <v>0</v>
      </c>
      <c r="DL263" s="206">
        <f t="shared" si="1382"/>
        <v>0</v>
      </c>
      <c r="DM263" s="206">
        <f t="shared" si="1383"/>
        <v>0</v>
      </c>
      <c r="DN263" s="207"/>
      <c r="DO263" s="207">
        <f t="shared" si="1384"/>
        <v>0</v>
      </c>
      <c r="DP263" s="206">
        <f t="shared" si="1385"/>
        <v>0</v>
      </c>
      <c r="DQ263" s="206">
        <f t="shared" si="1386"/>
        <v>0</v>
      </c>
      <c r="DR263" s="207"/>
      <c r="DS263" s="207">
        <f t="shared" si="1387"/>
        <v>0</v>
      </c>
      <c r="DT263" s="206">
        <f t="shared" si="1388"/>
        <v>0</v>
      </c>
      <c r="DU263" s="206">
        <f t="shared" si="1389"/>
        <v>0</v>
      </c>
      <c r="DV263" s="207"/>
      <c r="DW263" s="207">
        <f t="shared" si="1458"/>
        <v>0</v>
      </c>
      <c r="DX263" s="206">
        <f t="shared" si="1459"/>
        <v>0</v>
      </c>
      <c r="DY263" s="206">
        <f t="shared" si="1460"/>
        <v>0</v>
      </c>
      <c r="DZ263" s="525"/>
      <c r="EA263" s="207">
        <f t="shared" si="1390"/>
        <v>0</v>
      </c>
      <c r="EB263" s="206">
        <f t="shared" si="1391"/>
        <v>0</v>
      </c>
      <c r="EC263" s="206">
        <f t="shared" si="1392"/>
        <v>0</v>
      </c>
      <c r="ED263" s="207"/>
      <c r="EE263" s="207">
        <f t="shared" si="1393"/>
        <v>0</v>
      </c>
      <c r="EF263" s="206">
        <f t="shared" si="1394"/>
        <v>0</v>
      </c>
      <c r="EG263" s="206">
        <f t="shared" si="1395"/>
        <v>0</v>
      </c>
      <c r="EH263" s="207"/>
      <c r="EI263" s="207">
        <f t="shared" si="1461"/>
        <v>0</v>
      </c>
      <c r="EJ263" s="206">
        <f t="shared" si="1396"/>
        <v>0</v>
      </c>
      <c r="EK263" s="206">
        <f t="shared" si="1397"/>
        <v>0</v>
      </c>
      <c r="EL263" s="207"/>
      <c r="EM263" s="207">
        <f t="shared" si="1398"/>
        <v>0</v>
      </c>
      <c r="EN263" s="206">
        <f t="shared" si="1399"/>
        <v>0</v>
      </c>
      <c r="EO263" s="206">
        <f t="shared" si="1400"/>
        <v>0</v>
      </c>
      <c r="EP263" s="207"/>
      <c r="EQ263" s="207">
        <f t="shared" si="1401"/>
        <v>0</v>
      </c>
      <c r="ER263" s="206">
        <f t="shared" si="1402"/>
        <v>0</v>
      </c>
      <c r="ES263" s="206">
        <f t="shared" si="1403"/>
        <v>0</v>
      </c>
      <c r="ET263" s="207"/>
      <c r="EU263" s="207">
        <f t="shared" si="1404"/>
        <v>0</v>
      </c>
      <c r="EV263" s="206">
        <f t="shared" si="1405"/>
        <v>0</v>
      </c>
      <c r="EW263" s="206">
        <f t="shared" si="1406"/>
        <v>0</v>
      </c>
      <c r="EX263" s="207"/>
      <c r="EY263" s="207">
        <f t="shared" si="1407"/>
        <v>0</v>
      </c>
      <c r="EZ263" s="206">
        <f t="shared" si="1408"/>
        <v>0</v>
      </c>
      <c r="FA263" s="206">
        <f t="shared" si="1409"/>
        <v>0</v>
      </c>
      <c r="FB263" s="207"/>
      <c r="FC263" s="207">
        <f t="shared" si="1410"/>
        <v>0</v>
      </c>
      <c r="FD263" s="206">
        <f t="shared" si="1411"/>
        <v>0</v>
      </c>
      <c r="FE263" s="206">
        <f t="shared" si="1412"/>
        <v>0</v>
      </c>
      <c r="FF263" s="207"/>
      <c r="FG263" s="207">
        <f t="shared" si="1413"/>
        <v>0</v>
      </c>
      <c r="FH263" s="206">
        <f t="shared" si="1414"/>
        <v>0</v>
      </c>
      <c r="FI263" s="206">
        <f t="shared" si="1415"/>
        <v>0</v>
      </c>
      <c r="FJ263" s="207"/>
      <c r="FK263" s="207">
        <f t="shared" si="1416"/>
        <v>0</v>
      </c>
      <c r="FL263" s="206">
        <f t="shared" si="1417"/>
        <v>0</v>
      </c>
      <c r="FM263" s="206">
        <f t="shared" si="1418"/>
        <v>0</v>
      </c>
      <c r="FN263" s="207"/>
      <c r="FO263" s="207">
        <f t="shared" si="1419"/>
        <v>0</v>
      </c>
      <c r="FP263" s="206">
        <f t="shared" si="1420"/>
        <v>0</v>
      </c>
      <c r="FQ263" s="206">
        <f t="shared" si="1421"/>
        <v>0</v>
      </c>
      <c r="FR263" s="207"/>
      <c r="FS263" s="207">
        <f t="shared" si="1422"/>
        <v>0</v>
      </c>
      <c r="FT263" s="206">
        <f t="shared" si="1423"/>
        <v>0</v>
      </c>
      <c r="FU263" s="206">
        <f t="shared" si="1424"/>
        <v>0</v>
      </c>
      <c r="FV263" s="207"/>
      <c r="FW263" s="207">
        <f t="shared" si="1425"/>
        <v>0</v>
      </c>
      <c r="FX263" s="206">
        <f t="shared" si="1536"/>
        <v>0</v>
      </c>
      <c r="FY263" s="206">
        <f t="shared" si="1427"/>
        <v>0</v>
      </c>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1:263" s="3" customFormat="1" x14ac:dyDescent="0.2">
      <c r="A264" s="45" t="s">
        <v>190</v>
      </c>
      <c r="B264" s="45" t="s">
        <v>176</v>
      </c>
      <c r="C264" s="45" t="s">
        <v>10</v>
      </c>
      <c r="D264" s="45">
        <v>35</v>
      </c>
      <c r="E264" s="486"/>
      <c r="F264" s="52">
        <f t="shared" si="1512"/>
        <v>0</v>
      </c>
      <c r="G264" s="47"/>
      <c r="H264" s="52">
        <f t="shared" si="1513"/>
        <v>0</v>
      </c>
      <c r="I264" s="47"/>
      <c r="J264" s="52">
        <f t="shared" si="1514"/>
        <v>0</v>
      </c>
      <c r="K264" s="47"/>
      <c r="L264" s="52">
        <f t="shared" si="1515"/>
        <v>0</v>
      </c>
      <c r="M264" s="47"/>
      <c r="N264" s="52">
        <f t="shared" si="1516"/>
        <v>0</v>
      </c>
      <c r="O264" s="47"/>
      <c r="P264" s="52">
        <f t="shared" si="1517"/>
        <v>0</v>
      </c>
      <c r="Q264" s="47"/>
      <c r="R264" s="52">
        <f t="shared" si="1518"/>
        <v>0</v>
      </c>
      <c r="S264" s="47"/>
      <c r="T264" s="52">
        <f t="shared" si="1519"/>
        <v>0</v>
      </c>
      <c r="U264" s="47"/>
      <c r="V264" s="52">
        <f t="shared" si="1520"/>
        <v>0</v>
      </c>
      <c r="W264" s="47"/>
      <c r="X264" s="52">
        <f t="shared" si="1521"/>
        <v>0</v>
      </c>
      <c r="Y264" s="47"/>
      <c r="Z264" s="52">
        <f t="shared" si="1522"/>
        <v>0</v>
      </c>
      <c r="AA264" s="47"/>
      <c r="AB264" s="481">
        <f t="shared" si="1523"/>
        <v>0</v>
      </c>
      <c r="AC264" s="486"/>
      <c r="AD264" s="52">
        <f t="shared" si="1524"/>
        <v>0</v>
      </c>
      <c r="AE264" s="47"/>
      <c r="AF264" s="52">
        <f t="shared" si="1525"/>
        <v>0</v>
      </c>
      <c r="AG264" s="47"/>
      <c r="AH264" s="52">
        <f t="shared" si="1526"/>
        <v>0</v>
      </c>
      <c r="AI264" s="47"/>
      <c r="AJ264" s="52">
        <f t="shared" si="1527"/>
        <v>0</v>
      </c>
      <c r="AK264" s="47"/>
      <c r="AL264" s="52">
        <f t="shared" si="1528"/>
        <v>0</v>
      </c>
      <c r="AM264" s="47"/>
      <c r="AN264" s="52">
        <f t="shared" si="1529"/>
        <v>0</v>
      </c>
      <c r="AO264" s="47"/>
      <c r="AP264" s="52">
        <f t="shared" si="1530"/>
        <v>0</v>
      </c>
      <c r="AQ264" s="47"/>
      <c r="AR264" s="52">
        <f t="shared" si="1531"/>
        <v>0</v>
      </c>
      <c r="AS264" s="47"/>
      <c r="AT264" s="52">
        <f t="shared" si="1532"/>
        <v>0</v>
      </c>
      <c r="AU264" s="47"/>
      <c r="AV264" s="52">
        <f t="shared" si="1533"/>
        <v>0</v>
      </c>
      <c r="AW264" s="47"/>
      <c r="AX264" s="52">
        <f t="shared" si="1534"/>
        <v>0</v>
      </c>
      <c r="AY264" s="47"/>
      <c r="AZ264" s="481">
        <f t="shared" si="1535"/>
        <v>0</v>
      </c>
      <c r="BA264" s="486"/>
      <c r="BB264" s="52">
        <f t="shared" si="1349"/>
        <v>0</v>
      </c>
      <c r="BC264" s="47"/>
      <c r="BD264" s="52">
        <f t="shared" si="1350"/>
        <v>0</v>
      </c>
      <c r="BE264" s="47"/>
      <c r="BF264" s="52">
        <f t="shared" si="1351"/>
        <v>0</v>
      </c>
      <c r="BG264" s="47"/>
      <c r="BH264" s="52">
        <f t="shared" si="1352"/>
        <v>0</v>
      </c>
      <c r="BI264" s="47"/>
      <c r="BJ264" s="52">
        <f t="shared" si="1353"/>
        <v>0</v>
      </c>
      <c r="BK264" s="47"/>
      <c r="BL264" s="52">
        <f t="shared" si="1354"/>
        <v>0</v>
      </c>
      <c r="BM264" s="47"/>
      <c r="BN264" s="52">
        <f t="shared" si="1355"/>
        <v>0</v>
      </c>
      <c r="BO264" s="47"/>
      <c r="BP264" s="52">
        <f t="shared" si="1356"/>
        <v>0</v>
      </c>
      <c r="BQ264" s="47"/>
      <c r="BR264" s="52">
        <f t="shared" si="1357"/>
        <v>0</v>
      </c>
      <c r="BS264" s="47"/>
      <c r="BT264" s="52">
        <f t="shared" si="1358"/>
        <v>0</v>
      </c>
      <c r="BU264" s="47"/>
      <c r="BV264" s="52">
        <f t="shared" si="1359"/>
        <v>0</v>
      </c>
      <c r="BW264" s="47"/>
      <c r="BX264" s="505">
        <f t="shared" si="1360"/>
        <v>0</v>
      </c>
      <c r="BY264" s="499"/>
      <c r="BZ264" s="52">
        <f t="shared" si="1361"/>
        <v>0</v>
      </c>
      <c r="CA264" s="47"/>
      <c r="CB264" s="52">
        <f t="shared" si="1362"/>
        <v>0</v>
      </c>
      <c r="CC264" s="47"/>
      <c r="CD264" s="52">
        <f t="shared" si="1363"/>
        <v>0</v>
      </c>
      <c r="CE264" s="47"/>
      <c r="CF264" s="52">
        <f t="shared" si="1364"/>
        <v>0</v>
      </c>
      <c r="CG264" s="42"/>
      <c r="CH264" s="49">
        <f t="shared" si="1365"/>
        <v>0</v>
      </c>
      <c r="CI264" s="49">
        <f t="shared" si="1366"/>
        <v>0</v>
      </c>
      <c r="CJ264" s="1"/>
      <c r="CK264" s="1"/>
      <c r="CL264" s="207"/>
      <c r="CM264" s="207">
        <f t="shared" si="1367"/>
        <v>0</v>
      </c>
      <c r="CN264" s="206">
        <f t="shared" si="1452"/>
        <v>0</v>
      </c>
      <c r="CO264" s="206">
        <f t="shared" si="1453"/>
        <v>0</v>
      </c>
      <c r="CP264" s="207"/>
      <c r="CQ264" s="207">
        <f t="shared" si="1370"/>
        <v>0</v>
      </c>
      <c r="CR264" s="206">
        <f t="shared" si="1454"/>
        <v>0</v>
      </c>
      <c r="CS264" s="206">
        <f t="shared" si="1455"/>
        <v>0</v>
      </c>
      <c r="CT264" s="207"/>
      <c r="CU264" s="207">
        <f t="shared" si="1371"/>
        <v>0</v>
      </c>
      <c r="CV264" s="206">
        <f t="shared" si="1372"/>
        <v>0</v>
      </c>
      <c r="CW264" s="206">
        <f t="shared" si="1373"/>
        <v>0</v>
      </c>
      <c r="CX264" s="207"/>
      <c r="CY264" s="207">
        <f t="shared" si="1374"/>
        <v>0</v>
      </c>
      <c r="CZ264" s="206">
        <f t="shared" si="1375"/>
        <v>0</v>
      </c>
      <c r="DA264" s="206">
        <f t="shared" si="1376"/>
        <v>0</v>
      </c>
      <c r="DB264" s="207"/>
      <c r="DC264" s="207">
        <f t="shared" si="1377"/>
        <v>0</v>
      </c>
      <c r="DD264" s="206">
        <f t="shared" si="1378"/>
        <v>0</v>
      </c>
      <c r="DE264" s="206">
        <f t="shared" si="1379"/>
        <v>0</v>
      </c>
      <c r="DF264" s="207"/>
      <c r="DG264" s="207">
        <f t="shared" si="1380"/>
        <v>0</v>
      </c>
      <c r="DH264" s="206">
        <f t="shared" si="1456"/>
        <v>0</v>
      </c>
      <c r="DI264" s="206">
        <f t="shared" si="1457"/>
        <v>0</v>
      </c>
      <c r="DJ264" s="207"/>
      <c r="DK264" s="207">
        <f t="shared" si="1381"/>
        <v>0</v>
      </c>
      <c r="DL264" s="206">
        <f t="shared" si="1382"/>
        <v>0</v>
      </c>
      <c r="DM264" s="206">
        <f t="shared" si="1383"/>
        <v>0</v>
      </c>
      <c r="DN264" s="207"/>
      <c r="DO264" s="207">
        <f t="shared" si="1384"/>
        <v>0</v>
      </c>
      <c r="DP264" s="206">
        <f t="shared" si="1385"/>
        <v>0</v>
      </c>
      <c r="DQ264" s="206">
        <f t="shared" si="1386"/>
        <v>0</v>
      </c>
      <c r="DR264" s="207"/>
      <c r="DS264" s="207">
        <f t="shared" si="1387"/>
        <v>0</v>
      </c>
      <c r="DT264" s="206">
        <f t="shared" si="1388"/>
        <v>0</v>
      </c>
      <c r="DU264" s="206">
        <f t="shared" si="1389"/>
        <v>0</v>
      </c>
      <c r="DV264" s="207"/>
      <c r="DW264" s="207">
        <f t="shared" si="1458"/>
        <v>0</v>
      </c>
      <c r="DX264" s="206">
        <f t="shared" si="1459"/>
        <v>0</v>
      </c>
      <c r="DY264" s="206">
        <f t="shared" si="1460"/>
        <v>0</v>
      </c>
      <c r="DZ264" s="525"/>
      <c r="EA264" s="207">
        <f t="shared" si="1390"/>
        <v>0</v>
      </c>
      <c r="EB264" s="206">
        <f t="shared" si="1391"/>
        <v>0</v>
      </c>
      <c r="EC264" s="206">
        <f t="shared" si="1392"/>
        <v>0</v>
      </c>
      <c r="ED264" s="207"/>
      <c r="EE264" s="207">
        <f t="shared" si="1393"/>
        <v>0</v>
      </c>
      <c r="EF264" s="206">
        <f t="shared" si="1394"/>
        <v>0</v>
      </c>
      <c r="EG264" s="206">
        <f t="shared" si="1395"/>
        <v>0</v>
      </c>
      <c r="EH264" s="207"/>
      <c r="EI264" s="207">
        <f t="shared" si="1461"/>
        <v>0</v>
      </c>
      <c r="EJ264" s="206">
        <f t="shared" si="1396"/>
        <v>0</v>
      </c>
      <c r="EK264" s="206">
        <f t="shared" si="1397"/>
        <v>0</v>
      </c>
      <c r="EL264" s="207"/>
      <c r="EM264" s="207">
        <f t="shared" si="1398"/>
        <v>0</v>
      </c>
      <c r="EN264" s="206">
        <f t="shared" si="1399"/>
        <v>0</v>
      </c>
      <c r="EO264" s="206">
        <f t="shared" si="1400"/>
        <v>0</v>
      </c>
      <c r="EP264" s="207"/>
      <c r="EQ264" s="207">
        <f t="shared" si="1401"/>
        <v>0</v>
      </c>
      <c r="ER264" s="206">
        <f t="shared" si="1402"/>
        <v>0</v>
      </c>
      <c r="ES264" s="206">
        <f t="shared" si="1403"/>
        <v>0</v>
      </c>
      <c r="ET264" s="207"/>
      <c r="EU264" s="207">
        <f t="shared" si="1404"/>
        <v>0</v>
      </c>
      <c r="EV264" s="206">
        <f t="shared" si="1405"/>
        <v>0</v>
      </c>
      <c r="EW264" s="206">
        <f t="shared" si="1406"/>
        <v>0</v>
      </c>
      <c r="EX264" s="207"/>
      <c r="EY264" s="207">
        <f t="shared" si="1407"/>
        <v>0</v>
      </c>
      <c r="EZ264" s="206">
        <f t="shared" si="1408"/>
        <v>0</v>
      </c>
      <c r="FA264" s="206">
        <f t="shared" si="1409"/>
        <v>0</v>
      </c>
      <c r="FB264" s="207"/>
      <c r="FC264" s="207">
        <f t="shared" si="1410"/>
        <v>0</v>
      </c>
      <c r="FD264" s="206">
        <f t="shared" si="1411"/>
        <v>0</v>
      </c>
      <c r="FE264" s="206">
        <f t="shared" si="1412"/>
        <v>0</v>
      </c>
      <c r="FF264" s="207"/>
      <c r="FG264" s="207">
        <f t="shared" si="1413"/>
        <v>0</v>
      </c>
      <c r="FH264" s="206">
        <f t="shared" si="1414"/>
        <v>0</v>
      </c>
      <c r="FI264" s="206">
        <f t="shared" si="1415"/>
        <v>0</v>
      </c>
      <c r="FJ264" s="207"/>
      <c r="FK264" s="207">
        <f t="shared" si="1416"/>
        <v>0</v>
      </c>
      <c r="FL264" s="206">
        <f t="shared" si="1417"/>
        <v>0</v>
      </c>
      <c r="FM264" s="206">
        <f t="shared" si="1418"/>
        <v>0</v>
      </c>
      <c r="FN264" s="207"/>
      <c r="FO264" s="207">
        <f t="shared" si="1419"/>
        <v>0</v>
      </c>
      <c r="FP264" s="206">
        <f t="shared" si="1420"/>
        <v>0</v>
      </c>
      <c r="FQ264" s="206">
        <f t="shared" si="1421"/>
        <v>0</v>
      </c>
      <c r="FR264" s="207"/>
      <c r="FS264" s="207">
        <f t="shared" si="1422"/>
        <v>0</v>
      </c>
      <c r="FT264" s="206">
        <f t="shared" si="1423"/>
        <v>0</v>
      </c>
      <c r="FU264" s="206">
        <f t="shared" si="1424"/>
        <v>0</v>
      </c>
      <c r="FV264" s="207"/>
      <c r="FW264" s="207">
        <f t="shared" si="1425"/>
        <v>0</v>
      </c>
      <c r="FX264" s="206">
        <f t="shared" si="1536"/>
        <v>0</v>
      </c>
      <c r="FY264" s="206">
        <f t="shared" si="1427"/>
        <v>0</v>
      </c>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1:263" s="3" customFormat="1" x14ac:dyDescent="0.2">
      <c r="A265" s="45"/>
      <c r="B265" s="45"/>
      <c r="C265" s="45" t="s">
        <v>10</v>
      </c>
      <c r="D265" s="45">
        <v>35</v>
      </c>
      <c r="E265" s="486"/>
      <c r="F265" s="52">
        <f t="shared" si="1512"/>
        <v>0</v>
      </c>
      <c r="G265" s="47"/>
      <c r="H265" s="52">
        <f t="shared" si="1513"/>
        <v>0</v>
      </c>
      <c r="I265" s="47"/>
      <c r="J265" s="52">
        <f t="shared" si="1514"/>
        <v>0</v>
      </c>
      <c r="K265" s="47"/>
      <c r="L265" s="52">
        <f t="shared" si="1515"/>
        <v>0</v>
      </c>
      <c r="M265" s="47"/>
      <c r="N265" s="52">
        <f t="shared" si="1516"/>
        <v>0</v>
      </c>
      <c r="O265" s="47"/>
      <c r="P265" s="52">
        <f t="shared" si="1517"/>
        <v>0</v>
      </c>
      <c r="Q265" s="47"/>
      <c r="R265" s="52">
        <f t="shared" si="1518"/>
        <v>0</v>
      </c>
      <c r="S265" s="47"/>
      <c r="T265" s="52">
        <f t="shared" si="1519"/>
        <v>0</v>
      </c>
      <c r="U265" s="47"/>
      <c r="V265" s="52">
        <f t="shared" si="1520"/>
        <v>0</v>
      </c>
      <c r="W265" s="47"/>
      <c r="X265" s="52">
        <f t="shared" si="1521"/>
        <v>0</v>
      </c>
      <c r="Y265" s="47"/>
      <c r="Z265" s="52">
        <f t="shared" si="1522"/>
        <v>0</v>
      </c>
      <c r="AA265" s="47"/>
      <c r="AB265" s="481">
        <f t="shared" si="1523"/>
        <v>0</v>
      </c>
      <c r="AC265" s="486"/>
      <c r="AD265" s="52">
        <f t="shared" si="1524"/>
        <v>0</v>
      </c>
      <c r="AE265" s="47"/>
      <c r="AF265" s="52">
        <f t="shared" si="1525"/>
        <v>0</v>
      </c>
      <c r="AG265" s="47"/>
      <c r="AH265" s="52">
        <f t="shared" si="1526"/>
        <v>0</v>
      </c>
      <c r="AI265" s="47"/>
      <c r="AJ265" s="52">
        <f t="shared" si="1527"/>
        <v>0</v>
      </c>
      <c r="AK265" s="47"/>
      <c r="AL265" s="52">
        <f t="shared" si="1528"/>
        <v>0</v>
      </c>
      <c r="AM265" s="47"/>
      <c r="AN265" s="52">
        <f t="shared" si="1529"/>
        <v>0</v>
      </c>
      <c r="AO265" s="47"/>
      <c r="AP265" s="52">
        <f t="shared" si="1530"/>
        <v>0</v>
      </c>
      <c r="AQ265" s="47"/>
      <c r="AR265" s="52">
        <f t="shared" si="1531"/>
        <v>0</v>
      </c>
      <c r="AS265" s="47"/>
      <c r="AT265" s="52">
        <f t="shared" si="1532"/>
        <v>0</v>
      </c>
      <c r="AU265" s="47"/>
      <c r="AV265" s="52">
        <f t="shared" si="1533"/>
        <v>0</v>
      </c>
      <c r="AW265" s="47"/>
      <c r="AX265" s="52">
        <f t="shared" si="1534"/>
        <v>0</v>
      </c>
      <c r="AY265" s="47"/>
      <c r="AZ265" s="481">
        <f t="shared" si="1535"/>
        <v>0</v>
      </c>
      <c r="BA265" s="486"/>
      <c r="BB265" s="52">
        <f t="shared" si="1349"/>
        <v>0</v>
      </c>
      <c r="BC265" s="47"/>
      <c r="BD265" s="52">
        <f t="shared" si="1350"/>
        <v>0</v>
      </c>
      <c r="BE265" s="47"/>
      <c r="BF265" s="52">
        <f t="shared" si="1351"/>
        <v>0</v>
      </c>
      <c r="BG265" s="47"/>
      <c r="BH265" s="52">
        <f t="shared" si="1352"/>
        <v>0</v>
      </c>
      <c r="BI265" s="47"/>
      <c r="BJ265" s="52">
        <f t="shared" si="1353"/>
        <v>0</v>
      </c>
      <c r="BK265" s="47"/>
      <c r="BL265" s="52">
        <f t="shared" si="1354"/>
        <v>0</v>
      </c>
      <c r="BM265" s="47"/>
      <c r="BN265" s="52">
        <f t="shared" si="1355"/>
        <v>0</v>
      </c>
      <c r="BO265" s="47"/>
      <c r="BP265" s="52">
        <f t="shared" si="1356"/>
        <v>0</v>
      </c>
      <c r="BQ265" s="47"/>
      <c r="BR265" s="52">
        <f t="shared" si="1357"/>
        <v>0</v>
      </c>
      <c r="BS265" s="47"/>
      <c r="BT265" s="52">
        <f t="shared" si="1358"/>
        <v>0</v>
      </c>
      <c r="BU265" s="47"/>
      <c r="BV265" s="52">
        <f t="shared" si="1359"/>
        <v>0</v>
      </c>
      <c r="BW265" s="47"/>
      <c r="BX265" s="505">
        <f t="shared" si="1360"/>
        <v>0</v>
      </c>
      <c r="BY265" s="499"/>
      <c r="BZ265" s="52">
        <f t="shared" si="1361"/>
        <v>0</v>
      </c>
      <c r="CA265" s="47"/>
      <c r="CB265" s="52">
        <f t="shared" si="1362"/>
        <v>0</v>
      </c>
      <c r="CC265" s="47"/>
      <c r="CD265" s="52">
        <f t="shared" si="1363"/>
        <v>0</v>
      </c>
      <c r="CE265" s="47"/>
      <c r="CF265" s="52">
        <f t="shared" si="1364"/>
        <v>0</v>
      </c>
      <c r="CG265" s="42"/>
      <c r="CH265" s="49">
        <f t="shared" si="1365"/>
        <v>0</v>
      </c>
      <c r="CI265" s="49">
        <f t="shared" si="1366"/>
        <v>0</v>
      </c>
      <c r="CJ265" s="1"/>
      <c r="CK265" s="1"/>
      <c r="CL265" s="207"/>
      <c r="CM265" s="207">
        <f t="shared" si="1367"/>
        <v>0</v>
      </c>
      <c r="CN265" s="206">
        <f t="shared" si="1452"/>
        <v>0</v>
      </c>
      <c r="CO265" s="206">
        <f t="shared" si="1453"/>
        <v>0</v>
      </c>
      <c r="CP265" s="207"/>
      <c r="CQ265" s="207">
        <f t="shared" si="1370"/>
        <v>0</v>
      </c>
      <c r="CR265" s="206">
        <f t="shared" si="1454"/>
        <v>0</v>
      </c>
      <c r="CS265" s="206">
        <f t="shared" si="1455"/>
        <v>0</v>
      </c>
      <c r="CT265" s="207"/>
      <c r="CU265" s="207">
        <f>SUM(CT265*D266)</f>
        <v>0</v>
      </c>
      <c r="CV265" s="206">
        <f t="shared" si="1372"/>
        <v>0</v>
      </c>
      <c r="CW265" s="206">
        <f t="shared" si="1373"/>
        <v>0</v>
      </c>
      <c r="CX265" s="207"/>
      <c r="CY265" s="207">
        <f t="shared" si="1374"/>
        <v>0</v>
      </c>
      <c r="CZ265" s="206">
        <f t="shared" si="1375"/>
        <v>0</v>
      </c>
      <c r="DA265" s="206">
        <f t="shared" si="1376"/>
        <v>0</v>
      </c>
      <c r="DB265" s="207"/>
      <c r="DC265" s="207">
        <f t="shared" si="1377"/>
        <v>0</v>
      </c>
      <c r="DD265" s="206">
        <f t="shared" si="1378"/>
        <v>0</v>
      </c>
      <c r="DE265" s="206">
        <f t="shared" si="1379"/>
        <v>0</v>
      </c>
      <c r="DF265" s="207"/>
      <c r="DG265" s="207">
        <f t="shared" si="1380"/>
        <v>0</v>
      </c>
      <c r="DH265" s="206">
        <f t="shared" si="1456"/>
        <v>0</v>
      </c>
      <c r="DI265" s="206">
        <f t="shared" si="1457"/>
        <v>0</v>
      </c>
      <c r="DJ265" s="207"/>
      <c r="DK265" s="207">
        <f t="shared" si="1381"/>
        <v>0</v>
      </c>
      <c r="DL265" s="206">
        <f t="shared" si="1382"/>
        <v>0</v>
      </c>
      <c r="DM265" s="206">
        <f t="shared" si="1383"/>
        <v>0</v>
      </c>
      <c r="DN265" s="207"/>
      <c r="DO265" s="207">
        <f t="shared" si="1384"/>
        <v>0</v>
      </c>
      <c r="DP265" s="206">
        <f t="shared" si="1385"/>
        <v>0</v>
      </c>
      <c r="DQ265" s="206">
        <f t="shared" si="1386"/>
        <v>0</v>
      </c>
      <c r="DR265" s="207"/>
      <c r="DS265" s="207">
        <f t="shared" si="1387"/>
        <v>0</v>
      </c>
      <c r="DT265" s="206">
        <f t="shared" si="1388"/>
        <v>0</v>
      </c>
      <c r="DU265" s="206">
        <f t="shared" si="1389"/>
        <v>0</v>
      </c>
      <c r="DV265" s="207"/>
      <c r="DW265" s="207">
        <f t="shared" si="1458"/>
        <v>0</v>
      </c>
      <c r="DX265" s="206">
        <f t="shared" si="1459"/>
        <v>0</v>
      </c>
      <c r="DY265" s="206">
        <f t="shared" si="1460"/>
        <v>0</v>
      </c>
      <c r="DZ265" s="525"/>
      <c r="EA265" s="207">
        <f t="shared" si="1390"/>
        <v>0</v>
      </c>
      <c r="EB265" s="206">
        <f t="shared" si="1391"/>
        <v>0</v>
      </c>
      <c r="EC265" s="206">
        <f t="shared" si="1392"/>
        <v>0</v>
      </c>
      <c r="ED265" s="207"/>
      <c r="EE265" s="207">
        <f t="shared" si="1393"/>
        <v>0</v>
      </c>
      <c r="EF265" s="206">
        <f>SUM(ED265+AK266)</f>
        <v>0</v>
      </c>
      <c r="EG265" s="206">
        <f t="shared" si="1395"/>
        <v>0</v>
      </c>
      <c r="EH265" s="207"/>
      <c r="EI265" s="207">
        <f>SUM(EH265*P266)</f>
        <v>0</v>
      </c>
      <c r="EJ265" s="206">
        <f t="shared" si="1396"/>
        <v>0</v>
      </c>
      <c r="EK265" s="206">
        <f t="shared" si="1397"/>
        <v>0</v>
      </c>
      <c r="EL265" s="207"/>
      <c r="EM265" s="207">
        <f>SUM(EL265*T266)</f>
        <v>0</v>
      </c>
      <c r="EN265" s="206">
        <f>SUM(EL265+AS266)</f>
        <v>0</v>
      </c>
      <c r="EO265" s="206">
        <f t="shared" si="1400"/>
        <v>0</v>
      </c>
      <c r="EP265" s="207"/>
      <c r="EQ265" s="207">
        <f>SUM(EP265*X266)</f>
        <v>0</v>
      </c>
      <c r="ER265" s="206">
        <f>SUM(EP265+AW266)</f>
        <v>0</v>
      </c>
      <c r="ES265" s="206">
        <f t="shared" si="1403"/>
        <v>0</v>
      </c>
      <c r="ET265" s="207"/>
      <c r="EU265" s="207">
        <f t="shared" si="1404"/>
        <v>0</v>
      </c>
      <c r="EV265" s="206">
        <f t="shared" si="1405"/>
        <v>0</v>
      </c>
      <c r="EW265" s="206">
        <f t="shared" si="1406"/>
        <v>0</v>
      </c>
      <c r="EX265" s="207"/>
      <c r="EY265" s="207">
        <f>SUM(EX265*AF266)</f>
        <v>0</v>
      </c>
      <c r="EZ265" s="206">
        <f>SUM(EX265+CI266)</f>
        <v>0</v>
      </c>
      <c r="FA265" s="206">
        <f t="shared" si="1409"/>
        <v>0</v>
      </c>
      <c r="FB265" s="207"/>
      <c r="FC265" s="207">
        <f t="shared" si="1410"/>
        <v>0</v>
      </c>
      <c r="FD265" s="206">
        <f t="shared" si="1411"/>
        <v>0</v>
      </c>
      <c r="FE265" s="206">
        <f t="shared" si="1412"/>
        <v>0</v>
      </c>
      <c r="FF265" s="207"/>
      <c r="FG265" s="207">
        <f t="shared" si="1413"/>
        <v>0</v>
      </c>
      <c r="FH265" s="206">
        <f t="shared" si="1414"/>
        <v>0</v>
      </c>
      <c r="FI265" s="206">
        <f t="shared" si="1415"/>
        <v>0</v>
      </c>
      <c r="FJ265" s="207"/>
      <c r="FK265" s="207">
        <f t="shared" si="1416"/>
        <v>0</v>
      </c>
      <c r="FL265" s="206">
        <f t="shared" si="1417"/>
        <v>0</v>
      </c>
      <c r="FM265" s="206">
        <f t="shared" si="1418"/>
        <v>0</v>
      </c>
      <c r="FN265" s="207"/>
      <c r="FO265" s="207">
        <f>SUM(FN265*AV266)</f>
        <v>0</v>
      </c>
      <c r="FP265" s="206">
        <f t="shared" si="1420"/>
        <v>0</v>
      </c>
      <c r="FQ265" s="206">
        <f t="shared" si="1421"/>
        <v>0</v>
      </c>
      <c r="FR265" s="207"/>
      <c r="FS265" s="207">
        <f t="shared" si="1422"/>
        <v>0</v>
      </c>
      <c r="FT265" s="206">
        <f t="shared" si="1423"/>
        <v>0</v>
      </c>
      <c r="FU265" s="206">
        <f t="shared" si="1424"/>
        <v>0</v>
      </c>
      <c r="FV265" s="207"/>
      <c r="FW265" s="207">
        <f>SUM(FV265*CH266)</f>
        <v>0</v>
      </c>
      <c r="FX265" s="206">
        <f>SUM(FV265+DH266)</f>
        <v>0</v>
      </c>
      <c r="FY265" s="206">
        <f t="shared" si="1427"/>
        <v>0</v>
      </c>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1:263" s="3" customFormat="1" x14ac:dyDescent="0.2">
      <c r="A266" s="14"/>
      <c r="B266" s="14"/>
      <c r="C266" s="14"/>
      <c r="D266" s="14"/>
      <c r="E266" s="489"/>
      <c r="F266" s="14"/>
      <c r="G266" s="14"/>
      <c r="H266" s="14"/>
      <c r="I266" s="14"/>
      <c r="J266" s="14"/>
      <c r="K266" s="43"/>
      <c r="L266" s="14"/>
      <c r="M266" s="14"/>
      <c r="N266" s="14"/>
      <c r="O266" s="14"/>
      <c r="P266" s="14"/>
      <c r="Q266" s="14"/>
      <c r="R266" s="14"/>
      <c r="S266" s="14"/>
      <c r="T266" s="14"/>
      <c r="U266" s="14"/>
      <c r="V266" s="14"/>
      <c r="W266" s="14"/>
      <c r="X266" s="14"/>
      <c r="Y266" s="14"/>
      <c r="Z266" s="14"/>
      <c r="AA266" s="14"/>
      <c r="AB266" s="14"/>
      <c r="AC266" s="489"/>
      <c r="AD266" s="14"/>
      <c r="AE266" s="14"/>
      <c r="AF266" s="14"/>
      <c r="AG266" s="14"/>
      <c r="AH266" s="14"/>
      <c r="AI266" s="43"/>
      <c r="AJ266" s="14"/>
      <c r="AK266" s="14"/>
      <c r="AL266" s="14"/>
      <c r="AM266" s="14"/>
      <c r="AN266" s="14"/>
      <c r="AO266" s="14"/>
      <c r="AP266" s="14"/>
      <c r="AQ266" s="14"/>
      <c r="AR266" s="14"/>
      <c r="AS266" s="14"/>
      <c r="AT266" s="14"/>
      <c r="AU266" s="14"/>
      <c r="AV266" s="14"/>
      <c r="AW266" s="14"/>
      <c r="AX266" s="14"/>
      <c r="AY266" s="14"/>
      <c r="AZ266" s="14"/>
      <c r="BA266" s="489"/>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508"/>
      <c r="BY266" s="14"/>
      <c r="BZ266" s="14"/>
      <c r="CA266" s="14"/>
      <c r="CB266" s="14"/>
      <c r="CC266" s="14"/>
      <c r="CD266" s="14"/>
      <c r="CE266" s="14"/>
      <c r="CF266" s="14"/>
      <c r="CG266" s="14"/>
      <c r="CH266" s="12"/>
      <c r="CI266" s="12"/>
      <c r="CJ266" s="1"/>
      <c r="CK266" s="1"/>
      <c r="CL266" s="1"/>
      <c r="CM266" s="1"/>
      <c r="CN266" s="1"/>
      <c r="CO266" s="1"/>
      <c r="CP266" s="1"/>
      <c r="CQ266" s="1"/>
      <c r="CR266" s="206">
        <f t="shared" si="1454"/>
        <v>0</v>
      </c>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495"/>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1:263" s="3" customFormat="1" x14ac:dyDescent="0.2">
      <c r="A267" s="14"/>
      <c r="B267" s="14"/>
      <c r="C267" s="14"/>
      <c r="D267" s="14"/>
      <c r="E267" s="490"/>
      <c r="F267" s="14"/>
      <c r="G267" s="44"/>
      <c r="H267" s="14"/>
      <c r="I267" s="44"/>
      <c r="J267" s="14"/>
      <c r="K267" s="44"/>
      <c r="L267" s="14"/>
      <c r="M267" s="44"/>
      <c r="N267" s="14"/>
      <c r="O267" s="44"/>
      <c r="P267" s="14"/>
      <c r="Q267" s="44"/>
      <c r="R267" s="14"/>
      <c r="S267" s="44"/>
      <c r="T267" s="14"/>
      <c r="U267" s="44"/>
      <c r="V267" s="14"/>
      <c r="W267" s="44"/>
      <c r="X267" s="14"/>
      <c r="Y267" s="44"/>
      <c r="Z267" s="14"/>
      <c r="AA267" s="44"/>
      <c r="AB267" s="14"/>
      <c r="AC267" s="490"/>
      <c r="AD267" s="14"/>
      <c r="AE267" s="44"/>
      <c r="AF267" s="14"/>
      <c r="AG267" s="44"/>
      <c r="AH267" s="14"/>
      <c r="AI267" s="44"/>
      <c r="AJ267" s="14"/>
      <c r="AK267" s="44"/>
      <c r="AL267" s="14"/>
      <c r="AM267" s="44"/>
      <c r="AN267" s="14"/>
      <c r="AO267" s="44"/>
      <c r="AP267" s="14"/>
      <c r="AQ267" s="44"/>
      <c r="AR267" s="14"/>
      <c r="AS267" s="44"/>
      <c r="AT267" s="14"/>
      <c r="AU267" s="44"/>
      <c r="AV267" s="14"/>
      <c r="AW267" s="44"/>
      <c r="AX267" s="14"/>
      <c r="AY267" s="44"/>
      <c r="AZ267" s="14"/>
      <c r="BA267" s="490"/>
      <c r="BB267" s="14"/>
      <c r="BC267" s="44"/>
      <c r="BD267" s="14"/>
      <c r="BE267" s="44"/>
      <c r="BF267" s="14"/>
      <c r="BG267" s="44"/>
      <c r="BH267" s="14"/>
      <c r="BI267" s="44"/>
      <c r="BJ267" s="14"/>
      <c r="BK267" s="44"/>
      <c r="BL267" s="14"/>
      <c r="BM267" s="44"/>
      <c r="BN267" s="14"/>
      <c r="BO267" s="44"/>
      <c r="BP267" s="14"/>
      <c r="BQ267" s="44"/>
      <c r="BR267" s="14"/>
      <c r="BS267" s="44"/>
      <c r="BT267" s="14"/>
      <c r="BU267" s="44"/>
      <c r="BV267" s="14"/>
      <c r="BW267" s="44"/>
      <c r="BX267" s="508"/>
      <c r="BY267" s="44"/>
      <c r="BZ267" s="14"/>
      <c r="CA267" s="44"/>
      <c r="CB267" s="14"/>
      <c r="CC267" s="44"/>
      <c r="CD267" s="14"/>
      <c r="CE267" s="44"/>
      <c r="CF267" s="14"/>
      <c r="CG267" s="14"/>
      <c r="CH267" s="12"/>
      <c r="CI267" s="12"/>
      <c r="CJ267" s="51"/>
      <c r="CK267" s="51"/>
      <c r="CL267" s="13"/>
      <c r="CM267" s="13"/>
      <c r="CN267" s="13"/>
      <c r="CO267" s="13"/>
      <c r="CP267" s="13"/>
      <c r="CQ267" s="13"/>
      <c r="CR267" s="13"/>
      <c r="CS267" s="13"/>
      <c r="CT267" s="13"/>
      <c r="CU267" s="13"/>
      <c r="CV267" s="13"/>
      <c r="CW267" s="13"/>
      <c r="CX267" s="13"/>
      <c r="CY267" s="13"/>
      <c r="CZ267" s="13"/>
      <c r="DA267" s="13"/>
      <c r="DB267" s="13"/>
      <c r="DC267" s="13"/>
      <c r="DD267" s="13"/>
      <c r="DE267" s="13"/>
      <c r="DF267" s="13"/>
      <c r="DG267" s="13"/>
      <c r="DH267" s="13"/>
      <c r="DI267" s="13"/>
      <c r="DJ267" s="13"/>
      <c r="DK267" s="13"/>
      <c r="DL267" s="13"/>
      <c r="DM267" s="13"/>
      <c r="DN267" s="13"/>
      <c r="DO267" s="13"/>
      <c r="DP267" s="13"/>
      <c r="DQ267" s="13"/>
      <c r="DR267" s="13"/>
      <c r="DS267" s="13"/>
      <c r="DT267" s="13"/>
      <c r="DU267" s="13"/>
      <c r="DV267" s="13"/>
      <c r="DW267" s="13"/>
      <c r="DX267" s="13"/>
      <c r="DY267" s="13"/>
      <c r="DZ267" s="523"/>
      <c r="EA267" s="13"/>
      <c r="EB267" s="13"/>
      <c r="EC267" s="13"/>
      <c r="ED267" s="13"/>
      <c r="EE267" s="13"/>
      <c r="EF267" s="13"/>
      <c r="EG267" s="13"/>
      <c r="EH267" s="13"/>
      <c r="EI267" s="13"/>
      <c r="EJ267" s="13"/>
      <c r="EK267" s="13"/>
      <c r="EL267" s="13"/>
      <c r="EM267" s="13"/>
      <c r="EN267" s="13"/>
      <c r="EO267" s="13"/>
      <c r="EP267" s="13"/>
      <c r="EQ267" s="13"/>
      <c r="ER267" s="13"/>
      <c r="ES267" s="13"/>
      <c r="ET267" s="13"/>
      <c r="EU267" s="13"/>
      <c r="EV267" s="13"/>
      <c r="EW267" s="13"/>
      <c r="EX267" s="13"/>
      <c r="EY267" s="13"/>
      <c r="EZ267" s="13"/>
      <c r="FA267" s="13"/>
      <c r="FB267" s="13"/>
      <c r="FC267" s="13"/>
      <c r="FD267" s="13"/>
      <c r="FE267" s="13"/>
      <c r="FF267" s="13"/>
      <c r="FG267" s="13"/>
      <c r="FH267" s="13"/>
      <c r="FI267" s="13"/>
      <c r="FJ267" s="13"/>
      <c r="FK267" s="13"/>
      <c r="FL267" s="13"/>
      <c r="FM267" s="13"/>
      <c r="FN267" s="13"/>
      <c r="FO267" s="13"/>
      <c r="FP267" s="13"/>
      <c r="FQ267" s="13"/>
      <c r="FR267" s="13"/>
      <c r="FS267" s="13"/>
      <c r="FT267" s="13"/>
      <c r="FU267" s="13"/>
      <c r="FV267" s="13"/>
      <c r="FW267" s="13"/>
      <c r="FX267" s="13"/>
      <c r="FY267" s="13"/>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1:263" s="9" customFormat="1" ht="24" x14ac:dyDescent="0.2">
      <c r="A268" s="53"/>
      <c r="B268" s="53" t="s">
        <v>59</v>
      </c>
      <c r="C268" s="53"/>
      <c r="D268" s="53"/>
      <c r="E268" s="491">
        <f t="shared" ref="E268:L268" si="1537">SUM(E233:E265)</f>
        <v>0</v>
      </c>
      <c r="F268" s="123">
        <f t="shared" si="1537"/>
        <v>0</v>
      </c>
      <c r="G268" s="53">
        <f t="shared" si="1537"/>
        <v>0</v>
      </c>
      <c r="H268" s="53">
        <f t="shared" si="1537"/>
        <v>0</v>
      </c>
      <c r="I268" s="53">
        <f t="shared" si="1537"/>
        <v>0</v>
      </c>
      <c r="J268" s="53">
        <f t="shared" si="1537"/>
        <v>0</v>
      </c>
      <c r="K268" s="53">
        <f t="shared" si="1537"/>
        <v>0</v>
      </c>
      <c r="L268" s="53">
        <f t="shared" si="1537"/>
        <v>0</v>
      </c>
      <c r="M268" s="53">
        <f t="shared" ref="M268:BB268" si="1538">SUM(M233:M265)</f>
        <v>23.75</v>
      </c>
      <c r="N268" s="439">
        <f t="shared" si="1538"/>
        <v>2681</v>
      </c>
      <c r="O268" s="53">
        <f t="shared" si="1538"/>
        <v>25.5</v>
      </c>
      <c r="P268" s="439">
        <f t="shared" si="1538"/>
        <v>2991</v>
      </c>
      <c r="Q268" s="53">
        <f t="shared" si="1538"/>
        <v>21.5</v>
      </c>
      <c r="R268" s="439">
        <f t="shared" si="1538"/>
        <v>2375</v>
      </c>
      <c r="S268" s="53">
        <f t="shared" si="1538"/>
        <v>0</v>
      </c>
      <c r="T268" s="439">
        <f t="shared" si="1538"/>
        <v>0</v>
      </c>
      <c r="U268" s="53">
        <f t="shared" si="1538"/>
        <v>0.5</v>
      </c>
      <c r="V268" s="439">
        <f t="shared" si="1538"/>
        <v>50</v>
      </c>
      <c r="W268" s="53">
        <f t="shared" si="1538"/>
        <v>0</v>
      </c>
      <c r="X268" s="439">
        <f t="shared" si="1538"/>
        <v>0</v>
      </c>
      <c r="Y268" s="53">
        <f t="shared" si="1538"/>
        <v>0</v>
      </c>
      <c r="Z268" s="439">
        <f t="shared" si="1538"/>
        <v>0</v>
      </c>
      <c r="AA268" s="53">
        <f t="shared" si="1538"/>
        <v>0</v>
      </c>
      <c r="AB268" s="439">
        <f t="shared" si="1538"/>
        <v>0</v>
      </c>
      <c r="AC268" s="491">
        <f t="shared" ref="AC268:AJ268" si="1539">SUM(AC233:AC265)</f>
        <v>0</v>
      </c>
      <c r="AD268" s="123">
        <f t="shared" si="1539"/>
        <v>0</v>
      </c>
      <c r="AE268" s="123">
        <f t="shared" si="1539"/>
        <v>0</v>
      </c>
      <c r="AF268" s="123">
        <f t="shared" si="1539"/>
        <v>0</v>
      </c>
      <c r="AG268" s="123">
        <f t="shared" si="1539"/>
        <v>0</v>
      </c>
      <c r="AH268" s="123">
        <f t="shared" si="1539"/>
        <v>0</v>
      </c>
      <c r="AI268" s="123">
        <f t="shared" si="1539"/>
        <v>0</v>
      </c>
      <c r="AJ268" s="123">
        <f t="shared" si="1539"/>
        <v>0</v>
      </c>
      <c r="AK268" s="123">
        <f t="shared" ref="AK268:AZ268" si="1540">SUM(AK233:AK265)</f>
        <v>0</v>
      </c>
      <c r="AL268" s="123">
        <f t="shared" si="1540"/>
        <v>0</v>
      </c>
      <c r="AM268" s="123">
        <f t="shared" si="1540"/>
        <v>0</v>
      </c>
      <c r="AN268" s="123">
        <f t="shared" si="1540"/>
        <v>0</v>
      </c>
      <c r="AO268" s="123">
        <f t="shared" si="1540"/>
        <v>0</v>
      </c>
      <c r="AP268" s="123">
        <f t="shared" si="1540"/>
        <v>0</v>
      </c>
      <c r="AQ268" s="123">
        <f t="shared" si="1540"/>
        <v>0</v>
      </c>
      <c r="AR268" s="123">
        <f t="shared" si="1540"/>
        <v>0</v>
      </c>
      <c r="AS268" s="123">
        <f t="shared" si="1540"/>
        <v>0</v>
      </c>
      <c r="AT268" s="123">
        <f t="shared" si="1540"/>
        <v>0</v>
      </c>
      <c r="AU268" s="123">
        <f t="shared" si="1540"/>
        <v>0</v>
      </c>
      <c r="AV268" s="123">
        <f t="shared" si="1540"/>
        <v>0</v>
      </c>
      <c r="AW268" s="123">
        <f t="shared" si="1540"/>
        <v>0</v>
      </c>
      <c r="AX268" s="123">
        <f t="shared" si="1540"/>
        <v>0</v>
      </c>
      <c r="AY268" s="123">
        <f t="shared" si="1540"/>
        <v>0</v>
      </c>
      <c r="AZ268" s="123">
        <f t="shared" si="1540"/>
        <v>0</v>
      </c>
      <c r="BA268" s="494">
        <f t="shared" si="1538"/>
        <v>0</v>
      </c>
      <c r="BB268" s="439">
        <f t="shared" si="1538"/>
        <v>0</v>
      </c>
      <c r="BC268" s="123">
        <f t="shared" ref="BC268:BF268" si="1541">SUM(BC233:BC265)</f>
        <v>0</v>
      </c>
      <c r="BD268" s="439">
        <f t="shared" si="1541"/>
        <v>0</v>
      </c>
      <c r="BE268" s="123">
        <f t="shared" si="1541"/>
        <v>0</v>
      </c>
      <c r="BF268" s="439">
        <f t="shared" si="1541"/>
        <v>0</v>
      </c>
      <c r="BG268" s="123">
        <f t="shared" ref="BG268:BN268" si="1542">SUM(BG233:BG265)</f>
        <v>0</v>
      </c>
      <c r="BH268" s="439">
        <f t="shared" si="1542"/>
        <v>0</v>
      </c>
      <c r="BI268" s="123">
        <f t="shared" si="1542"/>
        <v>0</v>
      </c>
      <c r="BJ268" s="439">
        <f t="shared" si="1542"/>
        <v>0</v>
      </c>
      <c r="BK268" s="123">
        <f t="shared" si="1542"/>
        <v>0</v>
      </c>
      <c r="BL268" s="439">
        <f t="shared" si="1542"/>
        <v>0</v>
      </c>
      <c r="BM268" s="123">
        <f t="shared" si="1542"/>
        <v>0</v>
      </c>
      <c r="BN268" s="439">
        <f t="shared" si="1542"/>
        <v>0</v>
      </c>
      <c r="BO268" s="123">
        <f t="shared" ref="BO268:CD268" si="1543">SUM(BO233:BO265)</f>
        <v>0</v>
      </c>
      <c r="BP268" s="439">
        <f t="shared" si="1543"/>
        <v>0</v>
      </c>
      <c r="BQ268" s="123">
        <f t="shared" si="1543"/>
        <v>0</v>
      </c>
      <c r="BR268" s="439">
        <f t="shared" si="1543"/>
        <v>0</v>
      </c>
      <c r="BS268" s="123">
        <f t="shared" si="1543"/>
        <v>0</v>
      </c>
      <c r="BT268" s="439">
        <f t="shared" si="1543"/>
        <v>0</v>
      </c>
      <c r="BU268" s="123">
        <f t="shared" si="1543"/>
        <v>0</v>
      </c>
      <c r="BV268" s="439">
        <f t="shared" si="1543"/>
        <v>0</v>
      </c>
      <c r="BW268" s="123">
        <f t="shared" si="1543"/>
        <v>0</v>
      </c>
      <c r="BX268" s="511">
        <f t="shared" si="1543"/>
        <v>0</v>
      </c>
      <c r="BY268" s="123">
        <f t="shared" si="1543"/>
        <v>0</v>
      </c>
      <c r="BZ268" s="439">
        <f t="shared" si="1543"/>
        <v>0</v>
      </c>
      <c r="CA268" s="123">
        <f t="shared" si="1543"/>
        <v>0</v>
      </c>
      <c r="CB268" s="439">
        <f t="shared" si="1543"/>
        <v>0</v>
      </c>
      <c r="CC268" s="123">
        <f t="shared" si="1543"/>
        <v>0</v>
      </c>
      <c r="CD268" s="439">
        <f t="shared" si="1543"/>
        <v>0</v>
      </c>
      <c r="CE268" s="123">
        <f t="shared" ref="CE268:CF268" si="1544">SUM(CE233:CE265)</f>
        <v>0</v>
      </c>
      <c r="CF268" s="439">
        <f t="shared" si="1544"/>
        <v>0</v>
      </c>
      <c r="CG268" s="53"/>
      <c r="CH268" s="54">
        <f>SUM(CH233:CH265)+2</f>
        <v>73.25</v>
      </c>
      <c r="CI268" s="54">
        <f>SUM(CI233:CI265)+665</f>
        <v>8762</v>
      </c>
      <c r="CJ268" s="55" t="s">
        <v>59</v>
      </c>
      <c r="CK268" s="539"/>
      <c r="CL268" s="123">
        <f>SUM(CL233:CL265)</f>
        <v>0</v>
      </c>
      <c r="CM268" s="123">
        <f t="shared" ref="CM268:CO268" si="1545">SUM(CM233:CM265)</f>
        <v>0</v>
      </c>
      <c r="CN268" s="123">
        <f t="shared" si="1545"/>
        <v>0</v>
      </c>
      <c r="CO268" s="123">
        <f t="shared" si="1545"/>
        <v>0</v>
      </c>
      <c r="CP268" s="123">
        <f>SUM(CP233:CP265)</f>
        <v>3.5</v>
      </c>
      <c r="CQ268" s="123">
        <f t="shared" ref="CQ268:CS268" si="1546">SUM(CQ233:CQ265)</f>
        <v>490</v>
      </c>
      <c r="CR268" s="123">
        <f t="shared" si="1546"/>
        <v>3.5</v>
      </c>
      <c r="CS268" s="123">
        <f t="shared" si="1546"/>
        <v>490</v>
      </c>
      <c r="CT268" s="123">
        <f>SUM(CT233:CT265)</f>
        <v>0</v>
      </c>
      <c r="CU268" s="123">
        <f t="shared" ref="CU268:CW268" si="1547">SUM(CU233:CU265)</f>
        <v>0</v>
      </c>
      <c r="CV268" s="123">
        <f t="shared" si="1547"/>
        <v>23.75</v>
      </c>
      <c r="CW268" s="123">
        <f t="shared" si="1547"/>
        <v>2681</v>
      </c>
      <c r="CX268" s="123">
        <f>SUM(CX233:CX265)</f>
        <v>1</v>
      </c>
      <c r="CY268" s="123">
        <f t="shared" ref="CY268:DA268" si="1548">SUM(CY233:CY265)</f>
        <v>140</v>
      </c>
      <c r="CZ268" s="123">
        <f t="shared" si="1548"/>
        <v>26.5</v>
      </c>
      <c r="DA268" s="123">
        <f t="shared" si="1548"/>
        <v>3131</v>
      </c>
      <c r="DB268" s="123">
        <f>SUM(DB233:DB265)</f>
        <v>2.5</v>
      </c>
      <c r="DC268" s="123">
        <f t="shared" ref="DC268:DE268" si="1549">SUM(DC233:DC265)</f>
        <v>320</v>
      </c>
      <c r="DD268" s="123">
        <f t="shared" si="1549"/>
        <v>24</v>
      </c>
      <c r="DE268" s="123">
        <f t="shared" si="1549"/>
        <v>2695</v>
      </c>
      <c r="DF268" s="123">
        <f>SUM(DF233:DF265)</f>
        <v>2</v>
      </c>
      <c r="DG268" s="123">
        <f t="shared" ref="DG268:DI268" si="1550">SUM(DG233:DG265)</f>
        <v>260</v>
      </c>
      <c r="DH268" s="123">
        <f t="shared" si="1550"/>
        <v>2</v>
      </c>
      <c r="DI268" s="123">
        <f t="shared" si="1550"/>
        <v>260</v>
      </c>
      <c r="DJ268" s="123">
        <f>SUM(DJ233:DJ265)</f>
        <v>1.75</v>
      </c>
      <c r="DK268" s="123">
        <f t="shared" ref="DK268:DM268" si="1551">SUM(DK233:DK265)</f>
        <v>235</v>
      </c>
      <c r="DL268" s="123">
        <f t="shared" si="1551"/>
        <v>2.25</v>
      </c>
      <c r="DM268" s="123">
        <f t="shared" si="1551"/>
        <v>285</v>
      </c>
      <c r="DN268" s="123">
        <f>SUM(DN233:DN265)</f>
        <v>3.5</v>
      </c>
      <c r="DO268" s="123">
        <f t="shared" ref="DO268:DQ268" si="1552">SUM(DO233:DO265)</f>
        <v>490</v>
      </c>
      <c r="DP268" s="123">
        <f t="shared" si="1552"/>
        <v>3.5</v>
      </c>
      <c r="DQ268" s="123">
        <f t="shared" si="1552"/>
        <v>490</v>
      </c>
      <c r="DR268" s="123">
        <f>SUM(DR233:DR265)</f>
        <v>1.75</v>
      </c>
      <c r="DS268" s="123">
        <f t="shared" ref="DS268:DU268" si="1553">SUM(DS233:DS265)</f>
        <v>245</v>
      </c>
      <c r="DT268" s="123">
        <f t="shared" si="1553"/>
        <v>1.75</v>
      </c>
      <c r="DU268" s="123">
        <f t="shared" si="1553"/>
        <v>245</v>
      </c>
      <c r="DV268" s="123">
        <f>SUM(DV233:DV265)</f>
        <v>1.25</v>
      </c>
      <c r="DW268" s="123">
        <f t="shared" ref="DW268:DY268" si="1554">SUM(DW233:DW265)</f>
        <v>175</v>
      </c>
      <c r="DX268" s="123">
        <f t="shared" si="1554"/>
        <v>1.25</v>
      </c>
      <c r="DY268" s="123">
        <f t="shared" si="1554"/>
        <v>175</v>
      </c>
      <c r="DZ268" s="494">
        <f>SUM(DZ233:DZ265)</f>
        <v>1.25</v>
      </c>
      <c r="EA268" s="123">
        <f t="shared" ref="EA268:EC268" si="1555">SUM(EA233:EA265)</f>
        <v>175</v>
      </c>
      <c r="EB268" s="123">
        <f t="shared" si="1555"/>
        <v>1.25</v>
      </c>
      <c r="EC268" s="123">
        <f t="shared" si="1555"/>
        <v>175</v>
      </c>
      <c r="ED268" s="123">
        <f>SUM(ED233:ED265)</f>
        <v>1.75</v>
      </c>
      <c r="EE268" s="123">
        <f t="shared" ref="EE268:EG268" si="1556">SUM(EE233:EE265)</f>
        <v>245</v>
      </c>
      <c r="EF268" s="123">
        <f t="shared" si="1556"/>
        <v>1.75</v>
      </c>
      <c r="EG268" s="123">
        <f t="shared" si="1556"/>
        <v>245</v>
      </c>
      <c r="EH268" s="123">
        <f>SUM(EH233:EH265)</f>
        <v>2</v>
      </c>
      <c r="EI268" s="123">
        <f t="shared" ref="EI268:EK268" si="1557">SUM(EI233:EI265)</f>
        <v>280</v>
      </c>
      <c r="EJ268" s="123">
        <f t="shared" si="1557"/>
        <v>2</v>
      </c>
      <c r="EK268" s="123">
        <f t="shared" si="1557"/>
        <v>280</v>
      </c>
      <c r="EL268" s="123">
        <f>SUM(EL233:EL265)</f>
        <v>0</v>
      </c>
      <c r="EM268" s="123">
        <f t="shared" ref="EM268:EO268" si="1558">SUM(EM233:EM265)</f>
        <v>0</v>
      </c>
      <c r="EN268" s="123">
        <f t="shared" si="1558"/>
        <v>0</v>
      </c>
      <c r="EO268" s="123">
        <f t="shared" si="1558"/>
        <v>0</v>
      </c>
      <c r="EP268" s="123">
        <f>SUM(EP233:EP265)</f>
        <v>0</v>
      </c>
      <c r="EQ268" s="123">
        <f t="shared" ref="EQ268:ES268" si="1559">SUM(EQ233:EQ265)</f>
        <v>0</v>
      </c>
      <c r="ER268" s="123">
        <f t="shared" si="1559"/>
        <v>0</v>
      </c>
      <c r="ES268" s="123">
        <f t="shared" si="1559"/>
        <v>0</v>
      </c>
      <c r="ET268" s="123">
        <f>SUM(ET233:ET265)</f>
        <v>1</v>
      </c>
      <c r="EU268" s="123">
        <f t="shared" ref="EU268:EW268" si="1560">SUM(EU233:EU265)</f>
        <v>140</v>
      </c>
      <c r="EV268" s="123">
        <f t="shared" si="1560"/>
        <v>1</v>
      </c>
      <c r="EW268" s="123">
        <f t="shared" si="1560"/>
        <v>140</v>
      </c>
      <c r="EX268" s="123">
        <f>SUM(EX233:EX265)</f>
        <v>0</v>
      </c>
      <c r="EY268" s="123">
        <f t="shared" ref="EY268:FA268" si="1561">SUM(EY233:EY265)</f>
        <v>0</v>
      </c>
      <c r="EZ268" s="123">
        <f t="shared" si="1561"/>
        <v>0</v>
      </c>
      <c r="FA268" s="123">
        <f t="shared" si="1561"/>
        <v>0</v>
      </c>
      <c r="FB268" s="123">
        <f>SUM(FB233:FB265)</f>
        <v>1.25</v>
      </c>
      <c r="FC268" s="123">
        <f t="shared" ref="FC268:FE268" si="1562">SUM(FC233:FC265)</f>
        <v>155</v>
      </c>
      <c r="FD268" s="123">
        <f t="shared" si="1562"/>
        <v>1.25</v>
      </c>
      <c r="FE268" s="123">
        <f t="shared" si="1562"/>
        <v>155</v>
      </c>
      <c r="FF268" s="123">
        <f>SUM(FF233:FF265)</f>
        <v>2</v>
      </c>
      <c r="FG268" s="123">
        <f t="shared" ref="FG268:FI268" si="1563">SUM(FG233:FG265)</f>
        <v>280</v>
      </c>
      <c r="FH268" s="123">
        <f t="shared" si="1563"/>
        <v>2</v>
      </c>
      <c r="FI268" s="123">
        <f t="shared" si="1563"/>
        <v>280</v>
      </c>
      <c r="FJ268" s="123">
        <f>SUM(FJ233:FJ265)</f>
        <v>1.25</v>
      </c>
      <c r="FK268" s="123">
        <f t="shared" ref="FK268:FM268" si="1564">SUM(FK233:FK265)</f>
        <v>165</v>
      </c>
      <c r="FL268" s="123">
        <f t="shared" si="1564"/>
        <v>1.25</v>
      </c>
      <c r="FM268" s="123">
        <f t="shared" si="1564"/>
        <v>165</v>
      </c>
      <c r="FN268" s="123">
        <f>SUM(FN233:FN265)</f>
        <v>4.75</v>
      </c>
      <c r="FO268" s="123">
        <f t="shared" ref="FO268:FQ268" si="1565">SUM(FO233:FO265)</f>
        <v>0</v>
      </c>
      <c r="FP268" s="123">
        <f t="shared" si="1565"/>
        <v>4.75</v>
      </c>
      <c r="FQ268" s="123">
        <f t="shared" si="1565"/>
        <v>665</v>
      </c>
      <c r="FR268" s="123">
        <f>SUM(FR233:FR265)</f>
        <v>0.75</v>
      </c>
      <c r="FS268" s="123">
        <f t="shared" ref="FS268:FU268" si="1566">SUM(FS233:FS265)</f>
        <v>105</v>
      </c>
      <c r="FT268" s="123">
        <f t="shared" si="1566"/>
        <v>0.75</v>
      </c>
      <c r="FU268" s="123">
        <f t="shared" si="1566"/>
        <v>105</v>
      </c>
      <c r="FV268" s="123">
        <f>SUM(FV233:FV265)</f>
        <v>0</v>
      </c>
      <c r="FW268" s="123">
        <f t="shared" ref="FW268:FY268" si="1567">SUM(FW233:FW265)</f>
        <v>0</v>
      </c>
      <c r="FX268" s="123">
        <f t="shared" si="1567"/>
        <v>1.5</v>
      </c>
      <c r="FY268" s="123">
        <f t="shared" si="1567"/>
        <v>0</v>
      </c>
      <c r="FZ268" s="531">
        <f>FX268+FT268+FP268+FL268+FH268+FD268+EZ268+EV268+ER268+EN268+EJ268+EF268+EB268+DX268+DT268+DP268+DL268+DH268+DD268+CZ268+CV268+CR268+CN268</f>
        <v>106</v>
      </c>
      <c r="GA268" s="531">
        <f>FR268+FN268++FJ268+FF268+FB268+EX268+ET268+EP268+EL268+EH268+ED268+DZ268+DV268+DR268+DN268+DJ268+DF268+DB268+CX268+CT268+CP268+CL268</f>
        <v>33.25</v>
      </c>
      <c r="GB268" s="531">
        <f>FZ268-GA268</f>
        <v>72.75</v>
      </c>
      <c r="GC268" s="531">
        <f>SUM(CH268-GB268)</f>
        <v>0.5</v>
      </c>
      <c r="GD268" s="13"/>
      <c r="GE268" s="13"/>
      <c r="GF268" s="13"/>
      <c r="GG268" s="13"/>
      <c r="GH268" s="13"/>
      <c r="GI268" s="13"/>
      <c r="GJ268" s="13"/>
      <c r="GK268" s="13"/>
      <c r="GL268" s="13"/>
      <c r="GM268" s="13"/>
      <c r="GN268" s="13"/>
      <c r="GO268" s="13"/>
      <c r="GP268" s="13"/>
      <c r="GQ268" s="13"/>
      <c r="GR268" s="13"/>
      <c r="GS268" s="13"/>
      <c r="GT268" s="13"/>
      <c r="GU268" s="13"/>
      <c r="GV268" s="13"/>
      <c r="GW268" s="13"/>
      <c r="GX268" s="13"/>
      <c r="GY268" s="13"/>
      <c r="GZ268" s="13"/>
      <c r="HA268" s="13"/>
      <c r="HB268" s="13"/>
      <c r="HC268" s="13"/>
      <c r="HD268" s="13"/>
      <c r="HE268" s="13"/>
      <c r="HF268" s="13"/>
      <c r="HG268" s="13"/>
      <c r="HH268" s="13"/>
      <c r="HI268" s="13"/>
      <c r="HJ268" s="13"/>
      <c r="HK268" s="13"/>
      <c r="HL268" s="13"/>
      <c r="HM268" s="13"/>
      <c r="HN268" s="13"/>
      <c r="HO268" s="13"/>
      <c r="HP268" s="13"/>
      <c r="HQ268" s="13"/>
      <c r="HR268" s="13"/>
      <c r="HS268" s="13"/>
      <c r="HT268" s="13"/>
      <c r="HU268" s="13"/>
      <c r="HV268" s="13"/>
      <c r="HW268" s="13"/>
      <c r="HX268" s="13"/>
      <c r="HY268" s="13"/>
      <c r="HZ268" s="13"/>
      <c r="IA268" s="13"/>
      <c r="IB268" s="13"/>
      <c r="IC268" s="13"/>
      <c r="ID268" s="13"/>
      <c r="IE268" s="13"/>
      <c r="IF268" s="13"/>
      <c r="IG268" s="13"/>
      <c r="IH268" s="13"/>
      <c r="II268" s="13"/>
      <c r="IJ268" s="13"/>
      <c r="IK268" s="13"/>
      <c r="IL268" s="13"/>
      <c r="IM268" s="13"/>
      <c r="IN268" s="13"/>
      <c r="IO268" s="13"/>
      <c r="IP268" s="13"/>
      <c r="IQ268" s="13"/>
      <c r="IR268" s="13"/>
      <c r="IS268" s="13"/>
      <c r="IT268" s="13"/>
      <c r="IU268" s="13"/>
      <c r="IV268" s="13"/>
      <c r="IW268" s="13"/>
      <c r="IX268" s="13"/>
      <c r="IY268" s="13"/>
      <c r="IZ268" s="13"/>
      <c r="JA268" s="13"/>
      <c r="JB268" s="13"/>
      <c r="JC268" s="13"/>
    </row>
    <row r="269" spans="1:263" x14ac:dyDescent="0.2">
      <c r="A269" s="53"/>
      <c r="B269" s="53" t="s">
        <v>60</v>
      </c>
      <c r="C269" s="53"/>
      <c r="D269" s="53"/>
      <c r="E269" s="735" t="e">
        <f>F268/E268</f>
        <v>#DIV/0!</v>
      </c>
      <c r="F269" s="735"/>
      <c r="G269" s="735" t="e">
        <f>H268/G268</f>
        <v>#DIV/0!</v>
      </c>
      <c r="H269" s="735"/>
      <c r="I269" s="735" t="e">
        <f>J268/I268</f>
        <v>#DIV/0!</v>
      </c>
      <c r="J269" s="735"/>
      <c r="K269" s="735" t="e">
        <f>L268/K268</f>
        <v>#DIV/0!</v>
      </c>
      <c r="L269" s="735"/>
      <c r="M269" s="735">
        <f>N268/M268</f>
        <v>112.88421052631578</v>
      </c>
      <c r="N269" s="735"/>
      <c r="O269" s="735">
        <f>P268/O268</f>
        <v>117.29411764705883</v>
      </c>
      <c r="P269" s="735"/>
      <c r="Q269" s="735">
        <f>R268/Q268</f>
        <v>110.46511627906976</v>
      </c>
      <c r="R269" s="735"/>
      <c r="S269" s="735" t="e">
        <f>T268/S268</f>
        <v>#DIV/0!</v>
      </c>
      <c r="T269" s="735"/>
      <c r="U269" s="735">
        <f>V268/U268</f>
        <v>100</v>
      </c>
      <c r="V269" s="735"/>
      <c r="W269" s="735" t="e">
        <f>X268/W268</f>
        <v>#DIV/0!</v>
      </c>
      <c r="X269" s="735"/>
      <c r="Y269" s="735" t="e">
        <f>Z268/Y268</f>
        <v>#DIV/0!</v>
      </c>
      <c r="Z269" s="735"/>
      <c r="AA269" s="735" t="e">
        <f>AB268/AA268</f>
        <v>#DIV/0!</v>
      </c>
      <c r="AB269" s="735"/>
      <c r="AC269" s="735" t="e">
        <f>AD268/AC268</f>
        <v>#DIV/0!</v>
      </c>
      <c r="AD269" s="735"/>
      <c r="AE269" s="735" t="e">
        <f>AF268/AE268</f>
        <v>#DIV/0!</v>
      </c>
      <c r="AF269" s="735"/>
      <c r="AG269" s="735" t="e">
        <f>AH268/AG268</f>
        <v>#DIV/0!</v>
      </c>
      <c r="AH269" s="735"/>
      <c r="AI269" s="735" t="e">
        <f>AJ268/AI268</f>
        <v>#DIV/0!</v>
      </c>
      <c r="AJ269" s="735"/>
      <c r="AK269" s="735" t="e">
        <f>AL268/AK268</f>
        <v>#DIV/0!</v>
      </c>
      <c r="AL269" s="735"/>
      <c r="AM269" s="735" t="e">
        <f>AN268/AM268</f>
        <v>#DIV/0!</v>
      </c>
      <c r="AN269" s="735"/>
      <c r="AO269" s="735" t="e">
        <f>AP268/AO268</f>
        <v>#DIV/0!</v>
      </c>
      <c r="AP269" s="735"/>
      <c r="AQ269" s="735" t="e">
        <f>AR268/AQ268</f>
        <v>#DIV/0!</v>
      </c>
      <c r="AR269" s="735"/>
      <c r="AS269" s="735" t="e">
        <f>AT268/AS268</f>
        <v>#DIV/0!</v>
      </c>
      <c r="AT269" s="735"/>
      <c r="AU269" s="735" t="e">
        <f>AV268/AU268</f>
        <v>#DIV/0!</v>
      </c>
      <c r="AV269" s="735"/>
      <c r="AW269" s="735" t="e">
        <f>AX268/AW268</f>
        <v>#DIV/0!</v>
      </c>
      <c r="AX269" s="735"/>
      <c r="AY269" s="735" t="e">
        <f>AZ268/AY268</f>
        <v>#DIV/0!</v>
      </c>
      <c r="AZ269" s="735"/>
      <c r="BA269" s="735" t="e">
        <f>BB268/BA268</f>
        <v>#DIV/0!</v>
      </c>
      <c r="BB269" s="735"/>
      <c r="BC269" s="735" t="e">
        <f>BD268/BC268</f>
        <v>#DIV/0!</v>
      </c>
      <c r="BD269" s="735"/>
      <c r="BE269" s="735" t="e">
        <f>BF268/BE268</f>
        <v>#DIV/0!</v>
      </c>
      <c r="BF269" s="735"/>
      <c r="BG269" s="735" t="e">
        <f>BH268/BG268</f>
        <v>#DIV/0!</v>
      </c>
      <c r="BH269" s="735"/>
      <c r="BI269" s="735" t="e">
        <f>BJ268/BI268</f>
        <v>#DIV/0!</v>
      </c>
      <c r="BJ269" s="735"/>
      <c r="BK269" s="735" t="e">
        <f>BL268/BK268</f>
        <v>#DIV/0!</v>
      </c>
      <c r="BL269" s="735"/>
      <c r="BM269" s="735" t="e">
        <f>BN268/BM268</f>
        <v>#DIV/0!</v>
      </c>
      <c r="BN269" s="735"/>
      <c r="BO269" s="735" t="e">
        <f>BP268/BO268</f>
        <v>#DIV/0!</v>
      </c>
      <c r="BP269" s="735"/>
      <c r="BQ269" s="735" t="e">
        <f>BR268/BQ268</f>
        <v>#DIV/0!</v>
      </c>
      <c r="BR269" s="735"/>
      <c r="BS269" s="735" t="e">
        <f>BT268/BS268</f>
        <v>#DIV/0!</v>
      </c>
      <c r="BT269" s="735"/>
      <c r="BU269" s="735" t="e">
        <f>BV268/BU268</f>
        <v>#DIV/0!</v>
      </c>
      <c r="BV269" s="735"/>
      <c r="BW269" s="735" t="e">
        <f>BX268/BW268</f>
        <v>#DIV/0!</v>
      </c>
      <c r="BX269" s="735"/>
      <c r="BY269" s="735" t="e">
        <f>BZ268/BY268</f>
        <v>#DIV/0!</v>
      </c>
      <c r="BZ269" s="735"/>
      <c r="CA269" s="735" t="e">
        <f>CB268/CA268</f>
        <v>#DIV/0!</v>
      </c>
      <c r="CB269" s="735"/>
      <c r="CC269" s="735" t="e">
        <f>CD268/CC268</f>
        <v>#DIV/0!</v>
      </c>
      <c r="CD269" s="735"/>
      <c r="CE269" s="735" t="e">
        <f>CF268/CE268</f>
        <v>#DIV/0!</v>
      </c>
      <c r="CF269" s="735"/>
      <c r="CG269" s="58"/>
      <c r="CH269" s="744">
        <f>CI268/CH268</f>
        <v>119.61774744027304</v>
      </c>
      <c r="CI269" s="744"/>
      <c r="CJ269" s="56" t="s">
        <v>61</v>
      </c>
      <c r="CK269" s="538"/>
      <c r="CL269" s="735"/>
      <c r="CM269" s="735"/>
      <c r="CN269" s="735"/>
      <c r="CO269" s="735"/>
      <c r="CP269" s="735"/>
      <c r="CQ269" s="735"/>
      <c r="CR269" s="735"/>
      <c r="CS269" s="735"/>
      <c r="CT269" s="735"/>
      <c r="CU269" s="735"/>
      <c r="CV269" s="735"/>
      <c r="CW269" s="735"/>
      <c r="CX269" s="735"/>
      <c r="CY269" s="735"/>
      <c r="CZ269" s="735"/>
      <c r="DA269" s="735"/>
      <c r="DB269" s="735"/>
      <c r="DC269" s="735"/>
      <c r="DD269" s="735"/>
      <c r="DE269" s="735"/>
      <c r="DF269" s="735"/>
      <c r="DG269" s="735"/>
      <c r="DH269" s="735"/>
      <c r="DI269" s="735"/>
      <c r="DJ269" s="735"/>
      <c r="DK269" s="735"/>
      <c r="DL269" s="735"/>
      <c r="DM269" s="735"/>
      <c r="DN269" s="735"/>
      <c r="DO269" s="735"/>
      <c r="DP269" s="735"/>
      <c r="DQ269" s="735"/>
      <c r="DR269" s="735"/>
      <c r="DS269" s="735"/>
      <c r="DT269" s="735"/>
      <c r="DU269" s="735"/>
      <c r="DV269" s="735"/>
      <c r="DW269" s="735"/>
      <c r="DX269" s="735"/>
      <c r="DY269" s="735"/>
      <c r="DZ269" s="735"/>
      <c r="EA269" s="735"/>
      <c r="EB269" s="735"/>
      <c r="EC269" s="735"/>
      <c r="ED269" s="735"/>
      <c r="EE269" s="735"/>
      <c r="EF269" s="735"/>
      <c r="EG269" s="735"/>
      <c r="EH269" s="735"/>
      <c r="EI269" s="735"/>
      <c r="EJ269" s="735"/>
      <c r="EK269" s="735"/>
      <c r="EL269" s="735"/>
      <c r="EM269" s="735"/>
      <c r="EN269" s="735"/>
      <c r="EO269" s="735"/>
      <c r="EP269" s="735"/>
      <c r="EQ269" s="735"/>
      <c r="ER269" s="735"/>
      <c r="ES269" s="735"/>
      <c r="ET269" s="735"/>
      <c r="EU269" s="735"/>
      <c r="EV269" s="735"/>
      <c r="EW269" s="735"/>
      <c r="EX269" s="735"/>
      <c r="EY269" s="735"/>
      <c r="EZ269" s="735"/>
      <c r="FA269" s="735"/>
      <c r="FB269" s="735"/>
      <c r="FC269" s="735"/>
      <c r="FD269" s="735"/>
      <c r="FE269" s="735"/>
      <c r="FF269" s="735"/>
      <c r="FG269" s="735"/>
      <c r="FH269" s="735"/>
      <c r="FI269" s="735"/>
      <c r="FJ269" s="735"/>
      <c r="FK269" s="735"/>
      <c r="FL269" s="735"/>
      <c r="FM269" s="735"/>
      <c r="FN269" s="735"/>
      <c r="FO269" s="735"/>
      <c r="FP269" s="735"/>
      <c r="FQ269" s="735"/>
      <c r="FR269" s="735"/>
      <c r="FS269" s="735"/>
      <c r="FT269" s="735"/>
      <c r="FU269" s="735"/>
      <c r="FV269" s="735"/>
      <c r="FW269" s="735"/>
      <c r="FX269" s="735"/>
      <c r="FY269" s="735"/>
      <c r="FZ269" s="1">
        <f>FU268+FQ268+FM268+FI268+FE268+FA268+EW268+ES268+EO268+EK268+EG268+EC268+DY268+DU268+DQ268+DM268+DI268+DE268+DA268+CW268+CS268+CO268</f>
        <v>12662</v>
      </c>
      <c r="GA269" s="1">
        <f>FS268+FO268+FK268+FG268++FC268+EY268+EU268+EQ268+EM268+EI268+EE268+EA268+DW268+DS268+DO268+DK268+DG268+DC268+CY268+CU268+CQ268+CM268</f>
        <v>3900</v>
      </c>
      <c r="GB269" s="1">
        <f>FZ269-GA269</f>
        <v>8762</v>
      </c>
      <c r="GC269" s="1">
        <f>CI268-GB269</f>
        <v>0</v>
      </c>
    </row>
    <row r="270" spans="1:263" x14ac:dyDescent="0.2">
      <c r="CN270" s="210">
        <f>CN268-CL268</f>
        <v>0</v>
      </c>
    </row>
    <row r="271" spans="1:263" x14ac:dyDescent="0.2">
      <c r="P271" s="7">
        <f>SUM(N268+P268)</f>
        <v>5672</v>
      </c>
    </row>
    <row r="272" spans="1:263" ht="12.75" customHeight="1" x14ac:dyDescent="0.2">
      <c r="A272" s="38"/>
      <c r="B272" s="38"/>
      <c r="C272" s="39"/>
      <c r="D272" s="39"/>
      <c r="E272" s="738">
        <v>2021</v>
      </c>
      <c r="F272" s="739"/>
      <c r="G272" s="739"/>
      <c r="H272" s="739"/>
      <c r="I272" s="739"/>
      <c r="J272" s="739"/>
      <c r="K272" s="739"/>
      <c r="L272" s="739"/>
      <c r="M272" s="739"/>
      <c r="N272" s="739"/>
      <c r="O272" s="739"/>
      <c r="P272" s="739"/>
      <c r="Q272" s="739"/>
      <c r="R272" s="739"/>
      <c r="S272" s="739"/>
      <c r="T272" s="739"/>
      <c r="U272" s="739"/>
      <c r="V272" s="739"/>
      <c r="W272" s="739"/>
      <c r="X272" s="739"/>
      <c r="Y272" s="739"/>
      <c r="Z272" s="739"/>
      <c r="AA272" s="739"/>
      <c r="AB272" s="740"/>
      <c r="AC272" s="738">
        <f>AC3</f>
        <v>2022</v>
      </c>
      <c r="AD272" s="739"/>
      <c r="AE272" s="739"/>
      <c r="AF272" s="739"/>
      <c r="AG272" s="739"/>
      <c r="AH272" s="739"/>
      <c r="AI272" s="739"/>
      <c r="AJ272" s="739"/>
      <c r="AK272" s="739"/>
      <c r="AL272" s="739"/>
      <c r="AM272" s="739"/>
      <c r="AN272" s="739"/>
      <c r="AO272" s="739"/>
      <c r="AP272" s="739"/>
      <c r="AQ272" s="739"/>
      <c r="AR272" s="739"/>
      <c r="AS272" s="739"/>
      <c r="AT272" s="739"/>
      <c r="AU272" s="739"/>
      <c r="AV272" s="739"/>
      <c r="AW272" s="739"/>
      <c r="AX272" s="739"/>
      <c r="AY272" s="739"/>
      <c r="AZ272" s="740"/>
      <c r="BA272" s="492"/>
      <c r="BB272" s="50"/>
      <c r="BC272" s="50"/>
      <c r="BD272" s="50"/>
      <c r="BE272" s="50"/>
      <c r="BF272" s="50"/>
      <c r="BG272" s="50"/>
      <c r="BH272" s="50"/>
      <c r="BI272" s="50"/>
      <c r="BJ272" s="50"/>
      <c r="BK272" s="50"/>
      <c r="BL272" s="50"/>
      <c r="BM272" s="50"/>
      <c r="BN272" s="50"/>
      <c r="BO272" s="50"/>
      <c r="BP272" s="50"/>
      <c r="BQ272" s="50"/>
      <c r="BR272" s="50"/>
      <c r="BS272" s="50"/>
      <c r="BT272" s="50"/>
      <c r="BU272" s="50"/>
      <c r="BV272" s="50"/>
      <c r="BW272" s="50"/>
      <c r="BX272" s="510"/>
      <c r="BY272" s="50"/>
      <c r="BZ272" s="50"/>
      <c r="CA272" s="50"/>
      <c r="CB272" s="50"/>
      <c r="CC272" s="50"/>
      <c r="CD272" s="50"/>
      <c r="CE272" s="50"/>
      <c r="CF272" s="50"/>
      <c r="CG272" s="50"/>
      <c r="CH272" s="12"/>
      <c r="CI272" s="12"/>
    </row>
    <row r="273" spans="1:263" s="3" customFormat="1" ht="15.75" x14ac:dyDescent="0.25">
      <c r="A273" s="57"/>
      <c r="B273" s="57" t="str">
        <f>Stundenverteilung!P5</f>
        <v>AeBo - K</v>
      </c>
      <c r="C273" s="747" t="str">
        <f>Stundenverteilung!P7</f>
        <v>TP3</v>
      </c>
      <c r="D273" s="748"/>
      <c r="E273" s="741"/>
      <c r="F273" s="742"/>
      <c r="G273" s="742"/>
      <c r="H273" s="742"/>
      <c r="I273" s="742"/>
      <c r="J273" s="742"/>
      <c r="K273" s="742"/>
      <c r="L273" s="742"/>
      <c r="M273" s="742"/>
      <c r="N273" s="742"/>
      <c r="O273" s="742"/>
      <c r="P273" s="742"/>
      <c r="Q273" s="742"/>
      <c r="R273" s="742"/>
      <c r="S273" s="742"/>
      <c r="T273" s="742"/>
      <c r="U273" s="742"/>
      <c r="V273" s="742"/>
      <c r="W273" s="742"/>
      <c r="X273" s="742"/>
      <c r="Y273" s="742"/>
      <c r="Z273" s="742"/>
      <c r="AA273" s="742"/>
      <c r="AB273" s="743"/>
      <c r="AC273" s="741"/>
      <c r="AD273" s="742"/>
      <c r="AE273" s="742"/>
      <c r="AF273" s="742"/>
      <c r="AG273" s="742"/>
      <c r="AH273" s="742"/>
      <c r="AI273" s="742"/>
      <c r="AJ273" s="742"/>
      <c r="AK273" s="742"/>
      <c r="AL273" s="742"/>
      <c r="AM273" s="742"/>
      <c r="AN273" s="742"/>
      <c r="AO273" s="742"/>
      <c r="AP273" s="742"/>
      <c r="AQ273" s="742"/>
      <c r="AR273" s="742"/>
      <c r="AS273" s="742"/>
      <c r="AT273" s="742"/>
      <c r="AU273" s="742"/>
      <c r="AV273" s="742"/>
      <c r="AW273" s="742"/>
      <c r="AX273" s="742"/>
      <c r="AY273" s="742"/>
      <c r="AZ273" s="743"/>
      <c r="BA273" s="492"/>
      <c r="BB273" s="50"/>
      <c r="BC273" s="50"/>
      <c r="BD273" s="50"/>
      <c r="BE273" s="50"/>
      <c r="BF273" s="50"/>
      <c r="BG273" s="50"/>
      <c r="BH273" s="50"/>
      <c r="BI273" s="50"/>
      <c r="BJ273" s="50"/>
      <c r="BK273" s="50"/>
      <c r="BL273" s="50"/>
      <c r="BM273" s="50"/>
      <c r="BN273" s="50"/>
      <c r="BO273" s="50"/>
      <c r="BP273" s="50"/>
      <c r="BQ273" s="50"/>
      <c r="BR273" s="50"/>
      <c r="BS273" s="50"/>
      <c r="BT273" s="50"/>
      <c r="BU273" s="50"/>
      <c r="BV273" s="50"/>
      <c r="BW273" s="50"/>
      <c r="BX273" s="510"/>
      <c r="BY273" s="50"/>
      <c r="BZ273" s="50"/>
      <c r="CA273" s="50"/>
      <c r="CB273" s="50"/>
      <c r="CC273" s="50"/>
      <c r="CD273" s="50"/>
      <c r="CE273" s="50"/>
      <c r="CF273" s="50"/>
      <c r="CG273" s="50"/>
      <c r="CH273" s="11"/>
      <c r="CI273" s="11"/>
      <c r="CJ273" s="1"/>
      <c r="CK273" s="1"/>
      <c r="CL273" s="737">
        <f>CL231</f>
        <v>44256</v>
      </c>
      <c r="CM273" s="737"/>
      <c r="CN273" s="737"/>
      <c r="CO273" s="737"/>
      <c r="CP273" s="737">
        <f>CP231</f>
        <v>44287</v>
      </c>
      <c r="CQ273" s="737"/>
      <c r="CR273" s="737"/>
      <c r="CS273" s="737"/>
      <c r="CT273" s="737">
        <f>CT231</f>
        <v>44317</v>
      </c>
      <c r="CU273" s="737"/>
      <c r="CV273" s="737"/>
      <c r="CW273" s="737"/>
      <c r="CX273" s="737">
        <f>CX231</f>
        <v>44348</v>
      </c>
      <c r="CY273" s="737"/>
      <c r="CZ273" s="737"/>
      <c r="DA273" s="737"/>
      <c r="DB273" s="737">
        <f>DB231</f>
        <v>44378</v>
      </c>
      <c r="DC273" s="737"/>
      <c r="DD273" s="737"/>
      <c r="DE273" s="737"/>
      <c r="DF273" s="737">
        <f>DF231</f>
        <v>44409</v>
      </c>
      <c r="DG273" s="737"/>
      <c r="DH273" s="737"/>
      <c r="DI273" s="737"/>
      <c r="DJ273" s="737">
        <f>DJ231</f>
        <v>44440</v>
      </c>
      <c r="DK273" s="737"/>
      <c r="DL273" s="737"/>
      <c r="DM273" s="737"/>
      <c r="DN273" s="737">
        <f>DN231</f>
        <v>44470</v>
      </c>
      <c r="DO273" s="737"/>
      <c r="DP273" s="737"/>
      <c r="DQ273" s="737"/>
      <c r="DR273" s="737">
        <f>DR231</f>
        <v>44501</v>
      </c>
      <c r="DS273" s="737"/>
      <c r="DT273" s="737"/>
      <c r="DU273" s="737"/>
      <c r="DV273" s="737">
        <f>DV231</f>
        <v>44531</v>
      </c>
      <c r="DW273" s="737"/>
      <c r="DX273" s="737"/>
      <c r="DY273" s="737"/>
      <c r="DZ273" s="737">
        <f>DZ231</f>
        <v>44562</v>
      </c>
      <c r="EA273" s="737"/>
      <c r="EB273" s="737"/>
      <c r="EC273" s="737"/>
      <c r="ED273" s="737">
        <f>ED231</f>
        <v>44593</v>
      </c>
      <c r="EE273" s="737"/>
      <c r="EF273" s="737"/>
      <c r="EG273" s="737"/>
      <c r="EH273" s="737">
        <f>EH231</f>
        <v>44621</v>
      </c>
      <c r="EI273" s="737"/>
      <c r="EJ273" s="737"/>
      <c r="EK273" s="737"/>
      <c r="EL273" s="737">
        <f>EL231</f>
        <v>44652</v>
      </c>
      <c r="EM273" s="737"/>
      <c r="EN273" s="737"/>
      <c r="EO273" s="737"/>
      <c r="EP273" s="737">
        <f>EP231</f>
        <v>44682</v>
      </c>
      <c r="EQ273" s="737"/>
      <c r="ER273" s="737"/>
      <c r="ES273" s="737"/>
      <c r="ET273" s="737">
        <f>ET231</f>
        <v>44713</v>
      </c>
      <c r="EU273" s="737"/>
      <c r="EV273" s="737"/>
      <c r="EW273" s="737"/>
      <c r="EX273" s="737">
        <f>EX231</f>
        <v>44743</v>
      </c>
      <c r="EY273" s="737"/>
      <c r="EZ273" s="737"/>
      <c r="FA273" s="737"/>
      <c r="FB273" s="737">
        <f>FB231</f>
        <v>44774</v>
      </c>
      <c r="FC273" s="737"/>
      <c r="FD273" s="737"/>
      <c r="FE273" s="737"/>
      <c r="FF273" s="737">
        <f>FF231</f>
        <v>44805</v>
      </c>
      <c r="FG273" s="737"/>
      <c r="FH273" s="737"/>
      <c r="FI273" s="737"/>
      <c r="FJ273" s="737">
        <f>FJ231</f>
        <v>44835</v>
      </c>
      <c r="FK273" s="737"/>
      <c r="FL273" s="737"/>
      <c r="FM273" s="737"/>
      <c r="FN273" s="737">
        <f>FN231</f>
        <v>44866</v>
      </c>
      <c r="FO273" s="737"/>
      <c r="FP273" s="737"/>
      <c r="FQ273" s="737"/>
      <c r="FR273" s="737">
        <f>FR231</f>
        <v>44896</v>
      </c>
      <c r="FS273" s="737"/>
      <c r="FT273" s="737"/>
      <c r="FU273" s="737"/>
      <c r="FV273" s="737">
        <f>FV231</f>
        <v>0</v>
      </c>
      <c r="FW273" s="737"/>
      <c r="FX273" s="737"/>
      <c r="FY273" s="737"/>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1:263" s="3" customFormat="1" ht="48" x14ac:dyDescent="0.2">
      <c r="A274" s="40" t="s">
        <v>0</v>
      </c>
      <c r="B274" s="40" t="s">
        <v>80</v>
      </c>
      <c r="C274" s="41" t="s">
        <v>1</v>
      </c>
      <c r="D274" s="41" t="s">
        <v>6</v>
      </c>
      <c r="E274" s="485" t="s">
        <v>13</v>
      </c>
      <c r="F274" s="46" t="s">
        <v>14</v>
      </c>
      <c r="G274" s="46" t="s">
        <v>15</v>
      </c>
      <c r="H274" s="46" t="s">
        <v>16</v>
      </c>
      <c r="I274" s="46" t="s">
        <v>17</v>
      </c>
      <c r="J274" s="46" t="s">
        <v>18</v>
      </c>
      <c r="K274" s="46" t="s">
        <v>19</v>
      </c>
      <c r="L274" s="46" t="s">
        <v>20</v>
      </c>
      <c r="M274" s="46" t="s">
        <v>21</v>
      </c>
      <c r="N274" s="46" t="s">
        <v>22</v>
      </c>
      <c r="O274" s="46" t="s">
        <v>23</v>
      </c>
      <c r="P274" s="46" t="s">
        <v>24</v>
      </c>
      <c r="Q274" s="46" t="s">
        <v>25</v>
      </c>
      <c r="R274" s="46" t="s">
        <v>26</v>
      </c>
      <c r="S274" s="46" t="s">
        <v>27</v>
      </c>
      <c r="T274" s="46" t="s">
        <v>28</v>
      </c>
      <c r="U274" s="46" t="s">
        <v>29</v>
      </c>
      <c r="V274" s="46" t="s">
        <v>30</v>
      </c>
      <c r="W274" s="46" t="s">
        <v>31</v>
      </c>
      <c r="X274" s="46" t="s">
        <v>32</v>
      </c>
      <c r="Y274" s="46" t="s">
        <v>33</v>
      </c>
      <c r="Z274" s="46" t="s">
        <v>36</v>
      </c>
      <c r="AA274" s="46" t="s">
        <v>34</v>
      </c>
      <c r="AB274" s="480" t="s">
        <v>35</v>
      </c>
      <c r="AC274" s="485" t="s">
        <v>13</v>
      </c>
      <c r="AD274" s="46" t="s">
        <v>14</v>
      </c>
      <c r="AE274" s="46" t="s">
        <v>15</v>
      </c>
      <c r="AF274" s="46" t="s">
        <v>16</v>
      </c>
      <c r="AG274" s="46" t="s">
        <v>17</v>
      </c>
      <c r="AH274" s="46" t="s">
        <v>18</v>
      </c>
      <c r="AI274" s="46" t="s">
        <v>19</v>
      </c>
      <c r="AJ274" s="46" t="s">
        <v>20</v>
      </c>
      <c r="AK274" s="46" t="s">
        <v>21</v>
      </c>
      <c r="AL274" s="46" t="s">
        <v>22</v>
      </c>
      <c r="AM274" s="46" t="s">
        <v>23</v>
      </c>
      <c r="AN274" s="46" t="s">
        <v>24</v>
      </c>
      <c r="AO274" s="46" t="s">
        <v>25</v>
      </c>
      <c r="AP274" s="46" t="s">
        <v>26</v>
      </c>
      <c r="AQ274" s="46" t="s">
        <v>27</v>
      </c>
      <c r="AR274" s="46" t="s">
        <v>28</v>
      </c>
      <c r="AS274" s="46" t="s">
        <v>29</v>
      </c>
      <c r="AT274" s="46" t="s">
        <v>30</v>
      </c>
      <c r="AU274" s="46" t="s">
        <v>31</v>
      </c>
      <c r="AV274" s="46" t="s">
        <v>32</v>
      </c>
      <c r="AW274" s="46" t="s">
        <v>33</v>
      </c>
      <c r="AX274" s="46" t="s">
        <v>36</v>
      </c>
      <c r="AY274" s="46" t="s">
        <v>34</v>
      </c>
      <c r="AZ274" s="480" t="s">
        <v>35</v>
      </c>
      <c r="BA274" s="493" t="str">
        <f t="shared" ref="BA274:CF274" si="1568">BA5</f>
        <v>Jan. 
Std.</v>
      </c>
      <c r="BB274" s="46" t="str">
        <f t="shared" si="1568"/>
        <v>Jan. 
CHF</v>
      </c>
      <c r="BC274" s="196" t="str">
        <f t="shared" si="1568"/>
        <v>Feb. 
Std.</v>
      </c>
      <c r="BD274" s="46" t="str">
        <f t="shared" si="1568"/>
        <v>Feb. 
CHF</v>
      </c>
      <c r="BE274" s="196" t="str">
        <f t="shared" si="1568"/>
        <v>März 
Std.</v>
      </c>
      <c r="BF274" s="46" t="str">
        <f t="shared" si="1568"/>
        <v>März 
CHF</v>
      </c>
      <c r="BG274" s="196" t="str">
        <f t="shared" si="1568"/>
        <v>April 
Std.</v>
      </c>
      <c r="BH274" s="46" t="str">
        <f t="shared" si="1568"/>
        <v>April 
CHF</v>
      </c>
      <c r="BI274" s="196" t="str">
        <f t="shared" si="1568"/>
        <v>Mai 
Std.</v>
      </c>
      <c r="BJ274" s="46" t="str">
        <f t="shared" si="1568"/>
        <v>Mai 
CHF</v>
      </c>
      <c r="BK274" s="196" t="str">
        <f t="shared" si="1568"/>
        <v>Juni 
Std.</v>
      </c>
      <c r="BL274" s="46" t="str">
        <f t="shared" si="1568"/>
        <v>Juni 
CHF</v>
      </c>
      <c r="BM274" s="196" t="str">
        <f t="shared" si="1568"/>
        <v>Juli 
Std.</v>
      </c>
      <c r="BN274" s="46" t="str">
        <f t="shared" si="1568"/>
        <v>Juli 
CHF</v>
      </c>
      <c r="BO274" s="196" t="str">
        <f t="shared" si="1568"/>
        <v>Aug.
Std.</v>
      </c>
      <c r="BP274" s="46" t="str">
        <f t="shared" si="1568"/>
        <v>Aug. 
CHF</v>
      </c>
      <c r="BQ274" s="196" t="str">
        <f t="shared" si="1568"/>
        <v>Sept. 
Std.</v>
      </c>
      <c r="BR274" s="46" t="str">
        <f t="shared" si="1568"/>
        <v>Sept. 
CHF</v>
      </c>
      <c r="BS274" s="196" t="str">
        <f t="shared" si="1568"/>
        <v>Okt. 
Std.</v>
      </c>
      <c r="BT274" s="46" t="str">
        <f t="shared" si="1568"/>
        <v>Okt.
CHF</v>
      </c>
      <c r="BU274" s="196" t="str">
        <f t="shared" si="1568"/>
        <v>Nov. 
Std.</v>
      </c>
      <c r="BV274" s="46" t="str">
        <f t="shared" si="1568"/>
        <v>Nov. 
CHF</v>
      </c>
      <c r="BW274" s="196" t="str">
        <f t="shared" si="1568"/>
        <v>Dez.
Std.</v>
      </c>
      <c r="BX274" s="504" t="str">
        <f t="shared" si="1568"/>
        <v>Dez.
CHF</v>
      </c>
      <c r="BY274" s="502" t="str">
        <f t="shared" si="1568"/>
        <v>Jan. 
Std.</v>
      </c>
      <c r="BZ274" s="46" t="str">
        <f t="shared" si="1568"/>
        <v>Jan. 
CHF</v>
      </c>
      <c r="CA274" s="196" t="str">
        <f t="shared" si="1568"/>
        <v>Feb. 
Std.</v>
      </c>
      <c r="CB274" s="46" t="str">
        <f t="shared" si="1568"/>
        <v>Feb. 
CHF</v>
      </c>
      <c r="CC274" s="196" t="str">
        <f t="shared" si="1568"/>
        <v>März 
Std.</v>
      </c>
      <c r="CD274" s="46" t="str">
        <f t="shared" si="1568"/>
        <v>März 
CHF</v>
      </c>
      <c r="CE274" s="196" t="str">
        <f t="shared" si="1568"/>
        <v>April 
Std.</v>
      </c>
      <c r="CF274" s="46" t="str">
        <f t="shared" si="1568"/>
        <v>April 
CHF</v>
      </c>
      <c r="CG274" s="46"/>
      <c r="CH274" s="48" t="s">
        <v>4</v>
      </c>
      <c r="CI274" s="48" t="s">
        <v>5</v>
      </c>
      <c r="CJ274" s="1"/>
      <c r="CK274" s="1"/>
      <c r="CL274" s="208" t="s">
        <v>244</v>
      </c>
      <c r="CM274" s="208" t="s">
        <v>37</v>
      </c>
      <c r="CN274" s="209" t="s">
        <v>165</v>
      </c>
      <c r="CO274" s="209" t="s">
        <v>166</v>
      </c>
      <c r="CP274" s="208" t="s">
        <v>244</v>
      </c>
      <c r="CQ274" s="208" t="s">
        <v>37</v>
      </c>
      <c r="CR274" s="209" t="s">
        <v>165</v>
      </c>
      <c r="CS274" s="209" t="s">
        <v>166</v>
      </c>
      <c r="CT274" s="208" t="s">
        <v>244</v>
      </c>
      <c r="CU274" s="208" t="s">
        <v>37</v>
      </c>
      <c r="CV274" s="209" t="s">
        <v>165</v>
      </c>
      <c r="CW274" s="209" t="s">
        <v>166</v>
      </c>
      <c r="CX274" s="208" t="s">
        <v>244</v>
      </c>
      <c r="CY274" s="208" t="s">
        <v>37</v>
      </c>
      <c r="CZ274" s="209" t="s">
        <v>165</v>
      </c>
      <c r="DA274" s="209" t="s">
        <v>166</v>
      </c>
      <c r="DB274" s="208" t="s">
        <v>244</v>
      </c>
      <c r="DC274" s="208" t="s">
        <v>37</v>
      </c>
      <c r="DD274" s="209" t="s">
        <v>165</v>
      </c>
      <c r="DE274" s="209" t="s">
        <v>166</v>
      </c>
      <c r="DF274" s="208" t="s">
        <v>244</v>
      </c>
      <c r="DG274" s="208" t="s">
        <v>37</v>
      </c>
      <c r="DH274" s="209" t="s">
        <v>165</v>
      </c>
      <c r="DI274" s="209" t="s">
        <v>166</v>
      </c>
      <c r="DJ274" s="208" t="s">
        <v>244</v>
      </c>
      <c r="DK274" s="208" t="s">
        <v>37</v>
      </c>
      <c r="DL274" s="209" t="s">
        <v>165</v>
      </c>
      <c r="DM274" s="209" t="s">
        <v>166</v>
      </c>
      <c r="DN274" s="208" t="s">
        <v>244</v>
      </c>
      <c r="DO274" s="208" t="s">
        <v>37</v>
      </c>
      <c r="DP274" s="209" t="s">
        <v>165</v>
      </c>
      <c r="DQ274" s="209" t="s">
        <v>166</v>
      </c>
      <c r="DR274" s="208" t="s">
        <v>244</v>
      </c>
      <c r="DS274" s="208" t="s">
        <v>37</v>
      </c>
      <c r="DT274" s="209" t="s">
        <v>165</v>
      </c>
      <c r="DU274" s="209" t="s">
        <v>166</v>
      </c>
      <c r="DV274" s="208" t="s">
        <v>244</v>
      </c>
      <c r="DW274" s="208" t="s">
        <v>37</v>
      </c>
      <c r="DX274" s="209" t="s">
        <v>165</v>
      </c>
      <c r="DY274" s="209" t="s">
        <v>166</v>
      </c>
      <c r="DZ274" s="524" t="s">
        <v>244</v>
      </c>
      <c r="EA274" s="208" t="s">
        <v>37</v>
      </c>
      <c r="EB274" s="209" t="s">
        <v>165</v>
      </c>
      <c r="EC274" s="209" t="s">
        <v>166</v>
      </c>
      <c r="ED274" s="208" t="s">
        <v>244</v>
      </c>
      <c r="EE274" s="208" t="s">
        <v>37</v>
      </c>
      <c r="EF274" s="209" t="s">
        <v>165</v>
      </c>
      <c r="EG274" s="209" t="s">
        <v>166</v>
      </c>
      <c r="EH274" s="208" t="s">
        <v>244</v>
      </c>
      <c r="EI274" s="208" t="s">
        <v>37</v>
      </c>
      <c r="EJ274" s="209" t="s">
        <v>165</v>
      </c>
      <c r="EK274" s="209" t="s">
        <v>166</v>
      </c>
      <c r="EL274" s="208" t="s">
        <v>244</v>
      </c>
      <c r="EM274" s="208" t="s">
        <v>37</v>
      </c>
      <c r="EN274" s="209" t="s">
        <v>165</v>
      </c>
      <c r="EO274" s="209" t="s">
        <v>166</v>
      </c>
      <c r="EP274" s="208" t="s">
        <v>244</v>
      </c>
      <c r="EQ274" s="208" t="s">
        <v>37</v>
      </c>
      <c r="ER274" s="209" t="s">
        <v>165</v>
      </c>
      <c r="ES274" s="209" t="s">
        <v>166</v>
      </c>
      <c r="ET274" s="208" t="s">
        <v>244</v>
      </c>
      <c r="EU274" s="208" t="s">
        <v>37</v>
      </c>
      <c r="EV274" s="209" t="s">
        <v>165</v>
      </c>
      <c r="EW274" s="209" t="s">
        <v>166</v>
      </c>
      <c r="EX274" s="208" t="s">
        <v>244</v>
      </c>
      <c r="EY274" s="208" t="s">
        <v>37</v>
      </c>
      <c r="EZ274" s="209" t="s">
        <v>165</v>
      </c>
      <c r="FA274" s="209" t="s">
        <v>166</v>
      </c>
      <c r="FB274" s="208" t="s">
        <v>244</v>
      </c>
      <c r="FC274" s="208" t="s">
        <v>37</v>
      </c>
      <c r="FD274" s="209" t="s">
        <v>165</v>
      </c>
      <c r="FE274" s="209" t="s">
        <v>166</v>
      </c>
      <c r="FF274" s="208" t="s">
        <v>244</v>
      </c>
      <c r="FG274" s="208" t="s">
        <v>37</v>
      </c>
      <c r="FH274" s="209" t="s">
        <v>165</v>
      </c>
      <c r="FI274" s="209" t="s">
        <v>166</v>
      </c>
      <c r="FJ274" s="208" t="s">
        <v>244</v>
      </c>
      <c r="FK274" s="208" t="s">
        <v>37</v>
      </c>
      <c r="FL274" s="209" t="s">
        <v>165</v>
      </c>
      <c r="FM274" s="209" t="s">
        <v>166</v>
      </c>
      <c r="FN274" s="208" t="s">
        <v>244</v>
      </c>
      <c r="FO274" s="208" t="s">
        <v>37</v>
      </c>
      <c r="FP274" s="209" t="s">
        <v>165</v>
      </c>
      <c r="FQ274" s="209" t="s">
        <v>166</v>
      </c>
      <c r="FR274" s="208" t="s">
        <v>244</v>
      </c>
      <c r="FS274" s="208" t="s">
        <v>37</v>
      </c>
      <c r="FT274" s="209" t="s">
        <v>165</v>
      </c>
      <c r="FU274" s="209" t="s">
        <v>166</v>
      </c>
      <c r="FV274" s="208" t="s">
        <v>244</v>
      </c>
      <c r="FW274" s="208" t="s">
        <v>37</v>
      </c>
      <c r="FX274" s="209" t="s">
        <v>165</v>
      </c>
      <c r="FY274" s="209" t="s">
        <v>166</v>
      </c>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1:263" s="3" customFormat="1" x14ac:dyDescent="0.2">
      <c r="A275" s="45" t="s">
        <v>107</v>
      </c>
      <c r="B275" s="45" t="s">
        <v>108</v>
      </c>
      <c r="C275" s="45" t="s">
        <v>2</v>
      </c>
      <c r="D275" s="45">
        <v>140</v>
      </c>
      <c r="E275" s="486"/>
      <c r="F275" s="52">
        <f>SUM(E275*$D275)</f>
        <v>0</v>
      </c>
      <c r="G275" s="47"/>
      <c r="H275" s="52">
        <f>SUM(G275*$D275)</f>
        <v>0</v>
      </c>
      <c r="I275" s="47"/>
      <c r="J275" s="52">
        <f>SUM(I275*$D275)</f>
        <v>0</v>
      </c>
      <c r="K275" s="47"/>
      <c r="L275" s="52">
        <f>SUM(K275*$D275)</f>
        <v>0</v>
      </c>
      <c r="M275" s="47">
        <v>27.25</v>
      </c>
      <c r="N275" s="52">
        <f>SUM(M275*$D275)</f>
        <v>3815</v>
      </c>
      <c r="O275" s="47"/>
      <c r="P275" s="52">
        <f>SUM(O275*$D275)</f>
        <v>0</v>
      </c>
      <c r="Q275" s="47"/>
      <c r="R275" s="52">
        <f>SUM(Q275*$D275)</f>
        <v>0</v>
      </c>
      <c r="S275" s="47"/>
      <c r="T275" s="52">
        <f>SUM(S275*$D275)</f>
        <v>0</v>
      </c>
      <c r="U275" s="47"/>
      <c r="V275" s="52">
        <f>SUM(U275*$D275)</f>
        <v>0</v>
      </c>
      <c r="W275" s="47"/>
      <c r="X275" s="52">
        <f>SUM(W275*$D275)</f>
        <v>0</v>
      </c>
      <c r="Y275" s="47"/>
      <c r="Z275" s="52">
        <f>SUM(Y275*$D275)</f>
        <v>0</v>
      </c>
      <c r="AA275" s="47"/>
      <c r="AB275" s="481">
        <f>SUM(AA275*$D275)</f>
        <v>0</v>
      </c>
      <c r="AC275" s="486"/>
      <c r="AD275" s="52">
        <f>SUM(AC275*$D275)</f>
        <v>0</v>
      </c>
      <c r="AE275" s="47"/>
      <c r="AF275" s="52">
        <f>SUM(AE275*$D275)</f>
        <v>0</v>
      </c>
      <c r="AG275" s="47"/>
      <c r="AH275" s="52">
        <f>SUM(AG275*$D275)</f>
        <v>0</v>
      </c>
      <c r="AI275" s="47"/>
      <c r="AJ275" s="52">
        <f>SUM(AI275*$D275)</f>
        <v>0</v>
      </c>
      <c r="AK275" s="47"/>
      <c r="AL275" s="52">
        <f>SUM(AK275*$D275)</f>
        <v>0</v>
      </c>
      <c r="AM275" s="47"/>
      <c r="AN275" s="52">
        <f>SUM(AM275*$D275)</f>
        <v>0</v>
      </c>
      <c r="AO275" s="47"/>
      <c r="AP275" s="52">
        <f>SUM(AO275*$D275)</f>
        <v>0</v>
      </c>
      <c r="AQ275" s="47"/>
      <c r="AR275" s="52">
        <f>SUM(AQ275*$D275)</f>
        <v>0</v>
      </c>
      <c r="AS275" s="47"/>
      <c r="AT275" s="52">
        <f>SUM(AS275*$D275)</f>
        <v>0</v>
      </c>
      <c r="AU275" s="47"/>
      <c r="AV275" s="52">
        <f>SUM(AU275*$D275)</f>
        <v>0</v>
      </c>
      <c r="AW275" s="47">
        <v>2.5</v>
      </c>
      <c r="AX275" s="52">
        <f>SUM(AW275*$D275)</f>
        <v>350</v>
      </c>
      <c r="AY275" s="47">
        <v>2</v>
      </c>
      <c r="AZ275" s="481">
        <f>SUM(AY275*$D275)</f>
        <v>280</v>
      </c>
      <c r="BA275" s="486"/>
      <c r="BB275" s="52">
        <f t="shared" ref="BB275:BB315" si="1569">SUM(BA275*$D275)</f>
        <v>0</v>
      </c>
      <c r="BC275" s="47"/>
      <c r="BD275" s="52">
        <f t="shared" ref="BD275:BD292" si="1570">SUM(BC275*$D275)</f>
        <v>0</v>
      </c>
      <c r="BE275" s="47"/>
      <c r="BF275" s="52">
        <f t="shared" ref="BF275:BF292" si="1571">SUM(BE275*$D275)</f>
        <v>0</v>
      </c>
      <c r="BG275" s="47"/>
      <c r="BH275" s="52">
        <f t="shared" ref="BH275:BH292" si="1572">SUM(BG275*$D275)</f>
        <v>0</v>
      </c>
      <c r="BI275" s="47"/>
      <c r="BJ275" s="52">
        <f t="shared" ref="BJ275:BJ292" si="1573">SUM(BI275*$D275)</f>
        <v>0</v>
      </c>
      <c r="BK275" s="47"/>
      <c r="BL275" s="52">
        <f t="shared" ref="BL275:BL292" si="1574">SUM(BK275*$D275)</f>
        <v>0</v>
      </c>
      <c r="BM275" s="47"/>
      <c r="BN275" s="52">
        <f t="shared" ref="BN275:BN292" si="1575">SUM(BM275*$D275)</f>
        <v>0</v>
      </c>
      <c r="BO275" s="47"/>
      <c r="BP275" s="52">
        <f t="shared" ref="BP275:BP292" si="1576">SUM(BO275*$D275)</f>
        <v>0</v>
      </c>
      <c r="BQ275" s="47"/>
      <c r="BR275" s="52">
        <f t="shared" ref="BR275:BR292" si="1577">SUM(BQ275*$D275)</f>
        <v>0</v>
      </c>
      <c r="BS275" s="47"/>
      <c r="BT275" s="52">
        <f t="shared" ref="BT275:BT292" si="1578">SUM(BS275*$D275)</f>
        <v>0</v>
      </c>
      <c r="BU275" s="47"/>
      <c r="BV275" s="52">
        <f t="shared" ref="BV275:BV292" si="1579">SUM(BU275*$D275)</f>
        <v>0</v>
      </c>
      <c r="BW275" s="47"/>
      <c r="BX275" s="505">
        <f t="shared" ref="BX275:BX292" si="1580">SUM(BW275*$D275)</f>
        <v>0</v>
      </c>
      <c r="BY275" s="499"/>
      <c r="BZ275" s="52">
        <f t="shared" ref="BZ275:BZ292" si="1581">SUM(BY275*$D275)</f>
        <v>0</v>
      </c>
      <c r="CA275" s="47"/>
      <c r="CB275" s="52">
        <f t="shared" ref="CB275:CB292" si="1582">SUM(CA275*$D275)</f>
        <v>0</v>
      </c>
      <c r="CC275" s="47"/>
      <c r="CD275" s="52">
        <f t="shared" ref="CD275:CD292" si="1583">SUM(CC275*$D275)</f>
        <v>0</v>
      </c>
      <c r="CE275" s="47"/>
      <c r="CF275" s="52">
        <f t="shared" ref="CF275:CF292" si="1584">SUM(CE275*$D275)</f>
        <v>0</v>
      </c>
      <c r="CG275" s="42"/>
      <c r="CH275" s="49">
        <f t="shared" ref="CH275:CH315" si="1585">SUM(E275+G275+I275+K275+M275+O275+Q275+S275+U275+W275+Y275+AA275+AC275+AE275+AG275+AI275+AK275+AM275+AO275+AQ275+AS275+AU275+AW275+AY275+BA275+BC275+BE275+BG275+BI275+BK275+BM275+BO275+BQ275+BS275+BU275+BW275+BY275+CA275+CC275)+CE275</f>
        <v>31.75</v>
      </c>
      <c r="CI275" s="49">
        <f t="shared" ref="CI275:CI315" si="1586">ROUND(CH275*D275*2,1)/2</f>
        <v>4445</v>
      </c>
      <c r="CJ275" s="1"/>
      <c r="CK275" s="1"/>
      <c r="CL275" s="207"/>
      <c r="CM275" s="207">
        <f t="shared" ref="CM275:CM315" si="1587">SUM(CL275*D275)</f>
        <v>0</v>
      </c>
      <c r="CN275" s="206">
        <f t="shared" ref="CN275:CN315" si="1588">SUM(CL275+I275)</f>
        <v>0</v>
      </c>
      <c r="CO275" s="206">
        <f t="shared" ref="CO275:CO315" si="1589">SUM(CN275*D275)</f>
        <v>0</v>
      </c>
      <c r="CP275" s="207">
        <v>5.75</v>
      </c>
      <c r="CQ275" s="207">
        <f t="shared" ref="CQ275:CQ315" si="1590">SUM(CP275*D275)</f>
        <v>805</v>
      </c>
      <c r="CR275" s="206">
        <f t="shared" ref="CR275:CR315" si="1591">SUM(CP275+K275)</f>
        <v>5.75</v>
      </c>
      <c r="CS275" s="206">
        <f t="shared" ref="CS275:CS315" si="1592">SUM(CR275*D275)</f>
        <v>805</v>
      </c>
      <c r="CT275" s="207"/>
      <c r="CU275" s="207">
        <f t="shared" ref="CU275:CU315" si="1593">SUM(CT275*D275)</f>
        <v>0</v>
      </c>
      <c r="CV275" s="206">
        <f t="shared" ref="CV275:CV315" si="1594">SUM(CT275+M275)</f>
        <v>27.25</v>
      </c>
      <c r="CW275" s="206">
        <f t="shared" ref="CW275:CW315" si="1595">SUM(CV275*D275)</f>
        <v>3815</v>
      </c>
      <c r="CX275" s="207">
        <v>1.75</v>
      </c>
      <c r="CY275" s="207">
        <f t="shared" ref="CY275:CY315" si="1596">SUM(CX275*D275)</f>
        <v>245</v>
      </c>
      <c r="CZ275" s="206">
        <f t="shared" ref="CZ275:CZ315" si="1597">SUM(CX275+O275)</f>
        <v>1.75</v>
      </c>
      <c r="DA275" s="206">
        <f t="shared" ref="DA275:DA315" si="1598">SUM(CZ275*D275)</f>
        <v>245</v>
      </c>
      <c r="DB275" s="207">
        <v>2.5</v>
      </c>
      <c r="DC275" s="207">
        <f t="shared" ref="DC275:DC315" si="1599">SUM(DB275*D275)</f>
        <v>350</v>
      </c>
      <c r="DD275" s="206">
        <f t="shared" ref="DD275:DD315" si="1600">SUM(DB275+Q275)</f>
        <v>2.5</v>
      </c>
      <c r="DE275" s="206">
        <f t="shared" ref="DE275:DE315" si="1601">SUM(DD275*D275)</f>
        <v>350</v>
      </c>
      <c r="DF275" s="207">
        <v>2.5</v>
      </c>
      <c r="DG275" s="207">
        <f t="shared" ref="DG275:DG315" si="1602">SUM(DF275*D275)</f>
        <v>350</v>
      </c>
      <c r="DH275" s="206">
        <f t="shared" ref="DH275:DH315" si="1603">SUM(DF275+S275)</f>
        <v>2.5</v>
      </c>
      <c r="DI275" s="206">
        <f t="shared" ref="DI275:DI315" si="1604">SUM(DH275*D275)</f>
        <v>350</v>
      </c>
      <c r="DJ275" s="207">
        <v>2.5</v>
      </c>
      <c r="DK275" s="207">
        <f t="shared" ref="DK275:DK315" si="1605">SUM(DJ275*D275)</f>
        <v>350</v>
      </c>
      <c r="DL275" s="206">
        <f t="shared" ref="DL275:DL315" si="1606">SUM(DJ275+U275)</f>
        <v>2.5</v>
      </c>
      <c r="DM275" s="206">
        <f t="shared" ref="DM275:DM315" si="1607">SUM(DL275*D275)</f>
        <v>350</v>
      </c>
      <c r="DN275" s="207">
        <v>5.5</v>
      </c>
      <c r="DO275" s="207">
        <f t="shared" ref="DO275:DO315" si="1608">DN275*D275</f>
        <v>770</v>
      </c>
      <c r="DP275" s="206">
        <f t="shared" ref="DP275:DP315" si="1609">DN275+W275</f>
        <v>5.5</v>
      </c>
      <c r="DQ275" s="206">
        <f t="shared" ref="DQ275:DQ315" si="1610">DP275*D275</f>
        <v>770</v>
      </c>
      <c r="DR275" s="207">
        <v>2.75</v>
      </c>
      <c r="DS275" s="207">
        <f>SUM(DR275*D275)</f>
        <v>385</v>
      </c>
      <c r="DT275" s="206">
        <f>SUM(DR275+Y275)</f>
        <v>2.75</v>
      </c>
      <c r="DU275" s="206">
        <f>DT275*D275</f>
        <v>385</v>
      </c>
      <c r="DV275" s="207">
        <v>2.25</v>
      </c>
      <c r="DW275" s="207">
        <f t="shared" ref="DW275:DW315" si="1611">DV275*D275</f>
        <v>315</v>
      </c>
      <c r="DX275" s="206">
        <f t="shared" ref="DX275:DX315" si="1612">DV275+AA275</f>
        <v>2.25</v>
      </c>
      <c r="DY275" s="206">
        <f t="shared" ref="DY275:DY315" si="1613">DX275*D275</f>
        <v>315</v>
      </c>
      <c r="DZ275" s="525">
        <v>1</v>
      </c>
      <c r="EA275" s="207">
        <f t="shared" ref="EA275:EA315" si="1614">DZ275*D275</f>
        <v>140</v>
      </c>
      <c r="EB275" s="206">
        <f t="shared" ref="EB275:EB315" si="1615">SUM(DZ275+AG275)</f>
        <v>1</v>
      </c>
      <c r="EC275" s="206">
        <f t="shared" ref="EC275:EC315" si="1616">EB275*D275</f>
        <v>140</v>
      </c>
      <c r="ED275" s="207">
        <v>1.75</v>
      </c>
      <c r="EE275" s="207">
        <f t="shared" ref="EE275:EE315" si="1617">ED275*D275</f>
        <v>245</v>
      </c>
      <c r="EF275" s="206">
        <f t="shared" ref="EF275:EF315" si="1618">ED275+AE275</f>
        <v>1.75</v>
      </c>
      <c r="EG275" s="206">
        <f t="shared" ref="EG275:EG315" si="1619">EF275*D275</f>
        <v>245</v>
      </c>
      <c r="EH275" s="207">
        <v>3.5</v>
      </c>
      <c r="EI275" s="207">
        <f>EH275*D275</f>
        <v>490</v>
      </c>
      <c r="EJ275" s="206">
        <f t="shared" ref="EJ275:EJ315" si="1620">SUM(EH275+AO275)</f>
        <v>3.5</v>
      </c>
      <c r="EK275" s="206">
        <f t="shared" ref="EK275:EK315" si="1621">EJ275*D275</f>
        <v>490</v>
      </c>
      <c r="EL275" s="207"/>
      <c r="EM275" s="207">
        <f t="shared" ref="EM275:EM315" si="1622">SUM(EL275*T275)</f>
        <v>0</v>
      </c>
      <c r="EN275" s="206">
        <f t="shared" ref="EN275:EN315" si="1623">SUM(EL275+AS275)</f>
        <v>0</v>
      </c>
      <c r="EO275" s="206">
        <f t="shared" ref="EO275:EO315" si="1624">SUM(EN275*T275)</f>
        <v>0</v>
      </c>
      <c r="EP275" s="207"/>
      <c r="EQ275" s="207">
        <f t="shared" ref="EQ275:EQ315" si="1625">SUM(EP275*X275)</f>
        <v>0</v>
      </c>
      <c r="ER275" s="206"/>
      <c r="ES275" s="206">
        <f t="shared" ref="ES275:ES315" si="1626">SUM(ER275*X275)</f>
        <v>0</v>
      </c>
      <c r="ET275" s="207">
        <v>1</v>
      </c>
      <c r="EU275" s="207">
        <f>ET275*D275</f>
        <v>140</v>
      </c>
      <c r="EV275" s="206">
        <f t="shared" ref="EV275:EV315" si="1627">ET275+AM275</f>
        <v>1</v>
      </c>
      <c r="EW275" s="206">
        <f t="shared" ref="EW275:EW315" si="1628">EV275*D275</f>
        <v>140</v>
      </c>
      <c r="EX275" s="207"/>
      <c r="EY275" s="207">
        <f t="shared" ref="EY275:EY315" si="1629">SUM(EX275*AF275)</f>
        <v>0</v>
      </c>
      <c r="EZ275" s="206"/>
      <c r="FA275" s="206"/>
      <c r="FB275" s="207">
        <v>1</v>
      </c>
      <c r="FC275" s="207">
        <f t="shared" ref="FC275:FC315" si="1630">FB275*D275</f>
        <v>140</v>
      </c>
      <c r="FD275" s="206">
        <f t="shared" ref="FD275:FD315" si="1631">FB275+AQ275</f>
        <v>1</v>
      </c>
      <c r="FE275" s="206">
        <f t="shared" ref="FE275:FE315" si="1632">FD275*D275</f>
        <v>140</v>
      </c>
      <c r="FF275" s="207">
        <v>2.25</v>
      </c>
      <c r="FG275" s="207">
        <f t="shared" ref="FG275:FG315" si="1633">FF275*D275</f>
        <v>315</v>
      </c>
      <c r="FH275" s="206">
        <f t="shared" ref="FH275:FH315" si="1634">FF275+AS275</f>
        <v>2.25</v>
      </c>
      <c r="FI275" s="206">
        <f t="shared" ref="FI275:FI315" si="1635">FH275*D275</f>
        <v>315</v>
      </c>
      <c r="FJ275" s="207">
        <v>1.25</v>
      </c>
      <c r="FK275" s="207">
        <f t="shared" ref="FK275:FK315" si="1636">FJ275*D275</f>
        <v>175</v>
      </c>
      <c r="FL275" s="206">
        <f t="shared" ref="FL275:FL315" si="1637">FJ275+AU275</f>
        <v>1.25</v>
      </c>
      <c r="FM275" s="206">
        <f t="shared" ref="FM275:FM315" si="1638">FL275*D275</f>
        <v>175</v>
      </c>
      <c r="FN275" s="207">
        <v>6</v>
      </c>
      <c r="FO275" s="207">
        <f t="shared" ref="FO275:FO316" si="1639">FN275*D275</f>
        <v>840</v>
      </c>
      <c r="FP275" s="206">
        <f t="shared" ref="FP275:FP315" si="1640">FN275+AW275</f>
        <v>8.5</v>
      </c>
      <c r="FQ275" s="206">
        <f t="shared" ref="FQ275:FQ315" si="1641">FP275*D275</f>
        <v>1190</v>
      </c>
      <c r="FR275" s="207">
        <v>0.75</v>
      </c>
      <c r="FS275" s="207">
        <f t="shared" ref="FS275:FS315" si="1642">SUM(FR275*D275)</f>
        <v>105</v>
      </c>
      <c r="FT275" s="206">
        <f t="shared" ref="FT275:FT315" si="1643">FR275+AY275</f>
        <v>2.75</v>
      </c>
      <c r="FU275" s="206">
        <f t="shared" ref="FU275:FU315" si="1644">FT275*D275</f>
        <v>385</v>
      </c>
      <c r="FV275" s="207"/>
      <c r="FW275" s="207">
        <f t="shared" ref="FW275:FW292" si="1645">SUM(FV275*CH275)</f>
        <v>0</v>
      </c>
      <c r="FX275" s="206"/>
      <c r="FY275" s="206"/>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1:263" s="3" customFormat="1" x14ac:dyDescent="0.2">
      <c r="A276" s="45" t="s">
        <v>158</v>
      </c>
      <c r="B276" s="45" t="s">
        <v>159</v>
      </c>
      <c r="C276" s="45" t="s">
        <v>2</v>
      </c>
      <c r="D276" s="45">
        <v>140</v>
      </c>
      <c r="E276" s="486"/>
      <c r="F276" s="52">
        <f t="shared" ref="F276" si="1646">SUM(E276*$D276)</f>
        <v>0</v>
      </c>
      <c r="G276" s="47"/>
      <c r="H276" s="52">
        <f t="shared" ref="H276" si="1647">SUM(G276*$D276)</f>
        <v>0</v>
      </c>
      <c r="I276" s="47"/>
      <c r="J276" s="52">
        <f t="shared" ref="J276" si="1648">SUM(I276*$D276)</f>
        <v>0</v>
      </c>
      <c r="K276" s="47"/>
      <c r="L276" s="52">
        <f t="shared" ref="L276" si="1649">SUM(K276*$D276)</f>
        <v>0</v>
      </c>
      <c r="M276" s="47"/>
      <c r="N276" s="52">
        <f t="shared" ref="N276" si="1650">SUM(M276*$D276)</f>
        <v>0</v>
      </c>
      <c r="O276" s="47"/>
      <c r="P276" s="52">
        <f t="shared" ref="P276" si="1651">SUM(O276*$D276)</f>
        <v>0</v>
      </c>
      <c r="Q276" s="47"/>
      <c r="R276" s="52">
        <f t="shared" ref="R276" si="1652">SUM(Q276*$D276)</f>
        <v>0</v>
      </c>
      <c r="S276" s="47"/>
      <c r="T276" s="52">
        <f t="shared" ref="T276" si="1653">SUM(S276*$D276)</f>
        <v>0</v>
      </c>
      <c r="U276" s="47"/>
      <c r="V276" s="52">
        <f t="shared" ref="V276" si="1654">SUM(U276*$D276)</f>
        <v>0</v>
      </c>
      <c r="W276" s="47"/>
      <c r="X276" s="52">
        <f t="shared" ref="X276" si="1655">SUM(W276*$D276)</f>
        <v>0</v>
      </c>
      <c r="Y276" s="47"/>
      <c r="Z276" s="52">
        <f t="shared" ref="Z276" si="1656">SUM(Y276*$D276)</f>
        <v>0</v>
      </c>
      <c r="AA276" s="47"/>
      <c r="AB276" s="481">
        <f t="shared" ref="AB276" si="1657">SUM(AA276*$D276)</f>
        <v>0</v>
      </c>
      <c r="AC276" s="486"/>
      <c r="AD276" s="52">
        <f t="shared" ref="AD276:AD295" si="1658">SUM(AC276*$D276)</f>
        <v>0</v>
      </c>
      <c r="AE276" s="47"/>
      <c r="AF276" s="52">
        <f t="shared" ref="AF276:AF295" si="1659">SUM(AE276*$D276)</f>
        <v>0</v>
      </c>
      <c r="AG276" s="47"/>
      <c r="AH276" s="52">
        <f t="shared" ref="AH276:AH295" si="1660">SUM(AG276*$D276)</f>
        <v>0</v>
      </c>
      <c r="AI276" s="47"/>
      <c r="AJ276" s="52">
        <f t="shared" ref="AJ276:AJ295" si="1661">SUM(AI276*$D276)</f>
        <v>0</v>
      </c>
      <c r="AK276" s="47"/>
      <c r="AL276" s="52">
        <f t="shared" ref="AL276:AL295" si="1662">SUM(AK276*$D276)</f>
        <v>0</v>
      </c>
      <c r="AM276" s="47"/>
      <c r="AN276" s="52">
        <f t="shared" ref="AN276:AN295" si="1663">SUM(AM276*$D276)</f>
        <v>0</v>
      </c>
      <c r="AO276" s="47"/>
      <c r="AP276" s="52">
        <f t="shared" ref="AP276:AP295" si="1664">SUM(AO276*$D276)</f>
        <v>0</v>
      </c>
      <c r="AQ276" s="47"/>
      <c r="AR276" s="52">
        <f t="shared" ref="AR276:AR295" si="1665">SUM(AQ276*$D276)</f>
        <v>0</v>
      </c>
      <c r="AS276" s="47"/>
      <c r="AT276" s="52">
        <f t="shared" ref="AT276:AT295" si="1666">SUM(AS276*$D276)</f>
        <v>0</v>
      </c>
      <c r="AU276" s="47"/>
      <c r="AV276" s="52">
        <f t="shared" ref="AV276:AV295" si="1667">SUM(AU276*$D276)</f>
        <v>0</v>
      </c>
      <c r="AW276" s="47"/>
      <c r="AX276" s="52">
        <f t="shared" ref="AX276:AX295" si="1668">SUM(AW276*$D276)</f>
        <v>0</v>
      </c>
      <c r="AY276" s="47"/>
      <c r="AZ276" s="481">
        <f t="shared" ref="AZ276:AZ295" si="1669">SUM(AY276*$D276)</f>
        <v>0</v>
      </c>
      <c r="BA276" s="486"/>
      <c r="BB276" s="52">
        <f t="shared" si="1569"/>
        <v>0</v>
      </c>
      <c r="BC276" s="47"/>
      <c r="BD276" s="52">
        <f t="shared" si="1570"/>
        <v>0</v>
      </c>
      <c r="BE276" s="47"/>
      <c r="BF276" s="52">
        <f t="shared" si="1571"/>
        <v>0</v>
      </c>
      <c r="BG276" s="47"/>
      <c r="BH276" s="52">
        <f t="shared" si="1572"/>
        <v>0</v>
      </c>
      <c r="BI276" s="47"/>
      <c r="BJ276" s="52">
        <f t="shared" si="1573"/>
        <v>0</v>
      </c>
      <c r="BK276" s="47"/>
      <c r="BL276" s="52">
        <f t="shared" si="1574"/>
        <v>0</v>
      </c>
      <c r="BM276" s="47"/>
      <c r="BN276" s="52">
        <f t="shared" si="1575"/>
        <v>0</v>
      </c>
      <c r="BO276" s="47"/>
      <c r="BP276" s="52">
        <f t="shared" si="1576"/>
        <v>0</v>
      </c>
      <c r="BQ276" s="47"/>
      <c r="BR276" s="52">
        <f t="shared" si="1577"/>
        <v>0</v>
      </c>
      <c r="BS276" s="47"/>
      <c r="BT276" s="52">
        <f t="shared" si="1578"/>
        <v>0</v>
      </c>
      <c r="BU276" s="47"/>
      <c r="BV276" s="52">
        <f t="shared" si="1579"/>
        <v>0</v>
      </c>
      <c r="BW276" s="47"/>
      <c r="BX276" s="505">
        <f t="shared" si="1580"/>
        <v>0</v>
      </c>
      <c r="BY276" s="499"/>
      <c r="BZ276" s="52">
        <f t="shared" si="1581"/>
        <v>0</v>
      </c>
      <c r="CA276" s="47"/>
      <c r="CB276" s="52">
        <f t="shared" si="1582"/>
        <v>0</v>
      </c>
      <c r="CC276" s="47"/>
      <c r="CD276" s="52">
        <f t="shared" si="1583"/>
        <v>0</v>
      </c>
      <c r="CE276" s="47"/>
      <c r="CF276" s="52">
        <f t="shared" si="1584"/>
        <v>0</v>
      </c>
      <c r="CG276" s="42"/>
      <c r="CH276" s="49">
        <f t="shared" si="1585"/>
        <v>0</v>
      </c>
      <c r="CI276" s="49">
        <f t="shared" si="1586"/>
        <v>0</v>
      </c>
      <c r="CJ276" s="1"/>
      <c r="CK276" s="1"/>
      <c r="CL276" s="207"/>
      <c r="CM276" s="207">
        <f t="shared" si="1587"/>
        <v>0</v>
      </c>
      <c r="CN276" s="206">
        <f t="shared" si="1588"/>
        <v>0</v>
      </c>
      <c r="CO276" s="206">
        <f t="shared" si="1589"/>
        <v>0</v>
      </c>
      <c r="CP276" s="207"/>
      <c r="CQ276" s="207">
        <f t="shared" si="1590"/>
        <v>0</v>
      </c>
      <c r="CR276" s="206">
        <f t="shared" si="1591"/>
        <v>0</v>
      </c>
      <c r="CS276" s="206">
        <f t="shared" si="1592"/>
        <v>0</v>
      </c>
      <c r="CT276" s="207"/>
      <c r="CU276" s="207">
        <f t="shared" si="1593"/>
        <v>0</v>
      </c>
      <c r="CV276" s="206">
        <f t="shared" si="1594"/>
        <v>0</v>
      </c>
      <c r="CW276" s="206">
        <f t="shared" si="1595"/>
        <v>0</v>
      </c>
      <c r="CX276" s="207"/>
      <c r="CY276" s="207">
        <f t="shared" si="1596"/>
        <v>0</v>
      </c>
      <c r="CZ276" s="206">
        <f t="shared" si="1597"/>
        <v>0</v>
      </c>
      <c r="DA276" s="206">
        <f t="shared" si="1598"/>
        <v>0</v>
      </c>
      <c r="DB276" s="207"/>
      <c r="DC276" s="207">
        <f t="shared" si="1599"/>
        <v>0</v>
      </c>
      <c r="DD276" s="206">
        <f t="shared" si="1600"/>
        <v>0</v>
      </c>
      <c r="DE276" s="206">
        <f t="shared" si="1601"/>
        <v>0</v>
      </c>
      <c r="DF276" s="207"/>
      <c r="DG276" s="207">
        <f t="shared" si="1602"/>
        <v>0</v>
      </c>
      <c r="DH276" s="206">
        <f t="shared" si="1603"/>
        <v>0</v>
      </c>
      <c r="DI276" s="206">
        <f t="shared" si="1604"/>
        <v>0</v>
      </c>
      <c r="DJ276" s="207"/>
      <c r="DK276" s="207">
        <f t="shared" si="1605"/>
        <v>0</v>
      </c>
      <c r="DL276" s="206">
        <f t="shared" si="1606"/>
        <v>0</v>
      </c>
      <c r="DM276" s="206">
        <f t="shared" si="1607"/>
        <v>0</v>
      </c>
      <c r="DN276" s="207"/>
      <c r="DO276" s="207">
        <f t="shared" si="1608"/>
        <v>0</v>
      </c>
      <c r="DP276" s="206">
        <f t="shared" si="1609"/>
        <v>0</v>
      </c>
      <c r="DQ276" s="206">
        <f t="shared" si="1610"/>
        <v>0</v>
      </c>
      <c r="DR276" s="207"/>
      <c r="DS276" s="207">
        <f t="shared" ref="DS276:DS315" si="1670">SUM(DR276*D276)</f>
        <v>0</v>
      </c>
      <c r="DT276" s="206">
        <f t="shared" ref="DT276:DT315" si="1671">SUM(DR276+Y276)</f>
        <v>0</v>
      </c>
      <c r="DU276" s="206">
        <f t="shared" ref="DU276:DU315" si="1672">DT276*D276</f>
        <v>0</v>
      </c>
      <c r="DV276" s="207"/>
      <c r="DW276" s="207">
        <f t="shared" si="1611"/>
        <v>0</v>
      </c>
      <c r="DX276" s="206">
        <f t="shared" si="1612"/>
        <v>0</v>
      </c>
      <c r="DY276" s="206">
        <f t="shared" si="1613"/>
        <v>0</v>
      </c>
      <c r="DZ276" s="525"/>
      <c r="EA276" s="207">
        <f t="shared" si="1614"/>
        <v>0</v>
      </c>
      <c r="EB276" s="206">
        <f t="shared" si="1615"/>
        <v>0</v>
      </c>
      <c r="EC276" s="206">
        <f t="shared" si="1616"/>
        <v>0</v>
      </c>
      <c r="ED276" s="207"/>
      <c r="EE276" s="207">
        <f t="shared" si="1617"/>
        <v>0</v>
      </c>
      <c r="EF276" s="206">
        <f t="shared" si="1618"/>
        <v>0</v>
      </c>
      <c r="EG276" s="206">
        <f t="shared" si="1619"/>
        <v>0</v>
      </c>
      <c r="EH276" s="207"/>
      <c r="EI276" s="207">
        <f t="shared" ref="EI276:EI315" si="1673">SUM(EH276*P276)</f>
        <v>0</v>
      </c>
      <c r="EJ276" s="206">
        <f t="shared" si="1620"/>
        <v>0</v>
      </c>
      <c r="EK276" s="206">
        <f t="shared" si="1621"/>
        <v>0</v>
      </c>
      <c r="EL276" s="207"/>
      <c r="EM276" s="207">
        <f t="shared" si="1622"/>
        <v>0</v>
      </c>
      <c r="EN276" s="206">
        <f t="shared" si="1623"/>
        <v>0</v>
      </c>
      <c r="EO276" s="206">
        <f t="shared" si="1624"/>
        <v>0</v>
      </c>
      <c r="EP276" s="207"/>
      <c r="EQ276" s="207">
        <f t="shared" si="1625"/>
        <v>0</v>
      </c>
      <c r="ER276" s="206"/>
      <c r="ES276" s="206">
        <f t="shared" si="1626"/>
        <v>0</v>
      </c>
      <c r="ET276" s="207"/>
      <c r="EU276" s="207">
        <f t="shared" ref="EU276:EU315" si="1674">SUM(ET276*AB276)</f>
        <v>0</v>
      </c>
      <c r="EV276" s="206">
        <f t="shared" si="1627"/>
        <v>0</v>
      </c>
      <c r="EW276" s="206">
        <f t="shared" si="1628"/>
        <v>0</v>
      </c>
      <c r="EX276" s="207"/>
      <c r="EY276" s="207">
        <f t="shared" si="1629"/>
        <v>0</v>
      </c>
      <c r="EZ276" s="206"/>
      <c r="FA276" s="206"/>
      <c r="FB276" s="207"/>
      <c r="FC276" s="207">
        <f t="shared" si="1630"/>
        <v>0</v>
      </c>
      <c r="FD276" s="206">
        <f t="shared" si="1631"/>
        <v>0</v>
      </c>
      <c r="FE276" s="206">
        <f t="shared" si="1632"/>
        <v>0</v>
      </c>
      <c r="FF276" s="207"/>
      <c r="FG276" s="207">
        <f t="shared" si="1633"/>
        <v>0</v>
      </c>
      <c r="FH276" s="206">
        <f t="shared" si="1634"/>
        <v>0</v>
      </c>
      <c r="FI276" s="206">
        <f t="shared" si="1635"/>
        <v>0</v>
      </c>
      <c r="FJ276" s="207"/>
      <c r="FK276" s="207">
        <f t="shared" si="1636"/>
        <v>0</v>
      </c>
      <c r="FL276" s="206">
        <f t="shared" si="1637"/>
        <v>0</v>
      </c>
      <c r="FM276" s="206">
        <f t="shared" si="1638"/>
        <v>0</v>
      </c>
      <c r="FN276" s="207"/>
      <c r="FO276" s="207">
        <f t="shared" si="1639"/>
        <v>0</v>
      </c>
      <c r="FP276" s="206">
        <f t="shared" si="1640"/>
        <v>0</v>
      </c>
      <c r="FQ276" s="206">
        <f t="shared" si="1641"/>
        <v>0</v>
      </c>
      <c r="FR276" s="207"/>
      <c r="FS276" s="207">
        <f t="shared" si="1642"/>
        <v>0</v>
      </c>
      <c r="FT276" s="206">
        <f t="shared" si="1643"/>
        <v>0</v>
      </c>
      <c r="FU276" s="206">
        <f t="shared" si="1644"/>
        <v>0</v>
      </c>
      <c r="FV276" s="207"/>
      <c r="FW276" s="207">
        <f t="shared" si="1645"/>
        <v>0</v>
      </c>
      <c r="FX276" s="206"/>
      <c r="FY276" s="206"/>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1:263" s="3" customFormat="1" x14ac:dyDescent="0.2">
      <c r="A277" s="45" t="s">
        <v>87</v>
      </c>
      <c r="B277" s="45" t="s">
        <v>88</v>
      </c>
      <c r="C277" s="45" t="s">
        <v>2</v>
      </c>
      <c r="D277" s="45">
        <v>140</v>
      </c>
      <c r="E277" s="486"/>
      <c r="F277" s="52">
        <f t="shared" ref="F277:F295" si="1675">SUM(E277*$D277)</f>
        <v>0</v>
      </c>
      <c r="G277" s="47"/>
      <c r="H277" s="52">
        <f t="shared" ref="H277:H295" si="1676">SUM(G277*$D277)</f>
        <v>0</v>
      </c>
      <c r="I277" s="47"/>
      <c r="J277" s="52">
        <f t="shared" ref="J277:J295" si="1677">SUM(I277*$D277)</f>
        <v>0</v>
      </c>
      <c r="K277" s="47"/>
      <c r="L277" s="52">
        <f t="shared" ref="L277:L295" si="1678">SUM(K277*$D277)</f>
        <v>0</v>
      </c>
      <c r="M277" s="47"/>
      <c r="N277" s="52">
        <f t="shared" ref="N277:N295" si="1679">SUM(M277*$D277)</f>
        <v>0</v>
      </c>
      <c r="O277" s="47"/>
      <c r="P277" s="52">
        <f t="shared" ref="P277:P295" si="1680">SUM(O277*$D277)</f>
        <v>0</v>
      </c>
      <c r="Q277" s="47"/>
      <c r="R277" s="52">
        <f t="shared" ref="R277:R295" si="1681">SUM(Q277*$D277)</f>
        <v>0</v>
      </c>
      <c r="S277" s="47"/>
      <c r="T277" s="52">
        <f t="shared" ref="T277:T295" si="1682">SUM(S277*$D277)</f>
        <v>0</v>
      </c>
      <c r="U277" s="47"/>
      <c r="V277" s="52">
        <f t="shared" ref="V277:V295" si="1683">SUM(U277*$D277)</f>
        <v>0</v>
      </c>
      <c r="W277" s="47"/>
      <c r="X277" s="52">
        <f t="shared" ref="X277:X295" si="1684">SUM(W277*$D277)</f>
        <v>0</v>
      </c>
      <c r="Y277" s="47"/>
      <c r="Z277" s="52">
        <f t="shared" ref="Z277:Z295" si="1685">SUM(Y277*$D277)</f>
        <v>0</v>
      </c>
      <c r="AA277" s="47"/>
      <c r="AB277" s="481">
        <f t="shared" ref="AB277:AB295" si="1686">SUM(AA277*$D277)</f>
        <v>0</v>
      </c>
      <c r="AC277" s="486"/>
      <c r="AD277" s="52">
        <f t="shared" si="1658"/>
        <v>0</v>
      </c>
      <c r="AE277" s="47"/>
      <c r="AF277" s="52">
        <f t="shared" si="1659"/>
        <v>0</v>
      </c>
      <c r="AG277" s="47"/>
      <c r="AH277" s="52">
        <f t="shared" si="1660"/>
        <v>0</v>
      </c>
      <c r="AI277" s="47"/>
      <c r="AJ277" s="52">
        <f t="shared" si="1661"/>
        <v>0</v>
      </c>
      <c r="AK277" s="47"/>
      <c r="AL277" s="52">
        <f t="shared" si="1662"/>
        <v>0</v>
      </c>
      <c r="AM277" s="47"/>
      <c r="AN277" s="52">
        <f t="shared" si="1663"/>
        <v>0</v>
      </c>
      <c r="AO277" s="47"/>
      <c r="AP277" s="52">
        <f t="shared" si="1664"/>
        <v>0</v>
      </c>
      <c r="AQ277" s="47"/>
      <c r="AR277" s="52">
        <f t="shared" si="1665"/>
        <v>0</v>
      </c>
      <c r="AS277" s="47"/>
      <c r="AT277" s="52">
        <f t="shared" si="1666"/>
        <v>0</v>
      </c>
      <c r="AU277" s="47"/>
      <c r="AV277" s="52">
        <f t="shared" si="1667"/>
        <v>0</v>
      </c>
      <c r="AW277" s="47"/>
      <c r="AX277" s="52">
        <f t="shared" si="1668"/>
        <v>0</v>
      </c>
      <c r="AY277" s="47"/>
      <c r="AZ277" s="481">
        <f t="shared" si="1669"/>
        <v>0</v>
      </c>
      <c r="BA277" s="486"/>
      <c r="BB277" s="52">
        <f t="shared" si="1569"/>
        <v>0</v>
      </c>
      <c r="BC277" s="47"/>
      <c r="BD277" s="52">
        <f t="shared" si="1570"/>
        <v>0</v>
      </c>
      <c r="BE277" s="47"/>
      <c r="BF277" s="52">
        <f t="shared" si="1571"/>
        <v>0</v>
      </c>
      <c r="BG277" s="47"/>
      <c r="BH277" s="52">
        <f t="shared" si="1572"/>
        <v>0</v>
      </c>
      <c r="BI277" s="47"/>
      <c r="BJ277" s="52">
        <f t="shared" si="1573"/>
        <v>0</v>
      </c>
      <c r="BK277" s="47"/>
      <c r="BL277" s="52">
        <f t="shared" si="1574"/>
        <v>0</v>
      </c>
      <c r="BM277" s="47"/>
      <c r="BN277" s="52">
        <f t="shared" si="1575"/>
        <v>0</v>
      </c>
      <c r="BO277" s="47"/>
      <c r="BP277" s="52">
        <f t="shared" si="1576"/>
        <v>0</v>
      </c>
      <c r="BQ277" s="47"/>
      <c r="BR277" s="52">
        <f t="shared" si="1577"/>
        <v>0</v>
      </c>
      <c r="BS277" s="47"/>
      <c r="BT277" s="52">
        <f t="shared" si="1578"/>
        <v>0</v>
      </c>
      <c r="BU277" s="47"/>
      <c r="BV277" s="52">
        <f t="shared" si="1579"/>
        <v>0</v>
      </c>
      <c r="BW277" s="47"/>
      <c r="BX277" s="505">
        <f t="shared" si="1580"/>
        <v>0</v>
      </c>
      <c r="BY277" s="499"/>
      <c r="BZ277" s="52">
        <f t="shared" si="1581"/>
        <v>0</v>
      </c>
      <c r="CA277" s="47"/>
      <c r="CB277" s="52">
        <f t="shared" si="1582"/>
        <v>0</v>
      </c>
      <c r="CC277" s="47"/>
      <c r="CD277" s="52">
        <f t="shared" si="1583"/>
        <v>0</v>
      </c>
      <c r="CE277" s="47"/>
      <c r="CF277" s="52">
        <f t="shared" si="1584"/>
        <v>0</v>
      </c>
      <c r="CG277" s="42"/>
      <c r="CH277" s="49">
        <f t="shared" si="1585"/>
        <v>0</v>
      </c>
      <c r="CI277" s="49">
        <f t="shared" si="1586"/>
        <v>0</v>
      </c>
      <c r="CJ277" s="1"/>
      <c r="CK277" s="1"/>
      <c r="CL277" s="207"/>
      <c r="CM277" s="207">
        <f t="shared" si="1587"/>
        <v>0</v>
      </c>
      <c r="CN277" s="206">
        <f t="shared" si="1588"/>
        <v>0</v>
      </c>
      <c r="CO277" s="206">
        <f t="shared" si="1589"/>
        <v>0</v>
      </c>
      <c r="CP277" s="207"/>
      <c r="CQ277" s="207">
        <f t="shared" si="1590"/>
        <v>0</v>
      </c>
      <c r="CR277" s="206">
        <f t="shared" si="1591"/>
        <v>0</v>
      </c>
      <c r="CS277" s="206">
        <f t="shared" si="1592"/>
        <v>0</v>
      </c>
      <c r="CT277" s="207"/>
      <c r="CU277" s="207">
        <f t="shared" si="1593"/>
        <v>0</v>
      </c>
      <c r="CV277" s="206">
        <f t="shared" si="1594"/>
        <v>0</v>
      </c>
      <c r="CW277" s="206">
        <f t="shared" si="1595"/>
        <v>0</v>
      </c>
      <c r="CX277" s="207"/>
      <c r="CY277" s="207">
        <f t="shared" si="1596"/>
        <v>0</v>
      </c>
      <c r="CZ277" s="206">
        <f t="shared" si="1597"/>
        <v>0</v>
      </c>
      <c r="DA277" s="206">
        <f t="shared" si="1598"/>
        <v>0</v>
      </c>
      <c r="DB277" s="207"/>
      <c r="DC277" s="207">
        <f t="shared" si="1599"/>
        <v>0</v>
      </c>
      <c r="DD277" s="206">
        <f t="shared" si="1600"/>
        <v>0</v>
      </c>
      <c r="DE277" s="206">
        <f t="shared" si="1601"/>
        <v>0</v>
      </c>
      <c r="DF277" s="207"/>
      <c r="DG277" s="207">
        <f t="shared" si="1602"/>
        <v>0</v>
      </c>
      <c r="DH277" s="206">
        <f t="shared" si="1603"/>
        <v>0</v>
      </c>
      <c r="DI277" s="206">
        <f t="shared" si="1604"/>
        <v>0</v>
      </c>
      <c r="DJ277" s="207"/>
      <c r="DK277" s="207">
        <f t="shared" si="1605"/>
        <v>0</v>
      </c>
      <c r="DL277" s="206">
        <f t="shared" si="1606"/>
        <v>0</v>
      </c>
      <c r="DM277" s="206">
        <f t="shared" si="1607"/>
        <v>0</v>
      </c>
      <c r="DN277" s="207"/>
      <c r="DO277" s="207">
        <f t="shared" si="1608"/>
        <v>0</v>
      </c>
      <c r="DP277" s="206">
        <f t="shared" si="1609"/>
        <v>0</v>
      </c>
      <c r="DQ277" s="206">
        <f t="shared" si="1610"/>
        <v>0</v>
      </c>
      <c r="DR277" s="207"/>
      <c r="DS277" s="207">
        <f t="shared" si="1670"/>
        <v>0</v>
      </c>
      <c r="DT277" s="206">
        <f t="shared" si="1671"/>
        <v>0</v>
      </c>
      <c r="DU277" s="206">
        <f t="shared" si="1672"/>
        <v>0</v>
      </c>
      <c r="DV277" s="207"/>
      <c r="DW277" s="207">
        <f t="shared" si="1611"/>
        <v>0</v>
      </c>
      <c r="DX277" s="206">
        <f t="shared" si="1612"/>
        <v>0</v>
      </c>
      <c r="DY277" s="206">
        <f t="shared" si="1613"/>
        <v>0</v>
      </c>
      <c r="DZ277" s="525"/>
      <c r="EA277" s="207">
        <f t="shared" si="1614"/>
        <v>0</v>
      </c>
      <c r="EB277" s="206">
        <f t="shared" si="1615"/>
        <v>0</v>
      </c>
      <c r="EC277" s="206">
        <f t="shared" si="1616"/>
        <v>0</v>
      </c>
      <c r="ED277" s="207"/>
      <c r="EE277" s="207">
        <f t="shared" si="1617"/>
        <v>0</v>
      </c>
      <c r="EF277" s="206">
        <f t="shared" si="1618"/>
        <v>0</v>
      </c>
      <c r="EG277" s="206">
        <f t="shared" si="1619"/>
        <v>0</v>
      </c>
      <c r="EH277" s="207"/>
      <c r="EI277" s="207">
        <f t="shared" si="1673"/>
        <v>0</v>
      </c>
      <c r="EJ277" s="206">
        <f t="shared" si="1620"/>
        <v>0</v>
      </c>
      <c r="EK277" s="206">
        <f t="shared" si="1621"/>
        <v>0</v>
      </c>
      <c r="EL277" s="207"/>
      <c r="EM277" s="207">
        <f t="shared" si="1622"/>
        <v>0</v>
      </c>
      <c r="EN277" s="206">
        <f t="shared" si="1623"/>
        <v>0</v>
      </c>
      <c r="EO277" s="206">
        <f t="shared" si="1624"/>
        <v>0</v>
      </c>
      <c r="EP277" s="207"/>
      <c r="EQ277" s="207">
        <f t="shared" si="1625"/>
        <v>0</v>
      </c>
      <c r="ER277" s="206"/>
      <c r="ES277" s="206">
        <f t="shared" si="1626"/>
        <v>0</v>
      </c>
      <c r="ET277" s="207"/>
      <c r="EU277" s="207">
        <f t="shared" si="1674"/>
        <v>0</v>
      </c>
      <c r="EV277" s="206">
        <f t="shared" si="1627"/>
        <v>0</v>
      </c>
      <c r="EW277" s="206">
        <f t="shared" si="1628"/>
        <v>0</v>
      </c>
      <c r="EX277" s="207"/>
      <c r="EY277" s="207">
        <f t="shared" si="1629"/>
        <v>0</v>
      </c>
      <c r="EZ277" s="206"/>
      <c r="FA277" s="206"/>
      <c r="FB277" s="207"/>
      <c r="FC277" s="207">
        <f t="shared" si="1630"/>
        <v>0</v>
      </c>
      <c r="FD277" s="206">
        <f t="shared" si="1631"/>
        <v>0</v>
      </c>
      <c r="FE277" s="206">
        <f t="shared" si="1632"/>
        <v>0</v>
      </c>
      <c r="FF277" s="207"/>
      <c r="FG277" s="207">
        <f t="shared" si="1633"/>
        <v>0</v>
      </c>
      <c r="FH277" s="206">
        <f t="shared" si="1634"/>
        <v>0</v>
      </c>
      <c r="FI277" s="206">
        <f t="shared" si="1635"/>
        <v>0</v>
      </c>
      <c r="FJ277" s="207"/>
      <c r="FK277" s="207">
        <f t="shared" si="1636"/>
        <v>0</v>
      </c>
      <c r="FL277" s="206">
        <f t="shared" si="1637"/>
        <v>0</v>
      </c>
      <c r="FM277" s="206">
        <f t="shared" si="1638"/>
        <v>0</v>
      </c>
      <c r="FN277" s="207"/>
      <c r="FO277" s="207">
        <f t="shared" si="1639"/>
        <v>0</v>
      </c>
      <c r="FP277" s="206">
        <f t="shared" si="1640"/>
        <v>0</v>
      </c>
      <c r="FQ277" s="206">
        <f t="shared" si="1641"/>
        <v>0</v>
      </c>
      <c r="FR277" s="207"/>
      <c r="FS277" s="207">
        <f t="shared" si="1642"/>
        <v>0</v>
      </c>
      <c r="FT277" s="206">
        <f t="shared" si="1643"/>
        <v>0</v>
      </c>
      <c r="FU277" s="206">
        <f t="shared" si="1644"/>
        <v>0</v>
      </c>
      <c r="FV277" s="207"/>
      <c r="FW277" s="207">
        <f t="shared" si="1645"/>
        <v>0</v>
      </c>
      <c r="FX277" s="206"/>
      <c r="FY277" s="206"/>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1:263" s="3" customFormat="1" x14ac:dyDescent="0.2">
      <c r="A278" s="45" t="s">
        <v>169</v>
      </c>
      <c r="B278" s="45" t="s">
        <v>170</v>
      </c>
      <c r="C278" s="45" t="s">
        <v>2</v>
      </c>
      <c r="D278" s="45">
        <v>140</v>
      </c>
      <c r="E278" s="486"/>
      <c r="F278" s="52">
        <f t="shared" si="1675"/>
        <v>0</v>
      </c>
      <c r="G278" s="47"/>
      <c r="H278" s="52">
        <f t="shared" si="1676"/>
        <v>0</v>
      </c>
      <c r="I278" s="47"/>
      <c r="J278" s="52">
        <f t="shared" si="1677"/>
        <v>0</v>
      </c>
      <c r="K278" s="47"/>
      <c r="L278" s="52">
        <f t="shared" si="1678"/>
        <v>0</v>
      </c>
      <c r="M278" s="47"/>
      <c r="N278" s="52">
        <f t="shared" si="1679"/>
        <v>0</v>
      </c>
      <c r="O278" s="47"/>
      <c r="P278" s="52">
        <f t="shared" si="1680"/>
        <v>0</v>
      </c>
      <c r="Q278" s="47"/>
      <c r="R278" s="52">
        <f t="shared" si="1681"/>
        <v>0</v>
      </c>
      <c r="S278" s="47"/>
      <c r="T278" s="52">
        <f t="shared" si="1682"/>
        <v>0</v>
      </c>
      <c r="U278" s="47"/>
      <c r="V278" s="52">
        <f t="shared" si="1683"/>
        <v>0</v>
      </c>
      <c r="W278" s="47"/>
      <c r="X278" s="52">
        <f t="shared" si="1684"/>
        <v>0</v>
      </c>
      <c r="Y278" s="47"/>
      <c r="Z278" s="52">
        <f t="shared" si="1685"/>
        <v>0</v>
      </c>
      <c r="AA278" s="47"/>
      <c r="AB278" s="481">
        <f t="shared" si="1686"/>
        <v>0</v>
      </c>
      <c r="AC278" s="486"/>
      <c r="AD278" s="52">
        <f t="shared" si="1658"/>
        <v>0</v>
      </c>
      <c r="AE278" s="47"/>
      <c r="AF278" s="52">
        <f t="shared" si="1659"/>
        <v>0</v>
      </c>
      <c r="AG278" s="47"/>
      <c r="AH278" s="52">
        <f t="shared" si="1660"/>
        <v>0</v>
      </c>
      <c r="AI278" s="47"/>
      <c r="AJ278" s="52">
        <f t="shared" si="1661"/>
        <v>0</v>
      </c>
      <c r="AK278" s="47"/>
      <c r="AL278" s="52">
        <f t="shared" si="1662"/>
        <v>0</v>
      </c>
      <c r="AM278" s="47"/>
      <c r="AN278" s="52">
        <f t="shared" si="1663"/>
        <v>0</v>
      </c>
      <c r="AO278" s="47"/>
      <c r="AP278" s="52">
        <f t="shared" si="1664"/>
        <v>0</v>
      </c>
      <c r="AQ278" s="47"/>
      <c r="AR278" s="52">
        <f t="shared" si="1665"/>
        <v>0</v>
      </c>
      <c r="AS278" s="47"/>
      <c r="AT278" s="52">
        <f t="shared" si="1666"/>
        <v>0</v>
      </c>
      <c r="AU278" s="47"/>
      <c r="AV278" s="52">
        <f t="shared" si="1667"/>
        <v>0</v>
      </c>
      <c r="AW278" s="47"/>
      <c r="AX278" s="52">
        <f t="shared" si="1668"/>
        <v>0</v>
      </c>
      <c r="AY278" s="47"/>
      <c r="AZ278" s="481">
        <f t="shared" si="1669"/>
        <v>0</v>
      </c>
      <c r="BA278" s="486"/>
      <c r="BB278" s="52">
        <f t="shared" si="1569"/>
        <v>0</v>
      </c>
      <c r="BC278" s="47"/>
      <c r="BD278" s="52">
        <f t="shared" si="1570"/>
        <v>0</v>
      </c>
      <c r="BE278" s="47"/>
      <c r="BF278" s="52">
        <f t="shared" si="1571"/>
        <v>0</v>
      </c>
      <c r="BG278" s="47"/>
      <c r="BH278" s="52">
        <f t="shared" si="1572"/>
        <v>0</v>
      </c>
      <c r="BI278" s="47"/>
      <c r="BJ278" s="52">
        <f t="shared" si="1573"/>
        <v>0</v>
      </c>
      <c r="BK278" s="47"/>
      <c r="BL278" s="52">
        <f t="shared" si="1574"/>
        <v>0</v>
      </c>
      <c r="BM278" s="47"/>
      <c r="BN278" s="52">
        <f t="shared" si="1575"/>
        <v>0</v>
      </c>
      <c r="BO278" s="47"/>
      <c r="BP278" s="52">
        <f t="shared" si="1576"/>
        <v>0</v>
      </c>
      <c r="BQ278" s="47"/>
      <c r="BR278" s="52">
        <f t="shared" si="1577"/>
        <v>0</v>
      </c>
      <c r="BS278" s="47"/>
      <c r="BT278" s="52">
        <f t="shared" si="1578"/>
        <v>0</v>
      </c>
      <c r="BU278" s="47"/>
      <c r="BV278" s="52">
        <f t="shared" si="1579"/>
        <v>0</v>
      </c>
      <c r="BW278" s="47"/>
      <c r="BX278" s="505">
        <f t="shared" si="1580"/>
        <v>0</v>
      </c>
      <c r="BY278" s="499"/>
      <c r="BZ278" s="52">
        <f t="shared" si="1581"/>
        <v>0</v>
      </c>
      <c r="CA278" s="47"/>
      <c r="CB278" s="52">
        <f t="shared" si="1582"/>
        <v>0</v>
      </c>
      <c r="CC278" s="47"/>
      <c r="CD278" s="52">
        <f t="shared" si="1583"/>
        <v>0</v>
      </c>
      <c r="CE278" s="47"/>
      <c r="CF278" s="52">
        <f t="shared" si="1584"/>
        <v>0</v>
      </c>
      <c r="CG278" s="42"/>
      <c r="CH278" s="49">
        <f t="shared" si="1585"/>
        <v>0</v>
      </c>
      <c r="CI278" s="49">
        <f t="shared" si="1586"/>
        <v>0</v>
      </c>
      <c r="CJ278" s="1"/>
      <c r="CK278" s="1"/>
      <c r="CL278" s="207"/>
      <c r="CM278" s="207">
        <f t="shared" si="1587"/>
        <v>0</v>
      </c>
      <c r="CN278" s="206">
        <f t="shared" si="1588"/>
        <v>0</v>
      </c>
      <c r="CO278" s="206">
        <f t="shared" si="1589"/>
        <v>0</v>
      </c>
      <c r="CP278" s="207"/>
      <c r="CQ278" s="207">
        <f t="shared" si="1590"/>
        <v>0</v>
      </c>
      <c r="CR278" s="206">
        <f t="shared" si="1591"/>
        <v>0</v>
      </c>
      <c r="CS278" s="206">
        <f t="shared" si="1592"/>
        <v>0</v>
      </c>
      <c r="CT278" s="207"/>
      <c r="CU278" s="207">
        <f t="shared" si="1593"/>
        <v>0</v>
      </c>
      <c r="CV278" s="206">
        <f t="shared" si="1594"/>
        <v>0</v>
      </c>
      <c r="CW278" s="206">
        <f t="shared" si="1595"/>
        <v>0</v>
      </c>
      <c r="CX278" s="207"/>
      <c r="CY278" s="207">
        <f t="shared" si="1596"/>
        <v>0</v>
      </c>
      <c r="CZ278" s="206">
        <f t="shared" si="1597"/>
        <v>0</v>
      </c>
      <c r="DA278" s="206">
        <f t="shared" si="1598"/>
        <v>0</v>
      </c>
      <c r="DB278" s="207"/>
      <c r="DC278" s="207">
        <f t="shared" si="1599"/>
        <v>0</v>
      </c>
      <c r="DD278" s="206">
        <f t="shared" si="1600"/>
        <v>0</v>
      </c>
      <c r="DE278" s="206">
        <f t="shared" si="1601"/>
        <v>0</v>
      </c>
      <c r="DF278" s="207"/>
      <c r="DG278" s="207">
        <f t="shared" si="1602"/>
        <v>0</v>
      </c>
      <c r="DH278" s="206">
        <f t="shared" si="1603"/>
        <v>0</v>
      </c>
      <c r="DI278" s="206">
        <f t="shared" si="1604"/>
        <v>0</v>
      </c>
      <c r="DJ278" s="207"/>
      <c r="DK278" s="207">
        <f t="shared" si="1605"/>
        <v>0</v>
      </c>
      <c r="DL278" s="206">
        <f t="shared" si="1606"/>
        <v>0</v>
      </c>
      <c r="DM278" s="206">
        <f t="shared" si="1607"/>
        <v>0</v>
      </c>
      <c r="DN278" s="207"/>
      <c r="DO278" s="207">
        <f t="shared" si="1608"/>
        <v>0</v>
      </c>
      <c r="DP278" s="206">
        <f t="shared" si="1609"/>
        <v>0</v>
      </c>
      <c r="DQ278" s="206">
        <f t="shared" si="1610"/>
        <v>0</v>
      </c>
      <c r="DR278" s="207"/>
      <c r="DS278" s="207">
        <f t="shared" si="1670"/>
        <v>0</v>
      </c>
      <c r="DT278" s="206">
        <f t="shared" si="1671"/>
        <v>0</v>
      </c>
      <c r="DU278" s="206">
        <f t="shared" si="1672"/>
        <v>0</v>
      </c>
      <c r="DV278" s="207"/>
      <c r="DW278" s="207">
        <f t="shared" si="1611"/>
        <v>0</v>
      </c>
      <c r="DX278" s="206">
        <f t="shared" si="1612"/>
        <v>0</v>
      </c>
      <c r="DY278" s="206">
        <f t="shared" si="1613"/>
        <v>0</v>
      </c>
      <c r="DZ278" s="525">
        <v>2</v>
      </c>
      <c r="EA278" s="207">
        <f t="shared" si="1614"/>
        <v>280</v>
      </c>
      <c r="EB278" s="206">
        <f t="shared" si="1615"/>
        <v>2</v>
      </c>
      <c r="EC278" s="206">
        <f t="shared" si="1616"/>
        <v>280</v>
      </c>
      <c r="ED278" s="207">
        <v>1.25</v>
      </c>
      <c r="EE278" s="207">
        <f t="shared" si="1617"/>
        <v>175</v>
      </c>
      <c r="EF278" s="206">
        <f t="shared" si="1618"/>
        <v>1.25</v>
      </c>
      <c r="EG278" s="206">
        <f t="shared" si="1619"/>
        <v>175</v>
      </c>
      <c r="EH278" s="207"/>
      <c r="EI278" s="207">
        <f t="shared" si="1673"/>
        <v>0</v>
      </c>
      <c r="EJ278" s="206">
        <f t="shared" si="1620"/>
        <v>0</v>
      </c>
      <c r="EK278" s="206">
        <f t="shared" si="1621"/>
        <v>0</v>
      </c>
      <c r="EL278" s="207"/>
      <c r="EM278" s="207">
        <f t="shared" si="1622"/>
        <v>0</v>
      </c>
      <c r="EN278" s="206">
        <f t="shared" si="1623"/>
        <v>0</v>
      </c>
      <c r="EO278" s="206">
        <f t="shared" si="1624"/>
        <v>0</v>
      </c>
      <c r="EP278" s="207"/>
      <c r="EQ278" s="207">
        <f t="shared" si="1625"/>
        <v>0</v>
      </c>
      <c r="ER278" s="206"/>
      <c r="ES278" s="206">
        <f t="shared" si="1626"/>
        <v>0</v>
      </c>
      <c r="ET278" s="207"/>
      <c r="EU278" s="207">
        <f t="shared" si="1674"/>
        <v>0</v>
      </c>
      <c r="EV278" s="206">
        <f t="shared" si="1627"/>
        <v>0</v>
      </c>
      <c r="EW278" s="206">
        <f t="shared" si="1628"/>
        <v>0</v>
      </c>
      <c r="EX278" s="207"/>
      <c r="EY278" s="207">
        <f t="shared" si="1629"/>
        <v>0</v>
      </c>
      <c r="EZ278" s="206"/>
      <c r="FA278" s="206"/>
      <c r="FB278" s="207"/>
      <c r="FC278" s="207">
        <f t="shared" si="1630"/>
        <v>0</v>
      </c>
      <c r="FD278" s="206">
        <f t="shared" si="1631"/>
        <v>0</v>
      </c>
      <c r="FE278" s="206">
        <f t="shared" si="1632"/>
        <v>0</v>
      </c>
      <c r="FF278" s="207"/>
      <c r="FG278" s="207">
        <f t="shared" si="1633"/>
        <v>0</v>
      </c>
      <c r="FH278" s="206">
        <f t="shared" si="1634"/>
        <v>0</v>
      </c>
      <c r="FI278" s="206">
        <f t="shared" si="1635"/>
        <v>0</v>
      </c>
      <c r="FJ278" s="207"/>
      <c r="FK278" s="207">
        <f t="shared" si="1636"/>
        <v>0</v>
      </c>
      <c r="FL278" s="206">
        <f t="shared" si="1637"/>
        <v>0</v>
      </c>
      <c r="FM278" s="206">
        <f t="shared" si="1638"/>
        <v>0</v>
      </c>
      <c r="FN278" s="207"/>
      <c r="FO278" s="207">
        <f t="shared" si="1639"/>
        <v>0</v>
      </c>
      <c r="FP278" s="206">
        <f t="shared" si="1640"/>
        <v>0</v>
      </c>
      <c r="FQ278" s="206">
        <f t="shared" si="1641"/>
        <v>0</v>
      </c>
      <c r="FR278" s="207"/>
      <c r="FS278" s="207">
        <f t="shared" si="1642"/>
        <v>0</v>
      </c>
      <c r="FT278" s="206">
        <f t="shared" si="1643"/>
        <v>0</v>
      </c>
      <c r="FU278" s="206">
        <f t="shared" si="1644"/>
        <v>0</v>
      </c>
      <c r="FV278" s="207"/>
      <c r="FW278" s="207">
        <f t="shared" si="1645"/>
        <v>0</v>
      </c>
      <c r="FX278" s="206"/>
      <c r="FY278" s="206"/>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1:263" s="3" customFormat="1" x14ac:dyDescent="0.2">
      <c r="A279" s="45" t="s">
        <v>181</v>
      </c>
      <c r="B279" s="45" t="s">
        <v>182</v>
      </c>
      <c r="C279" s="45" t="s">
        <v>2</v>
      </c>
      <c r="D279" s="45">
        <v>140</v>
      </c>
      <c r="E279" s="486"/>
      <c r="F279" s="52">
        <f t="shared" si="1675"/>
        <v>0</v>
      </c>
      <c r="G279" s="47"/>
      <c r="H279" s="52">
        <f t="shared" si="1676"/>
        <v>0</v>
      </c>
      <c r="I279" s="47"/>
      <c r="J279" s="52">
        <f t="shared" si="1677"/>
        <v>0</v>
      </c>
      <c r="K279" s="47"/>
      <c r="L279" s="52">
        <f t="shared" si="1678"/>
        <v>0</v>
      </c>
      <c r="M279" s="47"/>
      <c r="N279" s="52">
        <f t="shared" si="1679"/>
        <v>0</v>
      </c>
      <c r="O279" s="47"/>
      <c r="P279" s="52">
        <f t="shared" si="1680"/>
        <v>0</v>
      </c>
      <c r="Q279" s="47"/>
      <c r="R279" s="52">
        <f t="shared" si="1681"/>
        <v>0</v>
      </c>
      <c r="S279" s="47"/>
      <c r="T279" s="52">
        <f t="shared" si="1682"/>
        <v>0</v>
      </c>
      <c r="U279" s="47"/>
      <c r="V279" s="52">
        <f t="shared" si="1683"/>
        <v>0</v>
      </c>
      <c r="W279" s="47"/>
      <c r="X279" s="52">
        <f t="shared" si="1684"/>
        <v>0</v>
      </c>
      <c r="Y279" s="47"/>
      <c r="Z279" s="52">
        <f t="shared" si="1685"/>
        <v>0</v>
      </c>
      <c r="AA279" s="47"/>
      <c r="AB279" s="481">
        <f t="shared" si="1686"/>
        <v>0</v>
      </c>
      <c r="AC279" s="486"/>
      <c r="AD279" s="52">
        <f t="shared" si="1658"/>
        <v>0</v>
      </c>
      <c r="AE279" s="47"/>
      <c r="AF279" s="52">
        <f t="shared" si="1659"/>
        <v>0</v>
      </c>
      <c r="AG279" s="47"/>
      <c r="AH279" s="52">
        <f t="shared" si="1660"/>
        <v>0</v>
      </c>
      <c r="AI279" s="47"/>
      <c r="AJ279" s="52">
        <f t="shared" si="1661"/>
        <v>0</v>
      </c>
      <c r="AK279" s="47"/>
      <c r="AL279" s="52">
        <f t="shared" si="1662"/>
        <v>0</v>
      </c>
      <c r="AM279" s="47"/>
      <c r="AN279" s="52">
        <f t="shared" si="1663"/>
        <v>0</v>
      </c>
      <c r="AO279" s="47"/>
      <c r="AP279" s="52">
        <f t="shared" si="1664"/>
        <v>0</v>
      </c>
      <c r="AQ279" s="47"/>
      <c r="AR279" s="52">
        <f t="shared" si="1665"/>
        <v>0</v>
      </c>
      <c r="AS279" s="47"/>
      <c r="AT279" s="52">
        <f t="shared" si="1666"/>
        <v>0</v>
      </c>
      <c r="AU279" s="47"/>
      <c r="AV279" s="52">
        <f t="shared" si="1667"/>
        <v>0</v>
      </c>
      <c r="AW279" s="47"/>
      <c r="AX279" s="52">
        <f t="shared" si="1668"/>
        <v>0</v>
      </c>
      <c r="AY279" s="47"/>
      <c r="AZ279" s="481">
        <f t="shared" si="1669"/>
        <v>0</v>
      </c>
      <c r="BA279" s="486"/>
      <c r="BB279" s="52">
        <f t="shared" si="1569"/>
        <v>0</v>
      </c>
      <c r="BC279" s="47"/>
      <c r="BD279" s="52">
        <f t="shared" si="1570"/>
        <v>0</v>
      </c>
      <c r="BE279" s="47"/>
      <c r="BF279" s="52">
        <f t="shared" si="1571"/>
        <v>0</v>
      </c>
      <c r="BG279" s="47"/>
      <c r="BH279" s="52">
        <f t="shared" si="1572"/>
        <v>0</v>
      </c>
      <c r="BI279" s="47"/>
      <c r="BJ279" s="52">
        <f t="shared" si="1573"/>
        <v>0</v>
      </c>
      <c r="BK279" s="47"/>
      <c r="BL279" s="52">
        <f t="shared" si="1574"/>
        <v>0</v>
      </c>
      <c r="BM279" s="47"/>
      <c r="BN279" s="52">
        <f t="shared" si="1575"/>
        <v>0</v>
      </c>
      <c r="BO279" s="47"/>
      <c r="BP279" s="52">
        <f t="shared" si="1576"/>
        <v>0</v>
      </c>
      <c r="BQ279" s="47"/>
      <c r="BR279" s="52">
        <f t="shared" si="1577"/>
        <v>0</v>
      </c>
      <c r="BS279" s="47"/>
      <c r="BT279" s="52">
        <f t="shared" si="1578"/>
        <v>0</v>
      </c>
      <c r="BU279" s="47"/>
      <c r="BV279" s="52">
        <f t="shared" si="1579"/>
        <v>0</v>
      </c>
      <c r="BW279" s="47"/>
      <c r="BX279" s="505">
        <f t="shared" si="1580"/>
        <v>0</v>
      </c>
      <c r="BY279" s="499"/>
      <c r="BZ279" s="52">
        <f t="shared" si="1581"/>
        <v>0</v>
      </c>
      <c r="CA279" s="47"/>
      <c r="CB279" s="52">
        <f t="shared" si="1582"/>
        <v>0</v>
      </c>
      <c r="CC279" s="47"/>
      <c r="CD279" s="52">
        <f t="shared" si="1583"/>
        <v>0</v>
      </c>
      <c r="CE279" s="47"/>
      <c r="CF279" s="52">
        <f t="shared" si="1584"/>
        <v>0</v>
      </c>
      <c r="CG279" s="42"/>
      <c r="CH279" s="49">
        <f t="shared" si="1585"/>
        <v>0</v>
      </c>
      <c r="CI279" s="49">
        <f t="shared" si="1586"/>
        <v>0</v>
      </c>
      <c r="CJ279" s="1"/>
      <c r="CK279" s="1"/>
      <c r="CL279" s="207"/>
      <c r="CM279" s="207">
        <f t="shared" si="1587"/>
        <v>0</v>
      </c>
      <c r="CN279" s="206">
        <f t="shared" si="1588"/>
        <v>0</v>
      </c>
      <c r="CO279" s="206">
        <f t="shared" si="1589"/>
        <v>0</v>
      </c>
      <c r="CP279" s="207"/>
      <c r="CQ279" s="207">
        <f t="shared" si="1590"/>
        <v>0</v>
      </c>
      <c r="CR279" s="206">
        <f t="shared" si="1591"/>
        <v>0</v>
      </c>
      <c r="CS279" s="206">
        <f t="shared" si="1592"/>
        <v>0</v>
      </c>
      <c r="CT279" s="207"/>
      <c r="CU279" s="207">
        <f t="shared" si="1593"/>
        <v>0</v>
      </c>
      <c r="CV279" s="206">
        <f t="shared" si="1594"/>
        <v>0</v>
      </c>
      <c r="CW279" s="206">
        <f t="shared" si="1595"/>
        <v>0</v>
      </c>
      <c r="CX279" s="207"/>
      <c r="CY279" s="207">
        <f t="shared" si="1596"/>
        <v>0</v>
      </c>
      <c r="CZ279" s="206">
        <f t="shared" si="1597"/>
        <v>0</v>
      </c>
      <c r="DA279" s="206">
        <f t="shared" si="1598"/>
        <v>0</v>
      </c>
      <c r="DB279" s="207"/>
      <c r="DC279" s="207">
        <f t="shared" si="1599"/>
        <v>0</v>
      </c>
      <c r="DD279" s="206">
        <f t="shared" si="1600"/>
        <v>0</v>
      </c>
      <c r="DE279" s="206">
        <f t="shared" si="1601"/>
        <v>0</v>
      </c>
      <c r="DF279" s="207"/>
      <c r="DG279" s="207">
        <f t="shared" si="1602"/>
        <v>0</v>
      </c>
      <c r="DH279" s="206">
        <f t="shared" si="1603"/>
        <v>0</v>
      </c>
      <c r="DI279" s="206">
        <f t="shared" si="1604"/>
        <v>0</v>
      </c>
      <c r="DJ279" s="207"/>
      <c r="DK279" s="207">
        <f t="shared" si="1605"/>
        <v>0</v>
      </c>
      <c r="DL279" s="206">
        <f t="shared" si="1606"/>
        <v>0</v>
      </c>
      <c r="DM279" s="206">
        <f t="shared" si="1607"/>
        <v>0</v>
      </c>
      <c r="DN279" s="207"/>
      <c r="DO279" s="207">
        <f t="shared" si="1608"/>
        <v>0</v>
      </c>
      <c r="DP279" s="206">
        <f t="shared" si="1609"/>
        <v>0</v>
      </c>
      <c r="DQ279" s="206">
        <f t="shared" si="1610"/>
        <v>0</v>
      </c>
      <c r="DR279" s="207"/>
      <c r="DS279" s="207">
        <f t="shared" si="1670"/>
        <v>0</v>
      </c>
      <c r="DT279" s="206">
        <f t="shared" si="1671"/>
        <v>0</v>
      </c>
      <c r="DU279" s="206">
        <f t="shared" si="1672"/>
        <v>0</v>
      </c>
      <c r="DV279" s="207"/>
      <c r="DW279" s="207">
        <f t="shared" si="1611"/>
        <v>0</v>
      </c>
      <c r="DX279" s="206">
        <f t="shared" si="1612"/>
        <v>0</v>
      </c>
      <c r="DY279" s="206">
        <f t="shared" si="1613"/>
        <v>0</v>
      </c>
      <c r="DZ279" s="525"/>
      <c r="EA279" s="207">
        <f t="shared" si="1614"/>
        <v>0</v>
      </c>
      <c r="EB279" s="206">
        <f t="shared" si="1615"/>
        <v>0</v>
      </c>
      <c r="EC279" s="206">
        <f t="shared" si="1616"/>
        <v>0</v>
      </c>
      <c r="ED279" s="207"/>
      <c r="EE279" s="207">
        <f t="shared" si="1617"/>
        <v>0</v>
      </c>
      <c r="EF279" s="206">
        <f t="shared" si="1618"/>
        <v>0</v>
      </c>
      <c r="EG279" s="206">
        <f t="shared" si="1619"/>
        <v>0</v>
      </c>
      <c r="EH279" s="207"/>
      <c r="EI279" s="207">
        <f t="shared" si="1673"/>
        <v>0</v>
      </c>
      <c r="EJ279" s="206">
        <f t="shared" si="1620"/>
        <v>0</v>
      </c>
      <c r="EK279" s="206">
        <f t="shared" si="1621"/>
        <v>0</v>
      </c>
      <c r="EL279" s="207"/>
      <c r="EM279" s="207">
        <f t="shared" si="1622"/>
        <v>0</v>
      </c>
      <c r="EN279" s="206">
        <f t="shared" si="1623"/>
        <v>0</v>
      </c>
      <c r="EO279" s="206">
        <f t="shared" si="1624"/>
        <v>0</v>
      </c>
      <c r="EP279" s="207"/>
      <c r="EQ279" s="207">
        <f t="shared" si="1625"/>
        <v>0</v>
      </c>
      <c r="ER279" s="206"/>
      <c r="ES279" s="206">
        <f t="shared" si="1626"/>
        <v>0</v>
      </c>
      <c r="ET279" s="207"/>
      <c r="EU279" s="207">
        <f t="shared" si="1674"/>
        <v>0</v>
      </c>
      <c r="EV279" s="206">
        <f t="shared" si="1627"/>
        <v>0</v>
      </c>
      <c r="EW279" s="206">
        <f t="shared" si="1628"/>
        <v>0</v>
      </c>
      <c r="EX279" s="207"/>
      <c r="EY279" s="207">
        <f t="shared" si="1629"/>
        <v>0</v>
      </c>
      <c r="EZ279" s="206"/>
      <c r="FA279" s="206"/>
      <c r="FB279" s="207"/>
      <c r="FC279" s="207">
        <f t="shared" si="1630"/>
        <v>0</v>
      </c>
      <c r="FD279" s="206">
        <f t="shared" si="1631"/>
        <v>0</v>
      </c>
      <c r="FE279" s="206">
        <f t="shared" si="1632"/>
        <v>0</v>
      </c>
      <c r="FF279" s="207"/>
      <c r="FG279" s="207">
        <f t="shared" si="1633"/>
        <v>0</v>
      </c>
      <c r="FH279" s="206">
        <f t="shared" si="1634"/>
        <v>0</v>
      </c>
      <c r="FI279" s="206">
        <f t="shared" si="1635"/>
        <v>0</v>
      </c>
      <c r="FJ279" s="207"/>
      <c r="FK279" s="207">
        <f t="shared" si="1636"/>
        <v>0</v>
      </c>
      <c r="FL279" s="206">
        <f t="shared" si="1637"/>
        <v>0</v>
      </c>
      <c r="FM279" s="206">
        <f t="shared" si="1638"/>
        <v>0</v>
      </c>
      <c r="FN279" s="207"/>
      <c r="FO279" s="207">
        <f t="shared" si="1639"/>
        <v>0</v>
      </c>
      <c r="FP279" s="206">
        <f t="shared" si="1640"/>
        <v>0</v>
      </c>
      <c r="FQ279" s="206">
        <f t="shared" si="1641"/>
        <v>0</v>
      </c>
      <c r="FR279" s="207"/>
      <c r="FS279" s="207">
        <f t="shared" si="1642"/>
        <v>0</v>
      </c>
      <c r="FT279" s="206">
        <f t="shared" si="1643"/>
        <v>0</v>
      </c>
      <c r="FU279" s="206">
        <f t="shared" si="1644"/>
        <v>0</v>
      </c>
      <c r="FV279" s="207"/>
      <c r="FW279" s="207">
        <f t="shared" si="1645"/>
        <v>0</v>
      </c>
      <c r="FX279" s="206"/>
      <c r="FY279" s="206"/>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1:263" s="3" customFormat="1" x14ac:dyDescent="0.2">
      <c r="A280" s="45"/>
      <c r="B280" s="45"/>
      <c r="C280" s="45" t="s">
        <v>2</v>
      </c>
      <c r="D280" s="45">
        <v>140</v>
      </c>
      <c r="E280" s="486"/>
      <c r="F280" s="52">
        <f t="shared" si="1675"/>
        <v>0</v>
      </c>
      <c r="G280" s="47"/>
      <c r="H280" s="52">
        <f t="shared" si="1676"/>
        <v>0</v>
      </c>
      <c r="I280" s="47"/>
      <c r="J280" s="52">
        <f t="shared" si="1677"/>
        <v>0</v>
      </c>
      <c r="K280" s="47"/>
      <c r="L280" s="52">
        <f t="shared" si="1678"/>
        <v>0</v>
      </c>
      <c r="M280" s="47"/>
      <c r="N280" s="52">
        <f t="shared" si="1679"/>
        <v>0</v>
      </c>
      <c r="O280" s="47"/>
      <c r="P280" s="52">
        <f t="shared" si="1680"/>
        <v>0</v>
      </c>
      <c r="Q280" s="47"/>
      <c r="R280" s="52">
        <f t="shared" si="1681"/>
        <v>0</v>
      </c>
      <c r="S280" s="47"/>
      <c r="T280" s="52">
        <f t="shared" si="1682"/>
        <v>0</v>
      </c>
      <c r="U280" s="47"/>
      <c r="V280" s="52">
        <f t="shared" si="1683"/>
        <v>0</v>
      </c>
      <c r="W280" s="47"/>
      <c r="X280" s="52">
        <f t="shared" si="1684"/>
        <v>0</v>
      </c>
      <c r="Y280" s="47"/>
      <c r="Z280" s="52">
        <f t="shared" si="1685"/>
        <v>0</v>
      </c>
      <c r="AA280" s="47"/>
      <c r="AB280" s="481">
        <f t="shared" si="1686"/>
        <v>0</v>
      </c>
      <c r="AC280" s="486"/>
      <c r="AD280" s="52">
        <f t="shared" si="1658"/>
        <v>0</v>
      </c>
      <c r="AE280" s="47"/>
      <c r="AF280" s="52">
        <f t="shared" si="1659"/>
        <v>0</v>
      </c>
      <c r="AG280" s="47"/>
      <c r="AH280" s="52">
        <f t="shared" si="1660"/>
        <v>0</v>
      </c>
      <c r="AI280" s="47"/>
      <c r="AJ280" s="52">
        <f t="shared" si="1661"/>
        <v>0</v>
      </c>
      <c r="AK280" s="47"/>
      <c r="AL280" s="52">
        <f t="shared" si="1662"/>
        <v>0</v>
      </c>
      <c r="AM280" s="47"/>
      <c r="AN280" s="52">
        <f t="shared" si="1663"/>
        <v>0</v>
      </c>
      <c r="AO280" s="47"/>
      <c r="AP280" s="52">
        <f t="shared" si="1664"/>
        <v>0</v>
      </c>
      <c r="AQ280" s="47"/>
      <c r="AR280" s="52">
        <f t="shared" si="1665"/>
        <v>0</v>
      </c>
      <c r="AS280" s="47"/>
      <c r="AT280" s="52">
        <f t="shared" si="1666"/>
        <v>0</v>
      </c>
      <c r="AU280" s="47"/>
      <c r="AV280" s="52">
        <f t="shared" si="1667"/>
        <v>0</v>
      </c>
      <c r="AW280" s="47"/>
      <c r="AX280" s="52">
        <f t="shared" si="1668"/>
        <v>0</v>
      </c>
      <c r="AY280" s="47"/>
      <c r="AZ280" s="481">
        <f t="shared" si="1669"/>
        <v>0</v>
      </c>
      <c r="BA280" s="486"/>
      <c r="BB280" s="52">
        <f t="shared" si="1569"/>
        <v>0</v>
      </c>
      <c r="BC280" s="47"/>
      <c r="BD280" s="52">
        <f t="shared" si="1570"/>
        <v>0</v>
      </c>
      <c r="BE280" s="47"/>
      <c r="BF280" s="52">
        <f t="shared" si="1571"/>
        <v>0</v>
      </c>
      <c r="BG280" s="47"/>
      <c r="BH280" s="52">
        <f t="shared" si="1572"/>
        <v>0</v>
      </c>
      <c r="BI280" s="47"/>
      <c r="BJ280" s="52">
        <f t="shared" si="1573"/>
        <v>0</v>
      </c>
      <c r="BK280" s="47"/>
      <c r="BL280" s="52">
        <f t="shared" si="1574"/>
        <v>0</v>
      </c>
      <c r="BM280" s="47"/>
      <c r="BN280" s="52">
        <f t="shared" si="1575"/>
        <v>0</v>
      </c>
      <c r="BO280" s="47"/>
      <c r="BP280" s="52">
        <f t="shared" si="1576"/>
        <v>0</v>
      </c>
      <c r="BQ280" s="47"/>
      <c r="BR280" s="52">
        <f t="shared" si="1577"/>
        <v>0</v>
      </c>
      <c r="BS280" s="47"/>
      <c r="BT280" s="52">
        <f t="shared" si="1578"/>
        <v>0</v>
      </c>
      <c r="BU280" s="47"/>
      <c r="BV280" s="52">
        <f t="shared" si="1579"/>
        <v>0</v>
      </c>
      <c r="BW280" s="47"/>
      <c r="BX280" s="505">
        <f t="shared" si="1580"/>
        <v>0</v>
      </c>
      <c r="BY280" s="499"/>
      <c r="BZ280" s="52">
        <f t="shared" si="1581"/>
        <v>0</v>
      </c>
      <c r="CA280" s="47"/>
      <c r="CB280" s="52">
        <f t="shared" si="1582"/>
        <v>0</v>
      </c>
      <c r="CC280" s="47"/>
      <c r="CD280" s="52">
        <f t="shared" si="1583"/>
        <v>0</v>
      </c>
      <c r="CE280" s="47"/>
      <c r="CF280" s="52">
        <f t="shared" si="1584"/>
        <v>0</v>
      </c>
      <c r="CG280" s="42"/>
      <c r="CH280" s="49">
        <f t="shared" si="1585"/>
        <v>0</v>
      </c>
      <c r="CI280" s="49">
        <f t="shared" si="1586"/>
        <v>0</v>
      </c>
      <c r="CJ280" s="1"/>
      <c r="CK280" s="1"/>
      <c r="CL280" s="207"/>
      <c r="CM280" s="207">
        <f t="shared" si="1587"/>
        <v>0</v>
      </c>
      <c r="CN280" s="206">
        <f t="shared" si="1588"/>
        <v>0</v>
      </c>
      <c r="CO280" s="206">
        <f t="shared" si="1589"/>
        <v>0</v>
      </c>
      <c r="CP280" s="207"/>
      <c r="CQ280" s="207">
        <f t="shared" si="1590"/>
        <v>0</v>
      </c>
      <c r="CR280" s="206">
        <f t="shared" si="1591"/>
        <v>0</v>
      </c>
      <c r="CS280" s="206">
        <f t="shared" si="1592"/>
        <v>0</v>
      </c>
      <c r="CT280" s="207"/>
      <c r="CU280" s="207">
        <f t="shared" si="1593"/>
        <v>0</v>
      </c>
      <c r="CV280" s="206">
        <f t="shared" si="1594"/>
        <v>0</v>
      </c>
      <c r="CW280" s="206">
        <f t="shared" si="1595"/>
        <v>0</v>
      </c>
      <c r="CX280" s="207"/>
      <c r="CY280" s="207">
        <f t="shared" si="1596"/>
        <v>0</v>
      </c>
      <c r="CZ280" s="206">
        <f t="shared" si="1597"/>
        <v>0</v>
      </c>
      <c r="DA280" s="206">
        <f t="shared" si="1598"/>
        <v>0</v>
      </c>
      <c r="DB280" s="207"/>
      <c r="DC280" s="207">
        <f t="shared" si="1599"/>
        <v>0</v>
      </c>
      <c r="DD280" s="206">
        <f t="shared" si="1600"/>
        <v>0</v>
      </c>
      <c r="DE280" s="206">
        <f t="shared" si="1601"/>
        <v>0</v>
      </c>
      <c r="DF280" s="207"/>
      <c r="DG280" s="207">
        <f t="shared" si="1602"/>
        <v>0</v>
      </c>
      <c r="DH280" s="206">
        <f t="shared" si="1603"/>
        <v>0</v>
      </c>
      <c r="DI280" s="206">
        <f t="shared" si="1604"/>
        <v>0</v>
      </c>
      <c r="DJ280" s="207"/>
      <c r="DK280" s="207">
        <f t="shared" si="1605"/>
        <v>0</v>
      </c>
      <c r="DL280" s="206">
        <f t="shared" si="1606"/>
        <v>0</v>
      </c>
      <c r="DM280" s="206">
        <f t="shared" si="1607"/>
        <v>0</v>
      </c>
      <c r="DN280" s="207"/>
      <c r="DO280" s="207">
        <f t="shared" si="1608"/>
        <v>0</v>
      </c>
      <c r="DP280" s="206">
        <f t="shared" si="1609"/>
        <v>0</v>
      </c>
      <c r="DQ280" s="206">
        <f t="shared" si="1610"/>
        <v>0</v>
      </c>
      <c r="DR280" s="207"/>
      <c r="DS280" s="207">
        <f t="shared" si="1670"/>
        <v>0</v>
      </c>
      <c r="DT280" s="206">
        <f t="shared" si="1671"/>
        <v>0</v>
      </c>
      <c r="DU280" s="206">
        <f t="shared" si="1672"/>
        <v>0</v>
      </c>
      <c r="DV280" s="207"/>
      <c r="DW280" s="207">
        <f t="shared" si="1611"/>
        <v>0</v>
      </c>
      <c r="DX280" s="206">
        <f t="shared" si="1612"/>
        <v>0</v>
      </c>
      <c r="DY280" s="206">
        <f t="shared" si="1613"/>
        <v>0</v>
      </c>
      <c r="DZ280" s="525"/>
      <c r="EA280" s="207">
        <f t="shared" si="1614"/>
        <v>0</v>
      </c>
      <c r="EB280" s="206">
        <f t="shared" si="1615"/>
        <v>0</v>
      </c>
      <c r="EC280" s="206">
        <f t="shared" si="1616"/>
        <v>0</v>
      </c>
      <c r="ED280" s="207"/>
      <c r="EE280" s="207">
        <f t="shared" si="1617"/>
        <v>0</v>
      </c>
      <c r="EF280" s="206">
        <f t="shared" si="1618"/>
        <v>0</v>
      </c>
      <c r="EG280" s="206">
        <f t="shared" si="1619"/>
        <v>0</v>
      </c>
      <c r="EH280" s="207"/>
      <c r="EI280" s="207">
        <f t="shared" si="1673"/>
        <v>0</v>
      </c>
      <c r="EJ280" s="206">
        <f t="shared" si="1620"/>
        <v>0</v>
      </c>
      <c r="EK280" s="206">
        <f t="shared" si="1621"/>
        <v>0</v>
      </c>
      <c r="EL280" s="207"/>
      <c r="EM280" s="207">
        <f t="shared" si="1622"/>
        <v>0</v>
      </c>
      <c r="EN280" s="206">
        <f t="shared" si="1623"/>
        <v>0</v>
      </c>
      <c r="EO280" s="206">
        <f t="shared" si="1624"/>
        <v>0</v>
      </c>
      <c r="EP280" s="207"/>
      <c r="EQ280" s="207">
        <f t="shared" si="1625"/>
        <v>0</v>
      </c>
      <c r="ER280" s="206"/>
      <c r="ES280" s="206">
        <f t="shared" si="1626"/>
        <v>0</v>
      </c>
      <c r="ET280" s="207"/>
      <c r="EU280" s="207">
        <f t="shared" si="1674"/>
        <v>0</v>
      </c>
      <c r="EV280" s="206">
        <f t="shared" si="1627"/>
        <v>0</v>
      </c>
      <c r="EW280" s="206">
        <f t="shared" si="1628"/>
        <v>0</v>
      </c>
      <c r="EX280" s="207"/>
      <c r="EY280" s="207">
        <f t="shared" si="1629"/>
        <v>0</v>
      </c>
      <c r="EZ280" s="206"/>
      <c r="FA280" s="206"/>
      <c r="FB280" s="207"/>
      <c r="FC280" s="207">
        <f t="shared" si="1630"/>
        <v>0</v>
      </c>
      <c r="FD280" s="206">
        <f t="shared" si="1631"/>
        <v>0</v>
      </c>
      <c r="FE280" s="206">
        <f t="shared" si="1632"/>
        <v>0</v>
      </c>
      <c r="FF280" s="207"/>
      <c r="FG280" s="207">
        <f t="shared" si="1633"/>
        <v>0</v>
      </c>
      <c r="FH280" s="206">
        <f t="shared" si="1634"/>
        <v>0</v>
      </c>
      <c r="FI280" s="206">
        <f t="shared" si="1635"/>
        <v>0</v>
      </c>
      <c r="FJ280" s="207"/>
      <c r="FK280" s="207">
        <f t="shared" si="1636"/>
        <v>0</v>
      </c>
      <c r="FL280" s="206">
        <f t="shared" si="1637"/>
        <v>0</v>
      </c>
      <c r="FM280" s="206">
        <f t="shared" si="1638"/>
        <v>0</v>
      </c>
      <c r="FN280" s="207"/>
      <c r="FO280" s="207">
        <f t="shared" si="1639"/>
        <v>0</v>
      </c>
      <c r="FP280" s="206">
        <f t="shared" si="1640"/>
        <v>0</v>
      </c>
      <c r="FQ280" s="206">
        <f t="shared" si="1641"/>
        <v>0</v>
      </c>
      <c r="FR280" s="207"/>
      <c r="FS280" s="207">
        <f t="shared" si="1642"/>
        <v>0</v>
      </c>
      <c r="FT280" s="206">
        <f t="shared" si="1643"/>
        <v>0</v>
      </c>
      <c r="FU280" s="206">
        <f t="shared" si="1644"/>
        <v>0</v>
      </c>
      <c r="FV280" s="207"/>
      <c r="FW280" s="207">
        <f t="shared" si="1645"/>
        <v>0</v>
      </c>
      <c r="FX280" s="206"/>
      <c r="FY280" s="206"/>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1:263" s="3" customFormat="1" x14ac:dyDescent="0.2">
      <c r="A281" s="45" t="s">
        <v>119</v>
      </c>
      <c r="B281" s="45" t="s">
        <v>120</v>
      </c>
      <c r="C281" s="45" t="s">
        <v>7</v>
      </c>
      <c r="D281" s="45">
        <v>118</v>
      </c>
      <c r="E281" s="486"/>
      <c r="F281" s="52">
        <f t="shared" si="1675"/>
        <v>0</v>
      </c>
      <c r="G281" s="47"/>
      <c r="H281" s="52">
        <f t="shared" si="1676"/>
        <v>0</v>
      </c>
      <c r="I281" s="47"/>
      <c r="J281" s="52">
        <f t="shared" si="1677"/>
        <v>0</v>
      </c>
      <c r="K281" s="47"/>
      <c r="L281" s="52">
        <f t="shared" si="1678"/>
        <v>0</v>
      </c>
      <c r="M281" s="47"/>
      <c r="N281" s="52">
        <f t="shared" si="1679"/>
        <v>0</v>
      </c>
      <c r="O281" s="47"/>
      <c r="P281" s="52">
        <f t="shared" si="1680"/>
        <v>0</v>
      </c>
      <c r="Q281" s="47"/>
      <c r="R281" s="52">
        <f t="shared" si="1681"/>
        <v>0</v>
      </c>
      <c r="S281" s="47"/>
      <c r="T281" s="52">
        <f t="shared" si="1682"/>
        <v>0</v>
      </c>
      <c r="U281" s="47"/>
      <c r="V281" s="52">
        <f t="shared" si="1683"/>
        <v>0</v>
      </c>
      <c r="W281" s="47"/>
      <c r="X281" s="52">
        <f t="shared" si="1684"/>
        <v>0</v>
      </c>
      <c r="Y281" s="47"/>
      <c r="Z281" s="52">
        <f t="shared" si="1685"/>
        <v>0</v>
      </c>
      <c r="AA281" s="47"/>
      <c r="AB281" s="481">
        <f t="shared" si="1686"/>
        <v>0</v>
      </c>
      <c r="AC281" s="486"/>
      <c r="AD281" s="52">
        <f t="shared" si="1658"/>
        <v>0</v>
      </c>
      <c r="AE281" s="47"/>
      <c r="AF281" s="52">
        <f t="shared" si="1659"/>
        <v>0</v>
      </c>
      <c r="AG281" s="47"/>
      <c r="AH281" s="52">
        <f t="shared" si="1660"/>
        <v>0</v>
      </c>
      <c r="AI281" s="47"/>
      <c r="AJ281" s="52">
        <f t="shared" si="1661"/>
        <v>0</v>
      </c>
      <c r="AK281" s="47"/>
      <c r="AL281" s="52">
        <f t="shared" si="1662"/>
        <v>0</v>
      </c>
      <c r="AM281" s="47"/>
      <c r="AN281" s="52">
        <f t="shared" si="1663"/>
        <v>0</v>
      </c>
      <c r="AO281" s="47"/>
      <c r="AP281" s="52">
        <f t="shared" si="1664"/>
        <v>0</v>
      </c>
      <c r="AQ281" s="47"/>
      <c r="AR281" s="52">
        <f t="shared" si="1665"/>
        <v>0</v>
      </c>
      <c r="AS281" s="47"/>
      <c r="AT281" s="52">
        <f t="shared" si="1666"/>
        <v>0</v>
      </c>
      <c r="AU281" s="47"/>
      <c r="AV281" s="52">
        <f t="shared" si="1667"/>
        <v>0</v>
      </c>
      <c r="AW281" s="47"/>
      <c r="AX281" s="52">
        <f t="shared" si="1668"/>
        <v>0</v>
      </c>
      <c r="AY281" s="47"/>
      <c r="AZ281" s="481">
        <f t="shared" si="1669"/>
        <v>0</v>
      </c>
      <c r="BA281" s="486"/>
      <c r="BB281" s="52">
        <f t="shared" si="1569"/>
        <v>0</v>
      </c>
      <c r="BC281" s="47"/>
      <c r="BD281" s="52">
        <f t="shared" si="1570"/>
        <v>0</v>
      </c>
      <c r="BE281" s="47"/>
      <c r="BF281" s="52">
        <f t="shared" si="1571"/>
        <v>0</v>
      </c>
      <c r="BG281" s="47"/>
      <c r="BH281" s="52">
        <f t="shared" si="1572"/>
        <v>0</v>
      </c>
      <c r="BI281" s="47"/>
      <c r="BJ281" s="52">
        <f t="shared" si="1573"/>
        <v>0</v>
      </c>
      <c r="BK281" s="47"/>
      <c r="BL281" s="52">
        <f t="shared" si="1574"/>
        <v>0</v>
      </c>
      <c r="BM281" s="47"/>
      <c r="BN281" s="52">
        <f t="shared" si="1575"/>
        <v>0</v>
      </c>
      <c r="BO281" s="47"/>
      <c r="BP281" s="52">
        <f t="shared" si="1576"/>
        <v>0</v>
      </c>
      <c r="BQ281" s="47"/>
      <c r="BR281" s="52">
        <f t="shared" si="1577"/>
        <v>0</v>
      </c>
      <c r="BS281" s="47"/>
      <c r="BT281" s="52">
        <f t="shared" si="1578"/>
        <v>0</v>
      </c>
      <c r="BU281" s="47"/>
      <c r="BV281" s="52">
        <f t="shared" si="1579"/>
        <v>0</v>
      </c>
      <c r="BW281" s="47"/>
      <c r="BX281" s="505">
        <f t="shared" si="1580"/>
        <v>0</v>
      </c>
      <c r="BY281" s="499"/>
      <c r="BZ281" s="52">
        <f t="shared" si="1581"/>
        <v>0</v>
      </c>
      <c r="CA281" s="47"/>
      <c r="CB281" s="52">
        <f t="shared" si="1582"/>
        <v>0</v>
      </c>
      <c r="CC281" s="47"/>
      <c r="CD281" s="52">
        <f t="shared" si="1583"/>
        <v>0</v>
      </c>
      <c r="CE281" s="47"/>
      <c r="CF281" s="52">
        <f t="shared" si="1584"/>
        <v>0</v>
      </c>
      <c r="CG281" s="42"/>
      <c r="CH281" s="49">
        <f t="shared" si="1585"/>
        <v>0</v>
      </c>
      <c r="CI281" s="49">
        <f t="shared" si="1586"/>
        <v>0</v>
      </c>
      <c r="CJ281" s="1"/>
      <c r="CK281" s="1"/>
      <c r="CL281" s="207"/>
      <c r="CM281" s="207">
        <f t="shared" si="1587"/>
        <v>0</v>
      </c>
      <c r="CN281" s="206">
        <f t="shared" si="1588"/>
        <v>0</v>
      </c>
      <c r="CO281" s="206">
        <f t="shared" si="1589"/>
        <v>0</v>
      </c>
      <c r="CP281" s="207"/>
      <c r="CQ281" s="207">
        <f t="shared" si="1590"/>
        <v>0</v>
      </c>
      <c r="CR281" s="206">
        <f t="shared" si="1591"/>
        <v>0</v>
      </c>
      <c r="CS281" s="206">
        <f t="shared" si="1592"/>
        <v>0</v>
      </c>
      <c r="CT281" s="207"/>
      <c r="CU281" s="207">
        <f t="shared" si="1593"/>
        <v>0</v>
      </c>
      <c r="CV281" s="206">
        <f t="shared" si="1594"/>
        <v>0</v>
      </c>
      <c r="CW281" s="206">
        <f t="shared" si="1595"/>
        <v>0</v>
      </c>
      <c r="CX281" s="207"/>
      <c r="CY281" s="207">
        <f t="shared" si="1596"/>
        <v>0</v>
      </c>
      <c r="CZ281" s="206">
        <f t="shared" si="1597"/>
        <v>0</v>
      </c>
      <c r="DA281" s="206">
        <f t="shared" si="1598"/>
        <v>0</v>
      </c>
      <c r="DB281" s="207"/>
      <c r="DC281" s="207">
        <f t="shared" si="1599"/>
        <v>0</v>
      </c>
      <c r="DD281" s="206">
        <f t="shared" si="1600"/>
        <v>0</v>
      </c>
      <c r="DE281" s="206">
        <f t="shared" si="1601"/>
        <v>0</v>
      </c>
      <c r="DF281" s="207"/>
      <c r="DG281" s="207">
        <f t="shared" si="1602"/>
        <v>0</v>
      </c>
      <c r="DH281" s="206">
        <f t="shared" si="1603"/>
        <v>0</v>
      </c>
      <c r="DI281" s="206">
        <f t="shared" si="1604"/>
        <v>0</v>
      </c>
      <c r="DJ281" s="207"/>
      <c r="DK281" s="207">
        <f t="shared" si="1605"/>
        <v>0</v>
      </c>
      <c r="DL281" s="206">
        <f t="shared" si="1606"/>
        <v>0</v>
      </c>
      <c r="DM281" s="206">
        <f t="shared" si="1607"/>
        <v>0</v>
      </c>
      <c r="DN281" s="207"/>
      <c r="DO281" s="207">
        <f t="shared" si="1608"/>
        <v>0</v>
      </c>
      <c r="DP281" s="206">
        <f t="shared" si="1609"/>
        <v>0</v>
      </c>
      <c r="DQ281" s="206">
        <f t="shared" si="1610"/>
        <v>0</v>
      </c>
      <c r="DR281" s="207"/>
      <c r="DS281" s="207">
        <f t="shared" si="1670"/>
        <v>0</v>
      </c>
      <c r="DT281" s="206">
        <f t="shared" si="1671"/>
        <v>0</v>
      </c>
      <c r="DU281" s="206">
        <f t="shared" si="1672"/>
        <v>0</v>
      </c>
      <c r="DV281" s="207"/>
      <c r="DW281" s="207">
        <f t="shared" si="1611"/>
        <v>0</v>
      </c>
      <c r="DX281" s="206">
        <f t="shared" si="1612"/>
        <v>0</v>
      </c>
      <c r="DY281" s="206">
        <f t="shared" si="1613"/>
        <v>0</v>
      </c>
      <c r="DZ281" s="525"/>
      <c r="EA281" s="207">
        <f t="shared" si="1614"/>
        <v>0</v>
      </c>
      <c r="EB281" s="206">
        <f t="shared" si="1615"/>
        <v>0</v>
      </c>
      <c r="EC281" s="206">
        <f t="shared" si="1616"/>
        <v>0</v>
      </c>
      <c r="ED281" s="207"/>
      <c r="EE281" s="207">
        <f t="shared" si="1617"/>
        <v>0</v>
      </c>
      <c r="EF281" s="206">
        <f t="shared" si="1618"/>
        <v>0</v>
      </c>
      <c r="EG281" s="206">
        <f t="shared" si="1619"/>
        <v>0</v>
      </c>
      <c r="EH281" s="207"/>
      <c r="EI281" s="207">
        <f t="shared" si="1673"/>
        <v>0</v>
      </c>
      <c r="EJ281" s="206">
        <f t="shared" si="1620"/>
        <v>0</v>
      </c>
      <c r="EK281" s="206">
        <f t="shared" si="1621"/>
        <v>0</v>
      </c>
      <c r="EL281" s="207"/>
      <c r="EM281" s="207">
        <f t="shared" si="1622"/>
        <v>0</v>
      </c>
      <c r="EN281" s="206">
        <f t="shared" si="1623"/>
        <v>0</v>
      </c>
      <c r="EO281" s="206">
        <f t="shared" si="1624"/>
        <v>0</v>
      </c>
      <c r="EP281" s="207"/>
      <c r="EQ281" s="207">
        <f t="shared" si="1625"/>
        <v>0</v>
      </c>
      <c r="ER281" s="206"/>
      <c r="ES281" s="206">
        <f t="shared" si="1626"/>
        <v>0</v>
      </c>
      <c r="ET281" s="207"/>
      <c r="EU281" s="207">
        <f t="shared" si="1674"/>
        <v>0</v>
      </c>
      <c r="EV281" s="206">
        <f t="shared" si="1627"/>
        <v>0</v>
      </c>
      <c r="EW281" s="206">
        <f t="shared" si="1628"/>
        <v>0</v>
      </c>
      <c r="EX281" s="207"/>
      <c r="EY281" s="207">
        <f t="shared" si="1629"/>
        <v>0</v>
      </c>
      <c r="EZ281" s="206"/>
      <c r="FA281" s="206"/>
      <c r="FB281" s="207"/>
      <c r="FC281" s="207">
        <f t="shared" si="1630"/>
        <v>0</v>
      </c>
      <c r="FD281" s="206">
        <f t="shared" si="1631"/>
        <v>0</v>
      </c>
      <c r="FE281" s="206">
        <f t="shared" si="1632"/>
        <v>0</v>
      </c>
      <c r="FF281" s="207"/>
      <c r="FG281" s="207">
        <f t="shared" si="1633"/>
        <v>0</v>
      </c>
      <c r="FH281" s="206">
        <f t="shared" si="1634"/>
        <v>0</v>
      </c>
      <c r="FI281" s="206">
        <f t="shared" si="1635"/>
        <v>0</v>
      </c>
      <c r="FJ281" s="207"/>
      <c r="FK281" s="207">
        <f t="shared" si="1636"/>
        <v>0</v>
      </c>
      <c r="FL281" s="206">
        <f t="shared" si="1637"/>
        <v>0</v>
      </c>
      <c r="FM281" s="206">
        <f t="shared" si="1638"/>
        <v>0</v>
      </c>
      <c r="FN281" s="207"/>
      <c r="FO281" s="207">
        <f t="shared" si="1639"/>
        <v>0</v>
      </c>
      <c r="FP281" s="206">
        <f t="shared" si="1640"/>
        <v>0</v>
      </c>
      <c r="FQ281" s="206">
        <f t="shared" si="1641"/>
        <v>0</v>
      </c>
      <c r="FR281" s="207"/>
      <c r="FS281" s="207">
        <f t="shared" si="1642"/>
        <v>0</v>
      </c>
      <c r="FT281" s="206">
        <f t="shared" si="1643"/>
        <v>0</v>
      </c>
      <c r="FU281" s="206">
        <f t="shared" si="1644"/>
        <v>0</v>
      </c>
      <c r="FV281" s="207"/>
      <c r="FW281" s="207">
        <f t="shared" si="1645"/>
        <v>0</v>
      </c>
      <c r="FX281" s="206"/>
      <c r="FY281" s="206"/>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1:263" s="3" customFormat="1" x14ac:dyDescent="0.2">
      <c r="A282" s="45"/>
      <c r="B282" s="45"/>
      <c r="C282" s="45" t="s">
        <v>7</v>
      </c>
      <c r="D282" s="45">
        <v>118</v>
      </c>
      <c r="E282" s="486"/>
      <c r="F282" s="52">
        <f t="shared" si="1675"/>
        <v>0</v>
      </c>
      <c r="G282" s="47"/>
      <c r="H282" s="52">
        <f t="shared" si="1676"/>
        <v>0</v>
      </c>
      <c r="I282" s="47"/>
      <c r="J282" s="52">
        <f t="shared" si="1677"/>
        <v>0</v>
      </c>
      <c r="K282" s="47"/>
      <c r="L282" s="52">
        <f t="shared" si="1678"/>
        <v>0</v>
      </c>
      <c r="M282" s="47"/>
      <c r="N282" s="52">
        <f t="shared" si="1679"/>
        <v>0</v>
      </c>
      <c r="O282" s="47"/>
      <c r="P282" s="52">
        <f t="shared" si="1680"/>
        <v>0</v>
      </c>
      <c r="Q282" s="47"/>
      <c r="R282" s="52">
        <f t="shared" si="1681"/>
        <v>0</v>
      </c>
      <c r="S282" s="47"/>
      <c r="T282" s="52">
        <f t="shared" si="1682"/>
        <v>0</v>
      </c>
      <c r="U282" s="47"/>
      <c r="V282" s="52">
        <f t="shared" si="1683"/>
        <v>0</v>
      </c>
      <c r="W282" s="47"/>
      <c r="X282" s="52">
        <f t="shared" si="1684"/>
        <v>0</v>
      </c>
      <c r="Y282" s="47"/>
      <c r="Z282" s="52">
        <f t="shared" si="1685"/>
        <v>0</v>
      </c>
      <c r="AA282" s="47"/>
      <c r="AB282" s="481">
        <f t="shared" si="1686"/>
        <v>0</v>
      </c>
      <c r="AC282" s="486"/>
      <c r="AD282" s="52">
        <f t="shared" si="1658"/>
        <v>0</v>
      </c>
      <c r="AE282" s="47"/>
      <c r="AF282" s="52">
        <f t="shared" si="1659"/>
        <v>0</v>
      </c>
      <c r="AG282" s="47"/>
      <c r="AH282" s="52">
        <f t="shared" si="1660"/>
        <v>0</v>
      </c>
      <c r="AI282" s="47"/>
      <c r="AJ282" s="52">
        <f t="shared" si="1661"/>
        <v>0</v>
      </c>
      <c r="AK282" s="47"/>
      <c r="AL282" s="52">
        <f t="shared" si="1662"/>
        <v>0</v>
      </c>
      <c r="AM282" s="47"/>
      <c r="AN282" s="52">
        <f t="shared" si="1663"/>
        <v>0</v>
      </c>
      <c r="AO282" s="47"/>
      <c r="AP282" s="52">
        <f t="shared" si="1664"/>
        <v>0</v>
      </c>
      <c r="AQ282" s="47"/>
      <c r="AR282" s="52">
        <f t="shared" si="1665"/>
        <v>0</v>
      </c>
      <c r="AS282" s="47"/>
      <c r="AT282" s="52">
        <f t="shared" si="1666"/>
        <v>0</v>
      </c>
      <c r="AU282" s="47"/>
      <c r="AV282" s="52">
        <f t="shared" si="1667"/>
        <v>0</v>
      </c>
      <c r="AW282" s="47"/>
      <c r="AX282" s="52">
        <f t="shared" si="1668"/>
        <v>0</v>
      </c>
      <c r="AY282" s="47"/>
      <c r="AZ282" s="481">
        <f t="shared" si="1669"/>
        <v>0</v>
      </c>
      <c r="BA282" s="486"/>
      <c r="BB282" s="52">
        <f t="shared" si="1569"/>
        <v>0</v>
      </c>
      <c r="BC282" s="47"/>
      <c r="BD282" s="52">
        <f t="shared" si="1570"/>
        <v>0</v>
      </c>
      <c r="BE282" s="47"/>
      <c r="BF282" s="52">
        <f t="shared" si="1571"/>
        <v>0</v>
      </c>
      <c r="BG282" s="47"/>
      <c r="BH282" s="52">
        <f t="shared" si="1572"/>
        <v>0</v>
      </c>
      <c r="BI282" s="47"/>
      <c r="BJ282" s="52">
        <f t="shared" si="1573"/>
        <v>0</v>
      </c>
      <c r="BK282" s="47"/>
      <c r="BL282" s="52">
        <f t="shared" si="1574"/>
        <v>0</v>
      </c>
      <c r="BM282" s="47"/>
      <c r="BN282" s="52">
        <f t="shared" si="1575"/>
        <v>0</v>
      </c>
      <c r="BO282" s="47"/>
      <c r="BP282" s="52">
        <f t="shared" si="1576"/>
        <v>0</v>
      </c>
      <c r="BQ282" s="47"/>
      <c r="BR282" s="52">
        <f t="shared" si="1577"/>
        <v>0</v>
      </c>
      <c r="BS282" s="47"/>
      <c r="BT282" s="52">
        <f t="shared" si="1578"/>
        <v>0</v>
      </c>
      <c r="BU282" s="47"/>
      <c r="BV282" s="52">
        <f t="shared" si="1579"/>
        <v>0</v>
      </c>
      <c r="BW282" s="47"/>
      <c r="BX282" s="505">
        <f t="shared" si="1580"/>
        <v>0</v>
      </c>
      <c r="BY282" s="499"/>
      <c r="BZ282" s="52">
        <f t="shared" si="1581"/>
        <v>0</v>
      </c>
      <c r="CA282" s="47"/>
      <c r="CB282" s="52">
        <f t="shared" si="1582"/>
        <v>0</v>
      </c>
      <c r="CC282" s="47"/>
      <c r="CD282" s="52">
        <f t="shared" si="1583"/>
        <v>0</v>
      </c>
      <c r="CE282" s="47"/>
      <c r="CF282" s="52">
        <f t="shared" si="1584"/>
        <v>0</v>
      </c>
      <c r="CG282" s="42"/>
      <c r="CH282" s="49">
        <f t="shared" si="1585"/>
        <v>0</v>
      </c>
      <c r="CI282" s="49">
        <f t="shared" si="1586"/>
        <v>0</v>
      </c>
      <c r="CJ282" s="1"/>
      <c r="CK282" s="1"/>
      <c r="CL282" s="207"/>
      <c r="CM282" s="207">
        <f t="shared" si="1587"/>
        <v>0</v>
      </c>
      <c r="CN282" s="206">
        <f t="shared" si="1588"/>
        <v>0</v>
      </c>
      <c r="CO282" s="206">
        <f t="shared" si="1589"/>
        <v>0</v>
      </c>
      <c r="CP282" s="207"/>
      <c r="CQ282" s="207">
        <f t="shared" si="1590"/>
        <v>0</v>
      </c>
      <c r="CR282" s="206">
        <f t="shared" si="1591"/>
        <v>0</v>
      </c>
      <c r="CS282" s="206">
        <f t="shared" si="1592"/>
        <v>0</v>
      </c>
      <c r="CT282" s="207"/>
      <c r="CU282" s="207">
        <f t="shared" si="1593"/>
        <v>0</v>
      </c>
      <c r="CV282" s="206">
        <f t="shared" si="1594"/>
        <v>0</v>
      </c>
      <c r="CW282" s="206">
        <f t="shared" si="1595"/>
        <v>0</v>
      </c>
      <c r="CX282" s="207"/>
      <c r="CY282" s="207">
        <f t="shared" si="1596"/>
        <v>0</v>
      </c>
      <c r="CZ282" s="206">
        <f t="shared" si="1597"/>
        <v>0</v>
      </c>
      <c r="DA282" s="206">
        <f t="shared" si="1598"/>
        <v>0</v>
      </c>
      <c r="DB282" s="207"/>
      <c r="DC282" s="207">
        <f t="shared" si="1599"/>
        <v>0</v>
      </c>
      <c r="DD282" s="206">
        <f t="shared" si="1600"/>
        <v>0</v>
      </c>
      <c r="DE282" s="206">
        <f t="shared" si="1601"/>
        <v>0</v>
      </c>
      <c r="DF282" s="207"/>
      <c r="DG282" s="207">
        <f t="shared" si="1602"/>
        <v>0</v>
      </c>
      <c r="DH282" s="206">
        <f t="shared" si="1603"/>
        <v>0</v>
      </c>
      <c r="DI282" s="206">
        <f t="shared" si="1604"/>
        <v>0</v>
      </c>
      <c r="DJ282" s="207"/>
      <c r="DK282" s="207">
        <f t="shared" si="1605"/>
        <v>0</v>
      </c>
      <c r="DL282" s="206">
        <f t="shared" si="1606"/>
        <v>0</v>
      </c>
      <c r="DM282" s="206">
        <f t="shared" si="1607"/>
        <v>0</v>
      </c>
      <c r="DN282" s="207"/>
      <c r="DO282" s="207">
        <f t="shared" si="1608"/>
        <v>0</v>
      </c>
      <c r="DP282" s="206">
        <f t="shared" si="1609"/>
        <v>0</v>
      </c>
      <c r="DQ282" s="206">
        <f t="shared" si="1610"/>
        <v>0</v>
      </c>
      <c r="DR282" s="207"/>
      <c r="DS282" s="207">
        <f t="shared" si="1670"/>
        <v>0</v>
      </c>
      <c r="DT282" s="206">
        <f t="shared" si="1671"/>
        <v>0</v>
      </c>
      <c r="DU282" s="206">
        <f t="shared" si="1672"/>
        <v>0</v>
      </c>
      <c r="DV282" s="207"/>
      <c r="DW282" s="207">
        <f t="shared" si="1611"/>
        <v>0</v>
      </c>
      <c r="DX282" s="206">
        <f t="shared" si="1612"/>
        <v>0</v>
      </c>
      <c r="DY282" s="206">
        <f t="shared" si="1613"/>
        <v>0</v>
      </c>
      <c r="DZ282" s="525"/>
      <c r="EA282" s="207">
        <f t="shared" si="1614"/>
        <v>0</v>
      </c>
      <c r="EB282" s="206">
        <f t="shared" si="1615"/>
        <v>0</v>
      </c>
      <c r="EC282" s="206">
        <f t="shared" si="1616"/>
        <v>0</v>
      </c>
      <c r="ED282" s="207"/>
      <c r="EE282" s="207">
        <f t="shared" si="1617"/>
        <v>0</v>
      </c>
      <c r="EF282" s="206">
        <f t="shared" si="1618"/>
        <v>0</v>
      </c>
      <c r="EG282" s="206">
        <f t="shared" si="1619"/>
        <v>0</v>
      </c>
      <c r="EH282" s="207"/>
      <c r="EI282" s="207">
        <f t="shared" si="1673"/>
        <v>0</v>
      </c>
      <c r="EJ282" s="206">
        <f t="shared" si="1620"/>
        <v>0</v>
      </c>
      <c r="EK282" s="206">
        <f t="shared" si="1621"/>
        <v>0</v>
      </c>
      <c r="EL282" s="207"/>
      <c r="EM282" s="207">
        <f t="shared" si="1622"/>
        <v>0</v>
      </c>
      <c r="EN282" s="206">
        <f t="shared" si="1623"/>
        <v>0</v>
      </c>
      <c r="EO282" s="206">
        <f t="shared" si="1624"/>
        <v>0</v>
      </c>
      <c r="EP282" s="207"/>
      <c r="EQ282" s="207">
        <f t="shared" si="1625"/>
        <v>0</v>
      </c>
      <c r="ER282" s="206"/>
      <c r="ES282" s="206">
        <f t="shared" si="1626"/>
        <v>0</v>
      </c>
      <c r="ET282" s="207"/>
      <c r="EU282" s="207">
        <f t="shared" si="1674"/>
        <v>0</v>
      </c>
      <c r="EV282" s="206">
        <f t="shared" si="1627"/>
        <v>0</v>
      </c>
      <c r="EW282" s="206">
        <f t="shared" si="1628"/>
        <v>0</v>
      </c>
      <c r="EX282" s="207"/>
      <c r="EY282" s="207">
        <f t="shared" si="1629"/>
        <v>0</v>
      </c>
      <c r="EZ282" s="206"/>
      <c r="FA282" s="206"/>
      <c r="FB282" s="207"/>
      <c r="FC282" s="207">
        <f t="shared" si="1630"/>
        <v>0</v>
      </c>
      <c r="FD282" s="206">
        <f t="shared" si="1631"/>
        <v>0</v>
      </c>
      <c r="FE282" s="206">
        <f t="shared" si="1632"/>
        <v>0</v>
      </c>
      <c r="FF282" s="207"/>
      <c r="FG282" s="207">
        <f t="shared" si="1633"/>
        <v>0</v>
      </c>
      <c r="FH282" s="206">
        <f t="shared" si="1634"/>
        <v>0</v>
      </c>
      <c r="FI282" s="206">
        <f t="shared" si="1635"/>
        <v>0</v>
      </c>
      <c r="FJ282" s="207"/>
      <c r="FK282" s="207">
        <f t="shared" si="1636"/>
        <v>0</v>
      </c>
      <c r="FL282" s="206">
        <f t="shared" si="1637"/>
        <v>0</v>
      </c>
      <c r="FM282" s="206">
        <f t="shared" si="1638"/>
        <v>0</v>
      </c>
      <c r="FN282" s="207"/>
      <c r="FO282" s="207">
        <f t="shared" si="1639"/>
        <v>0</v>
      </c>
      <c r="FP282" s="206">
        <f t="shared" si="1640"/>
        <v>0</v>
      </c>
      <c r="FQ282" s="206">
        <f t="shared" si="1641"/>
        <v>0</v>
      </c>
      <c r="FR282" s="207"/>
      <c r="FS282" s="207">
        <f t="shared" si="1642"/>
        <v>0</v>
      </c>
      <c r="FT282" s="206">
        <f t="shared" si="1643"/>
        <v>0</v>
      </c>
      <c r="FU282" s="206">
        <f t="shared" si="1644"/>
        <v>0</v>
      </c>
      <c r="FV282" s="207"/>
      <c r="FW282" s="207">
        <f t="shared" si="1645"/>
        <v>0</v>
      </c>
      <c r="FX282" s="206"/>
      <c r="FY282" s="206"/>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1:263" s="3" customFormat="1" x14ac:dyDescent="0.2">
      <c r="A283" s="45"/>
      <c r="B283" s="45"/>
      <c r="C283" s="45" t="s">
        <v>7</v>
      </c>
      <c r="D283" s="45">
        <v>118</v>
      </c>
      <c r="E283" s="486"/>
      <c r="F283" s="52">
        <f t="shared" si="1675"/>
        <v>0</v>
      </c>
      <c r="G283" s="47"/>
      <c r="H283" s="52">
        <f t="shared" si="1676"/>
        <v>0</v>
      </c>
      <c r="I283" s="47"/>
      <c r="J283" s="52">
        <f t="shared" si="1677"/>
        <v>0</v>
      </c>
      <c r="K283" s="47"/>
      <c r="L283" s="52">
        <f t="shared" si="1678"/>
        <v>0</v>
      </c>
      <c r="M283" s="47"/>
      <c r="N283" s="52">
        <f t="shared" si="1679"/>
        <v>0</v>
      </c>
      <c r="O283" s="47"/>
      <c r="P283" s="52">
        <f t="shared" si="1680"/>
        <v>0</v>
      </c>
      <c r="Q283" s="47"/>
      <c r="R283" s="52">
        <f t="shared" si="1681"/>
        <v>0</v>
      </c>
      <c r="S283" s="47"/>
      <c r="T283" s="52">
        <f t="shared" si="1682"/>
        <v>0</v>
      </c>
      <c r="U283" s="47"/>
      <c r="V283" s="52">
        <f t="shared" si="1683"/>
        <v>0</v>
      </c>
      <c r="W283" s="47"/>
      <c r="X283" s="52">
        <f t="shared" si="1684"/>
        <v>0</v>
      </c>
      <c r="Y283" s="47"/>
      <c r="Z283" s="52">
        <f t="shared" si="1685"/>
        <v>0</v>
      </c>
      <c r="AA283" s="47"/>
      <c r="AB283" s="481">
        <f t="shared" si="1686"/>
        <v>0</v>
      </c>
      <c r="AC283" s="486"/>
      <c r="AD283" s="52">
        <f t="shared" si="1658"/>
        <v>0</v>
      </c>
      <c r="AE283" s="47"/>
      <c r="AF283" s="52">
        <f t="shared" si="1659"/>
        <v>0</v>
      </c>
      <c r="AG283" s="47"/>
      <c r="AH283" s="52">
        <f t="shared" si="1660"/>
        <v>0</v>
      </c>
      <c r="AI283" s="47"/>
      <c r="AJ283" s="52">
        <f t="shared" si="1661"/>
        <v>0</v>
      </c>
      <c r="AK283" s="47"/>
      <c r="AL283" s="52">
        <f t="shared" si="1662"/>
        <v>0</v>
      </c>
      <c r="AM283" s="47"/>
      <c r="AN283" s="52">
        <f t="shared" si="1663"/>
        <v>0</v>
      </c>
      <c r="AO283" s="47"/>
      <c r="AP283" s="52">
        <f t="shared" si="1664"/>
        <v>0</v>
      </c>
      <c r="AQ283" s="47"/>
      <c r="AR283" s="52">
        <f t="shared" si="1665"/>
        <v>0</v>
      </c>
      <c r="AS283" s="47"/>
      <c r="AT283" s="52">
        <f t="shared" si="1666"/>
        <v>0</v>
      </c>
      <c r="AU283" s="47"/>
      <c r="AV283" s="52">
        <f t="shared" si="1667"/>
        <v>0</v>
      </c>
      <c r="AW283" s="47"/>
      <c r="AX283" s="52">
        <f t="shared" si="1668"/>
        <v>0</v>
      </c>
      <c r="AY283" s="47"/>
      <c r="AZ283" s="481">
        <f t="shared" si="1669"/>
        <v>0</v>
      </c>
      <c r="BA283" s="486"/>
      <c r="BB283" s="52">
        <f t="shared" si="1569"/>
        <v>0</v>
      </c>
      <c r="BC283" s="47"/>
      <c r="BD283" s="52">
        <f t="shared" si="1570"/>
        <v>0</v>
      </c>
      <c r="BE283" s="47"/>
      <c r="BF283" s="52">
        <f t="shared" si="1571"/>
        <v>0</v>
      </c>
      <c r="BG283" s="47"/>
      <c r="BH283" s="52">
        <f t="shared" si="1572"/>
        <v>0</v>
      </c>
      <c r="BI283" s="47"/>
      <c r="BJ283" s="52">
        <f t="shared" si="1573"/>
        <v>0</v>
      </c>
      <c r="BK283" s="47"/>
      <c r="BL283" s="52">
        <f t="shared" si="1574"/>
        <v>0</v>
      </c>
      <c r="BM283" s="47"/>
      <c r="BN283" s="52">
        <f t="shared" si="1575"/>
        <v>0</v>
      </c>
      <c r="BO283" s="47"/>
      <c r="BP283" s="52">
        <f t="shared" si="1576"/>
        <v>0</v>
      </c>
      <c r="BQ283" s="47"/>
      <c r="BR283" s="52">
        <f t="shared" si="1577"/>
        <v>0</v>
      </c>
      <c r="BS283" s="47"/>
      <c r="BT283" s="52">
        <f t="shared" si="1578"/>
        <v>0</v>
      </c>
      <c r="BU283" s="47"/>
      <c r="BV283" s="52">
        <f t="shared" si="1579"/>
        <v>0</v>
      </c>
      <c r="BW283" s="47"/>
      <c r="BX283" s="505">
        <f t="shared" si="1580"/>
        <v>0</v>
      </c>
      <c r="BY283" s="499"/>
      <c r="BZ283" s="52">
        <f t="shared" si="1581"/>
        <v>0</v>
      </c>
      <c r="CA283" s="47"/>
      <c r="CB283" s="52">
        <f t="shared" si="1582"/>
        <v>0</v>
      </c>
      <c r="CC283" s="47"/>
      <c r="CD283" s="52">
        <f t="shared" si="1583"/>
        <v>0</v>
      </c>
      <c r="CE283" s="47"/>
      <c r="CF283" s="52">
        <f t="shared" si="1584"/>
        <v>0</v>
      </c>
      <c r="CG283" s="42"/>
      <c r="CH283" s="49">
        <f t="shared" si="1585"/>
        <v>0</v>
      </c>
      <c r="CI283" s="49">
        <f t="shared" si="1586"/>
        <v>0</v>
      </c>
      <c r="CJ283" s="1"/>
      <c r="CK283" s="1"/>
      <c r="CL283" s="207"/>
      <c r="CM283" s="207">
        <f t="shared" si="1587"/>
        <v>0</v>
      </c>
      <c r="CN283" s="206">
        <f t="shared" si="1588"/>
        <v>0</v>
      </c>
      <c r="CO283" s="206">
        <f t="shared" si="1589"/>
        <v>0</v>
      </c>
      <c r="CP283" s="207"/>
      <c r="CQ283" s="207">
        <f t="shared" si="1590"/>
        <v>0</v>
      </c>
      <c r="CR283" s="206">
        <f t="shared" si="1591"/>
        <v>0</v>
      </c>
      <c r="CS283" s="206">
        <f t="shared" si="1592"/>
        <v>0</v>
      </c>
      <c r="CT283" s="207"/>
      <c r="CU283" s="207">
        <f t="shared" si="1593"/>
        <v>0</v>
      </c>
      <c r="CV283" s="206">
        <f t="shared" si="1594"/>
        <v>0</v>
      </c>
      <c r="CW283" s="206">
        <f t="shared" si="1595"/>
        <v>0</v>
      </c>
      <c r="CX283" s="207"/>
      <c r="CY283" s="207">
        <f t="shared" si="1596"/>
        <v>0</v>
      </c>
      <c r="CZ283" s="206">
        <f t="shared" si="1597"/>
        <v>0</v>
      </c>
      <c r="DA283" s="206">
        <f t="shared" si="1598"/>
        <v>0</v>
      </c>
      <c r="DB283" s="207"/>
      <c r="DC283" s="207">
        <f t="shared" si="1599"/>
        <v>0</v>
      </c>
      <c r="DD283" s="206">
        <f t="shared" si="1600"/>
        <v>0</v>
      </c>
      <c r="DE283" s="206">
        <f t="shared" si="1601"/>
        <v>0</v>
      </c>
      <c r="DF283" s="207"/>
      <c r="DG283" s="207">
        <f t="shared" si="1602"/>
        <v>0</v>
      </c>
      <c r="DH283" s="206">
        <f t="shared" si="1603"/>
        <v>0</v>
      </c>
      <c r="DI283" s="206">
        <f t="shared" si="1604"/>
        <v>0</v>
      </c>
      <c r="DJ283" s="207"/>
      <c r="DK283" s="207">
        <f t="shared" si="1605"/>
        <v>0</v>
      </c>
      <c r="DL283" s="206">
        <f t="shared" si="1606"/>
        <v>0</v>
      </c>
      <c r="DM283" s="206">
        <f t="shared" si="1607"/>
        <v>0</v>
      </c>
      <c r="DN283" s="207"/>
      <c r="DO283" s="207">
        <f t="shared" si="1608"/>
        <v>0</v>
      </c>
      <c r="DP283" s="206">
        <f t="shared" si="1609"/>
        <v>0</v>
      </c>
      <c r="DQ283" s="206">
        <f t="shared" si="1610"/>
        <v>0</v>
      </c>
      <c r="DR283" s="207"/>
      <c r="DS283" s="207">
        <f t="shared" si="1670"/>
        <v>0</v>
      </c>
      <c r="DT283" s="206">
        <f t="shared" si="1671"/>
        <v>0</v>
      </c>
      <c r="DU283" s="206">
        <f t="shared" si="1672"/>
        <v>0</v>
      </c>
      <c r="DV283" s="207"/>
      <c r="DW283" s="207">
        <f t="shared" si="1611"/>
        <v>0</v>
      </c>
      <c r="DX283" s="206">
        <f t="shared" si="1612"/>
        <v>0</v>
      </c>
      <c r="DY283" s="206">
        <f t="shared" si="1613"/>
        <v>0</v>
      </c>
      <c r="DZ283" s="525"/>
      <c r="EA283" s="207">
        <f t="shared" si="1614"/>
        <v>0</v>
      </c>
      <c r="EB283" s="206">
        <f t="shared" si="1615"/>
        <v>0</v>
      </c>
      <c r="EC283" s="206">
        <f t="shared" si="1616"/>
        <v>0</v>
      </c>
      <c r="ED283" s="207"/>
      <c r="EE283" s="207">
        <f t="shared" si="1617"/>
        <v>0</v>
      </c>
      <c r="EF283" s="206">
        <f t="shared" si="1618"/>
        <v>0</v>
      </c>
      <c r="EG283" s="206">
        <f t="shared" si="1619"/>
        <v>0</v>
      </c>
      <c r="EH283" s="207"/>
      <c r="EI283" s="207">
        <f t="shared" si="1673"/>
        <v>0</v>
      </c>
      <c r="EJ283" s="206">
        <f t="shared" si="1620"/>
        <v>0</v>
      </c>
      <c r="EK283" s="206">
        <f t="shared" si="1621"/>
        <v>0</v>
      </c>
      <c r="EL283" s="207"/>
      <c r="EM283" s="207">
        <f t="shared" si="1622"/>
        <v>0</v>
      </c>
      <c r="EN283" s="206">
        <f t="shared" si="1623"/>
        <v>0</v>
      </c>
      <c r="EO283" s="206">
        <f t="shared" si="1624"/>
        <v>0</v>
      </c>
      <c r="EP283" s="207"/>
      <c r="EQ283" s="207">
        <f t="shared" si="1625"/>
        <v>0</v>
      </c>
      <c r="ER283" s="206"/>
      <c r="ES283" s="206">
        <f t="shared" si="1626"/>
        <v>0</v>
      </c>
      <c r="ET283" s="207"/>
      <c r="EU283" s="207">
        <f t="shared" si="1674"/>
        <v>0</v>
      </c>
      <c r="EV283" s="206">
        <f t="shared" si="1627"/>
        <v>0</v>
      </c>
      <c r="EW283" s="206">
        <f t="shared" si="1628"/>
        <v>0</v>
      </c>
      <c r="EX283" s="207"/>
      <c r="EY283" s="207">
        <f t="shared" si="1629"/>
        <v>0</v>
      </c>
      <c r="EZ283" s="206"/>
      <c r="FA283" s="206"/>
      <c r="FB283" s="207"/>
      <c r="FC283" s="207">
        <f t="shared" si="1630"/>
        <v>0</v>
      </c>
      <c r="FD283" s="206">
        <f t="shared" si="1631"/>
        <v>0</v>
      </c>
      <c r="FE283" s="206">
        <f t="shared" si="1632"/>
        <v>0</v>
      </c>
      <c r="FF283" s="207"/>
      <c r="FG283" s="207">
        <f t="shared" si="1633"/>
        <v>0</v>
      </c>
      <c r="FH283" s="206">
        <f t="shared" si="1634"/>
        <v>0</v>
      </c>
      <c r="FI283" s="206">
        <f t="shared" si="1635"/>
        <v>0</v>
      </c>
      <c r="FJ283" s="207"/>
      <c r="FK283" s="207">
        <f t="shared" si="1636"/>
        <v>0</v>
      </c>
      <c r="FL283" s="206">
        <f t="shared" si="1637"/>
        <v>0</v>
      </c>
      <c r="FM283" s="206">
        <f t="shared" si="1638"/>
        <v>0</v>
      </c>
      <c r="FN283" s="207"/>
      <c r="FO283" s="207">
        <f t="shared" si="1639"/>
        <v>0</v>
      </c>
      <c r="FP283" s="206">
        <f t="shared" si="1640"/>
        <v>0</v>
      </c>
      <c r="FQ283" s="206">
        <f t="shared" si="1641"/>
        <v>0</v>
      </c>
      <c r="FR283" s="207"/>
      <c r="FS283" s="207">
        <f t="shared" si="1642"/>
        <v>0</v>
      </c>
      <c r="FT283" s="206">
        <f t="shared" si="1643"/>
        <v>0</v>
      </c>
      <c r="FU283" s="206">
        <f t="shared" si="1644"/>
        <v>0</v>
      </c>
      <c r="FV283" s="207"/>
      <c r="FW283" s="207">
        <f t="shared" si="1645"/>
        <v>0</v>
      </c>
      <c r="FX283" s="206"/>
      <c r="FY283" s="206"/>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1:263" s="3" customFormat="1" x14ac:dyDescent="0.2">
      <c r="A284" s="45"/>
      <c r="B284" s="45"/>
      <c r="C284" s="45" t="s">
        <v>7</v>
      </c>
      <c r="D284" s="45">
        <v>118</v>
      </c>
      <c r="E284" s="486"/>
      <c r="F284" s="52">
        <f t="shared" si="1675"/>
        <v>0</v>
      </c>
      <c r="G284" s="47"/>
      <c r="H284" s="52">
        <f t="shared" si="1676"/>
        <v>0</v>
      </c>
      <c r="I284" s="47"/>
      <c r="J284" s="52">
        <f t="shared" si="1677"/>
        <v>0</v>
      </c>
      <c r="K284" s="47"/>
      <c r="L284" s="52">
        <f t="shared" si="1678"/>
        <v>0</v>
      </c>
      <c r="M284" s="47"/>
      <c r="N284" s="52">
        <f t="shared" si="1679"/>
        <v>0</v>
      </c>
      <c r="O284" s="47"/>
      <c r="P284" s="52">
        <f t="shared" si="1680"/>
        <v>0</v>
      </c>
      <c r="Q284" s="47"/>
      <c r="R284" s="52">
        <f t="shared" si="1681"/>
        <v>0</v>
      </c>
      <c r="S284" s="47"/>
      <c r="T284" s="52">
        <f t="shared" si="1682"/>
        <v>0</v>
      </c>
      <c r="U284" s="47"/>
      <c r="V284" s="52">
        <f t="shared" si="1683"/>
        <v>0</v>
      </c>
      <c r="W284" s="47"/>
      <c r="X284" s="52">
        <f t="shared" si="1684"/>
        <v>0</v>
      </c>
      <c r="Y284" s="47"/>
      <c r="Z284" s="52">
        <f t="shared" si="1685"/>
        <v>0</v>
      </c>
      <c r="AA284" s="47"/>
      <c r="AB284" s="481">
        <f t="shared" si="1686"/>
        <v>0</v>
      </c>
      <c r="AC284" s="486"/>
      <c r="AD284" s="52">
        <f t="shared" si="1658"/>
        <v>0</v>
      </c>
      <c r="AE284" s="47"/>
      <c r="AF284" s="52">
        <f t="shared" si="1659"/>
        <v>0</v>
      </c>
      <c r="AG284" s="47"/>
      <c r="AH284" s="52">
        <f t="shared" si="1660"/>
        <v>0</v>
      </c>
      <c r="AI284" s="47"/>
      <c r="AJ284" s="52">
        <f t="shared" si="1661"/>
        <v>0</v>
      </c>
      <c r="AK284" s="47"/>
      <c r="AL284" s="52">
        <f t="shared" si="1662"/>
        <v>0</v>
      </c>
      <c r="AM284" s="47"/>
      <c r="AN284" s="52">
        <f t="shared" si="1663"/>
        <v>0</v>
      </c>
      <c r="AO284" s="47"/>
      <c r="AP284" s="52">
        <f t="shared" si="1664"/>
        <v>0</v>
      </c>
      <c r="AQ284" s="47"/>
      <c r="AR284" s="52">
        <f t="shared" si="1665"/>
        <v>0</v>
      </c>
      <c r="AS284" s="47"/>
      <c r="AT284" s="52">
        <f t="shared" si="1666"/>
        <v>0</v>
      </c>
      <c r="AU284" s="47"/>
      <c r="AV284" s="52">
        <f t="shared" si="1667"/>
        <v>0</v>
      </c>
      <c r="AW284" s="47"/>
      <c r="AX284" s="52">
        <f t="shared" si="1668"/>
        <v>0</v>
      </c>
      <c r="AY284" s="47"/>
      <c r="AZ284" s="481">
        <f t="shared" si="1669"/>
        <v>0</v>
      </c>
      <c r="BA284" s="486"/>
      <c r="BB284" s="52">
        <f t="shared" si="1569"/>
        <v>0</v>
      </c>
      <c r="BC284" s="47"/>
      <c r="BD284" s="52">
        <f t="shared" si="1570"/>
        <v>0</v>
      </c>
      <c r="BE284" s="47"/>
      <c r="BF284" s="52">
        <f t="shared" si="1571"/>
        <v>0</v>
      </c>
      <c r="BG284" s="47"/>
      <c r="BH284" s="52">
        <f t="shared" si="1572"/>
        <v>0</v>
      </c>
      <c r="BI284" s="47"/>
      <c r="BJ284" s="52">
        <f t="shared" si="1573"/>
        <v>0</v>
      </c>
      <c r="BK284" s="47"/>
      <c r="BL284" s="52">
        <f t="shared" si="1574"/>
        <v>0</v>
      </c>
      <c r="BM284" s="47"/>
      <c r="BN284" s="52">
        <f t="shared" si="1575"/>
        <v>0</v>
      </c>
      <c r="BO284" s="47"/>
      <c r="BP284" s="52">
        <f t="shared" si="1576"/>
        <v>0</v>
      </c>
      <c r="BQ284" s="47"/>
      <c r="BR284" s="52">
        <f t="shared" si="1577"/>
        <v>0</v>
      </c>
      <c r="BS284" s="47"/>
      <c r="BT284" s="52">
        <f t="shared" si="1578"/>
        <v>0</v>
      </c>
      <c r="BU284" s="47"/>
      <c r="BV284" s="52">
        <f t="shared" si="1579"/>
        <v>0</v>
      </c>
      <c r="BW284" s="47"/>
      <c r="BX284" s="505">
        <f t="shared" si="1580"/>
        <v>0</v>
      </c>
      <c r="BY284" s="499"/>
      <c r="BZ284" s="52">
        <f t="shared" si="1581"/>
        <v>0</v>
      </c>
      <c r="CA284" s="47"/>
      <c r="CB284" s="52">
        <f t="shared" si="1582"/>
        <v>0</v>
      </c>
      <c r="CC284" s="47"/>
      <c r="CD284" s="52">
        <f t="shared" si="1583"/>
        <v>0</v>
      </c>
      <c r="CE284" s="47"/>
      <c r="CF284" s="52">
        <f t="shared" si="1584"/>
        <v>0</v>
      </c>
      <c r="CG284" s="42"/>
      <c r="CH284" s="49">
        <f t="shared" si="1585"/>
        <v>0</v>
      </c>
      <c r="CI284" s="49">
        <f t="shared" si="1586"/>
        <v>0</v>
      </c>
      <c r="CJ284" s="1"/>
      <c r="CK284" s="1"/>
      <c r="CL284" s="207"/>
      <c r="CM284" s="207">
        <f t="shared" si="1587"/>
        <v>0</v>
      </c>
      <c r="CN284" s="206">
        <f t="shared" si="1588"/>
        <v>0</v>
      </c>
      <c r="CO284" s="206">
        <f t="shared" si="1589"/>
        <v>0</v>
      </c>
      <c r="CP284" s="207"/>
      <c r="CQ284" s="207">
        <f t="shared" si="1590"/>
        <v>0</v>
      </c>
      <c r="CR284" s="206">
        <f t="shared" si="1591"/>
        <v>0</v>
      </c>
      <c r="CS284" s="206">
        <f t="shared" si="1592"/>
        <v>0</v>
      </c>
      <c r="CT284" s="207"/>
      <c r="CU284" s="207">
        <f t="shared" si="1593"/>
        <v>0</v>
      </c>
      <c r="CV284" s="206">
        <f t="shared" si="1594"/>
        <v>0</v>
      </c>
      <c r="CW284" s="206">
        <f t="shared" si="1595"/>
        <v>0</v>
      </c>
      <c r="CX284" s="207"/>
      <c r="CY284" s="207">
        <f t="shared" si="1596"/>
        <v>0</v>
      </c>
      <c r="CZ284" s="206">
        <f t="shared" si="1597"/>
        <v>0</v>
      </c>
      <c r="DA284" s="206">
        <f t="shared" si="1598"/>
        <v>0</v>
      </c>
      <c r="DB284" s="207"/>
      <c r="DC284" s="207">
        <f t="shared" si="1599"/>
        <v>0</v>
      </c>
      <c r="DD284" s="206">
        <f t="shared" si="1600"/>
        <v>0</v>
      </c>
      <c r="DE284" s="206">
        <f t="shared" si="1601"/>
        <v>0</v>
      </c>
      <c r="DF284" s="207"/>
      <c r="DG284" s="207">
        <f t="shared" si="1602"/>
        <v>0</v>
      </c>
      <c r="DH284" s="206">
        <f t="shared" si="1603"/>
        <v>0</v>
      </c>
      <c r="DI284" s="206">
        <f t="shared" si="1604"/>
        <v>0</v>
      </c>
      <c r="DJ284" s="207"/>
      <c r="DK284" s="207">
        <f t="shared" si="1605"/>
        <v>0</v>
      </c>
      <c r="DL284" s="206">
        <f t="shared" si="1606"/>
        <v>0</v>
      </c>
      <c r="DM284" s="206">
        <f t="shared" si="1607"/>
        <v>0</v>
      </c>
      <c r="DN284" s="207"/>
      <c r="DO284" s="207">
        <f t="shared" si="1608"/>
        <v>0</v>
      </c>
      <c r="DP284" s="206">
        <f t="shared" si="1609"/>
        <v>0</v>
      </c>
      <c r="DQ284" s="206">
        <f t="shared" si="1610"/>
        <v>0</v>
      </c>
      <c r="DR284" s="207"/>
      <c r="DS284" s="207">
        <f t="shared" si="1670"/>
        <v>0</v>
      </c>
      <c r="DT284" s="206">
        <f t="shared" si="1671"/>
        <v>0</v>
      </c>
      <c r="DU284" s="206">
        <f t="shared" si="1672"/>
        <v>0</v>
      </c>
      <c r="DV284" s="207"/>
      <c r="DW284" s="207">
        <f t="shared" si="1611"/>
        <v>0</v>
      </c>
      <c r="DX284" s="206">
        <f t="shared" si="1612"/>
        <v>0</v>
      </c>
      <c r="DY284" s="206">
        <f t="shared" si="1613"/>
        <v>0</v>
      </c>
      <c r="DZ284" s="525"/>
      <c r="EA284" s="207">
        <f t="shared" si="1614"/>
        <v>0</v>
      </c>
      <c r="EB284" s="206">
        <f t="shared" si="1615"/>
        <v>0</v>
      </c>
      <c r="EC284" s="206">
        <f t="shared" si="1616"/>
        <v>0</v>
      </c>
      <c r="ED284" s="207"/>
      <c r="EE284" s="207">
        <f t="shared" si="1617"/>
        <v>0</v>
      </c>
      <c r="EF284" s="206">
        <f t="shared" si="1618"/>
        <v>0</v>
      </c>
      <c r="EG284" s="206">
        <f t="shared" si="1619"/>
        <v>0</v>
      </c>
      <c r="EH284" s="207"/>
      <c r="EI284" s="207">
        <f t="shared" si="1673"/>
        <v>0</v>
      </c>
      <c r="EJ284" s="206">
        <f t="shared" si="1620"/>
        <v>0</v>
      </c>
      <c r="EK284" s="206">
        <f t="shared" si="1621"/>
        <v>0</v>
      </c>
      <c r="EL284" s="207"/>
      <c r="EM284" s="207">
        <f t="shared" si="1622"/>
        <v>0</v>
      </c>
      <c r="EN284" s="206">
        <f t="shared" si="1623"/>
        <v>0</v>
      </c>
      <c r="EO284" s="206">
        <f t="shared" si="1624"/>
        <v>0</v>
      </c>
      <c r="EP284" s="207"/>
      <c r="EQ284" s="207">
        <f t="shared" si="1625"/>
        <v>0</v>
      </c>
      <c r="ER284" s="206"/>
      <c r="ES284" s="206">
        <f t="shared" si="1626"/>
        <v>0</v>
      </c>
      <c r="ET284" s="207"/>
      <c r="EU284" s="207">
        <f t="shared" si="1674"/>
        <v>0</v>
      </c>
      <c r="EV284" s="206">
        <f t="shared" si="1627"/>
        <v>0</v>
      </c>
      <c r="EW284" s="206">
        <f t="shared" si="1628"/>
        <v>0</v>
      </c>
      <c r="EX284" s="207"/>
      <c r="EY284" s="207">
        <f t="shared" si="1629"/>
        <v>0</v>
      </c>
      <c r="EZ284" s="206"/>
      <c r="FA284" s="206"/>
      <c r="FB284" s="207"/>
      <c r="FC284" s="207">
        <f t="shared" si="1630"/>
        <v>0</v>
      </c>
      <c r="FD284" s="206">
        <f t="shared" si="1631"/>
        <v>0</v>
      </c>
      <c r="FE284" s="206">
        <f t="shared" si="1632"/>
        <v>0</v>
      </c>
      <c r="FF284" s="207"/>
      <c r="FG284" s="207">
        <f t="shared" si="1633"/>
        <v>0</v>
      </c>
      <c r="FH284" s="206">
        <f t="shared" si="1634"/>
        <v>0</v>
      </c>
      <c r="FI284" s="206">
        <f t="shared" si="1635"/>
        <v>0</v>
      </c>
      <c r="FJ284" s="207"/>
      <c r="FK284" s="207">
        <f t="shared" si="1636"/>
        <v>0</v>
      </c>
      <c r="FL284" s="206">
        <f t="shared" si="1637"/>
        <v>0</v>
      </c>
      <c r="FM284" s="206">
        <f t="shared" si="1638"/>
        <v>0</v>
      </c>
      <c r="FN284" s="207"/>
      <c r="FO284" s="207">
        <f t="shared" si="1639"/>
        <v>0</v>
      </c>
      <c r="FP284" s="206">
        <f t="shared" si="1640"/>
        <v>0</v>
      </c>
      <c r="FQ284" s="206">
        <f t="shared" si="1641"/>
        <v>0</v>
      </c>
      <c r="FR284" s="207"/>
      <c r="FS284" s="207">
        <f t="shared" si="1642"/>
        <v>0</v>
      </c>
      <c r="FT284" s="206">
        <f t="shared" si="1643"/>
        <v>0</v>
      </c>
      <c r="FU284" s="206">
        <f t="shared" si="1644"/>
        <v>0</v>
      </c>
      <c r="FV284" s="207"/>
      <c r="FW284" s="207">
        <f t="shared" si="1645"/>
        <v>0</v>
      </c>
      <c r="FX284" s="206"/>
      <c r="FY284" s="206"/>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1:263" s="3" customFormat="1" x14ac:dyDescent="0.2">
      <c r="A285" s="45" t="s">
        <v>89</v>
      </c>
      <c r="B285" s="45" t="s">
        <v>90</v>
      </c>
      <c r="C285" s="45" t="s">
        <v>3</v>
      </c>
      <c r="D285" s="45">
        <v>100</v>
      </c>
      <c r="E285" s="486"/>
      <c r="F285" s="52">
        <f t="shared" ref="F285" si="1687">SUM(E285*$D285)</f>
        <v>0</v>
      </c>
      <c r="G285" s="47"/>
      <c r="H285" s="52">
        <f t="shared" ref="H285" si="1688">SUM(G285*$D285)</f>
        <v>0</v>
      </c>
      <c r="I285" s="47"/>
      <c r="J285" s="52">
        <f t="shared" ref="J285" si="1689">SUM(I285*$D285)</f>
        <v>0</v>
      </c>
      <c r="K285" s="47"/>
      <c r="L285" s="52">
        <f t="shared" ref="L285" si="1690">SUM(K285*$D285)</f>
        <v>0</v>
      </c>
      <c r="M285" s="47"/>
      <c r="N285" s="52">
        <f t="shared" ref="N285" si="1691">SUM(M285*$D285)</f>
        <v>0</v>
      </c>
      <c r="O285" s="47"/>
      <c r="P285" s="52">
        <f t="shared" ref="P285" si="1692">SUM(O285*$D285)</f>
        <v>0</v>
      </c>
      <c r="Q285" s="47"/>
      <c r="R285" s="52">
        <f t="shared" ref="R285" si="1693">SUM(Q285*$D285)</f>
        <v>0</v>
      </c>
      <c r="S285" s="47"/>
      <c r="T285" s="52">
        <f t="shared" ref="T285" si="1694">SUM(S285*$D285)</f>
        <v>0</v>
      </c>
      <c r="U285" s="47"/>
      <c r="V285" s="52">
        <f t="shared" ref="V285" si="1695">SUM(U285*$D285)</f>
        <v>0</v>
      </c>
      <c r="W285" s="47"/>
      <c r="X285" s="52">
        <f t="shared" ref="X285" si="1696">SUM(W285*$D285)</f>
        <v>0</v>
      </c>
      <c r="Y285" s="47"/>
      <c r="Z285" s="52">
        <f t="shared" ref="Z285" si="1697">SUM(Y285*$D285)</f>
        <v>0</v>
      </c>
      <c r="AA285" s="47"/>
      <c r="AB285" s="481">
        <f t="shared" ref="AB285" si="1698">SUM(AA285*$D285)</f>
        <v>0</v>
      </c>
      <c r="AC285" s="486"/>
      <c r="AD285" s="52">
        <f t="shared" si="1658"/>
        <v>0</v>
      </c>
      <c r="AE285" s="47"/>
      <c r="AF285" s="52">
        <f t="shared" si="1659"/>
        <v>0</v>
      </c>
      <c r="AG285" s="47"/>
      <c r="AH285" s="52">
        <f t="shared" si="1660"/>
        <v>0</v>
      </c>
      <c r="AI285" s="47"/>
      <c r="AJ285" s="52">
        <f t="shared" si="1661"/>
        <v>0</v>
      </c>
      <c r="AK285" s="47"/>
      <c r="AL285" s="52">
        <f t="shared" si="1662"/>
        <v>0</v>
      </c>
      <c r="AM285" s="47"/>
      <c r="AN285" s="52">
        <f t="shared" si="1663"/>
        <v>0</v>
      </c>
      <c r="AO285" s="47"/>
      <c r="AP285" s="52">
        <f t="shared" si="1664"/>
        <v>0</v>
      </c>
      <c r="AQ285" s="47"/>
      <c r="AR285" s="52">
        <f t="shared" si="1665"/>
        <v>0</v>
      </c>
      <c r="AS285" s="47"/>
      <c r="AT285" s="52">
        <f t="shared" si="1666"/>
        <v>0</v>
      </c>
      <c r="AU285" s="47"/>
      <c r="AV285" s="52">
        <f t="shared" si="1667"/>
        <v>0</v>
      </c>
      <c r="AW285" s="47"/>
      <c r="AX285" s="52">
        <f t="shared" si="1668"/>
        <v>0</v>
      </c>
      <c r="AY285" s="47"/>
      <c r="AZ285" s="481">
        <f t="shared" si="1669"/>
        <v>0</v>
      </c>
      <c r="BA285" s="486"/>
      <c r="BB285" s="52">
        <f t="shared" si="1569"/>
        <v>0</v>
      </c>
      <c r="BC285" s="47"/>
      <c r="BD285" s="52">
        <f t="shared" si="1570"/>
        <v>0</v>
      </c>
      <c r="BE285" s="47"/>
      <c r="BF285" s="52">
        <f t="shared" si="1571"/>
        <v>0</v>
      </c>
      <c r="BG285" s="47"/>
      <c r="BH285" s="52">
        <f t="shared" si="1572"/>
        <v>0</v>
      </c>
      <c r="BI285" s="47"/>
      <c r="BJ285" s="52">
        <f t="shared" si="1573"/>
        <v>0</v>
      </c>
      <c r="BK285" s="47"/>
      <c r="BL285" s="52">
        <f t="shared" si="1574"/>
        <v>0</v>
      </c>
      <c r="BM285" s="47"/>
      <c r="BN285" s="52">
        <f t="shared" si="1575"/>
        <v>0</v>
      </c>
      <c r="BO285" s="47"/>
      <c r="BP285" s="52">
        <f t="shared" si="1576"/>
        <v>0</v>
      </c>
      <c r="BQ285" s="47"/>
      <c r="BR285" s="52">
        <f t="shared" si="1577"/>
        <v>0</v>
      </c>
      <c r="BS285" s="47"/>
      <c r="BT285" s="52">
        <f t="shared" si="1578"/>
        <v>0</v>
      </c>
      <c r="BU285" s="47"/>
      <c r="BV285" s="52">
        <f t="shared" si="1579"/>
        <v>0</v>
      </c>
      <c r="BW285" s="47"/>
      <c r="BX285" s="505">
        <f t="shared" si="1580"/>
        <v>0</v>
      </c>
      <c r="BY285" s="499"/>
      <c r="BZ285" s="52">
        <f t="shared" si="1581"/>
        <v>0</v>
      </c>
      <c r="CA285" s="47"/>
      <c r="CB285" s="52">
        <f t="shared" si="1582"/>
        <v>0</v>
      </c>
      <c r="CC285" s="47"/>
      <c r="CD285" s="52">
        <f t="shared" si="1583"/>
        <v>0</v>
      </c>
      <c r="CE285" s="47"/>
      <c r="CF285" s="52">
        <f t="shared" si="1584"/>
        <v>0</v>
      </c>
      <c r="CG285" s="42"/>
      <c r="CH285" s="49">
        <f t="shared" si="1585"/>
        <v>0</v>
      </c>
      <c r="CI285" s="49">
        <f t="shared" si="1586"/>
        <v>0</v>
      </c>
      <c r="CJ285" s="1"/>
      <c r="CK285" s="1"/>
      <c r="CL285" s="207"/>
      <c r="CM285" s="207">
        <f t="shared" si="1587"/>
        <v>0</v>
      </c>
      <c r="CN285" s="206">
        <f t="shared" si="1588"/>
        <v>0</v>
      </c>
      <c r="CO285" s="206">
        <f t="shared" si="1589"/>
        <v>0</v>
      </c>
      <c r="CP285" s="207"/>
      <c r="CQ285" s="207">
        <f t="shared" si="1590"/>
        <v>0</v>
      </c>
      <c r="CR285" s="206">
        <f t="shared" si="1591"/>
        <v>0</v>
      </c>
      <c r="CS285" s="206">
        <f t="shared" si="1592"/>
        <v>0</v>
      </c>
      <c r="CT285" s="207"/>
      <c r="CU285" s="207">
        <f t="shared" si="1593"/>
        <v>0</v>
      </c>
      <c r="CV285" s="206">
        <f t="shared" si="1594"/>
        <v>0</v>
      </c>
      <c r="CW285" s="206">
        <f t="shared" si="1595"/>
        <v>0</v>
      </c>
      <c r="CX285" s="207"/>
      <c r="CY285" s="207">
        <f t="shared" si="1596"/>
        <v>0</v>
      </c>
      <c r="CZ285" s="206">
        <f t="shared" si="1597"/>
        <v>0</v>
      </c>
      <c r="DA285" s="206">
        <f t="shared" si="1598"/>
        <v>0</v>
      </c>
      <c r="DB285" s="207">
        <v>1</v>
      </c>
      <c r="DC285" s="207">
        <f t="shared" si="1599"/>
        <v>100</v>
      </c>
      <c r="DD285" s="206">
        <f t="shared" si="1600"/>
        <v>1</v>
      </c>
      <c r="DE285" s="206">
        <f t="shared" si="1601"/>
        <v>100</v>
      </c>
      <c r="DF285" s="207">
        <v>1</v>
      </c>
      <c r="DG285" s="207">
        <f t="shared" si="1602"/>
        <v>100</v>
      </c>
      <c r="DH285" s="206">
        <f t="shared" si="1603"/>
        <v>1</v>
      </c>
      <c r="DI285" s="206">
        <f t="shared" si="1604"/>
        <v>100</v>
      </c>
      <c r="DJ285" s="207">
        <v>0.25</v>
      </c>
      <c r="DK285" s="207">
        <f t="shared" si="1605"/>
        <v>25</v>
      </c>
      <c r="DL285" s="206">
        <f t="shared" si="1606"/>
        <v>0.25</v>
      </c>
      <c r="DM285" s="206">
        <f t="shared" si="1607"/>
        <v>25</v>
      </c>
      <c r="DN285" s="207"/>
      <c r="DO285" s="207">
        <f t="shared" si="1608"/>
        <v>0</v>
      </c>
      <c r="DP285" s="206">
        <f t="shared" si="1609"/>
        <v>0</v>
      </c>
      <c r="DQ285" s="206">
        <f t="shared" si="1610"/>
        <v>0</v>
      </c>
      <c r="DR285" s="207"/>
      <c r="DS285" s="207">
        <f t="shared" si="1670"/>
        <v>0</v>
      </c>
      <c r="DT285" s="206">
        <f t="shared" si="1671"/>
        <v>0</v>
      </c>
      <c r="DU285" s="206">
        <f t="shared" si="1672"/>
        <v>0</v>
      </c>
      <c r="DV285" s="207"/>
      <c r="DW285" s="207">
        <f t="shared" si="1611"/>
        <v>0</v>
      </c>
      <c r="DX285" s="206">
        <f t="shared" si="1612"/>
        <v>0</v>
      </c>
      <c r="DY285" s="206">
        <f t="shared" si="1613"/>
        <v>0</v>
      </c>
      <c r="DZ285" s="525"/>
      <c r="EA285" s="207">
        <f t="shared" si="1614"/>
        <v>0</v>
      </c>
      <c r="EB285" s="206">
        <f t="shared" si="1615"/>
        <v>0</v>
      </c>
      <c r="EC285" s="206">
        <f t="shared" si="1616"/>
        <v>0</v>
      </c>
      <c r="ED285" s="207"/>
      <c r="EE285" s="207">
        <f t="shared" si="1617"/>
        <v>0</v>
      </c>
      <c r="EF285" s="206">
        <f t="shared" si="1618"/>
        <v>0</v>
      </c>
      <c r="EG285" s="206">
        <f t="shared" si="1619"/>
        <v>0</v>
      </c>
      <c r="EH285" s="207"/>
      <c r="EI285" s="207">
        <f t="shared" si="1673"/>
        <v>0</v>
      </c>
      <c r="EJ285" s="206">
        <f t="shared" si="1620"/>
        <v>0</v>
      </c>
      <c r="EK285" s="206">
        <f t="shared" si="1621"/>
        <v>0</v>
      </c>
      <c r="EL285" s="207"/>
      <c r="EM285" s="207">
        <f t="shared" si="1622"/>
        <v>0</v>
      </c>
      <c r="EN285" s="206">
        <f t="shared" si="1623"/>
        <v>0</v>
      </c>
      <c r="EO285" s="206">
        <f t="shared" si="1624"/>
        <v>0</v>
      </c>
      <c r="EP285" s="207"/>
      <c r="EQ285" s="207">
        <f t="shared" si="1625"/>
        <v>0</v>
      </c>
      <c r="ER285" s="206"/>
      <c r="ES285" s="206">
        <f t="shared" si="1626"/>
        <v>0</v>
      </c>
      <c r="ET285" s="207"/>
      <c r="EU285" s="207">
        <f t="shared" si="1674"/>
        <v>0</v>
      </c>
      <c r="EV285" s="206">
        <f t="shared" si="1627"/>
        <v>0</v>
      </c>
      <c r="EW285" s="206">
        <f t="shared" si="1628"/>
        <v>0</v>
      </c>
      <c r="EX285" s="207"/>
      <c r="EY285" s="207">
        <f t="shared" si="1629"/>
        <v>0</v>
      </c>
      <c r="EZ285" s="206"/>
      <c r="FA285" s="206"/>
      <c r="FB285" s="207">
        <v>0.75</v>
      </c>
      <c r="FC285" s="207">
        <f t="shared" si="1630"/>
        <v>75</v>
      </c>
      <c r="FD285" s="206">
        <f t="shared" si="1631"/>
        <v>0.75</v>
      </c>
      <c r="FE285" s="206">
        <f t="shared" si="1632"/>
        <v>75</v>
      </c>
      <c r="FF285" s="207"/>
      <c r="FG285" s="207">
        <f t="shared" si="1633"/>
        <v>0</v>
      </c>
      <c r="FH285" s="206">
        <f t="shared" si="1634"/>
        <v>0</v>
      </c>
      <c r="FI285" s="206">
        <f t="shared" si="1635"/>
        <v>0</v>
      </c>
      <c r="FJ285" s="207"/>
      <c r="FK285" s="207">
        <f t="shared" si="1636"/>
        <v>0</v>
      </c>
      <c r="FL285" s="206">
        <f t="shared" si="1637"/>
        <v>0</v>
      </c>
      <c r="FM285" s="206">
        <f t="shared" si="1638"/>
        <v>0</v>
      </c>
      <c r="FN285" s="207"/>
      <c r="FO285" s="207">
        <f t="shared" si="1639"/>
        <v>0</v>
      </c>
      <c r="FP285" s="206">
        <f t="shared" si="1640"/>
        <v>0</v>
      </c>
      <c r="FQ285" s="206">
        <f t="shared" si="1641"/>
        <v>0</v>
      </c>
      <c r="FR285" s="207"/>
      <c r="FS285" s="207">
        <f t="shared" si="1642"/>
        <v>0</v>
      </c>
      <c r="FT285" s="206">
        <f t="shared" si="1643"/>
        <v>0</v>
      </c>
      <c r="FU285" s="206">
        <f t="shared" si="1644"/>
        <v>0</v>
      </c>
      <c r="FV285" s="207"/>
      <c r="FW285" s="207">
        <f t="shared" si="1645"/>
        <v>0</v>
      </c>
      <c r="FX285" s="206"/>
      <c r="FY285" s="206"/>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1:263" s="3" customFormat="1" x14ac:dyDescent="0.2">
      <c r="A286" s="45" t="s">
        <v>133</v>
      </c>
      <c r="B286" s="45" t="s">
        <v>134</v>
      </c>
      <c r="C286" s="45" t="s">
        <v>3</v>
      </c>
      <c r="D286" s="45">
        <v>100</v>
      </c>
      <c r="E286" s="486"/>
      <c r="F286" s="52">
        <f t="shared" ref="F286" si="1699">SUM(E286*$D286)</f>
        <v>0</v>
      </c>
      <c r="G286" s="47"/>
      <c r="H286" s="52">
        <f t="shared" ref="H286" si="1700">SUM(G286*$D286)</f>
        <v>0</v>
      </c>
      <c r="I286" s="47"/>
      <c r="J286" s="52">
        <f t="shared" ref="J286" si="1701">SUM(I286*$D286)</f>
        <v>0</v>
      </c>
      <c r="K286" s="47"/>
      <c r="L286" s="52">
        <f t="shared" ref="L286" si="1702">SUM(K286*$D286)</f>
        <v>0</v>
      </c>
      <c r="M286" s="47"/>
      <c r="N286" s="52">
        <f t="shared" ref="N286" si="1703">SUM(M286*$D286)</f>
        <v>0</v>
      </c>
      <c r="O286" s="47"/>
      <c r="P286" s="52">
        <f t="shared" ref="P286" si="1704">SUM(O286*$D286)</f>
        <v>0</v>
      </c>
      <c r="Q286" s="47"/>
      <c r="R286" s="52">
        <f t="shared" ref="R286" si="1705">SUM(Q286*$D286)</f>
        <v>0</v>
      </c>
      <c r="S286" s="47"/>
      <c r="T286" s="52">
        <f t="shared" ref="T286" si="1706">SUM(S286*$D286)</f>
        <v>0</v>
      </c>
      <c r="U286" s="47"/>
      <c r="V286" s="52">
        <f t="shared" ref="V286" si="1707">SUM(U286*$D286)</f>
        <v>0</v>
      </c>
      <c r="W286" s="47"/>
      <c r="X286" s="52">
        <f t="shared" ref="X286" si="1708">SUM(W286*$D286)</f>
        <v>0</v>
      </c>
      <c r="Y286" s="47"/>
      <c r="Z286" s="52">
        <f t="shared" ref="Z286" si="1709">SUM(Y286*$D286)</f>
        <v>0</v>
      </c>
      <c r="AA286" s="47"/>
      <c r="AB286" s="481">
        <f t="shared" ref="AB286" si="1710">SUM(AA286*$D286)</f>
        <v>0</v>
      </c>
      <c r="AC286" s="486"/>
      <c r="AD286" s="52">
        <f t="shared" si="1658"/>
        <v>0</v>
      </c>
      <c r="AE286" s="47"/>
      <c r="AF286" s="52">
        <f t="shared" si="1659"/>
        <v>0</v>
      </c>
      <c r="AG286" s="47"/>
      <c r="AH286" s="52">
        <f t="shared" si="1660"/>
        <v>0</v>
      </c>
      <c r="AI286" s="47"/>
      <c r="AJ286" s="52">
        <f t="shared" si="1661"/>
        <v>0</v>
      </c>
      <c r="AK286" s="47"/>
      <c r="AL286" s="52">
        <f t="shared" si="1662"/>
        <v>0</v>
      </c>
      <c r="AM286" s="47"/>
      <c r="AN286" s="52">
        <f t="shared" si="1663"/>
        <v>0</v>
      </c>
      <c r="AO286" s="47"/>
      <c r="AP286" s="52">
        <f t="shared" si="1664"/>
        <v>0</v>
      </c>
      <c r="AQ286" s="47"/>
      <c r="AR286" s="52">
        <f t="shared" si="1665"/>
        <v>0</v>
      </c>
      <c r="AS286" s="47"/>
      <c r="AT286" s="52">
        <f t="shared" si="1666"/>
        <v>0</v>
      </c>
      <c r="AU286" s="47"/>
      <c r="AV286" s="52">
        <f t="shared" si="1667"/>
        <v>0</v>
      </c>
      <c r="AW286" s="47"/>
      <c r="AX286" s="52">
        <f t="shared" si="1668"/>
        <v>0</v>
      </c>
      <c r="AY286" s="47"/>
      <c r="AZ286" s="481">
        <f t="shared" si="1669"/>
        <v>0</v>
      </c>
      <c r="BA286" s="486"/>
      <c r="BB286" s="52">
        <f t="shared" si="1569"/>
        <v>0</v>
      </c>
      <c r="BC286" s="47"/>
      <c r="BD286" s="52">
        <f t="shared" si="1570"/>
        <v>0</v>
      </c>
      <c r="BE286" s="47"/>
      <c r="BF286" s="52">
        <f t="shared" si="1571"/>
        <v>0</v>
      </c>
      <c r="BG286" s="47"/>
      <c r="BH286" s="52">
        <f t="shared" si="1572"/>
        <v>0</v>
      </c>
      <c r="BI286" s="47"/>
      <c r="BJ286" s="52">
        <f t="shared" si="1573"/>
        <v>0</v>
      </c>
      <c r="BK286" s="47"/>
      <c r="BL286" s="52">
        <f t="shared" si="1574"/>
        <v>0</v>
      </c>
      <c r="BM286" s="47"/>
      <c r="BN286" s="52">
        <f t="shared" si="1575"/>
        <v>0</v>
      </c>
      <c r="BO286" s="47"/>
      <c r="BP286" s="52">
        <f t="shared" si="1576"/>
        <v>0</v>
      </c>
      <c r="BQ286" s="47"/>
      <c r="BR286" s="52">
        <f t="shared" si="1577"/>
        <v>0</v>
      </c>
      <c r="BS286" s="47"/>
      <c r="BT286" s="52">
        <f t="shared" si="1578"/>
        <v>0</v>
      </c>
      <c r="BU286" s="47"/>
      <c r="BV286" s="52">
        <f t="shared" si="1579"/>
        <v>0</v>
      </c>
      <c r="BW286" s="47"/>
      <c r="BX286" s="505">
        <f t="shared" si="1580"/>
        <v>0</v>
      </c>
      <c r="BY286" s="499"/>
      <c r="BZ286" s="52">
        <f t="shared" si="1581"/>
        <v>0</v>
      </c>
      <c r="CA286" s="47"/>
      <c r="CB286" s="52">
        <f t="shared" si="1582"/>
        <v>0</v>
      </c>
      <c r="CC286" s="47"/>
      <c r="CD286" s="52">
        <f t="shared" si="1583"/>
        <v>0</v>
      </c>
      <c r="CE286" s="47"/>
      <c r="CF286" s="52">
        <f t="shared" si="1584"/>
        <v>0</v>
      </c>
      <c r="CG286" s="42"/>
      <c r="CH286" s="49">
        <f t="shared" si="1585"/>
        <v>0</v>
      </c>
      <c r="CI286" s="49">
        <f t="shared" si="1586"/>
        <v>0</v>
      </c>
      <c r="CJ286" s="1"/>
      <c r="CK286" s="1"/>
      <c r="CL286" s="207"/>
      <c r="CM286" s="207">
        <f t="shared" si="1587"/>
        <v>0</v>
      </c>
      <c r="CN286" s="206">
        <f t="shared" si="1588"/>
        <v>0</v>
      </c>
      <c r="CO286" s="206">
        <f t="shared" si="1589"/>
        <v>0</v>
      </c>
      <c r="CP286" s="207"/>
      <c r="CQ286" s="207">
        <f t="shared" si="1590"/>
        <v>0</v>
      </c>
      <c r="CR286" s="206">
        <f t="shared" si="1591"/>
        <v>0</v>
      </c>
      <c r="CS286" s="206">
        <f t="shared" si="1592"/>
        <v>0</v>
      </c>
      <c r="CT286" s="207"/>
      <c r="CU286" s="207">
        <f t="shared" si="1593"/>
        <v>0</v>
      </c>
      <c r="CV286" s="206">
        <f t="shared" si="1594"/>
        <v>0</v>
      </c>
      <c r="CW286" s="206">
        <f t="shared" si="1595"/>
        <v>0</v>
      </c>
      <c r="CX286" s="207"/>
      <c r="CY286" s="207">
        <f t="shared" si="1596"/>
        <v>0</v>
      </c>
      <c r="CZ286" s="206">
        <f t="shared" si="1597"/>
        <v>0</v>
      </c>
      <c r="DA286" s="206">
        <f t="shared" si="1598"/>
        <v>0</v>
      </c>
      <c r="DB286" s="207"/>
      <c r="DC286" s="207">
        <f t="shared" si="1599"/>
        <v>0</v>
      </c>
      <c r="DD286" s="206">
        <f t="shared" si="1600"/>
        <v>0</v>
      </c>
      <c r="DE286" s="206">
        <f t="shared" si="1601"/>
        <v>0</v>
      </c>
      <c r="DF286" s="207"/>
      <c r="DG286" s="207">
        <f t="shared" si="1602"/>
        <v>0</v>
      </c>
      <c r="DH286" s="206">
        <f t="shared" si="1603"/>
        <v>0</v>
      </c>
      <c r="DI286" s="206">
        <f t="shared" si="1604"/>
        <v>0</v>
      </c>
      <c r="DJ286" s="207"/>
      <c r="DK286" s="207">
        <f t="shared" si="1605"/>
        <v>0</v>
      </c>
      <c r="DL286" s="206">
        <f t="shared" si="1606"/>
        <v>0</v>
      </c>
      <c r="DM286" s="206">
        <f t="shared" si="1607"/>
        <v>0</v>
      </c>
      <c r="DN286" s="207"/>
      <c r="DO286" s="207">
        <f t="shared" si="1608"/>
        <v>0</v>
      </c>
      <c r="DP286" s="206">
        <f t="shared" si="1609"/>
        <v>0</v>
      </c>
      <c r="DQ286" s="206">
        <f t="shared" si="1610"/>
        <v>0</v>
      </c>
      <c r="DR286" s="207"/>
      <c r="DS286" s="207">
        <f t="shared" si="1670"/>
        <v>0</v>
      </c>
      <c r="DT286" s="206">
        <f t="shared" si="1671"/>
        <v>0</v>
      </c>
      <c r="DU286" s="206">
        <f t="shared" si="1672"/>
        <v>0</v>
      </c>
      <c r="DV286" s="207"/>
      <c r="DW286" s="207">
        <f t="shared" si="1611"/>
        <v>0</v>
      </c>
      <c r="DX286" s="206">
        <f t="shared" si="1612"/>
        <v>0</v>
      </c>
      <c r="DY286" s="206">
        <f t="shared" si="1613"/>
        <v>0</v>
      </c>
      <c r="DZ286" s="525"/>
      <c r="EA286" s="207">
        <f t="shared" si="1614"/>
        <v>0</v>
      </c>
      <c r="EB286" s="206">
        <f t="shared" si="1615"/>
        <v>0</v>
      </c>
      <c r="EC286" s="206">
        <f t="shared" si="1616"/>
        <v>0</v>
      </c>
      <c r="ED286" s="207"/>
      <c r="EE286" s="207">
        <f t="shared" si="1617"/>
        <v>0</v>
      </c>
      <c r="EF286" s="206">
        <f t="shared" si="1618"/>
        <v>0</v>
      </c>
      <c r="EG286" s="206">
        <f t="shared" si="1619"/>
        <v>0</v>
      </c>
      <c r="EH286" s="207"/>
      <c r="EI286" s="207">
        <f t="shared" si="1673"/>
        <v>0</v>
      </c>
      <c r="EJ286" s="206">
        <f t="shared" si="1620"/>
        <v>0</v>
      </c>
      <c r="EK286" s="206">
        <f t="shared" si="1621"/>
        <v>0</v>
      </c>
      <c r="EL286" s="207"/>
      <c r="EM286" s="207">
        <f t="shared" si="1622"/>
        <v>0</v>
      </c>
      <c r="EN286" s="206">
        <f t="shared" si="1623"/>
        <v>0</v>
      </c>
      <c r="EO286" s="206">
        <f t="shared" si="1624"/>
        <v>0</v>
      </c>
      <c r="EP286" s="207"/>
      <c r="EQ286" s="207">
        <f t="shared" si="1625"/>
        <v>0</v>
      </c>
      <c r="ER286" s="206"/>
      <c r="ES286" s="206">
        <f t="shared" si="1626"/>
        <v>0</v>
      </c>
      <c r="ET286" s="207"/>
      <c r="EU286" s="207">
        <f t="shared" si="1674"/>
        <v>0</v>
      </c>
      <c r="EV286" s="206">
        <f t="shared" si="1627"/>
        <v>0</v>
      </c>
      <c r="EW286" s="206">
        <f t="shared" si="1628"/>
        <v>0</v>
      </c>
      <c r="EX286" s="207"/>
      <c r="EY286" s="207">
        <f t="shared" si="1629"/>
        <v>0</v>
      </c>
      <c r="EZ286" s="206"/>
      <c r="FA286" s="206"/>
      <c r="FB286" s="207"/>
      <c r="FC286" s="207">
        <f t="shared" si="1630"/>
        <v>0</v>
      </c>
      <c r="FD286" s="206">
        <f t="shared" si="1631"/>
        <v>0</v>
      </c>
      <c r="FE286" s="206">
        <f t="shared" si="1632"/>
        <v>0</v>
      </c>
      <c r="FF286" s="207"/>
      <c r="FG286" s="207">
        <f t="shared" si="1633"/>
        <v>0</v>
      </c>
      <c r="FH286" s="206">
        <f t="shared" si="1634"/>
        <v>0</v>
      </c>
      <c r="FI286" s="206">
        <f t="shared" si="1635"/>
        <v>0</v>
      </c>
      <c r="FJ286" s="207"/>
      <c r="FK286" s="207">
        <f t="shared" si="1636"/>
        <v>0</v>
      </c>
      <c r="FL286" s="206">
        <f t="shared" si="1637"/>
        <v>0</v>
      </c>
      <c r="FM286" s="206">
        <f t="shared" si="1638"/>
        <v>0</v>
      </c>
      <c r="FN286" s="207"/>
      <c r="FO286" s="207">
        <f t="shared" si="1639"/>
        <v>0</v>
      </c>
      <c r="FP286" s="206">
        <f t="shared" si="1640"/>
        <v>0</v>
      </c>
      <c r="FQ286" s="206">
        <f t="shared" si="1641"/>
        <v>0</v>
      </c>
      <c r="FR286" s="207"/>
      <c r="FS286" s="207">
        <f t="shared" si="1642"/>
        <v>0</v>
      </c>
      <c r="FT286" s="206">
        <f t="shared" si="1643"/>
        <v>0</v>
      </c>
      <c r="FU286" s="206">
        <f t="shared" si="1644"/>
        <v>0</v>
      </c>
      <c r="FV286" s="207"/>
      <c r="FW286" s="207">
        <f t="shared" si="1645"/>
        <v>0</v>
      </c>
      <c r="FX286" s="206"/>
      <c r="FY286" s="206"/>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1:263" s="3" customFormat="1" x14ac:dyDescent="0.2">
      <c r="A287" s="45" t="s">
        <v>124</v>
      </c>
      <c r="B287" s="45" t="s">
        <v>125</v>
      </c>
      <c r="C287" s="45" t="s">
        <v>3</v>
      </c>
      <c r="D287" s="45">
        <v>100</v>
      </c>
      <c r="E287" s="486"/>
      <c r="F287" s="52">
        <f t="shared" ref="F287:F288" si="1711">SUM(E287*$D287)</f>
        <v>0</v>
      </c>
      <c r="G287" s="47"/>
      <c r="H287" s="52">
        <f t="shared" ref="H287:H288" si="1712">SUM(G287*$D287)</f>
        <v>0</v>
      </c>
      <c r="I287" s="47"/>
      <c r="J287" s="52">
        <f t="shared" ref="J287:J288" si="1713">SUM(I287*$D287)</f>
        <v>0</v>
      </c>
      <c r="K287" s="47"/>
      <c r="L287" s="52">
        <f t="shared" ref="L287:L288" si="1714">SUM(K287*$D287)</f>
        <v>0</v>
      </c>
      <c r="M287" s="47"/>
      <c r="N287" s="52">
        <f t="shared" ref="N287:N288" si="1715">SUM(M287*$D287)</f>
        <v>0</v>
      </c>
      <c r="O287" s="47"/>
      <c r="P287" s="52">
        <f t="shared" ref="P287:P288" si="1716">SUM(O287*$D287)</f>
        <v>0</v>
      </c>
      <c r="Q287" s="47"/>
      <c r="R287" s="52">
        <f t="shared" ref="R287:R288" si="1717">SUM(Q287*$D287)</f>
        <v>0</v>
      </c>
      <c r="S287" s="47"/>
      <c r="T287" s="52">
        <f t="shared" ref="T287:T288" si="1718">SUM(S287*$D287)</f>
        <v>0</v>
      </c>
      <c r="U287" s="47"/>
      <c r="V287" s="52">
        <f t="shared" ref="V287:V288" si="1719">SUM(U287*$D287)</f>
        <v>0</v>
      </c>
      <c r="W287" s="47"/>
      <c r="X287" s="52">
        <f t="shared" ref="X287:X288" si="1720">SUM(W287*$D287)</f>
        <v>0</v>
      </c>
      <c r="Y287" s="47"/>
      <c r="Z287" s="52">
        <f t="shared" ref="Z287:Z288" si="1721">SUM(Y287*$D287)</f>
        <v>0</v>
      </c>
      <c r="AA287" s="47"/>
      <c r="AB287" s="481">
        <f t="shared" ref="AB287:AB288" si="1722">SUM(AA287*$D287)</f>
        <v>0</v>
      </c>
      <c r="AC287" s="486"/>
      <c r="AD287" s="52">
        <f t="shared" si="1658"/>
        <v>0</v>
      </c>
      <c r="AE287" s="47"/>
      <c r="AF287" s="52">
        <f t="shared" si="1659"/>
        <v>0</v>
      </c>
      <c r="AG287" s="47"/>
      <c r="AH287" s="52">
        <f t="shared" si="1660"/>
        <v>0</v>
      </c>
      <c r="AI287" s="47"/>
      <c r="AJ287" s="52">
        <f t="shared" si="1661"/>
        <v>0</v>
      </c>
      <c r="AK287" s="47"/>
      <c r="AL287" s="52">
        <f t="shared" si="1662"/>
        <v>0</v>
      </c>
      <c r="AM287" s="47"/>
      <c r="AN287" s="52">
        <f t="shared" si="1663"/>
        <v>0</v>
      </c>
      <c r="AO287" s="47"/>
      <c r="AP287" s="52">
        <f t="shared" si="1664"/>
        <v>0</v>
      </c>
      <c r="AQ287" s="47"/>
      <c r="AR287" s="52">
        <f t="shared" si="1665"/>
        <v>0</v>
      </c>
      <c r="AS287" s="47"/>
      <c r="AT287" s="52">
        <f t="shared" si="1666"/>
        <v>0</v>
      </c>
      <c r="AU287" s="47"/>
      <c r="AV287" s="52">
        <f t="shared" si="1667"/>
        <v>0</v>
      </c>
      <c r="AW287" s="47"/>
      <c r="AX287" s="52">
        <f t="shared" si="1668"/>
        <v>0</v>
      </c>
      <c r="AY287" s="47"/>
      <c r="AZ287" s="481">
        <f t="shared" si="1669"/>
        <v>0</v>
      </c>
      <c r="BA287" s="486"/>
      <c r="BB287" s="52">
        <f t="shared" si="1569"/>
        <v>0</v>
      </c>
      <c r="BC287" s="47"/>
      <c r="BD287" s="52">
        <f t="shared" si="1570"/>
        <v>0</v>
      </c>
      <c r="BE287" s="47"/>
      <c r="BF287" s="52">
        <f t="shared" si="1571"/>
        <v>0</v>
      </c>
      <c r="BG287" s="47"/>
      <c r="BH287" s="52">
        <f t="shared" si="1572"/>
        <v>0</v>
      </c>
      <c r="BI287" s="47"/>
      <c r="BJ287" s="52">
        <f t="shared" si="1573"/>
        <v>0</v>
      </c>
      <c r="BK287" s="47"/>
      <c r="BL287" s="52">
        <f t="shared" si="1574"/>
        <v>0</v>
      </c>
      <c r="BM287" s="47"/>
      <c r="BN287" s="52">
        <f t="shared" si="1575"/>
        <v>0</v>
      </c>
      <c r="BO287" s="47"/>
      <c r="BP287" s="52">
        <f t="shared" si="1576"/>
        <v>0</v>
      </c>
      <c r="BQ287" s="47"/>
      <c r="BR287" s="52">
        <f t="shared" si="1577"/>
        <v>0</v>
      </c>
      <c r="BS287" s="47"/>
      <c r="BT287" s="52">
        <f t="shared" si="1578"/>
        <v>0</v>
      </c>
      <c r="BU287" s="47"/>
      <c r="BV287" s="52">
        <f t="shared" si="1579"/>
        <v>0</v>
      </c>
      <c r="BW287" s="47"/>
      <c r="BX287" s="505">
        <f t="shared" si="1580"/>
        <v>0</v>
      </c>
      <c r="BY287" s="499"/>
      <c r="BZ287" s="52">
        <f t="shared" si="1581"/>
        <v>0</v>
      </c>
      <c r="CA287" s="47"/>
      <c r="CB287" s="52">
        <f t="shared" si="1582"/>
        <v>0</v>
      </c>
      <c r="CC287" s="47"/>
      <c r="CD287" s="52">
        <f t="shared" si="1583"/>
        <v>0</v>
      </c>
      <c r="CE287" s="47"/>
      <c r="CF287" s="52">
        <f t="shared" si="1584"/>
        <v>0</v>
      </c>
      <c r="CG287" s="42"/>
      <c r="CH287" s="49">
        <f t="shared" si="1585"/>
        <v>0</v>
      </c>
      <c r="CI287" s="49">
        <f t="shared" si="1586"/>
        <v>0</v>
      </c>
      <c r="CJ287" s="1"/>
      <c r="CK287" s="1"/>
      <c r="CL287" s="207"/>
      <c r="CM287" s="207">
        <f t="shared" si="1587"/>
        <v>0</v>
      </c>
      <c r="CN287" s="206">
        <f t="shared" si="1588"/>
        <v>0</v>
      </c>
      <c r="CO287" s="206">
        <f t="shared" si="1589"/>
        <v>0</v>
      </c>
      <c r="CP287" s="207"/>
      <c r="CQ287" s="207">
        <f t="shared" si="1590"/>
        <v>0</v>
      </c>
      <c r="CR287" s="206">
        <f t="shared" si="1591"/>
        <v>0</v>
      </c>
      <c r="CS287" s="206">
        <f t="shared" si="1592"/>
        <v>0</v>
      </c>
      <c r="CT287" s="207"/>
      <c r="CU287" s="207">
        <f t="shared" si="1593"/>
        <v>0</v>
      </c>
      <c r="CV287" s="206">
        <f t="shared" si="1594"/>
        <v>0</v>
      </c>
      <c r="CW287" s="206">
        <f t="shared" si="1595"/>
        <v>0</v>
      </c>
      <c r="CX287" s="207"/>
      <c r="CY287" s="207">
        <f t="shared" si="1596"/>
        <v>0</v>
      </c>
      <c r="CZ287" s="206">
        <f t="shared" si="1597"/>
        <v>0</v>
      </c>
      <c r="DA287" s="206">
        <f t="shared" si="1598"/>
        <v>0</v>
      </c>
      <c r="DB287" s="207"/>
      <c r="DC287" s="207">
        <f t="shared" si="1599"/>
        <v>0</v>
      </c>
      <c r="DD287" s="206">
        <f t="shared" si="1600"/>
        <v>0</v>
      </c>
      <c r="DE287" s="206">
        <f t="shared" si="1601"/>
        <v>0</v>
      </c>
      <c r="DF287" s="207"/>
      <c r="DG287" s="207">
        <f t="shared" si="1602"/>
        <v>0</v>
      </c>
      <c r="DH287" s="206">
        <f t="shared" si="1603"/>
        <v>0</v>
      </c>
      <c r="DI287" s="206">
        <f t="shared" si="1604"/>
        <v>0</v>
      </c>
      <c r="DJ287" s="207"/>
      <c r="DK287" s="207">
        <f t="shared" si="1605"/>
        <v>0</v>
      </c>
      <c r="DL287" s="206">
        <f t="shared" si="1606"/>
        <v>0</v>
      </c>
      <c r="DM287" s="206">
        <f t="shared" si="1607"/>
        <v>0</v>
      </c>
      <c r="DN287" s="207"/>
      <c r="DO287" s="207">
        <f t="shared" si="1608"/>
        <v>0</v>
      </c>
      <c r="DP287" s="206">
        <f t="shared" si="1609"/>
        <v>0</v>
      </c>
      <c r="DQ287" s="206">
        <f t="shared" si="1610"/>
        <v>0</v>
      </c>
      <c r="DR287" s="207"/>
      <c r="DS287" s="207">
        <f t="shared" si="1670"/>
        <v>0</v>
      </c>
      <c r="DT287" s="206">
        <f t="shared" si="1671"/>
        <v>0</v>
      </c>
      <c r="DU287" s="206">
        <f t="shared" si="1672"/>
        <v>0</v>
      </c>
      <c r="DV287" s="207"/>
      <c r="DW287" s="207">
        <f t="shared" si="1611"/>
        <v>0</v>
      </c>
      <c r="DX287" s="206">
        <f t="shared" si="1612"/>
        <v>0</v>
      </c>
      <c r="DY287" s="206">
        <f t="shared" si="1613"/>
        <v>0</v>
      </c>
      <c r="DZ287" s="525"/>
      <c r="EA287" s="207">
        <f t="shared" si="1614"/>
        <v>0</v>
      </c>
      <c r="EB287" s="206">
        <f t="shared" si="1615"/>
        <v>0</v>
      </c>
      <c r="EC287" s="206">
        <f t="shared" si="1616"/>
        <v>0</v>
      </c>
      <c r="ED287" s="207"/>
      <c r="EE287" s="207">
        <f t="shared" si="1617"/>
        <v>0</v>
      </c>
      <c r="EF287" s="206">
        <f t="shared" si="1618"/>
        <v>0</v>
      </c>
      <c r="EG287" s="206">
        <f t="shared" si="1619"/>
        <v>0</v>
      </c>
      <c r="EH287" s="207"/>
      <c r="EI287" s="207">
        <f t="shared" si="1673"/>
        <v>0</v>
      </c>
      <c r="EJ287" s="206">
        <f t="shared" si="1620"/>
        <v>0</v>
      </c>
      <c r="EK287" s="206">
        <f t="shared" si="1621"/>
        <v>0</v>
      </c>
      <c r="EL287" s="207"/>
      <c r="EM287" s="207">
        <f t="shared" si="1622"/>
        <v>0</v>
      </c>
      <c r="EN287" s="206">
        <f t="shared" si="1623"/>
        <v>0</v>
      </c>
      <c r="EO287" s="206">
        <f t="shared" si="1624"/>
        <v>0</v>
      </c>
      <c r="EP287" s="207"/>
      <c r="EQ287" s="207">
        <f t="shared" si="1625"/>
        <v>0</v>
      </c>
      <c r="ER287" s="206"/>
      <c r="ES287" s="206">
        <f t="shared" si="1626"/>
        <v>0</v>
      </c>
      <c r="ET287" s="207"/>
      <c r="EU287" s="207">
        <f t="shared" si="1674"/>
        <v>0</v>
      </c>
      <c r="EV287" s="206">
        <f t="shared" si="1627"/>
        <v>0</v>
      </c>
      <c r="EW287" s="206">
        <f t="shared" si="1628"/>
        <v>0</v>
      </c>
      <c r="EX287" s="207"/>
      <c r="EY287" s="207">
        <f t="shared" si="1629"/>
        <v>0</v>
      </c>
      <c r="EZ287" s="206"/>
      <c r="FA287" s="206"/>
      <c r="FB287" s="207"/>
      <c r="FC287" s="207">
        <f t="shared" si="1630"/>
        <v>0</v>
      </c>
      <c r="FD287" s="206">
        <f t="shared" si="1631"/>
        <v>0</v>
      </c>
      <c r="FE287" s="206">
        <f t="shared" si="1632"/>
        <v>0</v>
      </c>
      <c r="FF287" s="207"/>
      <c r="FG287" s="207">
        <f t="shared" si="1633"/>
        <v>0</v>
      </c>
      <c r="FH287" s="206">
        <f t="shared" si="1634"/>
        <v>0</v>
      </c>
      <c r="FI287" s="206">
        <f t="shared" si="1635"/>
        <v>0</v>
      </c>
      <c r="FJ287" s="207"/>
      <c r="FK287" s="207">
        <f t="shared" si="1636"/>
        <v>0</v>
      </c>
      <c r="FL287" s="206">
        <f t="shared" si="1637"/>
        <v>0</v>
      </c>
      <c r="FM287" s="206">
        <f t="shared" si="1638"/>
        <v>0</v>
      </c>
      <c r="FN287" s="207"/>
      <c r="FO287" s="207">
        <f t="shared" si="1639"/>
        <v>0</v>
      </c>
      <c r="FP287" s="206">
        <f t="shared" si="1640"/>
        <v>0</v>
      </c>
      <c r="FQ287" s="206">
        <f t="shared" si="1641"/>
        <v>0</v>
      </c>
      <c r="FR287" s="207"/>
      <c r="FS287" s="207">
        <f t="shared" si="1642"/>
        <v>0</v>
      </c>
      <c r="FT287" s="206">
        <f t="shared" si="1643"/>
        <v>0</v>
      </c>
      <c r="FU287" s="206">
        <f t="shared" si="1644"/>
        <v>0</v>
      </c>
      <c r="FV287" s="207"/>
      <c r="FW287" s="207">
        <f t="shared" si="1645"/>
        <v>0</v>
      </c>
      <c r="FX287" s="206"/>
      <c r="FY287" s="206"/>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1:263" s="3" customFormat="1" x14ac:dyDescent="0.2">
      <c r="A288" s="45" t="s">
        <v>102</v>
      </c>
      <c r="B288" s="45" t="s">
        <v>103</v>
      </c>
      <c r="C288" s="45" t="s">
        <v>3</v>
      </c>
      <c r="D288" s="45">
        <v>100</v>
      </c>
      <c r="E288" s="486"/>
      <c r="F288" s="52">
        <f t="shared" si="1711"/>
        <v>0</v>
      </c>
      <c r="G288" s="47"/>
      <c r="H288" s="52">
        <f t="shared" si="1712"/>
        <v>0</v>
      </c>
      <c r="I288" s="47"/>
      <c r="J288" s="52">
        <f t="shared" si="1713"/>
        <v>0</v>
      </c>
      <c r="K288" s="47"/>
      <c r="L288" s="52">
        <f t="shared" si="1714"/>
        <v>0</v>
      </c>
      <c r="M288" s="47"/>
      <c r="N288" s="52">
        <f t="shared" si="1715"/>
        <v>0</v>
      </c>
      <c r="O288" s="47"/>
      <c r="P288" s="52">
        <f t="shared" si="1716"/>
        <v>0</v>
      </c>
      <c r="Q288" s="47"/>
      <c r="R288" s="52">
        <f t="shared" si="1717"/>
        <v>0</v>
      </c>
      <c r="S288" s="47"/>
      <c r="T288" s="52">
        <f t="shared" si="1718"/>
        <v>0</v>
      </c>
      <c r="U288" s="47"/>
      <c r="V288" s="52">
        <f t="shared" si="1719"/>
        <v>0</v>
      </c>
      <c r="W288" s="47"/>
      <c r="X288" s="52">
        <f t="shared" si="1720"/>
        <v>0</v>
      </c>
      <c r="Y288" s="47"/>
      <c r="Z288" s="52">
        <f t="shared" si="1721"/>
        <v>0</v>
      </c>
      <c r="AA288" s="47"/>
      <c r="AB288" s="481">
        <f t="shared" si="1722"/>
        <v>0</v>
      </c>
      <c r="AC288" s="486"/>
      <c r="AD288" s="52">
        <f t="shared" si="1658"/>
        <v>0</v>
      </c>
      <c r="AE288" s="47"/>
      <c r="AF288" s="52">
        <f t="shared" si="1659"/>
        <v>0</v>
      </c>
      <c r="AG288" s="47"/>
      <c r="AH288" s="52">
        <f t="shared" si="1660"/>
        <v>0</v>
      </c>
      <c r="AI288" s="47"/>
      <c r="AJ288" s="52">
        <f t="shared" si="1661"/>
        <v>0</v>
      </c>
      <c r="AK288" s="47"/>
      <c r="AL288" s="52">
        <f t="shared" si="1662"/>
        <v>0</v>
      </c>
      <c r="AM288" s="47"/>
      <c r="AN288" s="52">
        <f t="shared" si="1663"/>
        <v>0</v>
      </c>
      <c r="AO288" s="47"/>
      <c r="AP288" s="52">
        <f t="shared" si="1664"/>
        <v>0</v>
      </c>
      <c r="AQ288" s="47"/>
      <c r="AR288" s="52">
        <f t="shared" si="1665"/>
        <v>0</v>
      </c>
      <c r="AS288" s="47"/>
      <c r="AT288" s="52">
        <f t="shared" si="1666"/>
        <v>0</v>
      </c>
      <c r="AU288" s="47"/>
      <c r="AV288" s="52">
        <f t="shared" si="1667"/>
        <v>0</v>
      </c>
      <c r="AW288" s="47"/>
      <c r="AX288" s="52">
        <f t="shared" si="1668"/>
        <v>0</v>
      </c>
      <c r="AY288" s="47"/>
      <c r="AZ288" s="481">
        <f t="shared" si="1669"/>
        <v>0</v>
      </c>
      <c r="BA288" s="486"/>
      <c r="BB288" s="52">
        <f t="shared" si="1569"/>
        <v>0</v>
      </c>
      <c r="BC288" s="47"/>
      <c r="BD288" s="52">
        <f t="shared" si="1570"/>
        <v>0</v>
      </c>
      <c r="BE288" s="47"/>
      <c r="BF288" s="52">
        <f t="shared" si="1571"/>
        <v>0</v>
      </c>
      <c r="BG288" s="47"/>
      <c r="BH288" s="52">
        <f t="shared" si="1572"/>
        <v>0</v>
      </c>
      <c r="BI288" s="47"/>
      <c r="BJ288" s="52">
        <f t="shared" si="1573"/>
        <v>0</v>
      </c>
      <c r="BK288" s="47"/>
      <c r="BL288" s="52">
        <f t="shared" si="1574"/>
        <v>0</v>
      </c>
      <c r="BM288" s="47"/>
      <c r="BN288" s="52">
        <f t="shared" si="1575"/>
        <v>0</v>
      </c>
      <c r="BO288" s="47"/>
      <c r="BP288" s="52">
        <f t="shared" si="1576"/>
        <v>0</v>
      </c>
      <c r="BQ288" s="47"/>
      <c r="BR288" s="52">
        <f t="shared" si="1577"/>
        <v>0</v>
      </c>
      <c r="BS288" s="47"/>
      <c r="BT288" s="52">
        <f t="shared" si="1578"/>
        <v>0</v>
      </c>
      <c r="BU288" s="47"/>
      <c r="BV288" s="52">
        <f t="shared" si="1579"/>
        <v>0</v>
      </c>
      <c r="BW288" s="47"/>
      <c r="BX288" s="505">
        <f t="shared" si="1580"/>
        <v>0</v>
      </c>
      <c r="BY288" s="499"/>
      <c r="BZ288" s="52">
        <f t="shared" si="1581"/>
        <v>0</v>
      </c>
      <c r="CA288" s="47"/>
      <c r="CB288" s="52">
        <f t="shared" si="1582"/>
        <v>0</v>
      </c>
      <c r="CC288" s="47"/>
      <c r="CD288" s="52">
        <f t="shared" si="1583"/>
        <v>0</v>
      </c>
      <c r="CE288" s="47"/>
      <c r="CF288" s="52">
        <f t="shared" si="1584"/>
        <v>0</v>
      </c>
      <c r="CG288" s="42"/>
      <c r="CH288" s="49">
        <f t="shared" si="1585"/>
        <v>0</v>
      </c>
      <c r="CI288" s="49">
        <f t="shared" si="1586"/>
        <v>0</v>
      </c>
      <c r="CJ288" s="1"/>
      <c r="CK288" s="1"/>
      <c r="CL288" s="207"/>
      <c r="CM288" s="207">
        <f t="shared" si="1587"/>
        <v>0</v>
      </c>
      <c r="CN288" s="206">
        <f t="shared" si="1588"/>
        <v>0</v>
      </c>
      <c r="CO288" s="206">
        <f t="shared" si="1589"/>
        <v>0</v>
      </c>
      <c r="CP288" s="207"/>
      <c r="CQ288" s="207">
        <f t="shared" si="1590"/>
        <v>0</v>
      </c>
      <c r="CR288" s="206">
        <f t="shared" si="1591"/>
        <v>0</v>
      </c>
      <c r="CS288" s="206">
        <f t="shared" si="1592"/>
        <v>0</v>
      </c>
      <c r="CT288" s="207"/>
      <c r="CU288" s="207">
        <f t="shared" si="1593"/>
        <v>0</v>
      </c>
      <c r="CV288" s="206">
        <f t="shared" si="1594"/>
        <v>0</v>
      </c>
      <c r="CW288" s="206">
        <f t="shared" si="1595"/>
        <v>0</v>
      </c>
      <c r="CX288" s="207"/>
      <c r="CY288" s="207">
        <f t="shared" si="1596"/>
        <v>0</v>
      </c>
      <c r="CZ288" s="206">
        <f t="shared" si="1597"/>
        <v>0</v>
      </c>
      <c r="DA288" s="206">
        <f t="shared" si="1598"/>
        <v>0</v>
      </c>
      <c r="DB288" s="207"/>
      <c r="DC288" s="207">
        <f t="shared" si="1599"/>
        <v>0</v>
      </c>
      <c r="DD288" s="206">
        <f t="shared" si="1600"/>
        <v>0</v>
      </c>
      <c r="DE288" s="206">
        <f t="shared" si="1601"/>
        <v>0</v>
      </c>
      <c r="DF288" s="207"/>
      <c r="DG288" s="207">
        <f t="shared" si="1602"/>
        <v>0</v>
      </c>
      <c r="DH288" s="206">
        <f t="shared" si="1603"/>
        <v>0</v>
      </c>
      <c r="DI288" s="206">
        <f t="shared" si="1604"/>
        <v>0</v>
      </c>
      <c r="DJ288" s="207"/>
      <c r="DK288" s="207">
        <f t="shared" si="1605"/>
        <v>0</v>
      </c>
      <c r="DL288" s="206">
        <f t="shared" si="1606"/>
        <v>0</v>
      </c>
      <c r="DM288" s="206">
        <f t="shared" si="1607"/>
        <v>0</v>
      </c>
      <c r="DN288" s="207"/>
      <c r="DO288" s="207">
        <f t="shared" si="1608"/>
        <v>0</v>
      </c>
      <c r="DP288" s="206">
        <f t="shared" si="1609"/>
        <v>0</v>
      </c>
      <c r="DQ288" s="206">
        <f t="shared" si="1610"/>
        <v>0</v>
      </c>
      <c r="DR288" s="207"/>
      <c r="DS288" s="207">
        <f t="shared" si="1670"/>
        <v>0</v>
      </c>
      <c r="DT288" s="206">
        <f t="shared" si="1671"/>
        <v>0</v>
      </c>
      <c r="DU288" s="206">
        <f t="shared" si="1672"/>
        <v>0</v>
      </c>
      <c r="DV288" s="207"/>
      <c r="DW288" s="207">
        <f t="shared" si="1611"/>
        <v>0</v>
      </c>
      <c r="DX288" s="206">
        <f t="shared" si="1612"/>
        <v>0</v>
      </c>
      <c r="DY288" s="206">
        <f t="shared" si="1613"/>
        <v>0</v>
      </c>
      <c r="DZ288" s="525"/>
      <c r="EA288" s="207">
        <f t="shared" si="1614"/>
        <v>0</v>
      </c>
      <c r="EB288" s="206">
        <f t="shared" si="1615"/>
        <v>0</v>
      </c>
      <c r="EC288" s="206">
        <f t="shared" si="1616"/>
        <v>0</v>
      </c>
      <c r="ED288" s="207"/>
      <c r="EE288" s="207">
        <f t="shared" si="1617"/>
        <v>0</v>
      </c>
      <c r="EF288" s="206">
        <f t="shared" si="1618"/>
        <v>0</v>
      </c>
      <c r="EG288" s="206">
        <f t="shared" si="1619"/>
        <v>0</v>
      </c>
      <c r="EH288" s="207"/>
      <c r="EI288" s="207">
        <f t="shared" si="1673"/>
        <v>0</v>
      </c>
      <c r="EJ288" s="206">
        <f t="shared" si="1620"/>
        <v>0</v>
      </c>
      <c r="EK288" s="206">
        <f t="shared" si="1621"/>
        <v>0</v>
      </c>
      <c r="EL288" s="207"/>
      <c r="EM288" s="207">
        <f t="shared" si="1622"/>
        <v>0</v>
      </c>
      <c r="EN288" s="206">
        <f t="shared" si="1623"/>
        <v>0</v>
      </c>
      <c r="EO288" s="206">
        <f t="shared" si="1624"/>
        <v>0</v>
      </c>
      <c r="EP288" s="207"/>
      <c r="EQ288" s="207">
        <f t="shared" si="1625"/>
        <v>0</v>
      </c>
      <c r="ER288" s="206"/>
      <c r="ES288" s="206">
        <f t="shared" si="1626"/>
        <v>0</v>
      </c>
      <c r="ET288" s="207"/>
      <c r="EU288" s="207">
        <f t="shared" si="1674"/>
        <v>0</v>
      </c>
      <c r="EV288" s="206">
        <f t="shared" si="1627"/>
        <v>0</v>
      </c>
      <c r="EW288" s="206">
        <f t="shared" si="1628"/>
        <v>0</v>
      </c>
      <c r="EX288" s="207"/>
      <c r="EY288" s="207">
        <f t="shared" si="1629"/>
        <v>0</v>
      </c>
      <c r="EZ288" s="206"/>
      <c r="FA288" s="206"/>
      <c r="FB288" s="207"/>
      <c r="FC288" s="207">
        <f t="shared" si="1630"/>
        <v>0</v>
      </c>
      <c r="FD288" s="206">
        <f t="shared" si="1631"/>
        <v>0</v>
      </c>
      <c r="FE288" s="206">
        <f t="shared" si="1632"/>
        <v>0</v>
      </c>
      <c r="FF288" s="207"/>
      <c r="FG288" s="207">
        <f t="shared" si="1633"/>
        <v>0</v>
      </c>
      <c r="FH288" s="206">
        <f t="shared" si="1634"/>
        <v>0</v>
      </c>
      <c r="FI288" s="206">
        <f t="shared" si="1635"/>
        <v>0</v>
      </c>
      <c r="FJ288" s="207"/>
      <c r="FK288" s="207">
        <f t="shared" si="1636"/>
        <v>0</v>
      </c>
      <c r="FL288" s="206">
        <f t="shared" si="1637"/>
        <v>0</v>
      </c>
      <c r="FM288" s="206">
        <f t="shared" si="1638"/>
        <v>0</v>
      </c>
      <c r="FN288" s="207"/>
      <c r="FO288" s="207">
        <f t="shared" si="1639"/>
        <v>0</v>
      </c>
      <c r="FP288" s="206">
        <f t="shared" si="1640"/>
        <v>0</v>
      </c>
      <c r="FQ288" s="206">
        <f t="shared" si="1641"/>
        <v>0</v>
      </c>
      <c r="FR288" s="207"/>
      <c r="FS288" s="207">
        <f t="shared" si="1642"/>
        <v>0</v>
      </c>
      <c r="FT288" s="206">
        <f t="shared" si="1643"/>
        <v>0</v>
      </c>
      <c r="FU288" s="206">
        <f t="shared" si="1644"/>
        <v>0</v>
      </c>
      <c r="FV288" s="207"/>
      <c r="FW288" s="207">
        <f t="shared" si="1645"/>
        <v>0</v>
      </c>
      <c r="FX288" s="206"/>
      <c r="FY288" s="206"/>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1:263" s="3" customFormat="1" x14ac:dyDescent="0.2">
      <c r="A289" s="45" t="s">
        <v>109</v>
      </c>
      <c r="B289" s="45" t="s">
        <v>110</v>
      </c>
      <c r="C289" s="45" t="s">
        <v>3</v>
      </c>
      <c r="D289" s="45">
        <v>100</v>
      </c>
      <c r="E289" s="486"/>
      <c r="F289" s="52">
        <f t="shared" si="1675"/>
        <v>0</v>
      </c>
      <c r="G289" s="47"/>
      <c r="H289" s="52">
        <f t="shared" si="1676"/>
        <v>0</v>
      </c>
      <c r="I289" s="47"/>
      <c r="J289" s="52">
        <f t="shared" si="1677"/>
        <v>0</v>
      </c>
      <c r="K289" s="47"/>
      <c r="L289" s="52">
        <f t="shared" si="1678"/>
        <v>0</v>
      </c>
      <c r="M289" s="47"/>
      <c r="N289" s="52">
        <f t="shared" si="1679"/>
        <v>0</v>
      </c>
      <c r="O289" s="47"/>
      <c r="P289" s="52">
        <f t="shared" si="1680"/>
        <v>0</v>
      </c>
      <c r="Q289" s="47"/>
      <c r="R289" s="52">
        <f t="shared" si="1681"/>
        <v>0</v>
      </c>
      <c r="S289" s="47"/>
      <c r="T289" s="52">
        <f t="shared" si="1682"/>
        <v>0</v>
      </c>
      <c r="U289" s="47"/>
      <c r="V289" s="52">
        <f t="shared" si="1683"/>
        <v>0</v>
      </c>
      <c r="W289" s="47"/>
      <c r="X289" s="52">
        <f t="shared" si="1684"/>
        <v>0</v>
      </c>
      <c r="Y289" s="47"/>
      <c r="Z289" s="52">
        <f t="shared" si="1685"/>
        <v>0</v>
      </c>
      <c r="AA289" s="47"/>
      <c r="AB289" s="481">
        <f t="shared" si="1686"/>
        <v>0</v>
      </c>
      <c r="AC289" s="486"/>
      <c r="AD289" s="52">
        <f t="shared" si="1658"/>
        <v>0</v>
      </c>
      <c r="AE289" s="47"/>
      <c r="AF289" s="52">
        <f t="shared" si="1659"/>
        <v>0</v>
      </c>
      <c r="AG289" s="47"/>
      <c r="AH289" s="52">
        <f t="shared" si="1660"/>
        <v>0</v>
      </c>
      <c r="AI289" s="47"/>
      <c r="AJ289" s="52">
        <f t="shared" si="1661"/>
        <v>0</v>
      </c>
      <c r="AK289" s="47"/>
      <c r="AL289" s="52">
        <f t="shared" si="1662"/>
        <v>0</v>
      </c>
      <c r="AM289" s="47"/>
      <c r="AN289" s="52">
        <f t="shared" si="1663"/>
        <v>0</v>
      </c>
      <c r="AO289" s="47"/>
      <c r="AP289" s="52">
        <f t="shared" si="1664"/>
        <v>0</v>
      </c>
      <c r="AQ289" s="47"/>
      <c r="AR289" s="52">
        <f t="shared" si="1665"/>
        <v>0</v>
      </c>
      <c r="AS289" s="47"/>
      <c r="AT289" s="52">
        <f t="shared" si="1666"/>
        <v>0</v>
      </c>
      <c r="AU289" s="47"/>
      <c r="AV289" s="52">
        <f t="shared" si="1667"/>
        <v>0</v>
      </c>
      <c r="AW289" s="47"/>
      <c r="AX289" s="52">
        <f t="shared" si="1668"/>
        <v>0</v>
      </c>
      <c r="AY289" s="47"/>
      <c r="AZ289" s="481">
        <f t="shared" si="1669"/>
        <v>0</v>
      </c>
      <c r="BA289" s="486"/>
      <c r="BB289" s="52">
        <f t="shared" si="1569"/>
        <v>0</v>
      </c>
      <c r="BC289" s="47"/>
      <c r="BD289" s="52">
        <f t="shared" si="1570"/>
        <v>0</v>
      </c>
      <c r="BE289" s="47"/>
      <c r="BF289" s="52">
        <f t="shared" si="1571"/>
        <v>0</v>
      </c>
      <c r="BG289" s="47"/>
      <c r="BH289" s="52">
        <f t="shared" si="1572"/>
        <v>0</v>
      </c>
      <c r="BI289" s="47"/>
      <c r="BJ289" s="52">
        <f t="shared" si="1573"/>
        <v>0</v>
      </c>
      <c r="BK289" s="47"/>
      <c r="BL289" s="52">
        <f t="shared" si="1574"/>
        <v>0</v>
      </c>
      <c r="BM289" s="47"/>
      <c r="BN289" s="52">
        <f t="shared" si="1575"/>
        <v>0</v>
      </c>
      <c r="BO289" s="47"/>
      <c r="BP289" s="52">
        <f t="shared" si="1576"/>
        <v>0</v>
      </c>
      <c r="BQ289" s="47"/>
      <c r="BR289" s="52">
        <f t="shared" si="1577"/>
        <v>0</v>
      </c>
      <c r="BS289" s="47"/>
      <c r="BT289" s="52">
        <f t="shared" si="1578"/>
        <v>0</v>
      </c>
      <c r="BU289" s="47"/>
      <c r="BV289" s="52">
        <f t="shared" si="1579"/>
        <v>0</v>
      </c>
      <c r="BW289" s="47"/>
      <c r="BX289" s="505">
        <f t="shared" si="1580"/>
        <v>0</v>
      </c>
      <c r="BY289" s="499"/>
      <c r="BZ289" s="52">
        <f t="shared" si="1581"/>
        <v>0</v>
      </c>
      <c r="CA289" s="47"/>
      <c r="CB289" s="52">
        <f t="shared" si="1582"/>
        <v>0</v>
      </c>
      <c r="CC289" s="47"/>
      <c r="CD289" s="52">
        <f t="shared" si="1583"/>
        <v>0</v>
      </c>
      <c r="CE289" s="47"/>
      <c r="CF289" s="52">
        <f t="shared" si="1584"/>
        <v>0</v>
      </c>
      <c r="CG289" s="42"/>
      <c r="CH289" s="49">
        <f t="shared" si="1585"/>
        <v>0</v>
      </c>
      <c r="CI289" s="49">
        <f t="shared" si="1586"/>
        <v>0</v>
      </c>
      <c r="CJ289" s="1"/>
      <c r="CK289" s="1"/>
      <c r="CL289" s="207"/>
      <c r="CM289" s="207">
        <f t="shared" si="1587"/>
        <v>0</v>
      </c>
      <c r="CN289" s="206">
        <f t="shared" si="1588"/>
        <v>0</v>
      </c>
      <c r="CO289" s="206">
        <f t="shared" si="1589"/>
        <v>0</v>
      </c>
      <c r="CP289" s="207"/>
      <c r="CQ289" s="207">
        <f t="shared" si="1590"/>
        <v>0</v>
      </c>
      <c r="CR289" s="206">
        <f t="shared" si="1591"/>
        <v>0</v>
      </c>
      <c r="CS289" s="206">
        <f t="shared" si="1592"/>
        <v>0</v>
      </c>
      <c r="CT289" s="207"/>
      <c r="CU289" s="207">
        <f t="shared" si="1593"/>
        <v>0</v>
      </c>
      <c r="CV289" s="206">
        <f t="shared" si="1594"/>
        <v>0</v>
      </c>
      <c r="CW289" s="206">
        <f t="shared" si="1595"/>
        <v>0</v>
      </c>
      <c r="CX289" s="207"/>
      <c r="CY289" s="207">
        <f t="shared" si="1596"/>
        <v>0</v>
      </c>
      <c r="CZ289" s="206">
        <f t="shared" si="1597"/>
        <v>0</v>
      </c>
      <c r="DA289" s="206">
        <f t="shared" si="1598"/>
        <v>0</v>
      </c>
      <c r="DB289" s="207"/>
      <c r="DC289" s="207">
        <f t="shared" si="1599"/>
        <v>0</v>
      </c>
      <c r="DD289" s="206">
        <f t="shared" si="1600"/>
        <v>0</v>
      </c>
      <c r="DE289" s="206">
        <f t="shared" si="1601"/>
        <v>0</v>
      </c>
      <c r="DF289" s="207"/>
      <c r="DG289" s="207">
        <f t="shared" si="1602"/>
        <v>0</v>
      </c>
      <c r="DH289" s="206">
        <f t="shared" si="1603"/>
        <v>0</v>
      </c>
      <c r="DI289" s="206">
        <f t="shared" si="1604"/>
        <v>0</v>
      </c>
      <c r="DJ289" s="207"/>
      <c r="DK289" s="207">
        <f t="shared" si="1605"/>
        <v>0</v>
      </c>
      <c r="DL289" s="206">
        <f t="shared" si="1606"/>
        <v>0</v>
      </c>
      <c r="DM289" s="206">
        <f t="shared" si="1607"/>
        <v>0</v>
      </c>
      <c r="DN289" s="207"/>
      <c r="DO289" s="207">
        <f t="shared" si="1608"/>
        <v>0</v>
      </c>
      <c r="DP289" s="206">
        <f t="shared" si="1609"/>
        <v>0</v>
      </c>
      <c r="DQ289" s="206">
        <f t="shared" si="1610"/>
        <v>0</v>
      </c>
      <c r="DR289" s="207"/>
      <c r="DS289" s="207">
        <f t="shared" si="1670"/>
        <v>0</v>
      </c>
      <c r="DT289" s="206">
        <f t="shared" si="1671"/>
        <v>0</v>
      </c>
      <c r="DU289" s="206">
        <f t="shared" si="1672"/>
        <v>0</v>
      </c>
      <c r="DV289" s="207"/>
      <c r="DW289" s="207">
        <f t="shared" si="1611"/>
        <v>0</v>
      </c>
      <c r="DX289" s="206">
        <f t="shared" si="1612"/>
        <v>0</v>
      </c>
      <c r="DY289" s="206">
        <f t="shared" si="1613"/>
        <v>0</v>
      </c>
      <c r="DZ289" s="525"/>
      <c r="EA289" s="207">
        <f t="shared" si="1614"/>
        <v>0</v>
      </c>
      <c r="EB289" s="206">
        <f t="shared" si="1615"/>
        <v>0</v>
      </c>
      <c r="EC289" s="206">
        <f t="shared" si="1616"/>
        <v>0</v>
      </c>
      <c r="ED289" s="207"/>
      <c r="EE289" s="207">
        <f t="shared" si="1617"/>
        <v>0</v>
      </c>
      <c r="EF289" s="206">
        <f t="shared" si="1618"/>
        <v>0</v>
      </c>
      <c r="EG289" s="206">
        <f t="shared" si="1619"/>
        <v>0</v>
      </c>
      <c r="EH289" s="207"/>
      <c r="EI289" s="207">
        <f t="shared" si="1673"/>
        <v>0</v>
      </c>
      <c r="EJ289" s="206">
        <f t="shared" si="1620"/>
        <v>0</v>
      </c>
      <c r="EK289" s="206">
        <f t="shared" si="1621"/>
        <v>0</v>
      </c>
      <c r="EL289" s="207"/>
      <c r="EM289" s="207">
        <f t="shared" si="1622"/>
        <v>0</v>
      </c>
      <c r="EN289" s="206">
        <f t="shared" si="1623"/>
        <v>0</v>
      </c>
      <c r="EO289" s="206">
        <f t="shared" si="1624"/>
        <v>0</v>
      </c>
      <c r="EP289" s="207"/>
      <c r="EQ289" s="207">
        <f t="shared" si="1625"/>
        <v>0</v>
      </c>
      <c r="ER289" s="206"/>
      <c r="ES289" s="206">
        <f t="shared" si="1626"/>
        <v>0</v>
      </c>
      <c r="ET289" s="207"/>
      <c r="EU289" s="207">
        <f t="shared" si="1674"/>
        <v>0</v>
      </c>
      <c r="EV289" s="206">
        <f t="shared" si="1627"/>
        <v>0</v>
      </c>
      <c r="EW289" s="206">
        <f t="shared" si="1628"/>
        <v>0</v>
      </c>
      <c r="EX289" s="207"/>
      <c r="EY289" s="207">
        <f t="shared" si="1629"/>
        <v>0</v>
      </c>
      <c r="EZ289" s="206"/>
      <c r="FA289" s="206"/>
      <c r="FB289" s="207"/>
      <c r="FC289" s="207">
        <f t="shared" si="1630"/>
        <v>0</v>
      </c>
      <c r="FD289" s="206">
        <f t="shared" si="1631"/>
        <v>0</v>
      </c>
      <c r="FE289" s="206">
        <f t="shared" si="1632"/>
        <v>0</v>
      </c>
      <c r="FF289" s="207"/>
      <c r="FG289" s="207">
        <f t="shared" si="1633"/>
        <v>0</v>
      </c>
      <c r="FH289" s="206">
        <f t="shared" si="1634"/>
        <v>0</v>
      </c>
      <c r="FI289" s="206">
        <f t="shared" si="1635"/>
        <v>0</v>
      </c>
      <c r="FJ289" s="207"/>
      <c r="FK289" s="207">
        <f t="shared" si="1636"/>
        <v>0</v>
      </c>
      <c r="FL289" s="206">
        <f t="shared" si="1637"/>
        <v>0</v>
      </c>
      <c r="FM289" s="206">
        <f t="shared" si="1638"/>
        <v>0</v>
      </c>
      <c r="FN289" s="207"/>
      <c r="FO289" s="207">
        <f t="shared" si="1639"/>
        <v>0</v>
      </c>
      <c r="FP289" s="206">
        <f t="shared" si="1640"/>
        <v>0</v>
      </c>
      <c r="FQ289" s="206">
        <f t="shared" si="1641"/>
        <v>0</v>
      </c>
      <c r="FR289" s="207"/>
      <c r="FS289" s="207">
        <f t="shared" si="1642"/>
        <v>0</v>
      </c>
      <c r="FT289" s="206">
        <f t="shared" si="1643"/>
        <v>0</v>
      </c>
      <c r="FU289" s="206">
        <f t="shared" si="1644"/>
        <v>0</v>
      </c>
      <c r="FV289" s="207"/>
      <c r="FW289" s="207">
        <f t="shared" si="1645"/>
        <v>0</v>
      </c>
      <c r="FX289" s="206"/>
      <c r="FY289" s="206"/>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1:263" s="3" customFormat="1" x14ac:dyDescent="0.2">
      <c r="A290" s="45" t="s">
        <v>111</v>
      </c>
      <c r="B290" s="45" t="s">
        <v>112</v>
      </c>
      <c r="C290" s="45" t="s">
        <v>3</v>
      </c>
      <c r="D290" s="45">
        <v>100</v>
      </c>
      <c r="E290" s="486"/>
      <c r="F290" s="52">
        <f t="shared" si="1675"/>
        <v>0</v>
      </c>
      <c r="G290" s="47"/>
      <c r="H290" s="52">
        <f t="shared" si="1676"/>
        <v>0</v>
      </c>
      <c r="I290" s="47"/>
      <c r="J290" s="52">
        <f t="shared" si="1677"/>
        <v>0</v>
      </c>
      <c r="K290" s="47"/>
      <c r="L290" s="52">
        <f t="shared" si="1678"/>
        <v>0</v>
      </c>
      <c r="M290" s="47"/>
      <c r="N290" s="52">
        <f t="shared" si="1679"/>
        <v>0</v>
      </c>
      <c r="O290" s="47"/>
      <c r="P290" s="52">
        <f t="shared" si="1680"/>
        <v>0</v>
      </c>
      <c r="Q290" s="47"/>
      <c r="R290" s="52">
        <f t="shared" si="1681"/>
        <v>0</v>
      </c>
      <c r="S290" s="47"/>
      <c r="T290" s="52">
        <f t="shared" si="1682"/>
        <v>0</v>
      </c>
      <c r="U290" s="47"/>
      <c r="V290" s="52">
        <f t="shared" si="1683"/>
        <v>0</v>
      </c>
      <c r="W290" s="47"/>
      <c r="X290" s="52">
        <f t="shared" si="1684"/>
        <v>0</v>
      </c>
      <c r="Y290" s="47"/>
      <c r="Z290" s="52">
        <f t="shared" si="1685"/>
        <v>0</v>
      </c>
      <c r="AA290" s="47"/>
      <c r="AB290" s="481">
        <f t="shared" si="1686"/>
        <v>0</v>
      </c>
      <c r="AC290" s="486"/>
      <c r="AD290" s="52">
        <f t="shared" si="1658"/>
        <v>0</v>
      </c>
      <c r="AE290" s="47"/>
      <c r="AF290" s="52">
        <f t="shared" si="1659"/>
        <v>0</v>
      </c>
      <c r="AG290" s="47"/>
      <c r="AH290" s="52">
        <f t="shared" si="1660"/>
        <v>0</v>
      </c>
      <c r="AI290" s="47"/>
      <c r="AJ290" s="52">
        <f t="shared" si="1661"/>
        <v>0</v>
      </c>
      <c r="AK290" s="47"/>
      <c r="AL290" s="52">
        <f t="shared" si="1662"/>
        <v>0</v>
      </c>
      <c r="AM290" s="47"/>
      <c r="AN290" s="52">
        <f t="shared" si="1663"/>
        <v>0</v>
      </c>
      <c r="AO290" s="47"/>
      <c r="AP290" s="52">
        <f t="shared" si="1664"/>
        <v>0</v>
      </c>
      <c r="AQ290" s="47"/>
      <c r="AR290" s="52">
        <f t="shared" si="1665"/>
        <v>0</v>
      </c>
      <c r="AS290" s="47"/>
      <c r="AT290" s="52">
        <f t="shared" si="1666"/>
        <v>0</v>
      </c>
      <c r="AU290" s="47"/>
      <c r="AV290" s="52">
        <f t="shared" si="1667"/>
        <v>0</v>
      </c>
      <c r="AW290" s="47"/>
      <c r="AX290" s="52">
        <f t="shared" si="1668"/>
        <v>0</v>
      </c>
      <c r="AY290" s="47"/>
      <c r="AZ290" s="481">
        <f t="shared" si="1669"/>
        <v>0</v>
      </c>
      <c r="BA290" s="486"/>
      <c r="BB290" s="52">
        <f t="shared" si="1569"/>
        <v>0</v>
      </c>
      <c r="BC290" s="47"/>
      <c r="BD290" s="52">
        <f t="shared" si="1570"/>
        <v>0</v>
      </c>
      <c r="BE290" s="47"/>
      <c r="BF290" s="52">
        <f t="shared" si="1571"/>
        <v>0</v>
      </c>
      <c r="BG290" s="47"/>
      <c r="BH290" s="52">
        <f t="shared" si="1572"/>
        <v>0</v>
      </c>
      <c r="BI290" s="47"/>
      <c r="BJ290" s="52">
        <f t="shared" si="1573"/>
        <v>0</v>
      </c>
      <c r="BK290" s="47"/>
      <c r="BL290" s="52">
        <f t="shared" si="1574"/>
        <v>0</v>
      </c>
      <c r="BM290" s="47"/>
      <c r="BN290" s="52">
        <f t="shared" si="1575"/>
        <v>0</v>
      </c>
      <c r="BO290" s="47"/>
      <c r="BP290" s="52">
        <f t="shared" si="1576"/>
        <v>0</v>
      </c>
      <c r="BQ290" s="47"/>
      <c r="BR290" s="52">
        <f t="shared" si="1577"/>
        <v>0</v>
      </c>
      <c r="BS290" s="47"/>
      <c r="BT290" s="52">
        <f t="shared" si="1578"/>
        <v>0</v>
      </c>
      <c r="BU290" s="47"/>
      <c r="BV290" s="52">
        <f t="shared" si="1579"/>
        <v>0</v>
      </c>
      <c r="BW290" s="47"/>
      <c r="BX290" s="505">
        <f t="shared" si="1580"/>
        <v>0</v>
      </c>
      <c r="BY290" s="499"/>
      <c r="BZ290" s="52">
        <f t="shared" si="1581"/>
        <v>0</v>
      </c>
      <c r="CA290" s="47"/>
      <c r="CB290" s="52">
        <f t="shared" si="1582"/>
        <v>0</v>
      </c>
      <c r="CC290" s="47"/>
      <c r="CD290" s="52">
        <f t="shared" si="1583"/>
        <v>0</v>
      </c>
      <c r="CE290" s="47"/>
      <c r="CF290" s="52">
        <f t="shared" si="1584"/>
        <v>0</v>
      </c>
      <c r="CG290" s="42"/>
      <c r="CH290" s="49">
        <f t="shared" si="1585"/>
        <v>0</v>
      </c>
      <c r="CI290" s="49">
        <f t="shared" si="1586"/>
        <v>0</v>
      </c>
      <c r="CJ290" s="1"/>
      <c r="CK290" s="1"/>
      <c r="CL290" s="207"/>
      <c r="CM290" s="207">
        <f t="shared" si="1587"/>
        <v>0</v>
      </c>
      <c r="CN290" s="206">
        <f t="shared" si="1588"/>
        <v>0</v>
      </c>
      <c r="CO290" s="206">
        <f t="shared" si="1589"/>
        <v>0</v>
      </c>
      <c r="CP290" s="207"/>
      <c r="CQ290" s="207">
        <f t="shared" si="1590"/>
        <v>0</v>
      </c>
      <c r="CR290" s="206">
        <f t="shared" si="1591"/>
        <v>0</v>
      </c>
      <c r="CS290" s="206">
        <f t="shared" si="1592"/>
        <v>0</v>
      </c>
      <c r="CT290" s="207"/>
      <c r="CU290" s="207">
        <f t="shared" si="1593"/>
        <v>0</v>
      </c>
      <c r="CV290" s="206">
        <f t="shared" si="1594"/>
        <v>0</v>
      </c>
      <c r="CW290" s="206">
        <f t="shared" si="1595"/>
        <v>0</v>
      </c>
      <c r="CX290" s="207"/>
      <c r="CY290" s="207">
        <f t="shared" si="1596"/>
        <v>0</v>
      </c>
      <c r="CZ290" s="206">
        <f t="shared" si="1597"/>
        <v>0</v>
      </c>
      <c r="DA290" s="206">
        <f t="shared" si="1598"/>
        <v>0</v>
      </c>
      <c r="DB290" s="207"/>
      <c r="DC290" s="207">
        <f t="shared" si="1599"/>
        <v>0</v>
      </c>
      <c r="DD290" s="206">
        <f t="shared" si="1600"/>
        <v>0</v>
      </c>
      <c r="DE290" s="206">
        <f t="shared" si="1601"/>
        <v>0</v>
      </c>
      <c r="DF290" s="207"/>
      <c r="DG290" s="207">
        <f t="shared" si="1602"/>
        <v>0</v>
      </c>
      <c r="DH290" s="206">
        <f t="shared" si="1603"/>
        <v>0</v>
      </c>
      <c r="DI290" s="206">
        <f t="shared" si="1604"/>
        <v>0</v>
      </c>
      <c r="DJ290" s="207"/>
      <c r="DK290" s="207">
        <f t="shared" si="1605"/>
        <v>0</v>
      </c>
      <c r="DL290" s="206">
        <f t="shared" si="1606"/>
        <v>0</v>
      </c>
      <c r="DM290" s="206">
        <f t="shared" si="1607"/>
        <v>0</v>
      </c>
      <c r="DN290" s="207"/>
      <c r="DO290" s="207">
        <f t="shared" si="1608"/>
        <v>0</v>
      </c>
      <c r="DP290" s="206">
        <f t="shared" si="1609"/>
        <v>0</v>
      </c>
      <c r="DQ290" s="206">
        <f t="shared" si="1610"/>
        <v>0</v>
      </c>
      <c r="DR290" s="207"/>
      <c r="DS290" s="207">
        <f t="shared" si="1670"/>
        <v>0</v>
      </c>
      <c r="DT290" s="206">
        <f t="shared" si="1671"/>
        <v>0</v>
      </c>
      <c r="DU290" s="206">
        <f t="shared" si="1672"/>
        <v>0</v>
      </c>
      <c r="DV290" s="207"/>
      <c r="DW290" s="207">
        <f t="shared" si="1611"/>
        <v>0</v>
      </c>
      <c r="DX290" s="206">
        <f t="shared" si="1612"/>
        <v>0</v>
      </c>
      <c r="DY290" s="206">
        <f t="shared" si="1613"/>
        <v>0</v>
      </c>
      <c r="DZ290" s="525"/>
      <c r="EA290" s="207">
        <f t="shared" si="1614"/>
        <v>0</v>
      </c>
      <c r="EB290" s="206">
        <f t="shared" si="1615"/>
        <v>0</v>
      </c>
      <c r="EC290" s="206">
        <f t="shared" si="1616"/>
        <v>0</v>
      </c>
      <c r="ED290" s="207"/>
      <c r="EE290" s="207">
        <f t="shared" si="1617"/>
        <v>0</v>
      </c>
      <c r="EF290" s="206">
        <f t="shared" si="1618"/>
        <v>0</v>
      </c>
      <c r="EG290" s="206">
        <f t="shared" si="1619"/>
        <v>0</v>
      </c>
      <c r="EH290" s="207"/>
      <c r="EI290" s="207">
        <f t="shared" si="1673"/>
        <v>0</v>
      </c>
      <c r="EJ290" s="206">
        <f t="shared" si="1620"/>
        <v>0</v>
      </c>
      <c r="EK290" s="206">
        <f t="shared" si="1621"/>
        <v>0</v>
      </c>
      <c r="EL290" s="207"/>
      <c r="EM290" s="207">
        <f t="shared" si="1622"/>
        <v>0</v>
      </c>
      <c r="EN290" s="206">
        <f t="shared" si="1623"/>
        <v>0</v>
      </c>
      <c r="EO290" s="206">
        <f t="shared" si="1624"/>
        <v>0</v>
      </c>
      <c r="EP290" s="207"/>
      <c r="EQ290" s="207">
        <f t="shared" si="1625"/>
        <v>0</v>
      </c>
      <c r="ER290" s="206"/>
      <c r="ES290" s="206">
        <f t="shared" si="1626"/>
        <v>0</v>
      </c>
      <c r="ET290" s="207"/>
      <c r="EU290" s="207">
        <f t="shared" si="1674"/>
        <v>0</v>
      </c>
      <c r="EV290" s="206">
        <f t="shared" si="1627"/>
        <v>0</v>
      </c>
      <c r="EW290" s="206">
        <f t="shared" si="1628"/>
        <v>0</v>
      </c>
      <c r="EX290" s="207"/>
      <c r="EY290" s="207">
        <f t="shared" si="1629"/>
        <v>0</v>
      </c>
      <c r="EZ290" s="206"/>
      <c r="FA290" s="206"/>
      <c r="FB290" s="207"/>
      <c r="FC290" s="207">
        <f t="shared" si="1630"/>
        <v>0</v>
      </c>
      <c r="FD290" s="206">
        <f t="shared" si="1631"/>
        <v>0</v>
      </c>
      <c r="FE290" s="206">
        <f t="shared" si="1632"/>
        <v>0</v>
      </c>
      <c r="FF290" s="207"/>
      <c r="FG290" s="207">
        <f t="shared" si="1633"/>
        <v>0</v>
      </c>
      <c r="FH290" s="206">
        <f t="shared" si="1634"/>
        <v>0</v>
      </c>
      <c r="FI290" s="206">
        <f t="shared" si="1635"/>
        <v>0</v>
      </c>
      <c r="FJ290" s="207"/>
      <c r="FK290" s="207">
        <f t="shared" si="1636"/>
        <v>0</v>
      </c>
      <c r="FL290" s="206">
        <f t="shared" si="1637"/>
        <v>0</v>
      </c>
      <c r="FM290" s="206">
        <f t="shared" si="1638"/>
        <v>0</v>
      </c>
      <c r="FN290" s="207"/>
      <c r="FO290" s="207">
        <f t="shared" si="1639"/>
        <v>0</v>
      </c>
      <c r="FP290" s="206">
        <f t="shared" si="1640"/>
        <v>0</v>
      </c>
      <c r="FQ290" s="206">
        <f t="shared" si="1641"/>
        <v>0</v>
      </c>
      <c r="FR290" s="207"/>
      <c r="FS290" s="207">
        <f t="shared" si="1642"/>
        <v>0</v>
      </c>
      <c r="FT290" s="206">
        <f t="shared" si="1643"/>
        <v>0</v>
      </c>
      <c r="FU290" s="206">
        <f t="shared" si="1644"/>
        <v>0</v>
      </c>
      <c r="FV290" s="207"/>
      <c r="FW290" s="207">
        <f t="shared" si="1645"/>
        <v>0</v>
      </c>
      <c r="FX290" s="206"/>
      <c r="FY290" s="206"/>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1:263" s="3" customFormat="1" x14ac:dyDescent="0.2">
      <c r="A291" s="45" t="s">
        <v>188</v>
      </c>
      <c r="B291" s="45" t="s">
        <v>202</v>
      </c>
      <c r="C291" s="45" t="s">
        <v>3</v>
      </c>
      <c r="D291" s="45">
        <v>100</v>
      </c>
      <c r="E291" s="486"/>
      <c r="F291" s="52">
        <f t="shared" si="1675"/>
        <v>0</v>
      </c>
      <c r="G291" s="47"/>
      <c r="H291" s="52">
        <f t="shared" si="1676"/>
        <v>0</v>
      </c>
      <c r="I291" s="47"/>
      <c r="J291" s="52">
        <f t="shared" si="1677"/>
        <v>0</v>
      </c>
      <c r="K291" s="47"/>
      <c r="L291" s="52">
        <f t="shared" si="1678"/>
        <v>0</v>
      </c>
      <c r="M291" s="47"/>
      <c r="N291" s="52">
        <f t="shared" si="1679"/>
        <v>0</v>
      </c>
      <c r="O291" s="47"/>
      <c r="P291" s="52">
        <f t="shared" si="1680"/>
        <v>0</v>
      </c>
      <c r="Q291" s="47"/>
      <c r="R291" s="52">
        <f t="shared" si="1681"/>
        <v>0</v>
      </c>
      <c r="S291" s="47"/>
      <c r="T291" s="52">
        <f t="shared" si="1682"/>
        <v>0</v>
      </c>
      <c r="U291" s="47"/>
      <c r="V291" s="52">
        <f t="shared" si="1683"/>
        <v>0</v>
      </c>
      <c r="W291" s="47"/>
      <c r="X291" s="52">
        <f t="shared" si="1684"/>
        <v>0</v>
      </c>
      <c r="Y291" s="47"/>
      <c r="Z291" s="52">
        <f t="shared" si="1685"/>
        <v>0</v>
      </c>
      <c r="AA291" s="47"/>
      <c r="AB291" s="481">
        <f t="shared" si="1686"/>
        <v>0</v>
      </c>
      <c r="AC291" s="486"/>
      <c r="AD291" s="52">
        <f t="shared" si="1658"/>
        <v>0</v>
      </c>
      <c r="AE291" s="47"/>
      <c r="AF291" s="52">
        <f t="shared" si="1659"/>
        <v>0</v>
      </c>
      <c r="AG291" s="47"/>
      <c r="AH291" s="52">
        <f t="shared" si="1660"/>
        <v>0</v>
      </c>
      <c r="AI291" s="47"/>
      <c r="AJ291" s="52">
        <f t="shared" si="1661"/>
        <v>0</v>
      </c>
      <c r="AK291" s="47"/>
      <c r="AL291" s="52">
        <f t="shared" si="1662"/>
        <v>0</v>
      </c>
      <c r="AM291" s="47"/>
      <c r="AN291" s="52">
        <f t="shared" si="1663"/>
        <v>0</v>
      </c>
      <c r="AO291" s="47"/>
      <c r="AP291" s="52">
        <f t="shared" si="1664"/>
        <v>0</v>
      </c>
      <c r="AQ291" s="47"/>
      <c r="AR291" s="52">
        <f t="shared" si="1665"/>
        <v>0</v>
      </c>
      <c r="AS291" s="47"/>
      <c r="AT291" s="52">
        <f t="shared" si="1666"/>
        <v>0</v>
      </c>
      <c r="AU291" s="47"/>
      <c r="AV291" s="52">
        <f t="shared" si="1667"/>
        <v>0</v>
      </c>
      <c r="AW291" s="47"/>
      <c r="AX291" s="52">
        <f t="shared" si="1668"/>
        <v>0</v>
      </c>
      <c r="AY291" s="47"/>
      <c r="AZ291" s="481">
        <f t="shared" si="1669"/>
        <v>0</v>
      </c>
      <c r="BA291" s="486"/>
      <c r="BB291" s="52">
        <f t="shared" ref="BB291" si="1723">SUM(BA291*$D291)</f>
        <v>0</v>
      </c>
      <c r="BC291" s="47"/>
      <c r="BD291" s="52">
        <f t="shared" si="1570"/>
        <v>0</v>
      </c>
      <c r="BE291" s="47"/>
      <c r="BF291" s="52">
        <f t="shared" si="1571"/>
        <v>0</v>
      </c>
      <c r="BG291" s="47"/>
      <c r="BH291" s="52">
        <f t="shared" si="1572"/>
        <v>0</v>
      </c>
      <c r="BI291" s="47"/>
      <c r="BJ291" s="52">
        <f t="shared" si="1573"/>
        <v>0</v>
      </c>
      <c r="BK291" s="47"/>
      <c r="BL291" s="52">
        <f t="shared" si="1574"/>
        <v>0</v>
      </c>
      <c r="BM291" s="47"/>
      <c r="BN291" s="52">
        <f t="shared" si="1575"/>
        <v>0</v>
      </c>
      <c r="BO291" s="47"/>
      <c r="BP291" s="52">
        <f t="shared" si="1576"/>
        <v>0</v>
      </c>
      <c r="BQ291" s="47"/>
      <c r="BR291" s="52">
        <f t="shared" si="1577"/>
        <v>0</v>
      </c>
      <c r="BS291" s="47"/>
      <c r="BT291" s="52">
        <f t="shared" si="1578"/>
        <v>0</v>
      </c>
      <c r="BU291" s="47"/>
      <c r="BV291" s="52">
        <f t="shared" si="1579"/>
        <v>0</v>
      </c>
      <c r="BW291" s="47"/>
      <c r="BX291" s="505">
        <f t="shared" si="1580"/>
        <v>0</v>
      </c>
      <c r="BY291" s="499"/>
      <c r="BZ291" s="52">
        <f t="shared" si="1581"/>
        <v>0</v>
      </c>
      <c r="CA291" s="47"/>
      <c r="CB291" s="52">
        <f t="shared" si="1582"/>
        <v>0</v>
      </c>
      <c r="CC291" s="47"/>
      <c r="CD291" s="52">
        <f t="shared" si="1583"/>
        <v>0</v>
      </c>
      <c r="CE291" s="47"/>
      <c r="CF291" s="52">
        <f t="shared" si="1584"/>
        <v>0</v>
      </c>
      <c r="CG291" s="42"/>
      <c r="CH291" s="49">
        <f t="shared" si="1585"/>
        <v>0</v>
      </c>
      <c r="CI291" s="49">
        <f t="shared" si="1586"/>
        <v>0</v>
      </c>
      <c r="CJ291" s="1"/>
      <c r="CK291" s="1"/>
      <c r="CL291" s="207"/>
      <c r="CM291" s="207">
        <f t="shared" si="1587"/>
        <v>0</v>
      </c>
      <c r="CN291" s="206">
        <f t="shared" si="1588"/>
        <v>0</v>
      </c>
      <c r="CO291" s="206">
        <f t="shared" si="1589"/>
        <v>0</v>
      </c>
      <c r="CP291" s="207"/>
      <c r="CQ291" s="207">
        <f t="shared" si="1590"/>
        <v>0</v>
      </c>
      <c r="CR291" s="206">
        <f t="shared" si="1591"/>
        <v>0</v>
      </c>
      <c r="CS291" s="206">
        <f t="shared" si="1592"/>
        <v>0</v>
      </c>
      <c r="CT291" s="207"/>
      <c r="CU291" s="207">
        <f t="shared" si="1593"/>
        <v>0</v>
      </c>
      <c r="CV291" s="206">
        <f t="shared" si="1594"/>
        <v>0</v>
      </c>
      <c r="CW291" s="206">
        <f t="shared" si="1595"/>
        <v>0</v>
      </c>
      <c r="CX291" s="207"/>
      <c r="CY291" s="207">
        <f t="shared" si="1596"/>
        <v>0</v>
      </c>
      <c r="CZ291" s="206">
        <f t="shared" si="1597"/>
        <v>0</v>
      </c>
      <c r="DA291" s="206">
        <f t="shared" si="1598"/>
        <v>0</v>
      </c>
      <c r="DB291" s="207"/>
      <c r="DC291" s="207">
        <f t="shared" si="1599"/>
        <v>0</v>
      </c>
      <c r="DD291" s="206">
        <f t="shared" si="1600"/>
        <v>0</v>
      </c>
      <c r="DE291" s="206">
        <f t="shared" si="1601"/>
        <v>0</v>
      </c>
      <c r="DF291" s="207"/>
      <c r="DG291" s="207">
        <f t="shared" si="1602"/>
        <v>0</v>
      </c>
      <c r="DH291" s="206">
        <f t="shared" si="1603"/>
        <v>0</v>
      </c>
      <c r="DI291" s="206">
        <f t="shared" si="1604"/>
        <v>0</v>
      </c>
      <c r="DJ291" s="207"/>
      <c r="DK291" s="207">
        <f t="shared" si="1605"/>
        <v>0</v>
      </c>
      <c r="DL291" s="206">
        <f t="shared" si="1606"/>
        <v>0</v>
      </c>
      <c r="DM291" s="206">
        <f t="shared" si="1607"/>
        <v>0</v>
      </c>
      <c r="DN291" s="207"/>
      <c r="DO291" s="207">
        <f t="shared" si="1608"/>
        <v>0</v>
      </c>
      <c r="DP291" s="206">
        <f t="shared" si="1609"/>
        <v>0</v>
      </c>
      <c r="DQ291" s="206">
        <f t="shared" si="1610"/>
        <v>0</v>
      </c>
      <c r="DR291" s="207"/>
      <c r="DS291" s="207">
        <f t="shared" si="1670"/>
        <v>0</v>
      </c>
      <c r="DT291" s="206">
        <f t="shared" si="1671"/>
        <v>0</v>
      </c>
      <c r="DU291" s="206">
        <f t="shared" si="1672"/>
        <v>0</v>
      </c>
      <c r="DV291" s="207"/>
      <c r="DW291" s="207">
        <f t="shared" si="1611"/>
        <v>0</v>
      </c>
      <c r="DX291" s="206">
        <f t="shared" si="1612"/>
        <v>0</v>
      </c>
      <c r="DY291" s="206">
        <f t="shared" si="1613"/>
        <v>0</v>
      </c>
      <c r="DZ291" s="525"/>
      <c r="EA291" s="207">
        <f t="shared" si="1614"/>
        <v>0</v>
      </c>
      <c r="EB291" s="206">
        <f t="shared" si="1615"/>
        <v>0</v>
      </c>
      <c r="EC291" s="206">
        <f t="shared" si="1616"/>
        <v>0</v>
      </c>
      <c r="ED291" s="207"/>
      <c r="EE291" s="207">
        <f t="shared" si="1617"/>
        <v>0</v>
      </c>
      <c r="EF291" s="206">
        <f t="shared" si="1618"/>
        <v>0</v>
      </c>
      <c r="EG291" s="206">
        <f t="shared" si="1619"/>
        <v>0</v>
      </c>
      <c r="EH291" s="207"/>
      <c r="EI291" s="207">
        <f t="shared" si="1673"/>
        <v>0</v>
      </c>
      <c r="EJ291" s="206">
        <f t="shared" si="1620"/>
        <v>0</v>
      </c>
      <c r="EK291" s="206">
        <f t="shared" si="1621"/>
        <v>0</v>
      </c>
      <c r="EL291" s="207"/>
      <c r="EM291" s="207">
        <f t="shared" si="1622"/>
        <v>0</v>
      </c>
      <c r="EN291" s="206">
        <f t="shared" si="1623"/>
        <v>0</v>
      </c>
      <c r="EO291" s="206">
        <f t="shared" si="1624"/>
        <v>0</v>
      </c>
      <c r="EP291" s="207"/>
      <c r="EQ291" s="207">
        <f t="shared" si="1625"/>
        <v>0</v>
      </c>
      <c r="ER291" s="206"/>
      <c r="ES291" s="206">
        <f t="shared" si="1626"/>
        <v>0</v>
      </c>
      <c r="ET291" s="207"/>
      <c r="EU291" s="207">
        <f t="shared" si="1674"/>
        <v>0</v>
      </c>
      <c r="EV291" s="206">
        <f t="shared" si="1627"/>
        <v>0</v>
      </c>
      <c r="EW291" s="206">
        <f t="shared" si="1628"/>
        <v>0</v>
      </c>
      <c r="EX291" s="207"/>
      <c r="EY291" s="207">
        <f t="shared" si="1629"/>
        <v>0</v>
      </c>
      <c r="EZ291" s="206">
        <f t="shared" ref="EZ291" si="1724">SUM(EX291+CI291)</f>
        <v>0</v>
      </c>
      <c r="FA291" s="206">
        <f>SUM(EZ291*AF291)</f>
        <v>0</v>
      </c>
      <c r="FB291" s="207"/>
      <c r="FC291" s="207">
        <f t="shared" si="1630"/>
        <v>0</v>
      </c>
      <c r="FD291" s="206">
        <f t="shared" si="1631"/>
        <v>0</v>
      </c>
      <c r="FE291" s="206">
        <f t="shared" si="1632"/>
        <v>0</v>
      </c>
      <c r="FF291" s="207"/>
      <c r="FG291" s="207">
        <f t="shared" si="1633"/>
        <v>0</v>
      </c>
      <c r="FH291" s="206">
        <f t="shared" si="1634"/>
        <v>0</v>
      </c>
      <c r="FI291" s="206">
        <f t="shared" si="1635"/>
        <v>0</v>
      </c>
      <c r="FJ291" s="207">
        <v>0.25</v>
      </c>
      <c r="FK291" s="207">
        <f t="shared" si="1636"/>
        <v>25</v>
      </c>
      <c r="FL291" s="206">
        <f t="shared" si="1637"/>
        <v>0.25</v>
      </c>
      <c r="FM291" s="206">
        <f t="shared" si="1638"/>
        <v>25</v>
      </c>
      <c r="FN291" s="207"/>
      <c r="FO291" s="207">
        <f t="shared" si="1639"/>
        <v>0</v>
      </c>
      <c r="FP291" s="206">
        <f t="shared" si="1640"/>
        <v>0</v>
      </c>
      <c r="FQ291" s="206">
        <f t="shared" si="1641"/>
        <v>0</v>
      </c>
      <c r="FR291" s="207"/>
      <c r="FS291" s="207">
        <f t="shared" si="1642"/>
        <v>0</v>
      </c>
      <c r="FT291" s="206">
        <f t="shared" si="1643"/>
        <v>0</v>
      </c>
      <c r="FU291" s="206">
        <f t="shared" si="1644"/>
        <v>0</v>
      </c>
      <c r="FV291" s="207"/>
      <c r="FW291" s="207">
        <f t="shared" si="1645"/>
        <v>0</v>
      </c>
      <c r="FX291" s="206">
        <f t="shared" ref="FX291" si="1725">SUM(FV291+DH291)</f>
        <v>0</v>
      </c>
      <c r="FY291" s="206">
        <f t="shared" ref="FY291" si="1726">SUM(FX291*CH291)</f>
        <v>0</v>
      </c>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1:263" s="3" customFormat="1" x14ac:dyDescent="0.2">
      <c r="A292" s="45" t="s">
        <v>151</v>
      </c>
      <c r="B292" s="45" t="s">
        <v>152</v>
      </c>
      <c r="C292" s="45" t="s">
        <v>3</v>
      </c>
      <c r="D292" s="45">
        <v>100</v>
      </c>
      <c r="E292" s="486"/>
      <c r="F292" s="52">
        <f t="shared" si="1675"/>
        <v>0</v>
      </c>
      <c r="G292" s="47"/>
      <c r="H292" s="52">
        <f t="shared" si="1676"/>
        <v>0</v>
      </c>
      <c r="I292" s="47"/>
      <c r="J292" s="52">
        <f t="shared" si="1677"/>
        <v>0</v>
      </c>
      <c r="K292" s="47"/>
      <c r="L292" s="52">
        <f t="shared" si="1678"/>
        <v>0</v>
      </c>
      <c r="M292" s="47"/>
      <c r="N292" s="52">
        <f t="shared" si="1679"/>
        <v>0</v>
      </c>
      <c r="O292" s="47"/>
      <c r="P292" s="52">
        <f t="shared" si="1680"/>
        <v>0</v>
      </c>
      <c r="Q292" s="47"/>
      <c r="R292" s="52">
        <f t="shared" si="1681"/>
        <v>0</v>
      </c>
      <c r="S292" s="47"/>
      <c r="T292" s="52">
        <f t="shared" si="1682"/>
        <v>0</v>
      </c>
      <c r="U292" s="47"/>
      <c r="V292" s="52">
        <f t="shared" si="1683"/>
        <v>0</v>
      </c>
      <c r="W292" s="47"/>
      <c r="X292" s="52">
        <f t="shared" si="1684"/>
        <v>0</v>
      </c>
      <c r="Y292" s="47"/>
      <c r="Z292" s="52">
        <f t="shared" si="1685"/>
        <v>0</v>
      </c>
      <c r="AA292" s="47"/>
      <c r="AB292" s="481">
        <f t="shared" si="1686"/>
        <v>0</v>
      </c>
      <c r="AC292" s="486"/>
      <c r="AD292" s="52">
        <f t="shared" si="1658"/>
        <v>0</v>
      </c>
      <c r="AE292" s="47"/>
      <c r="AF292" s="52">
        <f t="shared" si="1659"/>
        <v>0</v>
      </c>
      <c r="AG292" s="47"/>
      <c r="AH292" s="52">
        <f t="shared" si="1660"/>
        <v>0</v>
      </c>
      <c r="AI292" s="47"/>
      <c r="AJ292" s="52">
        <f t="shared" si="1661"/>
        <v>0</v>
      </c>
      <c r="AK292" s="47"/>
      <c r="AL292" s="52">
        <f t="shared" si="1662"/>
        <v>0</v>
      </c>
      <c r="AM292" s="47"/>
      <c r="AN292" s="52">
        <f t="shared" si="1663"/>
        <v>0</v>
      </c>
      <c r="AO292" s="47"/>
      <c r="AP292" s="52">
        <f t="shared" si="1664"/>
        <v>0</v>
      </c>
      <c r="AQ292" s="47"/>
      <c r="AR292" s="52">
        <f t="shared" si="1665"/>
        <v>0</v>
      </c>
      <c r="AS292" s="47"/>
      <c r="AT292" s="52">
        <f t="shared" si="1666"/>
        <v>0</v>
      </c>
      <c r="AU292" s="47"/>
      <c r="AV292" s="52">
        <f t="shared" si="1667"/>
        <v>0</v>
      </c>
      <c r="AW292" s="47"/>
      <c r="AX292" s="52">
        <f t="shared" si="1668"/>
        <v>0</v>
      </c>
      <c r="AY292" s="47"/>
      <c r="AZ292" s="481">
        <f t="shared" si="1669"/>
        <v>0</v>
      </c>
      <c r="BA292" s="486"/>
      <c r="BB292" s="52">
        <f t="shared" si="1569"/>
        <v>0</v>
      </c>
      <c r="BC292" s="47"/>
      <c r="BD292" s="52">
        <f t="shared" si="1570"/>
        <v>0</v>
      </c>
      <c r="BE292" s="47"/>
      <c r="BF292" s="52">
        <f t="shared" si="1571"/>
        <v>0</v>
      </c>
      <c r="BG292" s="47"/>
      <c r="BH292" s="52">
        <f t="shared" si="1572"/>
        <v>0</v>
      </c>
      <c r="BI292" s="47"/>
      <c r="BJ292" s="52">
        <f t="shared" si="1573"/>
        <v>0</v>
      </c>
      <c r="BK292" s="47"/>
      <c r="BL292" s="52">
        <f t="shared" si="1574"/>
        <v>0</v>
      </c>
      <c r="BM292" s="47"/>
      <c r="BN292" s="52">
        <f t="shared" si="1575"/>
        <v>0</v>
      </c>
      <c r="BO292" s="47"/>
      <c r="BP292" s="52">
        <f t="shared" si="1576"/>
        <v>0</v>
      </c>
      <c r="BQ292" s="47"/>
      <c r="BR292" s="52">
        <f t="shared" si="1577"/>
        <v>0</v>
      </c>
      <c r="BS292" s="47"/>
      <c r="BT292" s="52">
        <f t="shared" si="1578"/>
        <v>0</v>
      </c>
      <c r="BU292" s="47"/>
      <c r="BV292" s="52">
        <f t="shared" si="1579"/>
        <v>0</v>
      </c>
      <c r="BW292" s="47"/>
      <c r="BX292" s="505">
        <f t="shared" si="1580"/>
        <v>0</v>
      </c>
      <c r="BY292" s="499"/>
      <c r="BZ292" s="52">
        <f t="shared" si="1581"/>
        <v>0</v>
      </c>
      <c r="CA292" s="47"/>
      <c r="CB292" s="52">
        <f t="shared" si="1582"/>
        <v>0</v>
      </c>
      <c r="CC292" s="47"/>
      <c r="CD292" s="52">
        <f t="shared" si="1583"/>
        <v>0</v>
      </c>
      <c r="CE292" s="47"/>
      <c r="CF292" s="52">
        <f t="shared" si="1584"/>
        <v>0</v>
      </c>
      <c r="CG292" s="42"/>
      <c r="CH292" s="49">
        <f t="shared" si="1585"/>
        <v>0</v>
      </c>
      <c r="CI292" s="49">
        <f t="shared" si="1586"/>
        <v>0</v>
      </c>
      <c r="CJ292" s="1"/>
      <c r="CK292" s="1"/>
      <c r="CL292" s="207"/>
      <c r="CM292" s="207">
        <f t="shared" si="1587"/>
        <v>0</v>
      </c>
      <c r="CN292" s="206">
        <f t="shared" si="1588"/>
        <v>0</v>
      </c>
      <c r="CO292" s="206">
        <f t="shared" si="1589"/>
        <v>0</v>
      </c>
      <c r="CP292" s="207"/>
      <c r="CQ292" s="207">
        <f t="shared" si="1590"/>
        <v>0</v>
      </c>
      <c r="CR292" s="206">
        <f t="shared" si="1591"/>
        <v>0</v>
      </c>
      <c r="CS292" s="206">
        <f t="shared" si="1592"/>
        <v>0</v>
      </c>
      <c r="CT292" s="207"/>
      <c r="CU292" s="207">
        <f t="shared" si="1593"/>
        <v>0</v>
      </c>
      <c r="CV292" s="206">
        <f t="shared" si="1594"/>
        <v>0</v>
      </c>
      <c r="CW292" s="206">
        <f t="shared" si="1595"/>
        <v>0</v>
      </c>
      <c r="CX292" s="207"/>
      <c r="CY292" s="207">
        <f t="shared" si="1596"/>
        <v>0</v>
      </c>
      <c r="CZ292" s="206">
        <f t="shared" si="1597"/>
        <v>0</v>
      </c>
      <c r="DA292" s="206">
        <f t="shared" si="1598"/>
        <v>0</v>
      </c>
      <c r="DB292" s="207"/>
      <c r="DC292" s="207">
        <f t="shared" si="1599"/>
        <v>0</v>
      </c>
      <c r="DD292" s="206">
        <f t="shared" si="1600"/>
        <v>0</v>
      </c>
      <c r="DE292" s="206">
        <f t="shared" si="1601"/>
        <v>0</v>
      </c>
      <c r="DF292" s="207"/>
      <c r="DG292" s="207">
        <f t="shared" si="1602"/>
        <v>0</v>
      </c>
      <c r="DH292" s="206">
        <f t="shared" si="1603"/>
        <v>0</v>
      </c>
      <c r="DI292" s="206">
        <f t="shared" si="1604"/>
        <v>0</v>
      </c>
      <c r="DJ292" s="207"/>
      <c r="DK292" s="207">
        <f t="shared" si="1605"/>
        <v>0</v>
      </c>
      <c r="DL292" s="206">
        <f t="shared" si="1606"/>
        <v>0</v>
      </c>
      <c r="DM292" s="206">
        <f t="shared" si="1607"/>
        <v>0</v>
      </c>
      <c r="DN292" s="207"/>
      <c r="DO292" s="207">
        <f t="shared" si="1608"/>
        <v>0</v>
      </c>
      <c r="DP292" s="206">
        <f t="shared" si="1609"/>
        <v>0</v>
      </c>
      <c r="DQ292" s="206">
        <f t="shared" si="1610"/>
        <v>0</v>
      </c>
      <c r="DR292" s="207"/>
      <c r="DS292" s="207">
        <f t="shared" si="1670"/>
        <v>0</v>
      </c>
      <c r="DT292" s="206">
        <f t="shared" si="1671"/>
        <v>0</v>
      </c>
      <c r="DU292" s="206">
        <f t="shared" si="1672"/>
        <v>0</v>
      </c>
      <c r="DV292" s="207"/>
      <c r="DW292" s="207">
        <f t="shared" si="1611"/>
        <v>0</v>
      </c>
      <c r="DX292" s="206">
        <f t="shared" si="1612"/>
        <v>0</v>
      </c>
      <c r="DY292" s="206">
        <f t="shared" si="1613"/>
        <v>0</v>
      </c>
      <c r="DZ292" s="525"/>
      <c r="EA292" s="207">
        <f t="shared" si="1614"/>
        <v>0</v>
      </c>
      <c r="EB292" s="206">
        <f t="shared" si="1615"/>
        <v>0</v>
      </c>
      <c r="EC292" s="206">
        <f t="shared" si="1616"/>
        <v>0</v>
      </c>
      <c r="ED292" s="207"/>
      <c r="EE292" s="207">
        <f t="shared" si="1617"/>
        <v>0</v>
      </c>
      <c r="EF292" s="206">
        <f t="shared" si="1618"/>
        <v>0</v>
      </c>
      <c r="EG292" s="206">
        <f t="shared" si="1619"/>
        <v>0</v>
      </c>
      <c r="EH292" s="207"/>
      <c r="EI292" s="207">
        <f t="shared" si="1673"/>
        <v>0</v>
      </c>
      <c r="EJ292" s="206">
        <f t="shared" si="1620"/>
        <v>0</v>
      </c>
      <c r="EK292" s="206">
        <f t="shared" si="1621"/>
        <v>0</v>
      </c>
      <c r="EL292" s="207"/>
      <c r="EM292" s="207">
        <f t="shared" si="1622"/>
        <v>0</v>
      </c>
      <c r="EN292" s="206">
        <f t="shared" si="1623"/>
        <v>0</v>
      </c>
      <c r="EO292" s="206">
        <f t="shared" si="1624"/>
        <v>0</v>
      </c>
      <c r="EP292" s="207"/>
      <c r="EQ292" s="207">
        <f t="shared" si="1625"/>
        <v>0</v>
      </c>
      <c r="ER292" s="206"/>
      <c r="ES292" s="206">
        <f t="shared" si="1626"/>
        <v>0</v>
      </c>
      <c r="ET292" s="207"/>
      <c r="EU292" s="207">
        <f t="shared" si="1674"/>
        <v>0</v>
      </c>
      <c r="EV292" s="206">
        <f t="shared" si="1627"/>
        <v>0</v>
      </c>
      <c r="EW292" s="206">
        <f t="shared" si="1628"/>
        <v>0</v>
      </c>
      <c r="EX292" s="207"/>
      <c r="EY292" s="207">
        <f t="shared" si="1629"/>
        <v>0</v>
      </c>
      <c r="EZ292" s="206"/>
      <c r="FA292" s="206"/>
      <c r="FB292" s="207"/>
      <c r="FC292" s="207">
        <f t="shared" si="1630"/>
        <v>0</v>
      </c>
      <c r="FD292" s="206">
        <f t="shared" si="1631"/>
        <v>0</v>
      </c>
      <c r="FE292" s="206">
        <f t="shared" si="1632"/>
        <v>0</v>
      </c>
      <c r="FF292" s="207"/>
      <c r="FG292" s="207">
        <f t="shared" si="1633"/>
        <v>0</v>
      </c>
      <c r="FH292" s="206">
        <f t="shared" si="1634"/>
        <v>0</v>
      </c>
      <c r="FI292" s="206">
        <f t="shared" si="1635"/>
        <v>0</v>
      </c>
      <c r="FJ292" s="207"/>
      <c r="FK292" s="207">
        <f t="shared" si="1636"/>
        <v>0</v>
      </c>
      <c r="FL292" s="206">
        <f t="shared" si="1637"/>
        <v>0</v>
      </c>
      <c r="FM292" s="206">
        <f t="shared" si="1638"/>
        <v>0</v>
      </c>
      <c r="FN292" s="207"/>
      <c r="FO292" s="207">
        <f t="shared" si="1639"/>
        <v>0</v>
      </c>
      <c r="FP292" s="206">
        <f t="shared" si="1640"/>
        <v>0</v>
      </c>
      <c r="FQ292" s="206">
        <f t="shared" si="1641"/>
        <v>0</v>
      </c>
      <c r="FR292" s="207"/>
      <c r="FS292" s="207">
        <f t="shared" si="1642"/>
        <v>0</v>
      </c>
      <c r="FT292" s="206">
        <f t="shared" si="1643"/>
        <v>0</v>
      </c>
      <c r="FU292" s="206">
        <f t="shared" si="1644"/>
        <v>0</v>
      </c>
      <c r="FV292" s="207"/>
      <c r="FW292" s="207">
        <f t="shared" si="1645"/>
        <v>0</v>
      </c>
      <c r="FX292" s="206"/>
      <c r="FY292" s="206"/>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1:263" s="3" customFormat="1" x14ac:dyDescent="0.2">
      <c r="A293" s="45" t="s">
        <v>390</v>
      </c>
      <c r="B293" s="45" t="s">
        <v>168</v>
      </c>
      <c r="C293" s="45" t="s">
        <v>3</v>
      </c>
      <c r="D293" s="45">
        <v>100</v>
      </c>
      <c r="E293" s="486"/>
      <c r="F293" s="52">
        <f>SUM(E293*$D293)</f>
        <v>0</v>
      </c>
      <c r="G293" s="47"/>
      <c r="H293" s="52">
        <f>SUM(G293*$D293)</f>
        <v>0</v>
      </c>
      <c r="I293" s="47"/>
      <c r="J293" s="52">
        <f>SUM(I293*$D293)</f>
        <v>0</v>
      </c>
      <c r="K293" s="47"/>
      <c r="L293" s="52">
        <f>SUM(K293*$D293)</f>
        <v>0</v>
      </c>
      <c r="M293" s="47"/>
      <c r="N293" s="52">
        <f>SUM(M293*$D293)</f>
        <v>0</v>
      </c>
      <c r="O293" s="47"/>
      <c r="P293" s="52">
        <f>SUM(O293*$D293)</f>
        <v>0</v>
      </c>
      <c r="Q293" s="47"/>
      <c r="R293" s="52">
        <f>SUM(Q293*$D293)</f>
        <v>0</v>
      </c>
      <c r="S293" s="47"/>
      <c r="T293" s="52">
        <f>SUM(S293*$D293)</f>
        <v>0</v>
      </c>
      <c r="U293" s="47"/>
      <c r="V293" s="52">
        <f>SUM(U293*$D293)</f>
        <v>0</v>
      </c>
      <c r="W293" s="47"/>
      <c r="X293" s="52">
        <f>SUM(W293*$D293)</f>
        <v>0</v>
      </c>
      <c r="Y293" s="47"/>
      <c r="Z293" s="52">
        <f>SUM(Y293*$D293)</f>
        <v>0</v>
      </c>
      <c r="AA293" s="47"/>
      <c r="AB293" s="481">
        <f>SUM(AA293*$D293)</f>
        <v>0</v>
      </c>
      <c r="AC293" s="486"/>
      <c r="AD293" s="52">
        <f>SUM(AC293*$D293)</f>
        <v>0</v>
      </c>
      <c r="AE293" s="47">
        <v>1</v>
      </c>
      <c r="AF293" s="52">
        <f>SUM(AE293*$D293)</f>
        <v>100</v>
      </c>
      <c r="AG293" s="47"/>
      <c r="AH293" s="52">
        <f>SUM(AG293*$D293)</f>
        <v>0</v>
      </c>
      <c r="AI293" s="47"/>
      <c r="AJ293" s="52">
        <f>SUM(AI293*$D293)</f>
        <v>0</v>
      </c>
      <c r="AK293" s="47"/>
      <c r="AL293" s="52">
        <f>SUM(AK293*$D293)</f>
        <v>0</v>
      </c>
      <c r="AM293" s="47"/>
      <c r="AN293" s="52">
        <f>SUM(AM293*$D293)</f>
        <v>0</v>
      </c>
      <c r="AO293" s="47"/>
      <c r="AP293" s="52">
        <f>SUM(AO293*$D293)</f>
        <v>0</v>
      </c>
      <c r="AQ293" s="47"/>
      <c r="AR293" s="52">
        <f>SUM(AQ293*$D293)</f>
        <v>0</v>
      </c>
      <c r="AS293" s="47"/>
      <c r="AT293" s="52">
        <f>SUM(AS293*$D293)</f>
        <v>0</v>
      </c>
      <c r="AU293" s="47"/>
      <c r="AV293" s="52">
        <f>SUM(AU293*$D293)</f>
        <v>0</v>
      </c>
      <c r="AW293" s="47">
        <v>11</v>
      </c>
      <c r="AX293" s="52">
        <f>SUM(AW293*$D293)</f>
        <v>1100</v>
      </c>
      <c r="AY293" s="47">
        <v>11.5</v>
      </c>
      <c r="AZ293" s="481">
        <f>SUM(AY293*$D293)</f>
        <v>1150</v>
      </c>
      <c r="BA293" s="486"/>
      <c r="BB293" s="52">
        <f>SUM(BA293*$D293)</f>
        <v>0</v>
      </c>
      <c r="BC293" s="47"/>
      <c r="BD293" s="52">
        <f>SUM(BC293*$D293)</f>
        <v>0</v>
      </c>
      <c r="BE293" s="47"/>
      <c r="BF293" s="52">
        <f>SUM(BE293*$D293)</f>
        <v>0</v>
      </c>
      <c r="BG293" s="47"/>
      <c r="BH293" s="52">
        <f>SUM(BG293*$D293)</f>
        <v>0</v>
      </c>
      <c r="BI293" s="47"/>
      <c r="BJ293" s="52">
        <f>SUM(BI293*$D293)</f>
        <v>0</v>
      </c>
      <c r="BK293" s="47"/>
      <c r="BL293" s="52">
        <f>SUM(BK293*$D293)</f>
        <v>0</v>
      </c>
      <c r="BM293" s="47"/>
      <c r="BN293" s="52">
        <f>SUM(BM293*$D293)</f>
        <v>0</v>
      </c>
      <c r="BO293" s="47"/>
      <c r="BP293" s="52">
        <f>SUM(BO293*$D293)</f>
        <v>0</v>
      </c>
      <c r="BQ293" s="47"/>
      <c r="BR293" s="52">
        <f>SUM(BQ293*$D293)</f>
        <v>0</v>
      </c>
      <c r="BS293" s="47"/>
      <c r="BT293" s="52">
        <f>SUM(BS293*$D293)</f>
        <v>0</v>
      </c>
      <c r="BU293" s="47"/>
      <c r="BV293" s="52">
        <f>SUM(BU293*$D293)</f>
        <v>0</v>
      </c>
      <c r="BW293" s="47"/>
      <c r="BX293" s="505">
        <f>SUM(BW293*$D293)</f>
        <v>0</v>
      </c>
      <c r="BY293" s="499"/>
      <c r="BZ293" s="52">
        <f>SUM(BY293*$D293)</f>
        <v>0</v>
      </c>
      <c r="CA293" s="47"/>
      <c r="CB293" s="52">
        <f>SUM(CA293*$D293)</f>
        <v>0</v>
      </c>
      <c r="CC293" s="47"/>
      <c r="CD293" s="52">
        <f>SUM(CC293*$D293)</f>
        <v>0</v>
      </c>
      <c r="CE293" s="47"/>
      <c r="CF293" s="52">
        <f>SUM(CE293*$D293)</f>
        <v>0</v>
      </c>
      <c r="CG293" s="42"/>
      <c r="CH293" s="49">
        <f t="shared" si="1585"/>
        <v>23.5</v>
      </c>
      <c r="CI293" s="49">
        <f t="shared" si="1586"/>
        <v>2350</v>
      </c>
      <c r="CJ293" s="1"/>
      <c r="CK293" s="1"/>
      <c r="CL293" s="207"/>
      <c r="CM293" s="207">
        <f t="shared" si="1587"/>
        <v>0</v>
      </c>
      <c r="CN293" s="206">
        <f t="shared" si="1588"/>
        <v>0</v>
      </c>
      <c r="CO293" s="206">
        <f t="shared" si="1589"/>
        <v>0</v>
      </c>
      <c r="CP293" s="207"/>
      <c r="CQ293" s="207">
        <f t="shared" si="1590"/>
        <v>0</v>
      </c>
      <c r="CR293" s="206">
        <f t="shared" si="1591"/>
        <v>0</v>
      </c>
      <c r="CS293" s="206">
        <f t="shared" si="1592"/>
        <v>0</v>
      </c>
      <c r="CT293" s="207"/>
      <c r="CU293" s="207">
        <f t="shared" si="1593"/>
        <v>0</v>
      </c>
      <c r="CV293" s="206">
        <f t="shared" si="1594"/>
        <v>0</v>
      </c>
      <c r="CW293" s="206">
        <f t="shared" si="1595"/>
        <v>0</v>
      </c>
      <c r="CX293" s="207"/>
      <c r="CY293" s="207">
        <f t="shared" si="1596"/>
        <v>0</v>
      </c>
      <c r="CZ293" s="206">
        <f t="shared" si="1597"/>
        <v>0</v>
      </c>
      <c r="DA293" s="206">
        <f t="shared" si="1598"/>
        <v>0</v>
      </c>
      <c r="DB293" s="207"/>
      <c r="DC293" s="207">
        <f t="shared" si="1599"/>
        <v>0</v>
      </c>
      <c r="DD293" s="206">
        <f t="shared" si="1600"/>
        <v>0</v>
      </c>
      <c r="DE293" s="206">
        <f t="shared" si="1601"/>
        <v>0</v>
      </c>
      <c r="DF293" s="207"/>
      <c r="DG293" s="207">
        <f t="shared" si="1602"/>
        <v>0</v>
      </c>
      <c r="DH293" s="206">
        <f t="shared" si="1603"/>
        <v>0</v>
      </c>
      <c r="DI293" s="206">
        <f t="shared" si="1604"/>
        <v>0</v>
      </c>
      <c r="DJ293" s="207"/>
      <c r="DK293" s="207">
        <f t="shared" si="1605"/>
        <v>0</v>
      </c>
      <c r="DL293" s="206">
        <f t="shared" si="1606"/>
        <v>0</v>
      </c>
      <c r="DM293" s="206">
        <f t="shared" si="1607"/>
        <v>0</v>
      </c>
      <c r="DN293" s="207"/>
      <c r="DO293" s="207">
        <f t="shared" si="1608"/>
        <v>0</v>
      </c>
      <c r="DP293" s="206">
        <f t="shared" si="1609"/>
        <v>0</v>
      </c>
      <c r="DQ293" s="206">
        <f t="shared" si="1610"/>
        <v>0</v>
      </c>
      <c r="DR293" s="207"/>
      <c r="DS293" s="207">
        <f t="shared" si="1670"/>
        <v>0</v>
      </c>
      <c r="DT293" s="206">
        <f t="shared" si="1671"/>
        <v>0</v>
      </c>
      <c r="DU293" s="206">
        <f t="shared" si="1672"/>
        <v>0</v>
      </c>
      <c r="DV293" s="207"/>
      <c r="DW293" s="207">
        <f t="shared" si="1611"/>
        <v>0</v>
      </c>
      <c r="DX293" s="206">
        <f t="shared" si="1612"/>
        <v>0</v>
      </c>
      <c r="DY293" s="206">
        <f t="shared" si="1613"/>
        <v>0</v>
      </c>
      <c r="DZ293" s="525"/>
      <c r="EA293" s="207">
        <f t="shared" si="1614"/>
        <v>0</v>
      </c>
      <c r="EB293" s="206">
        <f t="shared" si="1615"/>
        <v>0</v>
      </c>
      <c r="EC293" s="206">
        <f t="shared" si="1616"/>
        <v>0</v>
      </c>
      <c r="ED293" s="207"/>
      <c r="EE293" s="207">
        <f t="shared" si="1617"/>
        <v>0</v>
      </c>
      <c r="EF293" s="206">
        <f t="shared" si="1618"/>
        <v>1</v>
      </c>
      <c r="EG293" s="206">
        <f t="shared" si="1619"/>
        <v>100</v>
      </c>
      <c r="EH293" s="207"/>
      <c r="EI293" s="207">
        <f t="shared" si="1673"/>
        <v>0</v>
      </c>
      <c r="EJ293" s="206">
        <f t="shared" si="1620"/>
        <v>0</v>
      </c>
      <c r="EK293" s="206">
        <f t="shared" si="1621"/>
        <v>0</v>
      </c>
      <c r="EL293" s="207"/>
      <c r="EM293" s="207">
        <f t="shared" si="1622"/>
        <v>0</v>
      </c>
      <c r="EN293" s="206">
        <f t="shared" si="1623"/>
        <v>0</v>
      </c>
      <c r="EO293" s="206">
        <f t="shared" si="1624"/>
        <v>0</v>
      </c>
      <c r="EP293" s="207"/>
      <c r="EQ293" s="207">
        <f t="shared" si="1625"/>
        <v>0</v>
      </c>
      <c r="ER293" s="206"/>
      <c r="ES293" s="206">
        <f t="shared" si="1626"/>
        <v>0</v>
      </c>
      <c r="ET293" s="207"/>
      <c r="EU293" s="207">
        <f t="shared" si="1674"/>
        <v>0</v>
      </c>
      <c r="EV293" s="206">
        <f t="shared" si="1627"/>
        <v>0</v>
      </c>
      <c r="EW293" s="206">
        <f t="shared" si="1628"/>
        <v>0</v>
      </c>
      <c r="EX293" s="207"/>
      <c r="EY293" s="207">
        <f t="shared" si="1629"/>
        <v>0</v>
      </c>
      <c r="EZ293" s="206"/>
      <c r="FA293" s="206"/>
      <c r="FB293" s="207"/>
      <c r="FC293" s="207">
        <f t="shared" si="1630"/>
        <v>0</v>
      </c>
      <c r="FD293" s="206">
        <f t="shared" si="1631"/>
        <v>0</v>
      </c>
      <c r="FE293" s="206">
        <f t="shared" si="1632"/>
        <v>0</v>
      </c>
      <c r="FF293" s="207"/>
      <c r="FG293" s="207">
        <f t="shared" si="1633"/>
        <v>0</v>
      </c>
      <c r="FH293" s="206">
        <f t="shared" si="1634"/>
        <v>0</v>
      </c>
      <c r="FI293" s="206">
        <f t="shared" si="1635"/>
        <v>0</v>
      </c>
      <c r="FJ293" s="207"/>
      <c r="FK293" s="207">
        <f t="shared" si="1636"/>
        <v>0</v>
      </c>
      <c r="FL293" s="206">
        <f t="shared" si="1637"/>
        <v>0</v>
      </c>
      <c r="FM293" s="206">
        <f t="shared" si="1638"/>
        <v>0</v>
      </c>
      <c r="FN293" s="207"/>
      <c r="FO293" s="207">
        <f t="shared" si="1639"/>
        <v>0</v>
      </c>
      <c r="FP293" s="206">
        <f t="shared" si="1640"/>
        <v>11</v>
      </c>
      <c r="FQ293" s="206">
        <f t="shared" si="1641"/>
        <v>1100</v>
      </c>
      <c r="FR293" s="207"/>
      <c r="FS293" s="207">
        <f t="shared" si="1642"/>
        <v>0</v>
      </c>
      <c r="FT293" s="206">
        <f t="shared" si="1643"/>
        <v>11.5</v>
      </c>
      <c r="FU293" s="206">
        <f t="shared" si="1644"/>
        <v>1150</v>
      </c>
      <c r="FV293" s="207"/>
      <c r="FW293" s="207">
        <f>SUM(FV293*CH293)</f>
        <v>0</v>
      </c>
      <c r="FX293" s="206"/>
      <c r="FY293" s="206"/>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1:263" s="3" customFormat="1" x14ac:dyDescent="0.2">
      <c r="A294" s="45" t="s">
        <v>187</v>
      </c>
      <c r="B294" s="45" t="s">
        <v>188</v>
      </c>
      <c r="C294" s="45" t="s">
        <v>3</v>
      </c>
      <c r="D294" s="45">
        <v>100</v>
      </c>
      <c r="E294" s="486"/>
      <c r="F294" s="52">
        <f t="shared" si="1675"/>
        <v>0</v>
      </c>
      <c r="G294" s="47"/>
      <c r="H294" s="52">
        <f t="shared" si="1676"/>
        <v>0</v>
      </c>
      <c r="I294" s="47"/>
      <c r="J294" s="52">
        <f t="shared" si="1677"/>
        <v>0</v>
      </c>
      <c r="K294" s="47"/>
      <c r="L294" s="52">
        <f t="shared" si="1678"/>
        <v>0</v>
      </c>
      <c r="M294" s="47"/>
      <c r="N294" s="52">
        <f t="shared" si="1679"/>
        <v>0</v>
      </c>
      <c r="O294" s="47"/>
      <c r="P294" s="52">
        <f t="shared" si="1680"/>
        <v>0</v>
      </c>
      <c r="Q294" s="47"/>
      <c r="R294" s="52">
        <f t="shared" si="1681"/>
        <v>0</v>
      </c>
      <c r="S294" s="47"/>
      <c r="T294" s="52">
        <f t="shared" si="1682"/>
        <v>0</v>
      </c>
      <c r="U294" s="47"/>
      <c r="V294" s="52">
        <f t="shared" si="1683"/>
        <v>0</v>
      </c>
      <c r="W294" s="47"/>
      <c r="X294" s="52">
        <f t="shared" si="1684"/>
        <v>0</v>
      </c>
      <c r="Y294" s="47"/>
      <c r="Z294" s="52">
        <f t="shared" si="1685"/>
        <v>0</v>
      </c>
      <c r="AA294" s="47"/>
      <c r="AB294" s="481">
        <f t="shared" si="1686"/>
        <v>0</v>
      </c>
      <c r="AC294" s="486"/>
      <c r="AD294" s="52">
        <f t="shared" si="1658"/>
        <v>0</v>
      </c>
      <c r="AE294" s="47"/>
      <c r="AF294" s="52">
        <f t="shared" si="1659"/>
        <v>0</v>
      </c>
      <c r="AG294" s="47"/>
      <c r="AH294" s="52">
        <f t="shared" si="1660"/>
        <v>0</v>
      </c>
      <c r="AI294" s="47"/>
      <c r="AJ294" s="52">
        <f t="shared" si="1661"/>
        <v>0</v>
      </c>
      <c r="AK294" s="47"/>
      <c r="AL294" s="52">
        <f t="shared" si="1662"/>
        <v>0</v>
      </c>
      <c r="AM294" s="47"/>
      <c r="AN294" s="52">
        <f t="shared" si="1663"/>
        <v>0</v>
      </c>
      <c r="AO294" s="47"/>
      <c r="AP294" s="52">
        <f t="shared" si="1664"/>
        <v>0</v>
      </c>
      <c r="AQ294" s="47"/>
      <c r="AR294" s="52">
        <f t="shared" si="1665"/>
        <v>0</v>
      </c>
      <c r="AS294" s="47"/>
      <c r="AT294" s="52">
        <f t="shared" si="1666"/>
        <v>0</v>
      </c>
      <c r="AU294" s="47"/>
      <c r="AV294" s="52">
        <f t="shared" si="1667"/>
        <v>0</v>
      </c>
      <c r="AW294" s="47"/>
      <c r="AX294" s="52">
        <f t="shared" si="1668"/>
        <v>0</v>
      </c>
      <c r="AY294" s="47"/>
      <c r="AZ294" s="481">
        <f t="shared" si="1669"/>
        <v>0</v>
      </c>
      <c r="BA294" s="486"/>
      <c r="BB294" s="52">
        <f t="shared" si="1569"/>
        <v>0</v>
      </c>
      <c r="BC294" s="47"/>
      <c r="BD294" s="52">
        <f t="shared" ref="BD294:BD315" si="1727">SUM(BC294*$D294)</f>
        <v>0</v>
      </c>
      <c r="BE294" s="47"/>
      <c r="BF294" s="52">
        <f t="shared" ref="BF294:BF315" si="1728">SUM(BE294*$D294)</f>
        <v>0</v>
      </c>
      <c r="BG294" s="47"/>
      <c r="BH294" s="52">
        <f t="shared" ref="BH294:BH315" si="1729">SUM(BG294*$D294)</f>
        <v>0</v>
      </c>
      <c r="BI294" s="47"/>
      <c r="BJ294" s="52">
        <f t="shared" ref="BJ294:BJ315" si="1730">SUM(BI294*$D294)</f>
        <v>0</v>
      </c>
      <c r="BK294" s="47"/>
      <c r="BL294" s="52">
        <f t="shared" ref="BL294:BL315" si="1731">SUM(BK294*$D294)</f>
        <v>0</v>
      </c>
      <c r="BM294" s="47"/>
      <c r="BN294" s="52">
        <f t="shared" ref="BN294:BN315" si="1732">SUM(BM294*$D294)</f>
        <v>0</v>
      </c>
      <c r="BO294" s="47"/>
      <c r="BP294" s="52">
        <f t="shared" ref="BP294:BP315" si="1733">SUM(BO294*$D294)</f>
        <v>0</v>
      </c>
      <c r="BQ294" s="47"/>
      <c r="BR294" s="52">
        <f t="shared" ref="BR294:BR315" si="1734">SUM(BQ294*$D294)</f>
        <v>0</v>
      </c>
      <c r="BS294" s="47"/>
      <c r="BT294" s="52">
        <f t="shared" ref="BT294:BT315" si="1735">SUM(BS294*$D294)</f>
        <v>0</v>
      </c>
      <c r="BU294" s="47"/>
      <c r="BV294" s="52">
        <f t="shared" ref="BV294:BV315" si="1736">SUM(BU294*$D294)</f>
        <v>0</v>
      </c>
      <c r="BW294" s="47"/>
      <c r="BX294" s="505">
        <f t="shared" ref="BX294:BX315" si="1737">SUM(BW294*$D294)</f>
        <v>0</v>
      </c>
      <c r="BY294" s="499"/>
      <c r="BZ294" s="52">
        <f t="shared" ref="BZ294:BZ315" si="1738">SUM(BY294*$D294)</f>
        <v>0</v>
      </c>
      <c r="CA294" s="47"/>
      <c r="CB294" s="52">
        <f t="shared" ref="CB294:CB315" si="1739">SUM(CA294*$D294)</f>
        <v>0</v>
      </c>
      <c r="CC294" s="47"/>
      <c r="CD294" s="52">
        <f t="shared" ref="CD294:CD315" si="1740">SUM(CC294*$D294)</f>
        <v>0</v>
      </c>
      <c r="CE294" s="47"/>
      <c r="CF294" s="52">
        <f t="shared" ref="CF294:CF315" si="1741">SUM(CE294*$D294)</f>
        <v>0</v>
      </c>
      <c r="CG294" s="42"/>
      <c r="CH294" s="49">
        <f t="shared" si="1585"/>
        <v>0</v>
      </c>
      <c r="CI294" s="49">
        <f t="shared" si="1586"/>
        <v>0</v>
      </c>
      <c r="CJ294" s="1"/>
      <c r="CK294" s="1"/>
      <c r="CL294" s="207"/>
      <c r="CM294" s="207">
        <f t="shared" si="1587"/>
        <v>0</v>
      </c>
      <c r="CN294" s="206">
        <f t="shared" si="1588"/>
        <v>0</v>
      </c>
      <c r="CO294" s="206">
        <f t="shared" si="1589"/>
        <v>0</v>
      </c>
      <c r="CP294" s="207"/>
      <c r="CQ294" s="207">
        <f t="shared" si="1590"/>
        <v>0</v>
      </c>
      <c r="CR294" s="206">
        <f t="shared" si="1591"/>
        <v>0</v>
      </c>
      <c r="CS294" s="206">
        <f t="shared" si="1592"/>
        <v>0</v>
      </c>
      <c r="CT294" s="207"/>
      <c r="CU294" s="207">
        <f t="shared" si="1593"/>
        <v>0</v>
      </c>
      <c r="CV294" s="206">
        <f t="shared" si="1594"/>
        <v>0</v>
      </c>
      <c r="CW294" s="206">
        <f t="shared" si="1595"/>
        <v>0</v>
      </c>
      <c r="CX294" s="207"/>
      <c r="CY294" s="207">
        <f t="shared" si="1596"/>
        <v>0</v>
      </c>
      <c r="CZ294" s="206">
        <f t="shared" si="1597"/>
        <v>0</v>
      </c>
      <c r="DA294" s="206">
        <f t="shared" si="1598"/>
        <v>0</v>
      </c>
      <c r="DB294" s="207"/>
      <c r="DC294" s="207">
        <f t="shared" si="1599"/>
        <v>0</v>
      </c>
      <c r="DD294" s="206">
        <f t="shared" si="1600"/>
        <v>0</v>
      </c>
      <c r="DE294" s="206">
        <f t="shared" si="1601"/>
        <v>0</v>
      </c>
      <c r="DF294" s="207"/>
      <c r="DG294" s="207">
        <f t="shared" si="1602"/>
        <v>0</v>
      </c>
      <c r="DH294" s="206">
        <f t="shared" si="1603"/>
        <v>0</v>
      </c>
      <c r="DI294" s="206">
        <f t="shared" si="1604"/>
        <v>0</v>
      </c>
      <c r="DJ294" s="207"/>
      <c r="DK294" s="207">
        <f t="shared" si="1605"/>
        <v>0</v>
      </c>
      <c r="DL294" s="206">
        <f t="shared" si="1606"/>
        <v>0</v>
      </c>
      <c r="DM294" s="206">
        <f t="shared" si="1607"/>
        <v>0</v>
      </c>
      <c r="DN294" s="207"/>
      <c r="DO294" s="207">
        <f t="shared" si="1608"/>
        <v>0</v>
      </c>
      <c r="DP294" s="206">
        <f t="shared" si="1609"/>
        <v>0</v>
      </c>
      <c r="DQ294" s="206">
        <f t="shared" si="1610"/>
        <v>0</v>
      </c>
      <c r="DR294" s="207"/>
      <c r="DS294" s="207">
        <f t="shared" si="1670"/>
        <v>0</v>
      </c>
      <c r="DT294" s="206">
        <f t="shared" si="1671"/>
        <v>0</v>
      </c>
      <c r="DU294" s="206">
        <f t="shared" si="1672"/>
        <v>0</v>
      </c>
      <c r="DV294" s="207"/>
      <c r="DW294" s="207">
        <f t="shared" si="1611"/>
        <v>0</v>
      </c>
      <c r="DX294" s="206">
        <f t="shared" si="1612"/>
        <v>0</v>
      </c>
      <c r="DY294" s="206">
        <f t="shared" si="1613"/>
        <v>0</v>
      </c>
      <c r="DZ294" s="525"/>
      <c r="EA294" s="207">
        <f t="shared" si="1614"/>
        <v>0</v>
      </c>
      <c r="EB294" s="206">
        <f t="shared" si="1615"/>
        <v>0</v>
      </c>
      <c r="EC294" s="206">
        <f t="shared" si="1616"/>
        <v>0</v>
      </c>
      <c r="ED294" s="207"/>
      <c r="EE294" s="207">
        <f t="shared" si="1617"/>
        <v>0</v>
      </c>
      <c r="EF294" s="206">
        <f t="shared" si="1618"/>
        <v>0</v>
      </c>
      <c r="EG294" s="206">
        <f t="shared" si="1619"/>
        <v>0</v>
      </c>
      <c r="EH294" s="207"/>
      <c r="EI294" s="207">
        <f t="shared" si="1673"/>
        <v>0</v>
      </c>
      <c r="EJ294" s="206">
        <f t="shared" si="1620"/>
        <v>0</v>
      </c>
      <c r="EK294" s="206">
        <f t="shared" si="1621"/>
        <v>0</v>
      </c>
      <c r="EL294" s="207"/>
      <c r="EM294" s="207">
        <f t="shared" si="1622"/>
        <v>0</v>
      </c>
      <c r="EN294" s="206">
        <f t="shared" si="1623"/>
        <v>0</v>
      </c>
      <c r="EO294" s="206">
        <f t="shared" si="1624"/>
        <v>0</v>
      </c>
      <c r="EP294" s="207"/>
      <c r="EQ294" s="207">
        <f t="shared" si="1625"/>
        <v>0</v>
      </c>
      <c r="ER294" s="206">
        <f t="shared" ref="ER294:ER315" si="1742">SUM(EP294+AW294)</f>
        <v>0</v>
      </c>
      <c r="ES294" s="206">
        <f t="shared" si="1626"/>
        <v>0</v>
      </c>
      <c r="ET294" s="207"/>
      <c r="EU294" s="207">
        <f t="shared" si="1674"/>
        <v>0</v>
      </c>
      <c r="EV294" s="206">
        <f t="shared" si="1627"/>
        <v>0</v>
      </c>
      <c r="EW294" s="206">
        <f t="shared" si="1628"/>
        <v>0</v>
      </c>
      <c r="EX294" s="207"/>
      <c r="EY294" s="207">
        <f t="shared" si="1629"/>
        <v>0</v>
      </c>
      <c r="EZ294" s="206"/>
      <c r="FA294" s="206"/>
      <c r="FB294" s="207"/>
      <c r="FC294" s="207">
        <f t="shared" si="1630"/>
        <v>0</v>
      </c>
      <c r="FD294" s="206">
        <f t="shared" si="1631"/>
        <v>0</v>
      </c>
      <c r="FE294" s="206">
        <f t="shared" si="1632"/>
        <v>0</v>
      </c>
      <c r="FF294" s="207"/>
      <c r="FG294" s="207">
        <f t="shared" si="1633"/>
        <v>0</v>
      </c>
      <c r="FH294" s="206">
        <f t="shared" si="1634"/>
        <v>0</v>
      </c>
      <c r="FI294" s="206">
        <f t="shared" si="1635"/>
        <v>0</v>
      </c>
      <c r="FJ294" s="207"/>
      <c r="FK294" s="207">
        <f t="shared" si="1636"/>
        <v>0</v>
      </c>
      <c r="FL294" s="206">
        <f t="shared" si="1637"/>
        <v>0</v>
      </c>
      <c r="FM294" s="206">
        <f t="shared" si="1638"/>
        <v>0</v>
      </c>
      <c r="FN294" s="207"/>
      <c r="FO294" s="207">
        <f t="shared" si="1639"/>
        <v>0</v>
      </c>
      <c r="FP294" s="206">
        <f t="shared" si="1640"/>
        <v>0</v>
      </c>
      <c r="FQ294" s="206">
        <f t="shared" si="1641"/>
        <v>0</v>
      </c>
      <c r="FR294" s="207"/>
      <c r="FS294" s="207">
        <f t="shared" si="1642"/>
        <v>0</v>
      </c>
      <c r="FT294" s="206">
        <f t="shared" si="1643"/>
        <v>0</v>
      </c>
      <c r="FU294" s="206">
        <f t="shared" si="1644"/>
        <v>0</v>
      </c>
      <c r="FV294" s="207"/>
      <c r="FW294" s="207">
        <f t="shared" ref="FW294:FW315" si="1743">SUM(FV294*CH294)</f>
        <v>0</v>
      </c>
      <c r="FX294" s="206"/>
      <c r="FY294" s="206"/>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1:263" s="3" customFormat="1" x14ac:dyDescent="0.2">
      <c r="A295" s="45" t="s">
        <v>217</v>
      </c>
      <c r="B295" s="45" t="s">
        <v>101</v>
      </c>
      <c r="C295" s="45" t="s">
        <v>3</v>
      </c>
      <c r="D295" s="45">
        <v>100</v>
      </c>
      <c r="E295" s="486"/>
      <c r="F295" s="52">
        <f t="shared" si="1675"/>
        <v>0</v>
      </c>
      <c r="G295" s="47"/>
      <c r="H295" s="52">
        <f t="shared" si="1676"/>
        <v>0</v>
      </c>
      <c r="I295" s="47"/>
      <c r="J295" s="52">
        <f t="shared" si="1677"/>
        <v>0</v>
      </c>
      <c r="K295" s="47"/>
      <c r="L295" s="52">
        <f t="shared" si="1678"/>
        <v>0</v>
      </c>
      <c r="M295" s="47"/>
      <c r="N295" s="52">
        <f t="shared" si="1679"/>
        <v>0</v>
      </c>
      <c r="O295" s="47"/>
      <c r="P295" s="52">
        <f t="shared" si="1680"/>
        <v>0</v>
      </c>
      <c r="Q295" s="47"/>
      <c r="R295" s="52">
        <f t="shared" si="1681"/>
        <v>0</v>
      </c>
      <c r="S295" s="47"/>
      <c r="T295" s="52">
        <f t="shared" si="1682"/>
        <v>0</v>
      </c>
      <c r="U295" s="47"/>
      <c r="V295" s="52">
        <f t="shared" si="1683"/>
        <v>0</v>
      </c>
      <c r="W295" s="47"/>
      <c r="X295" s="52">
        <f t="shared" si="1684"/>
        <v>0</v>
      </c>
      <c r="Y295" s="47"/>
      <c r="Z295" s="52">
        <f t="shared" si="1685"/>
        <v>0</v>
      </c>
      <c r="AA295" s="47"/>
      <c r="AB295" s="481">
        <f t="shared" si="1686"/>
        <v>0</v>
      </c>
      <c r="AC295" s="486"/>
      <c r="AD295" s="52">
        <f t="shared" si="1658"/>
        <v>0</v>
      </c>
      <c r="AE295" s="47"/>
      <c r="AF295" s="52">
        <f t="shared" si="1659"/>
        <v>0</v>
      </c>
      <c r="AG295" s="47"/>
      <c r="AH295" s="52">
        <f t="shared" si="1660"/>
        <v>0</v>
      </c>
      <c r="AI295" s="47"/>
      <c r="AJ295" s="52">
        <f t="shared" si="1661"/>
        <v>0</v>
      </c>
      <c r="AK295" s="47"/>
      <c r="AL295" s="52">
        <f t="shared" si="1662"/>
        <v>0</v>
      </c>
      <c r="AM295" s="47"/>
      <c r="AN295" s="52">
        <f t="shared" si="1663"/>
        <v>0</v>
      </c>
      <c r="AO295" s="47"/>
      <c r="AP295" s="52">
        <f t="shared" si="1664"/>
        <v>0</v>
      </c>
      <c r="AQ295" s="47"/>
      <c r="AR295" s="52">
        <f t="shared" si="1665"/>
        <v>0</v>
      </c>
      <c r="AS295" s="47"/>
      <c r="AT295" s="52">
        <f t="shared" si="1666"/>
        <v>0</v>
      </c>
      <c r="AU295" s="47"/>
      <c r="AV295" s="52">
        <f t="shared" si="1667"/>
        <v>0</v>
      </c>
      <c r="AW295" s="47"/>
      <c r="AX295" s="52">
        <f t="shared" si="1668"/>
        <v>0</v>
      </c>
      <c r="AY295" s="47"/>
      <c r="AZ295" s="481">
        <f t="shared" si="1669"/>
        <v>0</v>
      </c>
      <c r="BA295" s="486"/>
      <c r="BB295" s="52">
        <f t="shared" si="1569"/>
        <v>0</v>
      </c>
      <c r="BC295" s="47"/>
      <c r="BD295" s="52">
        <f t="shared" si="1727"/>
        <v>0</v>
      </c>
      <c r="BE295" s="47"/>
      <c r="BF295" s="52">
        <f t="shared" si="1728"/>
        <v>0</v>
      </c>
      <c r="BG295" s="47"/>
      <c r="BH295" s="52">
        <f t="shared" si="1729"/>
        <v>0</v>
      </c>
      <c r="BI295" s="47"/>
      <c r="BJ295" s="52">
        <f t="shared" si="1730"/>
        <v>0</v>
      </c>
      <c r="BK295" s="47"/>
      <c r="BL295" s="52">
        <f t="shared" si="1731"/>
        <v>0</v>
      </c>
      <c r="BM295" s="47"/>
      <c r="BN295" s="52">
        <f t="shared" si="1732"/>
        <v>0</v>
      </c>
      <c r="BO295" s="47"/>
      <c r="BP295" s="52">
        <f t="shared" si="1733"/>
        <v>0</v>
      </c>
      <c r="BQ295" s="47"/>
      <c r="BR295" s="52">
        <f t="shared" si="1734"/>
        <v>0</v>
      </c>
      <c r="BS295" s="47"/>
      <c r="BT295" s="52">
        <f t="shared" si="1735"/>
        <v>0</v>
      </c>
      <c r="BU295" s="47"/>
      <c r="BV295" s="52">
        <f t="shared" si="1736"/>
        <v>0</v>
      </c>
      <c r="BW295" s="47"/>
      <c r="BX295" s="505">
        <f t="shared" si="1737"/>
        <v>0</v>
      </c>
      <c r="BY295" s="499"/>
      <c r="BZ295" s="52">
        <f t="shared" si="1738"/>
        <v>0</v>
      </c>
      <c r="CA295" s="47"/>
      <c r="CB295" s="52">
        <f t="shared" si="1739"/>
        <v>0</v>
      </c>
      <c r="CC295" s="47"/>
      <c r="CD295" s="52">
        <f t="shared" si="1740"/>
        <v>0</v>
      </c>
      <c r="CE295" s="47"/>
      <c r="CF295" s="52">
        <f t="shared" si="1741"/>
        <v>0</v>
      </c>
      <c r="CG295" s="42"/>
      <c r="CH295" s="49">
        <f t="shared" si="1585"/>
        <v>0</v>
      </c>
      <c r="CI295" s="49">
        <f t="shared" si="1586"/>
        <v>0</v>
      </c>
      <c r="CJ295" s="1"/>
      <c r="CK295" s="1"/>
      <c r="CL295" s="207"/>
      <c r="CM295" s="207">
        <f t="shared" si="1587"/>
        <v>0</v>
      </c>
      <c r="CN295" s="206">
        <f t="shared" si="1588"/>
        <v>0</v>
      </c>
      <c r="CO295" s="206">
        <f t="shared" si="1589"/>
        <v>0</v>
      </c>
      <c r="CP295" s="207"/>
      <c r="CQ295" s="207">
        <f t="shared" si="1590"/>
        <v>0</v>
      </c>
      <c r="CR295" s="206">
        <f t="shared" si="1591"/>
        <v>0</v>
      </c>
      <c r="CS295" s="206">
        <f t="shared" si="1592"/>
        <v>0</v>
      </c>
      <c r="CT295" s="207"/>
      <c r="CU295" s="207">
        <f t="shared" si="1593"/>
        <v>0</v>
      </c>
      <c r="CV295" s="206">
        <f t="shared" si="1594"/>
        <v>0</v>
      </c>
      <c r="CW295" s="206">
        <f t="shared" si="1595"/>
        <v>0</v>
      </c>
      <c r="CX295" s="207"/>
      <c r="CY295" s="207">
        <f t="shared" si="1596"/>
        <v>0</v>
      </c>
      <c r="CZ295" s="206">
        <f t="shared" si="1597"/>
        <v>0</v>
      </c>
      <c r="DA295" s="206">
        <f t="shared" si="1598"/>
        <v>0</v>
      </c>
      <c r="DB295" s="207"/>
      <c r="DC295" s="207">
        <f t="shared" si="1599"/>
        <v>0</v>
      </c>
      <c r="DD295" s="206">
        <f t="shared" si="1600"/>
        <v>0</v>
      </c>
      <c r="DE295" s="206">
        <f t="shared" si="1601"/>
        <v>0</v>
      </c>
      <c r="DF295" s="207"/>
      <c r="DG295" s="207">
        <f t="shared" si="1602"/>
        <v>0</v>
      </c>
      <c r="DH295" s="206">
        <f t="shared" si="1603"/>
        <v>0</v>
      </c>
      <c r="DI295" s="206">
        <f t="shared" si="1604"/>
        <v>0</v>
      </c>
      <c r="DJ295" s="207"/>
      <c r="DK295" s="207">
        <f t="shared" si="1605"/>
        <v>0</v>
      </c>
      <c r="DL295" s="206">
        <f t="shared" si="1606"/>
        <v>0</v>
      </c>
      <c r="DM295" s="206">
        <f t="shared" si="1607"/>
        <v>0</v>
      </c>
      <c r="DN295" s="207"/>
      <c r="DO295" s="207">
        <f t="shared" si="1608"/>
        <v>0</v>
      </c>
      <c r="DP295" s="206">
        <f t="shared" si="1609"/>
        <v>0</v>
      </c>
      <c r="DQ295" s="206">
        <f t="shared" si="1610"/>
        <v>0</v>
      </c>
      <c r="DR295" s="207"/>
      <c r="DS295" s="207">
        <f t="shared" si="1670"/>
        <v>0</v>
      </c>
      <c r="DT295" s="206">
        <f t="shared" si="1671"/>
        <v>0</v>
      </c>
      <c r="DU295" s="206">
        <f t="shared" si="1672"/>
        <v>0</v>
      </c>
      <c r="DV295" s="207"/>
      <c r="DW295" s="207">
        <f t="shared" si="1611"/>
        <v>0</v>
      </c>
      <c r="DX295" s="206">
        <f t="shared" si="1612"/>
        <v>0</v>
      </c>
      <c r="DY295" s="206">
        <f t="shared" si="1613"/>
        <v>0</v>
      </c>
      <c r="DZ295" s="525"/>
      <c r="EA295" s="207">
        <f t="shared" si="1614"/>
        <v>0</v>
      </c>
      <c r="EB295" s="206">
        <f t="shared" si="1615"/>
        <v>0</v>
      </c>
      <c r="EC295" s="206">
        <f t="shared" si="1616"/>
        <v>0</v>
      </c>
      <c r="ED295" s="207"/>
      <c r="EE295" s="207">
        <f t="shared" si="1617"/>
        <v>0</v>
      </c>
      <c r="EF295" s="206">
        <f t="shared" si="1618"/>
        <v>0</v>
      </c>
      <c r="EG295" s="206">
        <f t="shared" si="1619"/>
        <v>0</v>
      </c>
      <c r="EH295" s="207"/>
      <c r="EI295" s="207">
        <f t="shared" si="1673"/>
        <v>0</v>
      </c>
      <c r="EJ295" s="206">
        <f t="shared" si="1620"/>
        <v>0</v>
      </c>
      <c r="EK295" s="206">
        <f t="shared" si="1621"/>
        <v>0</v>
      </c>
      <c r="EL295" s="207"/>
      <c r="EM295" s="207">
        <f t="shared" si="1622"/>
        <v>0</v>
      </c>
      <c r="EN295" s="206">
        <f t="shared" si="1623"/>
        <v>0</v>
      </c>
      <c r="EO295" s="206">
        <f t="shared" si="1624"/>
        <v>0</v>
      </c>
      <c r="EP295" s="207"/>
      <c r="EQ295" s="207">
        <f t="shared" si="1625"/>
        <v>0</v>
      </c>
      <c r="ER295" s="206">
        <f t="shared" si="1742"/>
        <v>0</v>
      </c>
      <c r="ES295" s="206">
        <f t="shared" si="1626"/>
        <v>0</v>
      </c>
      <c r="ET295" s="207"/>
      <c r="EU295" s="207">
        <f t="shared" si="1674"/>
        <v>0</v>
      </c>
      <c r="EV295" s="206">
        <f t="shared" si="1627"/>
        <v>0</v>
      </c>
      <c r="EW295" s="206">
        <f t="shared" si="1628"/>
        <v>0</v>
      </c>
      <c r="EX295" s="207"/>
      <c r="EY295" s="207">
        <f t="shared" si="1629"/>
        <v>0</v>
      </c>
      <c r="EZ295" s="206">
        <f t="shared" ref="EZ295:EZ315" si="1744">SUM(EX295+CI295)</f>
        <v>0</v>
      </c>
      <c r="FA295" s="206">
        <f t="shared" ref="FA295:FA315" si="1745">SUM(EZ295*AF295)</f>
        <v>0</v>
      </c>
      <c r="FB295" s="207"/>
      <c r="FC295" s="207">
        <f t="shared" si="1630"/>
        <v>0</v>
      </c>
      <c r="FD295" s="206">
        <f t="shared" si="1631"/>
        <v>0</v>
      </c>
      <c r="FE295" s="206">
        <f t="shared" si="1632"/>
        <v>0</v>
      </c>
      <c r="FF295" s="207"/>
      <c r="FG295" s="207">
        <f t="shared" si="1633"/>
        <v>0</v>
      </c>
      <c r="FH295" s="206">
        <f t="shared" si="1634"/>
        <v>0</v>
      </c>
      <c r="FI295" s="206">
        <f t="shared" si="1635"/>
        <v>0</v>
      </c>
      <c r="FJ295" s="207"/>
      <c r="FK295" s="207">
        <f t="shared" si="1636"/>
        <v>0</v>
      </c>
      <c r="FL295" s="206">
        <f t="shared" si="1637"/>
        <v>0</v>
      </c>
      <c r="FM295" s="206">
        <f t="shared" si="1638"/>
        <v>0</v>
      </c>
      <c r="FN295" s="207"/>
      <c r="FO295" s="207">
        <f t="shared" si="1639"/>
        <v>0</v>
      </c>
      <c r="FP295" s="206">
        <f t="shared" si="1640"/>
        <v>0</v>
      </c>
      <c r="FQ295" s="206">
        <f t="shared" si="1641"/>
        <v>0</v>
      </c>
      <c r="FR295" s="207"/>
      <c r="FS295" s="207">
        <f t="shared" si="1642"/>
        <v>0</v>
      </c>
      <c r="FT295" s="206">
        <f t="shared" si="1643"/>
        <v>0</v>
      </c>
      <c r="FU295" s="206">
        <f t="shared" si="1644"/>
        <v>0</v>
      </c>
      <c r="FV295" s="207"/>
      <c r="FW295" s="207">
        <f t="shared" si="1743"/>
        <v>0</v>
      </c>
      <c r="FX295" s="206">
        <f t="shared" ref="FX295:FX315" si="1746">SUM(FV295+DH295)</f>
        <v>0</v>
      </c>
      <c r="FY295" s="206">
        <f t="shared" ref="FY295:FY315" si="1747">SUM(FX295*CH295)</f>
        <v>0</v>
      </c>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1:263" s="3" customFormat="1" x14ac:dyDescent="0.2">
      <c r="A296" s="45"/>
      <c r="B296" s="45"/>
      <c r="C296" s="45" t="s">
        <v>3</v>
      </c>
      <c r="D296" s="45">
        <v>100</v>
      </c>
      <c r="E296" s="486"/>
      <c r="F296" s="52">
        <f t="shared" ref="F296:F315" si="1748">SUM(E296*$D296)</f>
        <v>0</v>
      </c>
      <c r="G296" s="47"/>
      <c r="H296" s="52">
        <f t="shared" ref="H296:H315" si="1749">SUM(G296*$D296)</f>
        <v>0</v>
      </c>
      <c r="I296" s="47"/>
      <c r="J296" s="52">
        <f t="shared" ref="J296:J315" si="1750">SUM(I296*$D296)</f>
        <v>0</v>
      </c>
      <c r="K296" s="47"/>
      <c r="L296" s="52">
        <f t="shared" ref="L296:L315" si="1751">SUM(K296*$D296)</f>
        <v>0</v>
      </c>
      <c r="M296" s="47"/>
      <c r="N296" s="52">
        <f t="shared" ref="N296:N315" si="1752">SUM(M296*$D296)</f>
        <v>0</v>
      </c>
      <c r="O296" s="47"/>
      <c r="P296" s="52">
        <f t="shared" ref="P296:P315" si="1753">SUM(O296*$D296)</f>
        <v>0</v>
      </c>
      <c r="Q296" s="47"/>
      <c r="R296" s="52">
        <f t="shared" ref="R296:R315" si="1754">SUM(Q296*$D296)</f>
        <v>0</v>
      </c>
      <c r="S296" s="47"/>
      <c r="T296" s="52">
        <f t="shared" ref="T296:T315" si="1755">SUM(S296*$D296)</f>
        <v>0</v>
      </c>
      <c r="U296" s="47"/>
      <c r="V296" s="52">
        <f t="shared" ref="V296:V315" si="1756">SUM(U296*$D296)</f>
        <v>0</v>
      </c>
      <c r="W296" s="47"/>
      <c r="X296" s="52">
        <f t="shared" ref="X296:X315" si="1757">SUM(W296*$D296)</f>
        <v>0</v>
      </c>
      <c r="Y296" s="47"/>
      <c r="Z296" s="52">
        <f t="shared" ref="Z296:Z315" si="1758">SUM(Y296*$D296)</f>
        <v>0</v>
      </c>
      <c r="AA296" s="47"/>
      <c r="AB296" s="481">
        <f t="shared" ref="AB296:AB315" si="1759">SUM(AA296*$D296)</f>
        <v>0</v>
      </c>
      <c r="AC296" s="486"/>
      <c r="AD296" s="52">
        <f t="shared" ref="AD296:AD315" si="1760">SUM(AC296*$D296)</f>
        <v>0</v>
      </c>
      <c r="AE296" s="47"/>
      <c r="AF296" s="52">
        <f t="shared" ref="AF296:AF315" si="1761">SUM(AE296*$D296)</f>
        <v>0</v>
      </c>
      <c r="AG296" s="47"/>
      <c r="AH296" s="52">
        <f t="shared" ref="AH296:AH315" si="1762">SUM(AG296*$D296)</f>
        <v>0</v>
      </c>
      <c r="AI296" s="47"/>
      <c r="AJ296" s="52">
        <f t="shared" ref="AJ296:AJ315" si="1763">SUM(AI296*$D296)</f>
        <v>0</v>
      </c>
      <c r="AK296" s="47"/>
      <c r="AL296" s="52">
        <f t="shared" ref="AL296:AL315" si="1764">SUM(AK296*$D296)</f>
        <v>0</v>
      </c>
      <c r="AM296" s="47"/>
      <c r="AN296" s="52">
        <f t="shared" ref="AN296:AN315" si="1765">SUM(AM296*$D296)</f>
        <v>0</v>
      </c>
      <c r="AO296" s="47"/>
      <c r="AP296" s="52">
        <f t="shared" ref="AP296:AP315" si="1766">SUM(AO296*$D296)</f>
        <v>0</v>
      </c>
      <c r="AQ296" s="47"/>
      <c r="AR296" s="52">
        <f t="shared" ref="AR296:AR315" si="1767">SUM(AQ296*$D296)</f>
        <v>0</v>
      </c>
      <c r="AS296" s="47"/>
      <c r="AT296" s="52">
        <f t="shared" ref="AT296:AT315" si="1768">SUM(AS296*$D296)</f>
        <v>0</v>
      </c>
      <c r="AU296" s="47"/>
      <c r="AV296" s="52">
        <f t="shared" ref="AV296:AV315" si="1769">SUM(AU296*$D296)</f>
        <v>0</v>
      </c>
      <c r="AW296" s="47"/>
      <c r="AX296" s="52">
        <f t="shared" ref="AX296:AX315" si="1770">SUM(AW296*$D296)</f>
        <v>0</v>
      </c>
      <c r="AY296" s="47"/>
      <c r="AZ296" s="481">
        <f t="shared" ref="AZ296:AZ315" si="1771">SUM(AY296*$D296)</f>
        <v>0</v>
      </c>
      <c r="BA296" s="486"/>
      <c r="BB296" s="52">
        <f t="shared" si="1569"/>
        <v>0</v>
      </c>
      <c r="BC296" s="47"/>
      <c r="BD296" s="52">
        <f t="shared" si="1727"/>
        <v>0</v>
      </c>
      <c r="BE296" s="47"/>
      <c r="BF296" s="52">
        <f t="shared" si="1728"/>
        <v>0</v>
      </c>
      <c r="BG296" s="47"/>
      <c r="BH296" s="52">
        <f t="shared" si="1729"/>
        <v>0</v>
      </c>
      <c r="BI296" s="47"/>
      <c r="BJ296" s="52">
        <f t="shared" si="1730"/>
        <v>0</v>
      </c>
      <c r="BK296" s="47"/>
      <c r="BL296" s="52">
        <f t="shared" si="1731"/>
        <v>0</v>
      </c>
      <c r="BM296" s="47"/>
      <c r="BN296" s="52">
        <f t="shared" si="1732"/>
        <v>0</v>
      </c>
      <c r="BO296" s="47"/>
      <c r="BP296" s="52">
        <f t="shared" si="1733"/>
        <v>0</v>
      </c>
      <c r="BQ296" s="47"/>
      <c r="BR296" s="52">
        <f t="shared" si="1734"/>
        <v>0</v>
      </c>
      <c r="BS296" s="47"/>
      <c r="BT296" s="52">
        <f t="shared" si="1735"/>
        <v>0</v>
      </c>
      <c r="BU296" s="47"/>
      <c r="BV296" s="52">
        <f t="shared" si="1736"/>
        <v>0</v>
      </c>
      <c r="BW296" s="47"/>
      <c r="BX296" s="505">
        <f t="shared" si="1737"/>
        <v>0</v>
      </c>
      <c r="BY296" s="499"/>
      <c r="BZ296" s="52">
        <f t="shared" si="1738"/>
        <v>0</v>
      </c>
      <c r="CA296" s="47"/>
      <c r="CB296" s="52">
        <f t="shared" si="1739"/>
        <v>0</v>
      </c>
      <c r="CC296" s="47"/>
      <c r="CD296" s="52">
        <f t="shared" si="1740"/>
        <v>0</v>
      </c>
      <c r="CE296" s="47"/>
      <c r="CF296" s="52">
        <f t="shared" si="1741"/>
        <v>0</v>
      </c>
      <c r="CG296" s="42"/>
      <c r="CH296" s="49">
        <f t="shared" si="1585"/>
        <v>0</v>
      </c>
      <c r="CI296" s="49">
        <f t="shared" si="1586"/>
        <v>0</v>
      </c>
      <c r="CJ296" s="1"/>
      <c r="CK296" s="1"/>
      <c r="CL296" s="207"/>
      <c r="CM296" s="207">
        <f t="shared" si="1587"/>
        <v>0</v>
      </c>
      <c r="CN296" s="206">
        <f t="shared" si="1588"/>
        <v>0</v>
      </c>
      <c r="CO296" s="206">
        <f t="shared" si="1589"/>
        <v>0</v>
      </c>
      <c r="CP296" s="207"/>
      <c r="CQ296" s="207">
        <f t="shared" si="1590"/>
        <v>0</v>
      </c>
      <c r="CR296" s="206">
        <f t="shared" si="1591"/>
        <v>0</v>
      </c>
      <c r="CS296" s="206">
        <f t="shared" si="1592"/>
        <v>0</v>
      </c>
      <c r="CT296" s="207"/>
      <c r="CU296" s="207">
        <f t="shared" si="1593"/>
        <v>0</v>
      </c>
      <c r="CV296" s="206">
        <f t="shared" si="1594"/>
        <v>0</v>
      </c>
      <c r="CW296" s="206">
        <f t="shared" si="1595"/>
        <v>0</v>
      </c>
      <c r="CX296" s="207"/>
      <c r="CY296" s="207">
        <f t="shared" si="1596"/>
        <v>0</v>
      </c>
      <c r="CZ296" s="206">
        <f t="shared" si="1597"/>
        <v>0</v>
      </c>
      <c r="DA296" s="206">
        <f t="shared" si="1598"/>
        <v>0</v>
      </c>
      <c r="DB296" s="207"/>
      <c r="DC296" s="207">
        <f t="shared" si="1599"/>
        <v>0</v>
      </c>
      <c r="DD296" s="206">
        <f t="shared" si="1600"/>
        <v>0</v>
      </c>
      <c r="DE296" s="206">
        <f t="shared" si="1601"/>
        <v>0</v>
      </c>
      <c r="DF296" s="207"/>
      <c r="DG296" s="207">
        <f t="shared" si="1602"/>
        <v>0</v>
      </c>
      <c r="DH296" s="206">
        <f t="shared" si="1603"/>
        <v>0</v>
      </c>
      <c r="DI296" s="206">
        <f t="shared" si="1604"/>
        <v>0</v>
      </c>
      <c r="DJ296" s="207"/>
      <c r="DK296" s="207">
        <f t="shared" si="1605"/>
        <v>0</v>
      </c>
      <c r="DL296" s="206">
        <f t="shared" si="1606"/>
        <v>0</v>
      </c>
      <c r="DM296" s="206">
        <f t="shared" si="1607"/>
        <v>0</v>
      </c>
      <c r="DN296" s="207"/>
      <c r="DO296" s="207">
        <f t="shared" si="1608"/>
        <v>0</v>
      </c>
      <c r="DP296" s="206">
        <f t="shared" si="1609"/>
        <v>0</v>
      </c>
      <c r="DQ296" s="206">
        <f t="shared" si="1610"/>
        <v>0</v>
      </c>
      <c r="DR296" s="207"/>
      <c r="DS296" s="207">
        <f t="shared" si="1670"/>
        <v>0</v>
      </c>
      <c r="DT296" s="206">
        <f t="shared" si="1671"/>
        <v>0</v>
      </c>
      <c r="DU296" s="206">
        <f t="shared" si="1672"/>
        <v>0</v>
      </c>
      <c r="DV296" s="207"/>
      <c r="DW296" s="207">
        <f t="shared" si="1611"/>
        <v>0</v>
      </c>
      <c r="DX296" s="206">
        <f t="shared" si="1612"/>
        <v>0</v>
      </c>
      <c r="DY296" s="206">
        <f t="shared" si="1613"/>
        <v>0</v>
      </c>
      <c r="DZ296" s="525"/>
      <c r="EA296" s="207">
        <f t="shared" si="1614"/>
        <v>0</v>
      </c>
      <c r="EB296" s="206">
        <f t="shared" si="1615"/>
        <v>0</v>
      </c>
      <c r="EC296" s="206">
        <f t="shared" si="1616"/>
        <v>0</v>
      </c>
      <c r="ED296" s="207"/>
      <c r="EE296" s="207">
        <f t="shared" si="1617"/>
        <v>0</v>
      </c>
      <c r="EF296" s="206">
        <f t="shared" si="1618"/>
        <v>0</v>
      </c>
      <c r="EG296" s="206">
        <f t="shared" si="1619"/>
        <v>0</v>
      </c>
      <c r="EH296" s="207"/>
      <c r="EI296" s="207">
        <f t="shared" si="1673"/>
        <v>0</v>
      </c>
      <c r="EJ296" s="206">
        <f t="shared" si="1620"/>
        <v>0</v>
      </c>
      <c r="EK296" s="206">
        <f t="shared" si="1621"/>
        <v>0</v>
      </c>
      <c r="EL296" s="207"/>
      <c r="EM296" s="207">
        <f t="shared" si="1622"/>
        <v>0</v>
      </c>
      <c r="EN296" s="206">
        <f t="shared" si="1623"/>
        <v>0</v>
      </c>
      <c r="EO296" s="206">
        <f t="shared" si="1624"/>
        <v>0</v>
      </c>
      <c r="EP296" s="207"/>
      <c r="EQ296" s="207">
        <f t="shared" si="1625"/>
        <v>0</v>
      </c>
      <c r="ER296" s="206">
        <f t="shared" si="1742"/>
        <v>0</v>
      </c>
      <c r="ES296" s="206">
        <f t="shared" si="1626"/>
        <v>0</v>
      </c>
      <c r="ET296" s="207"/>
      <c r="EU296" s="207">
        <f t="shared" si="1674"/>
        <v>0</v>
      </c>
      <c r="EV296" s="206">
        <f t="shared" si="1627"/>
        <v>0</v>
      </c>
      <c r="EW296" s="206">
        <f t="shared" si="1628"/>
        <v>0</v>
      </c>
      <c r="EX296" s="207"/>
      <c r="EY296" s="207">
        <f t="shared" si="1629"/>
        <v>0</v>
      </c>
      <c r="EZ296" s="206">
        <f t="shared" si="1744"/>
        <v>0</v>
      </c>
      <c r="FA296" s="206">
        <f t="shared" si="1745"/>
        <v>0</v>
      </c>
      <c r="FB296" s="207"/>
      <c r="FC296" s="207">
        <f t="shared" si="1630"/>
        <v>0</v>
      </c>
      <c r="FD296" s="206">
        <f t="shared" si="1631"/>
        <v>0</v>
      </c>
      <c r="FE296" s="206">
        <f t="shared" si="1632"/>
        <v>0</v>
      </c>
      <c r="FF296" s="207"/>
      <c r="FG296" s="207">
        <f t="shared" si="1633"/>
        <v>0</v>
      </c>
      <c r="FH296" s="206">
        <f t="shared" si="1634"/>
        <v>0</v>
      </c>
      <c r="FI296" s="206">
        <f t="shared" si="1635"/>
        <v>0</v>
      </c>
      <c r="FJ296" s="207"/>
      <c r="FK296" s="207">
        <f t="shared" si="1636"/>
        <v>0</v>
      </c>
      <c r="FL296" s="206">
        <f t="shared" si="1637"/>
        <v>0</v>
      </c>
      <c r="FM296" s="206">
        <f t="shared" si="1638"/>
        <v>0</v>
      </c>
      <c r="FN296" s="207"/>
      <c r="FO296" s="207">
        <f t="shared" si="1639"/>
        <v>0</v>
      </c>
      <c r="FP296" s="206">
        <f t="shared" si="1640"/>
        <v>0</v>
      </c>
      <c r="FQ296" s="206">
        <f t="shared" si="1641"/>
        <v>0</v>
      </c>
      <c r="FR296" s="207"/>
      <c r="FS296" s="207">
        <f t="shared" si="1642"/>
        <v>0</v>
      </c>
      <c r="FT296" s="206">
        <f t="shared" si="1643"/>
        <v>0</v>
      </c>
      <c r="FU296" s="206">
        <f t="shared" si="1644"/>
        <v>0</v>
      </c>
      <c r="FV296" s="207"/>
      <c r="FW296" s="207">
        <f t="shared" si="1743"/>
        <v>0</v>
      </c>
      <c r="FX296" s="206">
        <f t="shared" si="1746"/>
        <v>0</v>
      </c>
      <c r="FY296" s="206">
        <f t="shared" si="1747"/>
        <v>0</v>
      </c>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1:263" s="3" customFormat="1" x14ac:dyDescent="0.2">
      <c r="A297" s="45"/>
      <c r="B297" s="45"/>
      <c r="C297" s="45" t="s">
        <v>3</v>
      </c>
      <c r="D297" s="45">
        <v>100</v>
      </c>
      <c r="E297" s="486"/>
      <c r="F297" s="52">
        <f t="shared" si="1748"/>
        <v>0</v>
      </c>
      <c r="G297" s="47"/>
      <c r="H297" s="52">
        <f t="shared" si="1749"/>
        <v>0</v>
      </c>
      <c r="I297" s="47"/>
      <c r="J297" s="52">
        <f t="shared" si="1750"/>
        <v>0</v>
      </c>
      <c r="K297" s="47"/>
      <c r="L297" s="52">
        <f t="shared" si="1751"/>
        <v>0</v>
      </c>
      <c r="M297" s="47"/>
      <c r="N297" s="52">
        <f t="shared" si="1752"/>
        <v>0</v>
      </c>
      <c r="O297" s="47"/>
      <c r="P297" s="52">
        <f t="shared" si="1753"/>
        <v>0</v>
      </c>
      <c r="Q297" s="47"/>
      <c r="R297" s="52">
        <f t="shared" si="1754"/>
        <v>0</v>
      </c>
      <c r="S297" s="47"/>
      <c r="T297" s="52">
        <f t="shared" si="1755"/>
        <v>0</v>
      </c>
      <c r="U297" s="47"/>
      <c r="V297" s="52">
        <f t="shared" si="1756"/>
        <v>0</v>
      </c>
      <c r="W297" s="47"/>
      <c r="X297" s="52">
        <f t="shared" si="1757"/>
        <v>0</v>
      </c>
      <c r="Y297" s="47"/>
      <c r="Z297" s="52">
        <f t="shared" si="1758"/>
        <v>0</v>
      </c>
      <c r="AA297" s="47"/>
      <c r="AB297" s="481">
        <f t="shared" si="1759"/>
        <v>0</v>
      </c>
      <c r="AC297" s="486"/>
      <c r="AD297" s="52">
        <f t="shared" si="1760"/>
        <v>0</v>
      </c>
      <c r="AE297" s="47"/>
      <c r="AF297" s="52">
        <f t="shared" si="1761"/>
        <v>0</v>
      </c>
      <c r="AG297" s="47"/>
      <c r="AH297" s="52">
        <f t="shared" si="1762"/>
        <v>0</v>
      </c>
      <c r="AI297" s="47"/>
      <c r="AJ297" s="52">
        <f t="shared" si="1763"/>
        <v>0</v>
      </c>
      <c r="AK297" s="47"/>
      <c r="AL297" s="52">
        <f t="shared" si="1764"/>
        <v>0</v>
      </c>
      <c r="AM297" s="47"/>
      <c r="AN297" s="52">
        <f t="shared" si="1765"/>
        <v>0</v>
      </c>
      <c r="AO297" s="47"/>
      <c r="AP297" s="52">
        <f t="shared" si="1766"/>
        <v>0</v>
      </c>
      <c r="AQ297" s="47"/>
      <c r="AR297" s="52">
        <f t="shared" si="1767"/>
        <v>0</v>
      </c>
      <c r="AS297" s="47"/>
      <c r="AT297" s="52">
        <f t="shared" si="1768"/>
        <v>0</v>
      </c>
      <c r="AU297" s="47"/>
      <c r="AV297" s="52">
        <f t="shared" si="1769"/>
        <v>0</v>
      </c>
      <c r="AW297" s="47"/>
      <c r="AX297" s="52">
        <f t="shared" si="1770"/>
        <v>0</v>
      </c>
      <c r="AY297" s="47"/>
      <c r="AZ297" s="481">
        <f t="shared" si="1771"/>
        <v>0</v>
      </c>
      <c r="BA297" s="486"/>
      <c r="BB297" s="52">
        <f t="shared" si="1569"/>
        <v>0</v>
      </c>
      <c r="BC297" s="47"/>
      <c r="BD297" s="52">
        <f t="shared" si="1727"/>
        <v>0</v>
      </c>
      <c r="BE297" s="47"/>
      <c r="BF297" s="52">
        <f t="shared" si="1728"/>
        <v>0</v>
      </c>
      <c r="BG297" s="47"/>
      <c r="BH297" s="52">
        <f t="shared" si="1729"/>
        <v>0</v>
      </c>
      <c r="BI297" s="47"/>
      <c r="BJ297" s="52">
        <f t="shared" si="1730"/>
        <v>0</v>
      </c>
      <c r="BK297" s="47"/>
      <c r="BL297" s="52">
        <f t="shared" si="1731"/>
        <v>0</v>
      </c>
      <c r="BM297" s="47"/>
      <c r="BN297" s="52">
        <f t="shared" si="1732"/>
        <v>0</v>
      </c>
      <c r="BO297" s="47"/>
      <c r="BP297" s="52">
        <f t="shared" si="1733"/>
        <v>0</v>
      </c>
      <c r="BQ297" s="47"/>
      <c r="BR297" s="52">
        <f t="shared" si="1734"/>
        <v>0</v>
      </c>
      <c r="BS297" s="47"/>
      <c r="BT297" s="52">
        <f t="shared" si="1735"/>
        <v>0</v>
      </c>
      <c r="BU297" s="47"/>
      <c r="BV297" s="52">
        <f t="shared" si="1736"/>
        <v>0</v>
      </c>
      <c r="BW297" s="47"/>
      <c r="BX297" s="505">
        <f t="shared" si="1737"/>
        <v>0</v>
      </c>
      <c r="BY297" s="499"/>
      <c r="BZ297" s="52">
        <f t="shared" si="1738"/>
        <v>0</v>
      </c>
      <c r="CA297" s="47"/>
      <c r="CB297" s="52">
        <f t="shared" si="1739"/>
        <v>0</v>
      </c>
      <c r="CC297" s="47"/>
      <c r="CD297" s="52">
        <f t="shared" si="1740"/>
        <v>0</v>
      </c>
      <c r="CE297" s="47"/>
      <c r="CF297" s="52">
        <f t="shared" si="1741"/>
        <v>0</v>
      </c>
      <c r="CG297" s="42"/>
      <c r="CH297" s="49">
        <f t="shared" si="1585"/>
        <v>0</v>
      </c>
      <c r="CI297" s="49">
        <f t="shared" si="1586"/>
        <v>0</v>
      </c>
      <c r="CJ297" s="1"/>
      <c r="CK297" s="1"/>
      <c r="CL297" s="207"/>
      <c r="CM297" s="207">
        <f t="shared" si="1587"/>
        <v>0</v>
      </c>
      <c r="CN297" s="206">
        <f t="shared" si="1588"/>
        <v>0</v>
      </c>
      <c r="CO297" s="206">
        <f t="shared" si="1589"/>
        <v>0</v>
      </c>
      <c r="CP297" s="207"/>
      <c r="CQ297" s="207">
        <f t="shared" si="1590"/>
        <v>0</v>
      </c>
      <c r="CR297" s="206">
        <f t="shared" si="1591"/>
        <v>0</v>
      </c>
      <c r="CS297" s="206">
        <f t="shared" si="1592"/>
        <v>0</v>
      </c>
      <c r="CT297" s="207"/>
      <c r="CU297" s="207">
        <f t="shared" si="1593"/>
        <v>0</v>
      </c>
      <c r="CV297" s="206">
        <f t="shared" si="1594"/>
        <v>0</v>
      </c>
      <c r="CW297" s="206">
        <f t="shared" si="1595"/>
        <v>0</v>
      </c>
      <c r="CX297" s="207"/>
      <c r="CY297" s="207">
        <f t="shared" si="1596"/>
        <v>0</v>
      </c>
      <c r="CZ297" s="206">
        <f t="shared" si="1597"/>
        <v>0</v>
      </c>
      <c r="DA297" s="206">
        <f t="shared" si="1598"/>
        <v>0</v>
      </c>
      <c r="DB297" s="207"/>
      <c r="DC297" s="207">
        <f t="shared" si="1599"/>
        <v>0</v>
      </c>
      <c r="DD297" s="206">
        <f t="shared" si="1600"/>
        <v>0</v>
      </c>
      <c r="DE297" s="206">
        <f t="shared" si="1601"/>
        <v>0</v>
      </c>
      <c r="DF297" s="207"/>
      <c r="DG297" s="207">
        <f t="shared" si="1602"/>
        <v>0</v>
      </c>
      <c r="DH297" s="206">
        <f t="shared" si="1603"/>
        <v>0</v>
      </c>
      <c r="DI297" s="206">
        <f t="shared" si="1604"/>
        <v>0</v>
      </c>
      <c r="DJ297" s="207"/>
      <c r="DK297" s="207">
        <f t="shared" si="1605"/>
        <v>0</v>
      </c>
      <c r="DL297" s="206">
        <f t="shared" si="1606"/>
        <v>0</v>
      </c>
      <c r="DM297" s="206">
        <f t="shared" si="1607"/>
        <v>0</v>
      </c>
      <c r="DN297" s="207"/>
      <c r="DO297" s="207">
        <f t="shared" si="1608"/>
        <v>0</v>
      </c>
      <c r="DP297" s="206">
        <f t="shared" si="1609"/>
        <v>0</v>
      </c>
      <c r="DQ297" s="206">
        <f t="shared" si="1610"/>
        <v>0</v>
      </c>
      <c r="DR297" s="207"/>
      <c r="DS297" s="207">
        <f t="shared" si="1670"/>
        <v>0</v>
      </c>
      <c r="DT297" s="206">
        <f t="shared" si="1671"/>
        <v>0</v>
      </c>
      <c r="DU297" s="206">
        <f t="shared" si="1672"/>
        <v>0</v>
      </c>
      <c r="DV297" s="207"/>
      <c r="DW297" s="207">
        <f t="shared" si="1611"/>
        <v>0</v>
      </c>
      <c r="DX297" s="206">
        <f t="shared" si="1612"/>
        <v>0</v>
      </c>
      <c r="DY297" s="206">
        <f t="shared" si="1613"/>
        <v>0</v>
      </c>
      <c r="DZ297" s="525"/>
      <c r="EA297" s="207">
        <f t="shared" si="1614"/>
        <v>0</v>
      </c>
      <c r="EB297" s="206">
        <f t="shared" si="1615"/>
        <v>0</v>
      </c>
      <c r="EC297" s="206">
        <f t="shared" si="1616"/>
        <v>0</v>
      </c>
      <c r="ED297" s="207"/>
      <c r="EE297" s="207">
        <f t="shared" si="1617"/>
        <v>0</v>
      </c>
      <c r="EF297" s="206">
        <f t="shared" si="1618"/>
        <v>0</v>
      </c>
      <c r="EG297" s="206">
        <f t="shared" si="1619"/>
        <v>0</v>
      </c>
      <c r="EH297" s="207"/>
      <c r="EI297" s="207">
        <f t="shared" si="1673"/>
        <v>0</v>
      </c>
      <c r="EJ297" s="206">
        <f t="shared" si="1620"/>
        <v>0</v>
      </c>
      <c r="EK297" s="206">
        <f t="shared" si="1621"/>
        <v>0</v>
      </c>
      <c r="EL297" s="207"/>
      <c r="EM297" s="207">
        <f t="shared" si="1622"/>
        <v>0</v>
      </c>
      <c r="EN297" s="206">
        <f t="shared" si="1623"/>
        <v>0</v>
      </c>
      <c r="EO297" s="206">
        <f t="shared" si="1624"/>
        <v>0</v>
      </c>
      <c r="EP297" s="207"/>
      <c r="EQ297" s="207">
        <f t="shared" si="1625"/>
        <v>0</v>
      </c>
      <c r="ER297" s="206">
        <f t="shared" si="1742"/>
        <v>0</v>
      </c>
      <c r="ES297" s="206">
        <f t="shared" si="1626"/>
        <v>0</v>
      </c>
      <c r="ET297" s="207"/>
      <c r="EU297" s="207">
        <f t="shared" si="1674"/>
        <v>0</v>
      </c>
      <c r="EV297" s="206">
        <f t="shared" si="1627"/>
        <v>0</v>
      </c>
      <c r="EW297" s="206">
        <f t="shared" si="1628"/>
        <v>0</v>
      </c>
      <c r="EX297" s="207"/>
      <c r="EY297" s="207">
        <f t="shared" si="1629"/>
        <v>0</v>
      </c>
      <c r="EZ297" s="206">
        <f t="shared" si="1744"/>
        <v>0</v>
      </c>
      <c r="FA297" s="206">
        <f t="shared" si="1745"/>
        <v>0</v>
      </c>
      <c r="FB297" s="207"/>
      <c r="FC297" s="207">
        <f t="shared" si="1630"/>
        <v>0</v>
      </c>
      <c r="FD297" s="206">
        <f t="shared" si="1631"/>
        <v>0</v>
      </c>
      <c r="FE297" s="206">
        <f t="shared" si="1632"/>
        <v>0</v>
      </c>
      <c r="FF297" s="207"/>
      <c r="FG297" s="207">
        <f t="shared" si="1633"/>
        <v>0</v>
      </c>
      <c r="FH297" s="206">
        <f t="shared" si="1634"/>
        <v>0</v>
      </c>
      <c r="FI297" s="206">
        <f t="shared" si="1635"/>
        <v>0</v>
      </c>
      <c r="FJ297" s="207"/>
      <c r="FK297" s="207">
        <f t="shared" si="1636"/>
        <v>0</v>
      </c>
      <c r="FL297" s="206">
        <f t="shared" si="1637"/>
        <v>0</v>
      </c>
      <c r="FM297" s="206">
        <f t="shared" si="1638"/>
        <v>0</v>
      </c>
      <c r="FN297" s="207"/>
      <c r="FO297" s="207">
        <f t="shared" si="1639"/>
        <v>0</v>
      </c>
      <c r="FP297" s="206">
        <f t="shared" si="1640"/>
        <v>0</v>
      </c>
      <c r="FQ297" s="206">
        <f t="shared" si="1641"/>
        <v>0</v>
      </c>
      <c r="FR297" s="207"/>
      <c r="FS297" s="207">
        <f t="shared" si="1642"/>
        <v>0</v>
      </c>
      <c r="FT297" s="206">
        <f t="shared" si="1643"/>
        <v>0</v>
      </c>
      <c r="FU297" s="206">
        <f t="shared" si="1644"/>
        <v>0</v>
      </c>
      <c r="FV297" s="207"/>
      <c r="FW297" s="207">
        <f t="shared" si="1743"/>
        <v>0</v>
      </c>
      <c r="FX297" s="206">
        <f t="shared" si="1746"/>
        <v>0</v>
      </c>
      <c r="FY297" s="206">
        <f t="shared" si="1747"/>
        <v>0</v>
      </c>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1:263" s="3" customFormat="1" x14ac:dyDescent="0.2">
      <c r="A298" s="45"/>
      <c r="B298" s="45"/>
      <c r="C298" s="45" t="s">
        <v>3</v>
      </c>
      <c r="D298" s="45">
        <v>100</v>
      </c>
      <c r="E298" s="486"/>
      <c r="F298" s="52">
        <f t="shared" si="1748"/>
        <v>0</v>
      </c>
      <c r="G298" s="47"/>
      <c r="H298" s="52">
        <f t="shared" si="1749"/>
        <v>0</v>
      </c>
      <c r="I298" s="47"/>
      <c r="J298" s="52">
        <f t="shared" si="1750"/>
        <v>0</v>
      </c>
      <c r="K298" s="47"/>
      <c r="L298" s="52">
        <f t="shared" si="1751"/>
        <v>0</v>
      </c>
      <c r="M298" s="47"/>
      <c r="N298" s="52">
        <f t="shared" si="1752"/>
        <v>0</v>
      </c>
      <c r="O298" s="47"/>
      <c r="P298" s="52">
        <f t="shared" si="1753"/>
        <v>0</v>
      </c>
      <c r="Q298" s="47"/>
      <c r="R298" s="52">
        <f t="shared" si="1754"/>
        <v>0</v>
      </c>
      <c r="S298" s="47"/>
      <c r="T298" s="52">
        <f t="shared" si="1755"/>
        <v>0</v>
      </c>
      <c r="U298" s="47"/>
      <c r="V298" s="52">
        <f t="shared" si="1756"/>
        <v>0</v>
      </c>
      <c r="W298" s="47"/>
      <c r="X298" s="52">
        <f t="shared" si="1757"/>
        <v>0</v>
      </c>
      <c r="Y298" s="47"/>
      <c r="Z298" s="52">
        <f t="shared" si="1758"/>
        <v>0</v>
      </c>
      <c r="AA298" s="47"/>
      <c r="AB298" s="481">
        <f t="shared" si="1759"/>
        <v>0</v>
      </c>
      <c r="AC298" s="486"/>
      <c r="AD298" s="52">
        <f t="shared" si="1760"/>
        <v>0</v>
      </c>
      <c r="AE298" s="47"/>
      <c r="AF298" s="52">
        <f t="shared" si="1761"/>
        <v>0</v>
      </c>
      <c r="AG298" s="47"/>
      <c r="AH298" s="52">
        <f t="shared" si="1762"/>
        <v>0</v>
      </c>
      <c r="AI298" s="47"/>
      <c r="AJ298" s="52">
        <f t="shared" si="1763"/>
        <v>0</v>
      </c>
      <c r="AK298" s="47"/>
      <c r="AL298" s="52">
        <f t="shared" si="1764"/>
        <v>0</v>
      </c>
      <c r="AM298" s="47"/>
      <c r="AN298" s="52">
        <f t="shared" si="1765"/>
        <v>0</v>
      </c>
      <c r="AO298" s="47"/>
      <c r="AP298" s="52">
        <f t="shared" si="1766"/>
        <v>0</v>
      </c>
      <c r="AQ298" s="47"/>
      <c r="AR298" s="52">
        <f t="shared" si="1767"/>
        <v>0</v>
      </c>
      <c r="AS298" s="47"/>
      <c r="AT298" s="52">
        <f t="shared" si="1768"/>
        <v>0</v>
      </c>
      <c r="AU298" s="47"/>
      <c r="AV298" s="52">
        <f t="shared" si="1769"/>
        <v>0</v>
      </c>
      <c r="AW298" s="47"/>
      <c r="AX298" s="52">
        <f t="shared" si="1770"/>
        <v>0</v>
      </c>
      <c r="AY298" s="47"/>
      <c r="AZ298" s="481">
        <f t="shared" si="1771"/>
        <v>0</v>
      </c>
      <c r="BA298" s="486"/>
      <c r="BB298" s="52">
        <f t="shared" si="1569"/>
        <v>0</v>
      </c>
      <c r="BC298" s="47"/>
      <c r="BD298" s="52">
        <f t="shared" si="1727"/>
        <v>0</v>
      </c>
      <c r="BE298" s="47"/>
      <c r="BF298" s="52">
        <f t="shared" si="1728"/>
        <v>0</v>
      </c>
      <c r="BG298" s="47"/>
      <c r="BH298" s="52">
        <f t="shared" si="1729"/>
        <v>0</v>
      </c>
      <c r="BI298" s="47"/>
      <c r="BJ298" s="52">
        <f t="shared" si="1730"/>
        <v>0</v>
      </c>
      <c r="BK298" s="47"/>
      <c r="BL298" s="52">
        <f t="shared" si="1731"/>
        <v>0</v>
      </c>
      <c r="BM298" s="47"/>
      <c r="BN298" s="52">
        <f t="shared" si="1732"/>
        <v>0</v>
      </c>
      <c r="BO298" s="47"/>
      <c r="BP298" s="52">
        <f t="shared" si="1733"/>
        <v>0</v>
      </c>
      <c r="BQ298" s="47"/>
      <c r="BR298" s="52">
        <f t="shared" si="1734"/>
        <v>0</v>
      </c>
      <c r="BS298" s="47"/>
      <c r="BT298" s="52">
        <f t="shared" si="1735"/>
        <v>0</v>
      </c>
      <c r="BU298" s="47"/>
      <c r="BV298" s="52">
        <f t="shared" si="1736"/>
        <v>0</v>
      </c>
      <c r="BW298" s="47"/>
      <c r="BX298" s="505">
        <f t="shared" si="1737"/>
        <v>0</v>
      </c>
      <c r="BY298" s="499"/>
      <c r="BZ298" s="52">
        <f t="shared" si="1738"/>
        <v>0</v>
      </c>
      <c r="CA298" s="47"/>
      <c r="CB298" s="52">
        <f t="shared" si="1739"/>
        <v>0</v>
      </c>
      <c r="CC298" s="47"/>
      <c r="CD298" s="52">
        <f t="shared" si="1740"/>
        <v>0</v>
      </c>
      <c r="CE298" s="47"/>
      <c r="CF298" s="52">
        <f t="shared" si="1741"/>
        <v>0</v>
      </c>
      <c r="CG298" s="42"/>
      <c r="CH298" s="49">
        <f t="shared" si="1585"/>
        <v>0</v>
      </c>
      <c r="CI298" s="49">
        <f t="shared" si="1586"/>
        <v>0</v>
      </c>
      <c r="CJ298" s="1"/>
      <c r="CK298" s="1"/>
      <c r="CL298" s="207"/>
      <c r="CM298" s="207">
        <f t="shared" si="1587"/>
        <v>0</v>
      </c>
      <c r="CN298" s="206">
        <f t="shared" si="1588"/>
        <v>0</v>
      </c>
      <c r="CO298" s="206">
        <f t="shared" si="1589"/>
        <v>0</v>
      </c>
      <c r="CP298" s="207"/>
      <c r="CQ298" s="207">
        <f t="shared" si="1590"/>
        <v>0</v>
      </c>
      <c r="CR298" s="206">
        <f t="shared" si="1591"/>
        <v>0</v>
      </c>
      <c r="CS298" s="206">
        <f t="shared" si="1592"/>
        <v>0</v>
      </c>
      <c r="CT298" s="207"/>
      <c r="CU298" s="207">
        <f t="shared" si="1593"/>
        <v>0</v>
      </c>
      <c r="CV298" s="206">
        <f t="shared" si="1594"/>
        <v>0</v>
      </c>
      <c r="CW298" s="206">
        <f t="shared" si="1595"/>
        <v>0</v>
      </c>
      <c r="CX298" s="207"/>
      <c r="CY298" s="207">
        <f t="shared" si="1596"/>
        <v>0</v>
      </c>
      <c r="CZ298" s="206">
        <f t="shared" si="1597"/>
        <v>0</v>
      </c>
      <c r="DA298" s="206">
        <f t="shared" si="1598"/>
        <v>0</v>
      </c>
      <c r="DB298" s="207"/>
      <c r="DC298" s="207">
        <f t="shared" si="1599"/>
        <v>0</v>
      </c>
      <c r="DD298" s="206">
        <f t="shared" si="1600"/>
        <v>0</v>
      </c>
      <c r="DE298" s="206">
        <f t="shared" si="1601"/>
        <v>0</v>
      </c>
      <c r="DF298" s="207"/>
      <c r="DG298" s="207">
        <f t="shared" si="1602"/>
        <v>0</v>
      </c>
      <c r="DH298" s="206">
        <f t="shared" si="1603"/>
        <v>0</v>
      </c>
      <c r="DI298" s="206">
        <f t="shared" si="1604"/>
        <v>0</v>
      </c>
      <c r="DJ298" s="207"/>
      <c r="DK298" s="207">
        <f t="shared" si="1605"/>
        <v>0</v>
      </c>
      <c r="DL298" s="206">
        <f t="shared" si="1606"/>
        <v>0</v>
      </c>
      <c r="DM298" s="206">
        <f t="shared" si="1607"/>
        <v>0</v>
      </c>
      <c r="DN298" s="207"/>
      <c r="DO298" s="207">
        <f t="shared" si="1608"/>
        <v>0</v>
      </c>
      <c r="DP298" s="206">
        <f t="shared" si="1609"/>
        <v>0</v>
      </c>
      <c r="DQ298" s="206">
        <f t="shared" si="1610"/>
        <v>0</v>
      </c>
      <c r="DR298" s="207"/>
      <c r="DS298" s="207">
        <f t="shared" si="1670"/>
        <v>0</v>
      </c>
      <c r="DT298" s="206">
        <f t="shared" si="1671"/>
        <v>0</v>
      </c>
      <c r="DU298" s="206">
        <f t="shared" si="1672"/>
        <v>0</v>
      </c>
      <c r="DV298" s="207"/>
      <c r="DW298" s="207">
        <f t="shared" si="1611"/>
        <v>0</v>
      </c>
      <c r="DX298" s="206">
        <f t="shared" si="1612"/>
        <v>0</v>
      </c>
      <c r="DY298" s="206">
        <f t="shared" si="1613"/>
        <v>0</v>
      </c>
      <c r="DZ298" s="525"/>
      <c r="EA298" s="207">
        <f t="shared" si="1614"/>
        <v>0</v>
      </c>
      <c r="EB298" s="206">
        <f t="shared" si="1615"/>
        <v>0</v>
      </c>
      <c r="EC298" s="206">
        <f t="shared" si="1616"/>
        <v>0</v>
      </c>
      <c r="ED298" s="207"/>
      <c r="EE298" s="207">
        <f t="shared" si="1617"/>
        <v>0</v>
      </c>
      <c r="EF298" s="206">
        <f t="shared" si="1618"/>
        <v>0</v>
      </c>
      <c r="EG298" s="206">
        <f t="shared" si="1619"/>
        <v>0</v>
      </c>
      <c r="EH298" s="207"/>
      <c r="EI298" s="207">
        <f t="shared" si="1673"/>
        <v>0</v>
      </c>
      <c r="EJ298" s="206">
        <f t="shared" si="1620"/>
        <v>0</v>
      </c>
      <c r="EK298" s="206">
        <f t="shared" si="1621"/>
        <v>0</v>
      </c>
      <c r="EL298" s="207"/>
      <c r="EM298" s="207">
        <f t="shared" si="1622"/>
        <v>0</v>
      </c>
      <c r="EN298" s="206">
        <f t="shared" si="1623"/>
        <v>0</v>
      </c>
      <c r="EO298" s="206">
        <f t="shared" si="1624"/>
        <v>0</v>
      </c>
      <c r="EP298" s="207"/>
      <c r="EQ298" s="207">
        <f t="shared" si="1625"/>
        <v>0</v>
      </c>
      <c r="ER298" s="206">
        <f t="shared" si="1742"/>
        <v>0</v>
      </c>
      <c r="ES298" s="206">
        <f t="shared" si="1626"/>
        <v>0</v>
      </c>
      <c r="ET298" s="207"/>
      <c r="EU298" s="207">
        <f t="shared" si="1674"/>
        <v>0</v>
      </c>
      <c r="EV298" s="206">
        <f t="shared" si="1627"/>
        <v>0</v>
      </c>
      <c r="EW298" s="206">
        <f t="shared" si="1628"/>
        <v>0</v>
      </c>
      <c r="EX298" s="207"/>
      <c r="EY298" s="207">
        <f t="shared" si="1629"/>
        <v>0</v>
      </c>
      <c r="EZ298" s="206">
        <f t="shared" si="1744"/>
        <v>0</v>
      </c>
      <c r="FA298" s="206">
        <f t="shared" si="1745"/>
        <v>0</v>
      </c>
      <c r="FB298" s="207"/>
      <c r="FC298" s="207">
        <f t="shared" si="1630"/>
        <v>0</v>
      </c>
      <c r="FD298" s="206">
        <f t="shared" si="1631"/>
        <v>0</v>
      </c>
      <c r="FE298" s="206">
        <f t="shared" si="1632"/>
        <v>0</v>
      </c>
      <c r="FF298" s="207"/>
      <c r="FG298" s="207">
        <f t="shared" si="1633"/>
        <v>0</v>
      </c>
      <c r="FH298" s="206">
        <f t="shared" si="1634"/>
        <v>0</v>
      </c>
      <c r="FI298" s="206">
        <f t="shared" si="1635"/>
        <v>0</v>
      </c>
      <c r="FJ298" s="207"/>
      <c r="FK298" s="207">
        <f t="shared" si="1636"/>
        <v>0</v>
      </c>
      <c r="FL298" s="206">
        <f t="shared" si="1637"/>
        <v>0</v>
      </c>
      <c r="FM298" s="206">
        <f t="shared" si="1638"/>
        <v>0</v>
      </c>
      <c r="FN298" s="207"/>
      <c r="FO298" s="207">
        <f t="shared" si="1639"/>
        <v>0</v>
      </c>
      <c r="FP298" s="206">
        <f t="shared" si="1640"/>
        <v>0</v>
      </c>
      <c r="FQ298" s="206">
        <f t="shared" si="1641"/>
        <v>0</v>
      </c>
      <c r="FR298" s="207"/>
      <c r="FS298" s="207">
        <f t="shared" si="1642"/>
        <v>0</v>
      </c>
      <c r="FT298" s="206">
        <f t="shared" si="1643"/>
        <v>0</v>
      </c>
      <c r="FU298" s="206">
        <f t="shared" si="1644"/>
        <v>0</v>
      </c>
      <c r="FV298" s="207"/>
      <c r="FW298" s="207">
        <f t="shared" si="1743"/>
        <v>0</v>
      </c>
      <c r="FX298" s="206">
        <f t="shared" si="1746"/>
        <v>0</v>
      </c>
      <c r="FY298" s="206">
        <f t="shared" si="1747"/>
        <v>0</v>
      </c>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1:263" s="3" customFormat="1" x14ac:dyDescent="0.2">
      <c r="A299" s="45"/>
      <c r="B299" s="45"/>
      <c r="C299" s="45" t="s">
        <v>3</v>
      </c>
      <c r="D299" s="45">
        <v>100</v>
      </c>
      <c r="E299" s="486"/>
      <c r="F299" s="52">
        <f t="shared" si="1748"/>
        <v>0</v>
      </c>
      <c r="G299" s="47"/>
      <c r="H299" s="52">
        <f t="shared" si="1749"/>
        <v>0</v>
      </c>
      <c r="I299" s="47"/>
      <c r="J299" s="52">
        <f t="shared" si="1750"/>
        <v>0</v>
      </c>
      <c r="K299" s="47"/>
      <c r="L299" s="52">
        <f t="shared" si="1751"/>
        <v>0</v>
      </c>
      <c r="M299" s="47"/>
      <c r="N299" s="52">
        <f t="shared" si="1752"/>
        <v>0</v>
      </c>
      <c r="O299" s="47"/>
      <c r="P299" s="52">
        <f t="shared" si="1753"/>
        <v>0</v>
      </c>
      <c r="Q299" s="47"/>
      <c r="R299" s="52">
        <f t="shared" si="1754"/>
        <v>0</v>
      </c>
      <c r="S299" s="47"/>
      <c r="T299" s="52">
        <f t="shared" si="1755"/>
        <v>0</v>
      </c>
      <c r="U299" s="47"/>
      <c r="V299" s="52">
        <f t="shared" si="1756"/>
        <v>0</v>
      </c>
      <c r="W299" s="47"/>
      <c r="X299" s="52">
        <f t="shared" si="1757"/>
        <v>0</v>
      </c>
      <c r="Y299" s="47"/>
      <c r="Z299" s="52">
        <f t="shared" si="1758"/>
        <v>0</v>
      </c>
      <c r="AA299" s="47"/>
      <c r="AB299" s="481">
        <f t="shared" si="1759"/>
        <v>0</v>
      </c>
      <c r="AC299" s="486"/>
      <c r="AD299" s="52">
        <f t="shared" si="1760"/>
        <v>0</v>
      </c>
      <c r="AE299" s="47"/>
      <c r="AF299" s="52">
        <f t="shared" si="1761"/>
        <v>0</v>
      </c>
      <c r="AG299" s="47"/>
      <c r="AH299" s="52">
        <f t="shared" si="1762"/>
        <v>0</v>
      </c>
      <c r="AI299" s="47"/>
      <c r="AJ299" s="52">
        <f t="shared" si="1763"/>
        <v>0</v>
      </c>
      <c r="AK299" s="47"/>
      <c r="AL299" s="52">
        <f t="shared" si="1764"/>
        <v>0</v>
      </c>
      <c r="AM299" s="47"/>
      <c r="AN299" s="52">
        <f t="shared" si="1765"/>
        <v>0</v>
      </c>
      <c r="AO299" s="47"/>
      <c r="AP299" s="52">
        <f t="shared" si="1766"/>
        <v>0</v>
      </c>
      <c r="AQ299" s="47"/>
      <c r="AR299" s="52">
        <f t="shared" si="1767"/>
        <v>0</v>
      </c>
      <c r="AS299" s="47"/>
      <c r="AT299" s="52">
        <f t="shared" si="1768"/>
        <v>0</v>
      </c>
      <c r="AU299" s="47"/>
      <c r="AV299" s="52">
        <f t="shared" si="1769"/>
        <v>0</v>
      </c>
      <c r="AW299" s="47"/>
      <c r="AX299" s="52">
        <f t="shared" si="1770"/>
        <v>0</v>
      </c>
      <c r="AY299" s="47"/>
      <c r="AZ299" s="481">
        <f t="shared" si="1771"/>
        <v>0</v>
      </c>
      <c r="BA299" s="486"/>
      <c r="BB299" s="52">
        <f t="shared" si="1569"/>
        <v>0</v>
      </c>
      <c r="BC299" s="47"/>
      <c r="BD299" s="52">
        <f t="shared" si="1727"/>
        <v>0</v>
      </c>
      <c r="BE299" s="47"/>
      <c r="BF299" s="52">
        <f t="shared" si="1728"/>
        <v>0</v>
      </c>
      <c r="BG299" s="47"/>
      <c r="BH299" s="52">
        <f t="shared" si="1729"/>
        <v>0</v>
      </c>
      <c r="BI299" s="47"/>
      <c r="BJ299" s="52">
        <f t="shared" si="1730"/>
        <v>0</v>
      </c>
      <c r="BK299" s="47"/>
      <c r="BL299" s="52">
        <f t="shared" si="1731"/>
        <v>0</v>
      </c>
      <c r="BM299" s="47"/>
      <c r="BN299" s="52">
        <f t="shared" si="1732"/>
        <v>0</v>
      </c>
      <c r="BO299" s="47"/>
      <c r="BP299" s="52">
        <f t="shared" si="1733"/>
        <v>0</v>
      </c>
      <c r="BQ299" s="47"/>
      <c r="BR299" s="52">
        <f t="shared" si="1734"/>
        <v>0</v>
      </c>
      <c r="BS299" s="47"/>
      <c r="BT299" s="52">
        <f t="shared" si="1735"/>
        <v>0</v>
      </c>
      <c r="BU299" s="47"/>
      <c r="BV299" s="52">
        <f t="shared" si="1736"/>
        <v>0</v>
      </c>
      <c r="BW299" s="47"/>
      <c r="BX299" s="505">
        <f t="shared" si="1737"/>
        <v>0</v>
      </c>
      <c r="BY299" s="499"/>
      <c r="BZ299" s="52">
        <f t="shared" si="1738"/>
        <v>0</v>
      </c>
      <c r="CA299" s="47"/>
      <c r="CB299" s="52">
        <f t="shared" si="1739"/>
        <v>0</v>
      </c>
      <c r="CC299" s="47"/>
      <c r="CD299" s="52">
        <f t="shared" si="1740"/>
        <v>0</v>
      </c>
      <c r="CE299" s="47"/>
      <c r="CF299" s="52">
        <f t="shared" si="1741"/>
        <v>0</v>
      </c>
      <c r="CG299" s="42"/>
      <c r="CH299" s="49">
        <f t="shared" si="1585"/>
        <v>0</v>
      </c>
      <c r="CI299" s="49">
        <f t="shared" si="1586"/>
        <v>0</v>
      </c>
      <c r="CJ299" s="1"/>
      <c r="CK299" s="1"/>
      <c r="CL299" s="207"/>
      <c r="CM299" s="207">
        <f t="shared" si="1587"/>
        <v>0</v>
      </c>
      <c r="CN299" s="206">
        <f t="shared" si="1588"/>
        <v>0</v>
      </c>
      <c r="CO299" s="206">
        <f t="shared" si="1589"/>
        <v>0</v>
      </c>
      <c r="CP299" s="207"/>
      <c r="CQ299" s="207">
        <f t="shared" si="1590"/>
        <v>0</v>
      </c>
      <c r="CR299" s="206">
        <f t="shared" si="1591"/>
        <v>0</v>
      </c>
      <c r="CS299" s="206">
        <f t="shared" si="1592"/>
        <v>0</v>
      </c>
      <c r="CT299" s="207"/>
      <c r="CU299" s="207">
        <f t="shared" si="1593"/>
        <v>0</v>
      </c>
      <c r="CV299" s="206">
        <f t="shared" si="1594"/>
        <v>0</v>
      </c>
      <c r="CW299" s="206">
        <f t="shared" si="1595"/>
        <v>0</v>
      </c>
      <c r="CX299" s="207"/>
      <c r="CY299" s="207">
        <f t="shared" si="1596"/>
        <v>0</v>
      </c>
      <c r="CZ299" s="206">
        <f t="shared" si="1597"/>
        <v>0</v>
      </c>
      <c r="DA299" s="206">
        <f t="shared" si="1598"/>
        <v>0</v>
      </c>
      <c r="DB299" s="207"/>
      <c r="DC299" s="207">
        <f t="shared" si="1599"/>
        <v>0</v>
      </c>
      <c r="DD299" s="206">
        <f t="shared" si="1600"/>
        <v>0</v>
      </c>
      <c r="DE299" s="206">
        <f t="shared" si="1601"/>
        <v>0</v>
      </c>
      <c r="DF299" s="207"/>
      <c r="DG299" s="207">
        <f t="shared" si="1602"/>
        <v>0</v>
      </c>
      <c r="DH299" s="206">
        <f t="shared" si="1603"/>
        <v>0</v>
      </c>
      <c r="DI299" s="206">
        <f t="shared" si="1604"/>
        <v>0</v>
      </c>
      <c r="DJ299" s="207"/>
      <c r="DK299" s="207">
        <f t="shared" si="1605"/>
        <v>0</v>
      </c>
      <c r="DL299" s="206">
        <f t="shared" si="1606"/>
        <v>0</v>
      </c>
      <c r="DM299" s="206">
        <f t="shared" si="1607"/>
        <v>0</v>
      </c>
      <c r="DN299" s="207"/>
      <c r="DO299" s="207">
        <f t="shared" si="1608"/>
        <v>0</v>
      </c>
      <c r="DP299" s="206">
        <f t="shared" si="1609"/>
        <v>0</v>
      </c>
      <c r="DQ299" s="206">
        <f t="shared" si="1610"/>
        <v>0</v>
      </c>
      <c r="DR299" s="207"/>
      <c r="DS299" s="207">
        <f t="shared" si="1670"/>
        <v>0</v>
      </c>
      <c r="DT299" s="206">
        <f t="shared" si="1671"/>
        <v>0</v>
      </c>
      <c r="DU299" s="206">
        <f t="shared" si="1672"/>
        <v>0</v>
      </c>
      <c r="DV299" s="207"/>
      <c r="DW299" s="207">
        <f t="shared" si="1611"/>
        <v>0</v>
      </c>
      <c r="DX299" s="206">
        <f t="shared" si="1612"/>
        <v>0</v>
      </c>
      <c r="DY299" s="206">
        <f t="shared" si="1613"/>
        <v>0</v>
      </c>
      <c r="DZ299" s="525"/>
      <c r="EA299" s="207">
        <f t="shared" si="1614"/>
        <v>0</v>
      </c>
      <c r="EB299" s="206">
        <f t="shared" si="1615"/>
        <v>0</v>
      </c>
      <c r="EC299" s="206">
        <f t="shared" si="1616"/>
        <v>0</v>
      </c>
      <c r="ED299" s="207"/>
      <c r="EE299" s="207">
        <f t="shared" si="1617"/>
        <v>0</v>
      </c>
      <c r="EF299" s="206">
        <f t="shared" si="1618"/>
        <v>0</v>
      </c>
      <c r="EG299" s="206">
        <f t="shared" si="1619"/>
        <v>0</v>
      </c>
      <c r="EH299" s="207"/>
      <c r="EI299" s="207">
        <f t="shared" si="1673"/>
        <v>0</v>
      </c>
      <c r="EJ299" s="206">
        <f t="shared" si="1620"/>
        <v>0</v>
      </c>
      <c r="EK299" s="206">
        <f t="shared" si="1621"/>
        <v>0</v>
      </c>
      <c r="EL299" s="207"/>
      <c r="EM299" s="207">
        <f t="shared" si="1622"/>
        <v>0</v>
      </c>
      <c r="EN299" s="206">
        <f t="shared" si="1623"/>
        <v>0</v>
      </c>
      <c r="EO299" s="206">
        <f t="shared" si="1624"/>
        <v>0</v>
      </c>
      <c r="EP299" s="207"/>
      <c r="EQ299" s="207">
        <f t="shared" si="1625"/>
        <v>0</v>
      </c>
      <c r="ER299" s="206">
        <f t="shared" si="1742"/>
        <v>0</v>
      </c>
      <c r="ES299" s="206">
        <f t="shared" si="1626"/>
        <v>0</v>
      </c>
      <c r="ET299" s="207"/>
      <c r="EU299" s="207">
        <f t="shared" si="1674"/>
        <v>0</v>
      </c>
      <c r="EV299" s="206">
        <f t="shared" si="1627"/>
        <v>0</v>
      </c>
      <c r="EW299" s="206">
        <f t="shared" si="1628"/>
        <v>0</v>
      </c>
      <c r="EX299" s="207"/>
      <c r="EY299" s="207">
        <f t="shared" si="1629"/>
        <v>0</v>
      </c>
      <c r="EZ299" s="206">
        <f t="shared" si="1744"/>
        <v>0</v>
      </c>
      <c r="FA299" s="206">
        <f t="shared" si="1745"/>
        <v>0</v>
      </c>
      <c r="FB299" s="207"/>
      <c r="FC299" s="207">
        <f t="shared" si="1630"/>
        <v>0</v>
      </c>
      <c r="FD299" s="206">
        <f t="shared" si="1631"/>
        <v>0</v>
      </c>
      <c r="FE299" s="206">
        <f t="shared" si="1632"/>
        <v>0</v>
      </c>
      <c r="FF299" s="207"/>
      <c r="FG299" s="207">
        <f t="shared" si="1633"/>
        <v>0</v>
      </c>
      <c r="FH299" s="206">
        <f t="shared" si="1634"/>
        <v>0</v>
      </c>
      <c r="FI299" s="206">
        <f t="shared" si="1635"/>
        <v>0</v>
      </c>
      <c r="FJ299" s="207"/>
      <c r="FK299" s="207">
        <f t="shared" si="1636"/>
        <v>0</v>
      </c>
      <c r="FL299" s="206">
        <f t="shared" si="1637"/>
        <v>0</v>
      </c>
      <c r="FM299" s="206">
        <f t="shared" si="1638"/>
        <v>0</v>
      </c>
      <c r="FN299" s="207"/>
      <c r="FO299" s="207">
        <f t="shared" si="1639"/>
        <v>0</v>
      </c>
      <c r="FP299" s="206">
        <f t="shared" si="1640"/>
        <v>0</v>
      </c>
      <c r="FQ299" s="206">
        <f t="shared" si="1641"/>
        <v>0</v>
      </c>
      <c r="FR299" s="207"/>
      <c r="FS299" s="207">
        <f t="shared" si="1642"/>
        <v>0</v>
      </c>
      <c r="FT299" s="206">
        <f t="shared" si="1643"/>
        <v>0</v>
      </c>
      <c r="FU299" s="206">
        <f t="shared" si="1644"/>
        <v>0</v>
      </c>
      <c r="FV299" s="207"/>
      <c r="FW299" s="207">
        <f t="shared" si="1743"/>
        <v>0</v>
      </c>
      <c r="FX299" s="206">
        <f t="shared" si="1746"/>
        <v>0</v>
      </c>
      <c r="FY299" s="206">
        <f t="shared" si="1747"/>
        <v>0</v>
      </c>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1:263" s="3" customFormat="1" x14ac:dyDescent="0.2">
      <c r="A300" s="45" t="s">
        <v>205</v>
      </c>
      <c r="B300" s="45" t="s">
        <v>206</v>
      </c>
      <c r="C300" s="45" t="s">
        <v>8</v>
      </c>
      <c r="D300" s="45">
        <v>75</v>
      </c>
      <c r="E300" s="486"/>
      <c r="F300" s="52">
        <f t="shared" si="1748"/>
        <v>0</v>
      </c>
      <c r="G300" s="47"/>
      <c r="H300" s="52">
        <f t="shared" si="1749"/>
        <v>0</v>
      </c>
      <c r="I300" s="47"/>
      <c r="J300" s="52">
        <f t="shared" si="1750"/>
        <v>0</v>
      </c>
      <c r="K300" s="47"/>
      <c r="L300" s="52">
        <f t="shared" si="1751"/>
        <v>0</v>
      </c>
      <c r="M300" s="47"/>
      <c r="N300" s="52">
        <f t="shared" si="1752"/>
        <v>0</v>
      </c>
      <c r="O300" s="47"/>
      <c r="P300" s="52">
        <f t="shared" si="1753"/>
        <v>0</v>
      </c>
      <c r="Q300" s="47"/>
      <c r="R300" s="52">
        <f t="shared" si="1754"/>
        <v>0</v>
      </c>
      <c r="S300" s="47"/>
      <c r="T300" s="52">
        <f t="shared" si="1755"/>
        <v>0</v>
      </c>
      <c r="U300" s="47"/>
      <c r="V300" s="52">
        <f t="shared" si="1756"/>
        <v>0</v>
      </c>
      <c r="W300" s="47"/>
      <c r="X300" s="52">
        <f t="shared" si="1757"/>
        <v>0</v>
      </c>
      <c r="Y300" s="47"/>
      <c r="Z300" s="52">
        <f t="shared" si="1758"/>
        <v>0</v>
      </c>
      <c r="AA300" s="47"/>
      <c r="AB300" s="481">
        <f t="shared" si="1759"/>
        <v>0</v>
      </c>
      <c r="AC300" s="486"/>
      <c r="AD300" s="52">
        <f t="shared" si="1760"/>
        <v>0</v>
      </c>
      <c r="AE300" s="47"/>
      <c r="AF300" s="52">
        <f t="shared" si="1761"/>
        <v>0</v>
      </c>
      <c r="AG300" s="47"/>
      <c r="AH300" s="52">
        <f t="shared" si="1762"/>
        <v>0</v>
      </c>
      <c r="AI300" s="47"/>
      <c r="AJ300" s="52">
        <f t="shared" si="1763"/>
        <v>0</v>
      </c>
      <c r="AK300" s="47"/>
      <c r="AL300" s="52">
        <f t="shared" si="1764"/>
        <v>0</v>
      </c>
      <c r="AM300" s="47"/>
      <c r="AN300" s="52">
        <f t="shared" si="1765"/>
        <v>0</v>
      </c>
      <c r="AO300" s="47"/>
      <c r="AP300" s="52">
        <f t="shared" si="1766"/>
        <v>0</v>
      </c>
      <c r="AQ300" s="47"/>
      <c r="AR300" s="52">
        <f t="shared" si="1767"/>
        <v>0</v>
      </c>
      <c r="AS300" s="47"/>
      <c r="AT300" s="52">
        <f t="shared" si="1768"/>
        <v>0</v>
      </c>
      <c r="AU300" s="47"/>
      <c r="AV300" s="52">
        <f t="shared" si="1769"/>
        <v>0</v>
      </c>
      <c r="AW300" s="47"/>
      <c r="AX300" s="52">
        <f t="shared" si="1770"/>
        <v>0</v>
      </c>
      <c r="AY300" s="47"/>
      <c r="AZ300" s="481">
        <f t="shared" si="1771"/>
        <v>0</v>
      </c>
      <c r="BA300" s="486"/>
      <c r="BB300" s="52">
        <f t="shared" si="1569"/>
        <v>0</v>
      </c>
      <c r="BC300" s="47"/>
      <c r="BD300" s="52">
        <f t="shared" si="1727"/>
        <v>0</v>
      </c>
      <c r="BE300" s="47"/>
      <c r="BF300" s="52">
        <f t="shared" si="1728"/>
        <v>0</v>
      </c>
      <c r="BG300" s="47"/>
      <c r="BH300" s="52">
        <f t="shared" si="1729"/>
        <v>0</v>
      </c>
      <c r="BI300" s="47"/>
      <c r="BJ300" s="52">
        <f t="shared" si="1730"/>
        <v>0</v>
      </c>
      <c r="BK300" s="47"/>
      <c r="BL300" s="52">
        <f t="shared" si="1731"/>
        <v>0</v>
      </c>
      <c r="BM300" s="47"/>
      <c r="BN300" s="52">
        <f t="shared" si="1732"/>
        <v>0</v>
      </c>
      <c r="BO300" s="47"/>
      <c r="BP300" s="52">
        <f t="shared" si="1733"/>
        <v>0</v>
      </c>
      <c r="BQ300" s="47"/>
      <c r="BR300" s="52">
        <f t="shared" si="1734"/>
        <v>0</v>
      </c>
      <c r="BS300" s="47"/>
      <c r="BT300" s="52">
        <f t="shared" si="1735"/>
        <v>0</v>
      </c>
      <c r="BU300" s="47"/>
      <c r="BV300" s="52">
        <f t="shared" si="1736"/>
        <v>0</v>
      </c>
      <c r="BW300" s="47"/>
      <c r="BX300" s="505">
        <f t="shared" si="1737"/>
        <v>0</v>
      </c>
      <c r="BY300" s="499"/>
      <c r="BZ300" s="52">
        <f t="shared" si="1738"/>
        <v>0</v>
      </c>
      <c r="CA300" s="47"/>
      <c r="CB300" s="52">
        <f t="shared" si="1739"/>
        <v>0</v>
      </c>
      <c r="CC300" s="47"/>
      <c r="CD300" s="52">
        <f t="shared" si="1740"/>
        <v>0</v>
      </c>
      <c r="CE300" s="47"/>
      <c r="CF300" s="52">
        <f t="shared" si="1741"/>
        <v>0</v>
      </c>
      <c r="CG300" s="42"/>
      <c r="CH300" s="49">
        <f t="shared" si="1585"/>
        <v>0</v>
      </c>
      <c r="CI300" s="49">
        <f t="shared" si="1586"/>
        <v>0</v>
      </c>
      <c r="CJ300" s="1"/>
      <c r="CK300" s="1"/>
      <c r="CL300" s="207"/>
      <c r="CM300" s="207">
        <f t="shared" si="1587"/>
        <v>0</v>
      </c>
      <c r="CN300" s="206">
        <f t="shared" si="1588"/>
        <v>0</v>
      </c>
      <c r="CO300" s="206">
        <f t="shared" si="1589"/>
        <v>0</v>
      </c>
      <c r="CP300" s="207"/>
      <c r="CQ300" s="207">
        <f t="shared" si="1590"/>
        <v>0</v>
      </c>
      <c r="CR300" s="206">
        <f t="shared" si="1591"/>
        <v>0</v>
      </c>
      <c r="CS300" s="206">
        <f t="shared" si="1592"/>
        <v>0</v>
      </c>
      <c r="CT300" s="207"/>
      <c r="CU300" s="207">
        <f t="shared" si="1593"/>
        <v>0</v>
      </c>
      <c r="CV300" s="206">
        <f t="shared" si="1594"/>
        <v>0</v>
      </c>
      <c r="CW300" s="206">
        <f t="shared" si="1595"/>
        <v>0</v>
      </c>
      <c r="CX300" s="207"/>
      <c r="CY300" s="207">
        <f t="shared" si="1596"/>
        <v>0</v>
      </c>
      <c r="CZ300" s="206">
        <f t="shared" si="1597"/>
        <v>0</v>
      </c>
      <c r="DA300" s="206">
        <f t="shared" si="1598"/>
        <v>0</v>
      </c>
      <c r="DB300" s="207"/>
      <c r="DC300" s="207">
        <f t="shared" si="1599"/>
        <v>0</v>
      </c>
      <c r="DD300" s="206">
        <f t="shared" si="1600"/>
        <v>0</v>
      </c>
      <c r="DE300" s="206">
        <f t="shared" si="1601"/>
        <v>0</v>
      </c>
      <c r="DF300" s="207"/>
      <c r="DG300" s="207">
        <f t="shared" si="1602"/>
        <v>0</v>
      </c>
      <c r="DH300" s="206">
        <f t="shared" si="1603"/>
        <v>0</v>
      </c>
      <c r="DI300" s="206">
        <f t="shared" si="1604"/>
        <v>0</v>
      </c>
      <c r="DJ300" s="207"/>
      <c r="DK300" s="207">
        <f t="shared" si="1605"/>
        <v>0</v>
      </c>
      <c r="DL300" s="206">
        <f t="shared" si="1606"/>
        <v>0</v>
      </c>
      <c r="DM300" s="206">
        <f t="shared" si="1607"/>
        <v>0</v>
      </c>
      <c r="DN300" s="207"/>
      <c r="DO300" s="207">
        <f t="shared" si="1608"/>
        <v>0</v>
      </c>
      <c r="DP300" s="206">
        <f t="shared" si="1609"/>
        <v>0</v>
      </c>
      <c r="DQ300" s="206">
        <f t="shared" si="1610"/>
        <v>0</v>
      </c>
      <c r="DR300" s="207"/>
      <c r="DS300" s="207">
        <f t="shared" si="1670"/>
        <v>0</v>
      </c>
      <c r="DT300" s="206">
        <f t="shared" si="1671"/>
        <v>0</v>
      </c>
      <c r="DU300" s="206">
        <f t="shared" si="1672"/>
        <v>0</v>
      </c>
      <c r="DV300" s="207"/>
      <c r="DW300" s="207">
        <f t="shared" si="1611"/>
        <v>0</v>
      </c>
      <c r="DX300" s="206">
        <f t="shared" si="1612"/>
        <v>0</v>
      </c>
      <c r="DY300" s="206">
        <f t="shared" si="1613"/>
        <v>0</v>
      </c>
      <c r="DZ300" s="525"/>
      <c r="EA300" s="207">
        <f t="shared" si="1614"/>
        <v>0</v>
      </c>
      <c r="EB300" s="206">
        <f t="shared" si="1615"/>
        <v>0</v>
      </c>
      <c r="EC300" s="206">
        <f t="shared" si="1616"/>
        <v>0</v>
      </c>
      <c r="ED300" s="207"/>
      <c r="EE300" s="207">
        <f t="shared" si="1617"/>
        <v>0</v>
      </c>
      <c r="EF300" s="206">
        <f t="shared" si="1618"/>
        <v>0</v>
      </c>
      <c r="EG300" s="206">
        <f t="shared" si="1619"/>
        <v>0</v>
      </c>
      <c r="EH300" s="207"/>
      <c r="EI300" s="207">
        <f t="shared" si="1673"/>
        <v>0</v>
      </c>
      <c r="EJ300" s="206">
        <f t="shared" si="1620"/>
        <v>0</v>
      </c>
      <c r="EK300" s="206">
        <f t="shared" si="1621"/>
        <v>0</v>
      </c>
      <c r="EL300" s="207"/>
      <c r="EM300" s="207">
        <f t="shared" si="1622"/>
        <v>0</v>
      </c>
      <c r="EN300" s="206">
        <f t="shared" si="1623"/>
        <v>0</v>
      </c>
      <c r="EO300" s="206">
        <f t="shared" si="1624"/>
        <v>0</v>
      </c>
      <c r="EP300" s="207"/>
      <c r="EQ300" s="207">
        <f t="shared" si="1625"/>
        <v>0</v>
      </c>
      <c r="ER300" s="206">
        <f t="shared" si="1742"/>
        <v>0</v>
      </c>
      <c r="ES300" s="206">
        <f t="shared" si="1626"/>
        <v>0</v>
      </c>
      <c r="ET300" s="207"/>
      <c r="EU300" s="207">
        <f t="shared" si="1674"/>
        <v>0</v>
      </c>
      <c r="EV300" s="206">
        <f t="shared" si="1627"/>
        <v>0</v>
      </c>
      <c r="EW300" s="206">
        <f t="shared" si="1628"/>
        <v>0</v>
      </c>
      <c r="EX300" s="207"/>
      <c r="EY300" s="207">
        <f t="shared" si="1629"/>
        <v>0</v>
      </c>
      <c r="EZ300" s="206">
        <f t="shared" si="1744"/>
        <v>0</v>
      </c>
      <c r="FA300" s="206">
        <f t="shared" si="1745"/>
        <v>0</v>
      </c>
      <c r="FB300" s="207"/>
      <c r="FC300" s="207">
        <f t="shared" si="1630"/>
        <v>0</v>
      </c>
      <c r="FD300" s="206">
        <f t="shared" si="1631"/>
        <v>0</v>
      </c>
      <c r="FE300" s="206">
        <f t="shared" si="1632"/>
        <v>0</v>
      </c>
      <c r="FF300" s="207"/>
      <c r="FG300" s="207">
        <f t="shared" si="1633"/>
        <v>0</v>
      </c>
      <c r="FH300" s="206">
        <f t="shared" si="1634"/>
        <v>0</v>
      </c>
      <c r="FI300" s="206">
        <f t="shared" si="1635"/>
        <v>0</v>
      </c>
      <c r="FJ300" s="207"/>
      <c r="FK300" s="207">
        <f t="shared" si="1636"/>
        <v>0</v>
      </c>
      <c r="FL300" s="206">
        <f t="shared" si="1637"/>
        <v>0</v>
      </c>
      <c r="FM300" s="206">
        <f t="shared" si="1638"/>
        <v>0</v>
      </c>
      <c r="FN300" s="207"/>
      <c r="FO300" s="207">
        <f t="shared" si="1639"/>
        <v>0</v>
      </c>
      <c r="FP300" s="206">
        <f t="shared" si="1640"/>
        <v>0</v>
      </c>
      <c r="FQ300" s="206">
        <f t="shared" si="1641"/>
        <v>0</v>
      </c>
      <c r="FR300" s="207"/>
      <c r="FS300" s="207">
        <f t="shared" si="1642"/>
        <v>0</v>
      </c>
      <c r="FT300" s="206">
        <f t="shared" si="1643"/>
        <v>0</v>
      </c>
      <c r="FU300" s="206">
        <f t="shared" si="1644"/>
        <v>0</v>
      </c>
      <c r="FV300" s="207"/>
      <c r="FW300" s="207">
        <f t="shared" si="1743"/>
        <v>0</v>
      </c>
      <c r="FX300" s="206">
        <f t="shared" si="1746"/>
        <v>0</v>
      </c>
      <c r="FY300" s="206">
        <f t="shared" si="1747"/>
        <v>0</v>
      </c>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1:263" s="3" customFormat="1" x14ac:dyDescent="0.2">
      <c r="A301" s="45" t="s">
        <v>129</v>
      </c>
      <c r="B301" s="45" t="s">
        <v>130</v>
      </c>
      <c r="C301" s="45" t="s">
        <v>8</v>
      </c>
      <c r="D301" s="45">
        <v>75</v>
      </c>
      <c r="E301" s="486"/>
      <c r="F301" s="52">
        <f t="shared" si="1748"/>
        <v>0</v>
      </c>
      <c r="G301" s="47"/>
      <c r="H301" s="52">
        <f t="shared" si="1749"/>
        <v>0</v>
      </c>
      <c r="I301" s="47"/>
      <c r="J301" s="52">
        <f t="shared" si="1750"/>
        <v>0</v>
      </c>
      <c r="K301" s="47"/>
      <c r="L301" s="52">
        <f t="shared" si="1751"/>
        <v>0</v>
      </c>
      <c r="M301" s="47"/>
      <c r="N301" s="52">
        <f t="shared" si="1752"/>
        <v>0</v>
      </c>
      <c r="O301" s="47"/>
      <c r="P301" s="52">
        <f t="shared" si="1753"/>
        <v>0</v>
      </c>
      <c r="Q301" s="47"/>
      <c r="R301" s="52">
        <f t="shared" si="1754"/>
        <v>0</v>
      </c>
      <c r="S301" s="47"/>
      <c r="T301" s="52">
        <f t="shared" si="1755"/>
        <v>0</v>
      </c>
      <c r="U301" s="47"/>
      <c r="V301" s="52">
        <f t="shared" si="1756"/>
        <v>0</v>
      </c>
      <c r="W301" s="47"/>
      <c r="X301" s="52">
        <f t="shared" si="1757"/>
        <v>0</v>
      </c>
      <c r="Y301" s="47"/>
      <c r="Z301" s="52">
        <f t="shared" si="1758"/>
        <v>0</v>
      </c>
      <c r="AA301" s="47"/>
      <c r="AB301" s="481">
        <f t="shared" si="1759"/>
        <v>0</v>
      </c>
      <c r="AC301" s="486"/>
      <c r="AD301" s="52">
        <f t="shared" si="1760"/>
        <v>0</v>
      </c>
      <c r="AE301" s="47"/>
      <c r="AF301" s="52">
        <f t="shared" si="1761"/>
        <v>0</v>
      </c>
      <c r="AG301" s="47"/>
      <c r="AH301" s="52">
        <f t="shared" si="1762"/>
        <v>0</v>
      </c>
      <c r="AI301" s="47"/>
      <c r="AJ301" s="52">
        <f t="shared" si="1763"/>
        <v>0</v>
      </c>
      <c r="AK301" s="47"/>
      <c r="AL301" s="52">
        <f t="shared" si="1764"/>
        <v>0</v>
      </c>
      <c r="AM301" s="47"/>
      <c r="AN301" s="52">
        <f t="shared" si="1765"/>
        <v>0</v>
      </c>
      <c r="AO301" s="47"/>
      <c r="AP301" s="52">
        <f t="shared" si="1766"/>
        <v>0</v>
      </c>
      <c r="AQ301" s="47"/>
      <c r="AR301" s="52">
        <f t="shared" si="1767"/>
        <v>0</v>
      </c>
      <c r="AS301" s="47"/>
      <c r="AT301" s="52">
        <f t="shared" si="1768"/>
        <v>0</v>
      </c>
      <c r="AU301" s="47"/>
      <c r="AV301" s="52">
        <f t="shared" si="1769"/>
        <v>0</v>
      </c>
      <c r="AW301" s="47"/>
      <c r="AX301" s="52">
        <f t="shared" si="1770"/>
        <v>0</v>
      </c>
      <c r="AY301" s="47">
        <v>2.75</v>
      </c>
      <c r="AZ301" s="481">
        <f t="shared" si="1771"/>
        <v>206.25</v>
      </c>
      <c r="BA301" s="486"/>
      <c r="BB301" s="52">
        <f t="shared" si="1569"/>
        <v>0</v>
      </c>
      <c r="BC301" s="47"/>
      <c r="BD301" s="52">
        <f t="shared" si="1727"/>
        <v>0</v>
      </c>
      <c r="BE301" s="47"/>
      <c r="BF301" s="52">
        <f t="shared" si="1728"/>
        <v>0</v>
      </c>
      <c r="BG301" s="47"/>
      <c r="BH301" s="52">
        <f t="shared" si="1729"/>
        <v>0</v>
      </c>
      <c r="BI301" s="47"/>
      <c r="BJ301" s="52">
        <f t="shared" si="1730"/>
        <v>0</v>
      </c>
      <c r="BK301" s="47"/>
      <c r="BL301" s="52">
        <f t="shared" si="1731"/>
        <v>0</v>
      </c>
      <c r="BM301" s="47"/>
      <c r="BN301" s="52">
        <f t="shared" si="1732"/>
        <v>0</v>
      </c>
      <c r="BO301" s="47"/>
      <c r="BP301" s="52">
        <f t="shared" si="1733"/>
        <v>0</v>
      </c>
      <c r="BQ301" s="47"/>
      <c r="BR301" s="52">
        <f t="shared" si="1734"/>
        <v>0</v>
      </c>
      <c r="BS301" s="47"/>
      <c r="BT301" s="52">
        <f t="shared" si="1735"/>
        <v>0</v>
      </c>
      <c r="BU301" s="47"/>
      <c r="BV301" s="52">
        <f t="shared" si="1736"/>
        <v>0</v>
      </c>
      <c r="BW301" s="47"/>
      <c r="BX301" s="505">
        <f t="shared" si="1737"/>
        <v>0</v>
      </c>
      <c r="BY301" s="499"/>
      <c r="BZ301" s="52">
        <f t="shared" si="1738"/>
        <v>0</v>
      </c>
      <c r="CA301" s="47"/>
      <c r="CB301" s="52">
        <f t="shared" si="1739"/>
        <v>0</v>
      </c>
      <c r="CC301" s="47"/>
      <c r="CD301" s="52">
        <f t="shared" si="1740"/>
        <v>0</v>
      </c>
      <c r="CE301" s="47"/>
      <c r="CF301" s="52">
        <f t="shared" si="1741"/>
        <v>0</v>
      </c>
      <c r="CG301" s="42"/>
      <c r="CH301" s="49">
        <f t="shared" si="1585"/>
        <v>2.75</v>
      </c>
      <c r="CI301" s="49">
        <f t="shared" si="1586"/>
        <v>206.25</v>
      </c>
      <c r="CJ301" s="1"/>
      <c r="CK301" s="1"/>
      <c r="CL301" s="207"/>
      <c r="CM301" s="207">
        <f t="shared" si="1587"/>
        <v>0</v>
      </c>
      <c r="CN301" s="206">
        <f t="shared" si="1588"/>
        <v>0</v>
      </c>
      <c r="CO301" s="206">
        <f t="shared" si="1589"/>
        <v>0</v>
      </c>
      <c r="CP301" s="207"/>
      <c r="CQ301" s="207">
        <f t="shared" si="1590"/>
        <v>0</v>
      </c>
      <c r="CR301" s="206">
        <f t="shared" si="1591"/>
        <v>0</v>
      </c>
      <c r="CS301" s="206">
        <f t="shared" si="1592"/>
        <v>0</v>
      </c>
      <c r="CT301" s="207"/>
      <c r="CU301" s="207">
        <f t="shared" si="1593"/>
        <v>0</v>
      </c>
      <c r="CV301" s="206">
        <f t="shared" si="1594"/>
        <v>0</v>
      </c>
      <c r="CW301" s="206">
        <f t="shared" si="1595"/>
        <v>0</v>
      </c>
      <c r="CX301" s="207"/>
      <c r="CY301" s="207">
        <f t="shared" si="1596"/>
        <v>0</v>
      </c>
      <c r="CZ301" s="206">
        <f t="shared" si="1597"/>
        <v>0</v>
      </c>
      <c r="DA301" s="206">
        <f t="shared" si="1598"/>
        <v>0</v>
      </c>
      <c r="DB301" s="207"/>
      <c r="DC301" s="207">
        <f t="shared" si="1599"/>
        <v>0</v>
      </c>
      <c r="DD301" s="206">
        <f t="shared" si="1600"/>
        <v>0</v>
      </c>
      <c r="DE301" s="206">
        <f t="shared" si="1601"/>
        <v>0</v>
      </c>
      <c r="DF301" s="207"/>
      <c r="DG301" s="207">
        <f t="shared" si="1602"/>
        <v>0</v>
      </c>
      <c r="DH301" s="206">
        <f t="shared" si="1603"/>
        <v>0</v>
      </c>
      <c r="DI301" s="206">
        <f t="shared" si="1604"/>
        <v>0</v>
      </c>
      <c r="DJ301" s="207"/>
      <c r="DK301" s="207">
        <f t="shared" si="1605"/>
        <v>0</v>
      </c>
      <c r="DL301" s="206">
        <f t="shared" si="1606"/>
        <v>0</v>
      </c>
      <c r="DM301" s="206">
        <f t="shared" si="1607"/>
        <v>0</v>
      </c>
      <c r="DN301" s="207"/>
      <c r="DO301" s="207">
        <f t="shared" si="1608"/>
        <v>0</v>
      </c>
      <c r="DP301" s="206">
        <f t="shared" si="1609"/>
        <v>0</v>
      </c>
      <c r="DQ301" s="206">
        <f t="shared" si="1610"/>
        <v>0</v>
      </c>
      <c r="DR301" s="207"/>
      <c r="DS301" s="207">
        <f t="shared" si="1670"/>
        <v>0</v>
      </c>
      <c r="DT301" s="206">
        <f t="shared" si="1671"/>
        <v>0</v>
      </c>
      <c r="DU301" s="206">
        <f t="shared" si="1672"/>
        <v>0</v>
      </c>
      <c r="DV301" s="207"/>
      <c r="DW301" s="207">
        <f t="shared" si="1611"/>
        <v>0</v>
      </c>
      <c r="DX301" s="206">
        <f t="shared" si="1612"/>
        <v>0</v>
      </c>
      <c r="DY301" s="206">
        <f t="shared" si="1613"/>
        <v>0</v>
      </c>
      <c r="DZ301" s="525"/>
      <c r="EA301" s="207">
        <f t="shared" si="1614"/>
        <v>0</v>
      </c>
      <c r="EB301" s="206">
        <f t="shared" si="1615"/>
        <v>0</v>
      </c>
      <c r="EC301" s="206">
        <f t="shared" si="1616"/>
        <v>0</v>
      </c>
      <c r="ED301" s="207"/>
      <c r="EE301" s="207">
        <f t="shared" si="1617"/>
        <v>0</v>
      </c>
      <c r="EF301" s="206">
        <f t="shared" si="1618"/>
        <v>0</v>
      </c>
      <c r="EG301" s="206">
        <f t="shared" si="1619"/>
        <v>0</v>
      </c>
      <c r="EH301" s="207"/>
      <c r="EI301" s="207">
        <f t="shared" si="1673"/>
        <v>0</v>
      </c>
      <c r="EJ301" s="206">
        <f t="shared" si="1620"/>
        <v>0</v>
      </c>
      <c r="EK301" s="206">
        <f t="shared" si="1621"/>
        <v>0</v>
      </c>
      <c r="EL301" s="207"/>
      <c r="EM301" s="207">
        <f t="shared" si="1622"/>
        <v>0</v>
      </c>
      <c r="EN301" s="206">
        <f t="shared" si="1623"/>
        <v>0</v>
      </c>
      <c r="EO301" s="206">
        <f t="shared" si="1624"/>
        <v>0</v>
      </c>
      <c r="EP301" s="207"/>
      <c r="EQ301" s="207">
        <f t="shared" si="1625"/>
        <v>0</v>
      </c>
      <c r="ER301" s="206">
        <f t="shared" si="1742"/>
        <v>0</v>
      </c>
      <c r="ES301" s="206">
        <f t="shared" si="1626"/>
        <v>0</v>
      </c>
      <c r="ET301" s="207"/>
      <c r="EU301" s="207">
        <f t="shared" si="1674"/>
        <v>0</v>
      </c>
      <c r="EV301" s="206">
        <f t="shared" si="1627"/>
        <v>0</v>
      </c>
      <c r="EW301" s="206">
        <f t="shared" si="1628"/>
        <v>0</v>
      </c>
      <c r="EX301" s="207"/>
      <c r="EY301" s="207">
        <f t="shared" si="1629"/>
        <v>0</v>
      </c>
      <c r="EZ301" s="206"/>
      <c r="FA301" s="206">
        <f t="shared" si="1745"/>
        <v>0</v>
      </c>
      <c r="FB301" s="207"/>
      <c r="FC301" s="207">
        <f t="shared" si="1630"/>
        <v>0</v>
      </c>
      <c r="FD301" s="206">
        <f t="shared" si="1631"/>
        <v>0</v>
      </c>
      <c r="FE301" s="206">
        <f t="shared" si="1632"/>
        <v>0</v>
      </c>
      <c r="FF301" s="207"/>
      <c r="FG301" s="207">
        <f t="shared" si="1633"/>
        <v>0</v>
      </c>
      <c r="FH301" s="206">
        <f t="shared" si="1634"/>
        <v>0</v>
      </c>
      <c r="FI301" s="206">
        <f t="shared" si="1635"/>
        <v>0</v>
      </c>
      <c r="FJ301" s="207"/>
      <c r="FK301" s="207">
        <f t="shared" si="1636"/>
        <v>0</v>
      </c>
      <c r="FL301" s="206">
        <f t="shared" si="1637"/>
        <v>0</v>
      </c>
      <c r="FM301" s="206">
        <f t="shared" si="1638"/>
        <v>0</v>
      </c>
      <c r="FN301" s="207"/>
      <c r="FO301" s="207">
        <f t="shared" si="1639"/>
        <v>0</v>
      </c>
      <c r="FP301" s="206">
        <f t="shared" si="1640"/>
        <v>0</v>
      </c>
      <c r="FQ301" s="206">
        <f t="shared" si="1641"/>
        <v>0</v>
      </c>
      <c r="FR301" s="207"/>
      <c r="FS301" s="207">
        <f t="shared" si="1642"/>
        <v>0</v>
      </c>
      <c r="FT301" s="206">
        <f t="shared" si="1643"/>
        <v>2.75</v>
      </c>
      <c r="FU301" s="206">
        <f t="shared" si="1644"/>
        <v>206.25</v>
      </c>
      <c r="FV301" s="207"/>
      <c r="FW301" s="207">
        <f t="shared" si="1743"/>
        <v>0</v>
      </c>
      <c r="FX301" s="206">
        <f t="shared" si="1746"/>
        <v>0</v>
      </c>
      <c r="FY301" s="206">
        <f t="shared" si="1747"/>
        <v>0</v>
      </c>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1:263" s="3" customFormat="1" x14ac:dyDescent="0.2">
      <c r="A302" s="45"/>
      <c r="B302" s="45"/>
      <c r="C302" s="45" t="s">
        <v>8</v>
      </c>
      <c r="D302" s="45">
        <v>75</v>
      </c>
      <c r="E302" s="486"/>
      <c r="F302" s="52">
        <f t="shared" si="1748"/>
        <v>0</v>
      </c>
      <c r="G302" s="47"/>
      <c r="H302" s="52">
        <f t="shared" si="1749"/>
        <v>0</v>
      </c>
      <c r="I302" s="47"/>
      <c r="J302" s="52">
        <f t="shared" si="1750"/>
        <v>0</v>
      </c>
      <c r="K302" s="47"/>
      <c r="L302" s="52">
        <f t="shared" si="1751"/>
        <v>0</v>
      </c>
      <c r="M302" s="47"/>
      <c r="N302" s="52">
        <f t="shared" si="1752"/>
        <v>0</v>
      </c>
      <c r="O302" s="47"/>
      <c r="P302" s="52">
        <f t="shared" si="1753"/>
        <v>0</v>
      </c>
      <c r="Q302" s="47"/>
      <c r="R302" s="52">
        <f t="shared" si="1754"/>
        <v>0</v>
      </c>
      <c r="S302" s="47"/>
      <c r="T302" s="52">
        <f t="shared" si="1755"/>
        <v>0</v>
      </c>
      <c r="U302" s="47"/>
      <c r="V302" s="52">
        <f t="shared" si="1756"/>
        <v>0</v>
      </c>
      <c r="W302" s="47"/>
      <c r="X302" s="52">
        <f t="shared" si="1757"/>
        <v>0</v>
      </c>
      <c r="Y302" s="47"/>
      <c r="Z302" s="52">
        <f t="shared" si="1758"/>
        <v>0</v>
      </c>
      <c r="AA302" s="47"/>
      <c r="AB302" s="481">
        <f t="shared" si="1759"/>
        <v>0</v>
      </c>
      <c r="AC302" s="486"/>
      <c r="AD302" s="52">
        <f t="shared" si="1760"/>
        <v>0</v>
      </c>
      <c r="AE302" s="47"/>
      <c r="AF302" s="52">
        <f t="shared" si="1761"/>
        <v>0</v>
      </c>
      <c r="AG302" s="47"/>
      <c r="AH302" s="52">
        <f t="shared" si="1762"/>
        <v>0</v>
      </c>
      <c r="AI302" s="47"/>
      <c r="AJ302" s="52">
        <f t="shared" si="1763"/>
        <v>0</v>
      </c>
      <c r="AK302" s="47"/>
      <c r="AL302" s="52">
        <f t="shared" si="1764"/>
        <v>0</v>
      </c>
      <c r="AM302" s="47"/>
      <c r="AN302" s="52">
        <f t="shared" si="1765"/>
        <v>0</v>
      </c>
      <c r="AO302" s="47"/>
      <c r="AP302" s="52">
        <f t="shared" si="1766"/>
        <v>0</v>
      </c>
      <c r="AQ302" s="47"/>
      <c r="AR302" s="52">
        <f t="shared" si="1767"/>
        <v>0</v>
      </c>
      <c r="AS302" s="47"/>
      <c r="AT302" s="52">
        <f t="shared" si="1768"/>
        <v>0</v>
      </c>
      <c r="AU302" s="47"/>
      <c r="AV302" s="52">
        <f t="shared" si="1769"/>
        <v>0</v>
      </c>
      <c r="AW302" s="47"/>
      <c r="AX302" s="52">
        <f t="shared" si="1770"/>
        <v>0</v>
      </c>
      <c r="AY302" s="47"/>
      <c r="AZ302" s="481">
        <f t="shared" si="1771"/>
        <v>0</v>
      </c>
      <c r="BA302" s="486"/>
      <c r="BB302" s="52">
        <f t="shared" si="1569"/>
        <v>0</v>
      </c>
      <c r="BC302" s="47"/>
      <c r="BD302" s="52">
        <f t="shared" si="1727"/>
        <v>0</v>
      </c>
      <c r="BE302" s="47"/>
      <c r="BF302" s="52">
        <f t="shared" si="1728"/>
        <v>0</v>
      </c>
      <c r="BG302" s="47"/>
      <c r="BH302" s="52">
        <f t="shared" si="1729"/>
        <v>0</v>
      </c>
      <c r="BI302" s="47"/>
      <c r="BJ302" s="52">
        <f t="shared" si="1730"/>
        <v>0</v>
      </c>
      <c r="BK302" s="47"/>
      <c r="BL302" s="52">
        <f t="shared" si="1731"/>
        <v>0</v>
      </c>
      <c r="BM302" s="47"/>
      <c r="BN302" s="52">
        <f t="shared" si="1732"/>
        <v>0</v>
      </c>
      <c r="BO302" s="47"/>
      <c r="BP302" s="52">
        <f t="shared" si="1733"/>
        <v>0</v>
      </c>
      <c r="BQ302" s="47"/>
      <c r="BR302" s="52">
        <f t="shared" si="1734"/>
        <v>0</v>
      </c>
      <c r="BS302" s="47"/>
      <c r="BT302" s="52">
        <f t="shared" si="1735"/>
        <v>0</v>
      </c>
      <c r="BU302" s="47"/>
      <c r="BV302" s="52">
        <f t="shared" si="1736"/>
        <v>0</v>
      </c>
      <c r="BW302" s="47"/>
      <c r="BX302" s="505">
        <f t="shared" si="1737"/>
        <v>0</v>
      </c>
      <c r="BY302" s="499"/>
      <c r="BZ302" s="52">
        <f t="shared" si="1738"/>
        <v>0</v>
      </c>
      <c r="CA302" s="47"/>
      <c r="CB302" s="52">
        <f t="shared" si="1739"/>
        <v>0</v>
      </c>
      <c r="CC302" s="47"/>
      <c r="CD302" s="52">
        <f t="shared" si="1740"/>
        <v>0</v>
      </c>
      <c r="CE302" s="47"/>
      <c r="CF302" s="52">
        <f t="shared" si="1741"/>
        <v>0</v>
      </c>
      <c r="CG302" s="42"/>
      <c r="CH302" s="49">
        <f t="shared" si="1585"/>
        <v>0</v>
      </c>
      <c r="CI302" s="49">
        <f t="shared" si="1586"/>
        <v>0</v>
      </c>
      <c r="CJ302" s="1"/>
      <c r="CK302" s="1"/>
      <c r="CL302" s="207"/>
      <c r="CM302" s="207">
        <f t="shared" si="1587"/>
        <v>0</v>
      </c>
      <c r="CN302" s="206">
        <f t="shared" si="1588"/>
        <v>0</v>
      </c>
      <c r="CO302" s="206">
        <f t="shared" si="1589"/>
        <v>0</v>
      </c>
      <c r="CP302" s="207"/>
      <c r="CQ302" s="207">
        <f t="shared" si="1590"/>
        <v>0</v>
      </c>
      <c r="CR302" s="206">
        <f t="shared" si="1591"/>
        <v>0</v>
      </c>
      <c r="CS302" s="206">
        <f t="shared" si="1592"/>
        <v>0</v>
      </c>
      <c r="CT302" s="207"/>
      <c r="CU302" s="207">
        <f t="shared" si="1593"/>
        <v>0</v>
      </c>
      <c r="CV302" s="206">
        <f t="shared" si="1594"/>
        <v>0</v>
      </c>
      <c r="CW302" s="206">
        <f t="shared" si="1595"/>
        <v>0</v>
      </c>
      <c r="CX302" s="207"/>
      <c r="CY302" s="207">
        <f t="shared" si="1596"/>
        <v>0</v>
      </c>
      <c r="CZ302" s="206">
        <f t="shared" si="1597"/>
        <v>0</v>
      </c>
      <c r="DA302" s="206">
        <f t="shared" si="1598"/>
        <v>0</v>
      </c>
      <c r="DB302" s="207"/>
      <c r="DC302" s="207">
        <f t="shared" si="1599"/>
        <v>0</v>
      </c>
      <c r="DD302" s="206">
        <f t="shared" si="1600"/>
        <v>0</v>
      </c>
      <c r="DE302" s="206">
        <f t="shared" si="1601"/>
        <v>0</v>
      </c>
      <c r="DF302" s="207"/>
      <c r="DG302" s="207">
        <f t="shared" si="1602"/>
        <v>0</v>
      </c>
      <c r="DH302" s="206">
        <f t="shared" si="1603"/>
        <v>0</v>
      </c>
      <c r="DI302" s="206">
        <f t="shared" si="1604"/>
        <v>0</v>
      </c>
      <c r="DJ302" s="207"/>
      <c r="DK302" s="207">
        <f t="shared" si="1605"/>
        <v>0</v>
      </c>
      <c r="DL302" s="206">
        <f t="shared" si="1606"/>
        <v>0</v>
      </c>
      <c r="DM302" s="206">
        <f t="shared" si="1607"/>
        <v>0</v>
      </c>
      <c r="DN302" s="207"/>
      <c r="DO302" s="207">
        <f t="shared" si="1608"/>
        <v>0</v>
      </c>
      <c r="DP302" s="206">
        <f t="shared" si="1609"/>
        <v>0</v>
      </c>
      <c r="DQ302" s="206">
        <f t="shared" si="1610"/>
        <v>0</v>
      </c>
      <c r="DR302" s="207"/>
      <c r="DS302" s="207">
        <f t="shared" si="1670"/>
        <v>0</v>
      </c>
      <c r="DT302" s="206">
        <f t="shared" si="1671"/>
        <v>0</v>
      </c>
      <c r="DU302" s="206">
        <f t="shared" si="1672"/>
        <v>0</v>
      </c>
      <c r="DV302" s="207"/>
      <c r="DW302" s="207">
        <f t="shared" si="1611"/>
        <v>0</v>
      </c>
      <c r="DX302" s="206">
        <f t="shared" si="1612"/>
        <v>0</v>
      </c>
      <c r="DY302" s="206">
        <f t="shared" si="1613"/>
        <v>0</v>
      </c>
      <c r="DZ302" s="525"/>
      <c r="EA302" s="207">
        <f t="shared" si="1614"/>
        <v>0</v>
      </c>
      <c r="EB302" s="206">
        <f t="shared" si="1615"/>
        <v>0</v>
      </c>
      <c r="EC302" s="206">
        <f t="shared" si="1616"/>
        <v>0</v>
      </c>
      <c r="ED302" s="207"/>
      <c r="EE302" s="207">
        <f t="shared" si="1617"/>
        <v>0</v>
      </c>
      <c r="EF302" s="206">
        <f t="shared" si="1618"/>
        <v>0</v>
      </c>
      <c r="EG302" s="206">
        <f t="shared" si="1619"/>
        <v>0</v>
      </c>
      <c r="EH302" s="207"/>
      <c r="EI302" s="207">
        <f t="shared" si="1673"/>
        <v>0</v>
      </c>
      <c r="EJ302" s="206">
        <f t="shared" si="1620"/>
        <v>0</v>
      </c>
      <c r="EK302" s="206">
        <f t="shared" si="1621"/>
        <v>0</v>
      </c>
      <c r="EL302" s="207"/>
      <c r="EM302" s="207">
        <f t="shared" si="1622"/>
        <v>0</v>
      </c>
      <c r="EN302" s="206">
        <f t="shared" si="1623"/>
        <v>0</v>
      </c>
      <c r="EO302" s="206">
        <f t="shared" si="1624"/>
        <v>0</v>
      </c>
      <c r="EP302" s="207"/>
      <c r="EQ302" s="207">
        <f t="shared" si="1625"/>
        <v>0</v>
      </c>
      <c r="ER302" s="206">
        <f t="shared" si="1742"/>
        <v>0</v>
      </c>
      <c r="ES302" s="206">
        <f t="shared" si="1626"/>
        <v>0</v>
      </c>
      <c r="ET302" s="207"/>
      <c r="EU302" s="207">
        <f t="shared" si="1674"/>
        <v>0</v>
      </c>
      <c r="EV302" s="206">
        <f t="shared" si="1627"/>
        <v>0</v>
      </c>
      <c r="EW302" s="206">
        <f t="shared" si="1628"/>
        <v>0</v>
      </c>
      <c r="EX302" s="207"/>
      <c r="EY302" s="207">
        <f t="shared" si="1629"/>
        <v>0</v>
      </c>
      <c r="EZ302" s="206">
        <f t="shared" si="1744"/>
        <v>0</v>
      </c>
      <c r="FA302" s="206">
        <f t="shared" si="1745"/>
        <v>0</v>
      </c>
      <c r="FB302" s="207"/>
      <c r="FC302" s="207">
        <f t="shared" si="1630"/>
        <v>0</v>
      </c>
      <c r="FD302" s="206">
        <f t="shared" si="1631"/>
        <v>0</v>
      </c>
      <c r="FE302" s="206">
        <f t="shared" si="1632"/>
        <v>0</v>
      </c>
      <c r="FF302" s="207"/>
      <c r="FG302" s="207">
        <f t="shared" si="1633"/>
        <v>0</v>
      </c>
      <c r="FH302" s="206">
        <f t="shared" si="1634"/>
        <v>0</v>
      </c>
      <c r="FI302" s="206">
        <f t="shared" si="1635"/>
        <v>0</v>
      </c>
      <c r="FJ302" s="207"/>
      <c r="FK302" s="207">
        <f t="shared" si="1636"/>
        <v>0</v>
      </c>
      <c r="FL302" s="206">
        <f t="shared" si="1637"/>
        <v>0</v>
      </c>
      <c r="FM302" s="206">
        <f t="shared" si="1638"/>
        <v>0</v>
      </c>
      <c r="FN302" s="207"/>
      <c r="FO302" s="207">
        <f t="shared" si="1639"/>
        <v>0</v>
      </c>
      <c r="FP302" s="206">
        <f t="shared" si="1640"/>
        <v>0</v>
      </c>
      <c r="FQ302" s="206">
        <f t="shared" si="1641"/>
        <v>0</v>
      </c>
      <c r="FR302" s="207"/>
      <c r="FS302" s="207">
        <f t="shared" si="1642"/>
        <v>0</v>
      </c>
      <c r="FT302" s="206">
        <f t="shared" si="1643"/>
        <v>0</v>
      </c>
      <c r="FU302" s="206">
        <f t="shared" si="1644"/>
        <v>0</v>
      </c>
      <c r="FV302" s="207"/>
      <c r="FW302" s="207">
        <f t="shared" si="1743"/>
        <v>0</v>
      </c>
      <c r="FX302" s="206">
        <f t="shared" si="1746"/>
        <v>0</v>
      </c>
      <c r="FY302" s="206">
        <f t="shared" si="1747"/>
        <v>0</v>
      </c>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1:263" s="3" customFormat="1" x14ac:dyDescent="0.2">
      <c r="A303" s="45"/>
      <c r="B303" s="45"/>
      <c r="C303" s="45" t="s">
        <v>8</v>
      </c>
      <c r="D303" s="45">
        <v>75</v>
      </c>
      <c r="E303" s="486"/>
      <c r="F303" s="52">
        <f t="shared" si="1748"/>
        <v>0</v>
      </c>
      <c r="G303" s="47"/>
      <c r="H303" s="52">
        <f t="shared" si="1749"/>
        <v>0</v>
      </c>
      <c r="I303" s="47"/>
      <c r="J303" s="52">
        <f t="shared" si="1750"/>
        <v>0</v>
      </c>
      <c r="K303" s="47"/>
      <c r="L303" s="52">
        <f t="shared" si="1751"/>
        <v>0</v>
      </c>
      <c r="M303" s="47"/>
      <c r="N303" s="52">
        <f t="shared" si="1752"/>
        <v>0</v>
      </c>
      <c r="O303" s="47"/>
      <c r="P303" s="52">
        <f t="shared" si="1753"/>
        <v>0</v>
      </c>
      <c r="Q303" s="47"/>
      <c r="R303" s="52">
        <f t="shared" si="1754"/>
        <v>0</v>
      </c>
      <c r="S303" s="47"/>
      <c r="T303" s="52">
        <f t="shared" si="1755"/>
        <v>0</v>
      </c>
      <c r="U303" s="47"/>
      <c r="V303" s="52">
        <f t="shared" si="1756"/>
        <v>0</v>
      </c>
      <c r="W303" s="47"/>
      <c r="X303" s="52">
        <f t="shared" si="1757"/>
        <v>0</v>
      </c>
      <c r="Y303" s="47"/>
      <c r="Z303" s="52">
        <f t="shared" si="1758"/>
        <v>0</v>
      </c>
      <c r="AA303" s="47"/>
      <c r="AB303" s="481">
        <f t="shared" si="1759"/>
        <v>0</v>
      </c>
      <c r="AC303" s="486"/>
      <c r="AD303" s="52">
        <f t="shared" si="1760"/>
        <v>0</v>
      </c>
      <c r="AE303" s="47"/>
      <c r="AF303" s="52">
        <f t="shared" si="1761"/>
        <v>0</v>
      </c>
      <c r="AG303" s="47"/>
      <c r="AH303" s="52">
        <f t="shared" si="1762"/>
        <v>0</v>
      </c>
      <c r="AI303" s="47"/>
      <c r="AJ303" s="52">
        <f t="shared" si="1763"/>
        <v>0</v>
      </c>
      <c r="AK303" s="47"/>
      <c r="AL303" s="52">
        <f t="shared" si="1764"/>
        <v>0</v>
      </c>
      <c r="AM303" s="47"/>
      <c r="AN303" s="52">
        <f t="shared" si="1765"/>
        <v>0</v>
      </c>
      <c r="AO303" s="47"/>
      <c r="AP303" s="52">
        <f t="shared" si="1766"/>
        <v>0</v>
      </c>
      <c r="AQ303" s="47"/>
      <c r="AR303" s="52">
        <f t="shared" si="1767"/>
        <v>0</v>
      </c>
      <c r="AS303" s="47"/>
      <c r="AT303" s="52">
        <f t="shared" si="1768"/>
        <v>0</v>
      </c>
      <c r="AU303" s="47"/>
      <c r="AV303" s="52">
        <f t="shared" si="1769"/>
        <v>0</v>
      </c>
      <c r="AW303" s="47"/>
      <c r="AX303" s="52">
        <f t="shared" si="1770"/>
        <v>0</v>
      </c>
      <c r="AY303" s="47"/>
      <c r="AZ303" s="481">
        <f t="shared" si="1771"/>
        <v>0</v>
      </c>
      <c r="BA303" s="486"/>
      <c r="BB303" s="52">
        <f t="shared" si="1569"/>
        <v>0</v>
      </c>
      <c r="BC303" s="47"/>
      <c r="BD303" s="52">
        <f t="shared" si="1727"/>
        <v>0</v>
      </c>
      <c r="BE303" s="47"/>
      <c r="BF303" s="52">
        <f t="shared" si="1728"/>
        <v>0</v>
      </c>
      <c r="BG303" s="47"/>
      <c r="BH303" s="52">
        <f t="shared" si="1729"/>
        <v>0</v>
      </c>
      <c r="BI303" s="47"/>
      <c r="BJ303" s="52">
        <f t="shared" si="1730"/>
        <v>0</v>
      </c>
      <c r="BK303" s="47"/>
      <c r="BL303" s="52">
        <f t="shared" si="1731"/>
        <v>0</v>
      </c>
      <c r="BM303" s="47"/>
      <c r="BN303" s="52">
        <f t="shared" si="1732"/>
        <v>0</v>
      </c>
      <c r="BO303" s="47"/>
      <c r="BP303" s="52">
        <f t="shared" si="1733"/>
        <v>0</v>
      </c>
      <c r="BQ303" s="47"/>
      <c r="BR303" s="52">
        <f t="shared" si="1734"/>
        <v>0</v>
      </c>
      <c r="BS303" s="47"/>
      <c r="BT303" s="52">
        <f t="shared" si="1735"/>
        <v>0</v>
      </c>
      <c r="BU303" s="47"/>
      <c r="BV303" s="52">
        <f t="shared" si="1736"/>
        <v>0</v>
      </c>
      <c r="BW303" s="47"/>
      <c r="BX303" s="505">
        <f t="shared" si="1737"/>
        <v>0</v>
      </c>
      <c r="BY303" s="499"/>
      <c r="BZ303" s="52">
        <f t="shared" si="1738"/>
        <v>0</v>
      </c>
      <c r="CA303" s="47"/>
      <c r="CB303" s="52">
        <f t="shared" si="1739"/>
        <v>0</v>
      </c>
      <c r="CC303" s="47"/>
      <c r="CD303" s="52">
        <f t="shared" si="1740"/>
        <v>0</v>
      </c>
      <c r="CE303" s="47"/>
      <c r="CF303" s="52">
        <f t="shared" si="1741"/>
        <v>0</v>
      </c>
      <c r="CG303" s="42"/>
      <c r="CH303" s="49">
        <f t="shared" si="1585"/>
        <v>0</v>
      </c>
      <c r="CI303" s="49">
        <f t="shared" si="1586"/>
        <v>0</v>
      </c>
      <c r="CJ303" s="1"/>
      <c r="CK303" s="1"/>
      <c r="CL303" s="207"/>
      <c r="CM303" s="207">
        <f t="shared" si="1587"/>
        <v>0</v>
      </c>
      <c r="CN303" s="206">
        <f t="shared" si="1588"/>
        <v>0</v>
      </c>
      <c r="CO303" s="206">
        <f t="shared" si="1589"/>
        <v>0</v>
      </c>
      <c r="CP303" s="207"/>
      <c r="CQ303" s="207">
        <f t="shared" si="1590"/>
        <v>0</v>
      </c>
      <c r="CR303" s="206">
        <f t="shared" si="1591"/>
        <v>0</v>
      </c>
      <c r="CS303" s="206">
        <f t="shared" si="1592"/>
        <v>0</v>
      </c>
      <c r="CT303" s="207"/>
      <c r="CU303" s="207">
        <f t="shared" si="1593"/>
        <v>0</v>
      </c>
      <c r="CV303" s="206">
        <f t="shared" si="1594"/>
        <v>0</v>
      </c>
      <c r="CW303" s="206">
        <f t="shared" si="1595"/>
        <v>0</v>
      </c>
      <c r="CX303" s="207"/>
      <c r="CY303" s="207">
        <f t="shared" si="1596"/>
        <v>0</v>
      </c>
      <c r="CZ303" s="206">
        <f t="shared" si="1597"/>
        <v>0</v>
      </c>
      <c r="DA303" s="206">
        <f t="shared" si="1598"/>
        <v>0</v>
      </c>
      <c r="DB303" s="207"/>
      <c r="DC303" s="207">
        <f t="shared" si="1599"/>
        <v>0</v>
      </c>
      <c r="DD303" s="206">
        <f t="shared" si="1600"/>
        <v>0</v>
      </c>
      <c r="DE303" s="206">
        <f t="shared" si="1601"/>
        <v>0</v>
      </c>
      <c r="DF303" s="207"/>
      <c r="DG303" s="207">
        <f t="shared" si="1602"/>
        <v>0</v>
      </c>
      <c r="DH303" s="206">
        <f t="shared" si="1603"/>
        <v>0</v>
      </c>
      <c r="DI303" s="206">
        <f t="shared" si="1604"/>
        <v>0</v>
      </c>
      <c r="DJ303" s="207"/>
      <c r="DK303" s="207">
        <f t="shared" si="1605"/>
        <v>0</v>
      </c>
      <c r="DL303" s="206">
        <f t="shared" si="1606"/>
        <v>0</v>
      </c>
      <c r="DM303" s="206">
        <f t="shared" si="1607"/>
        <v>0</v>
      </c>
      <c r="DN303" s="207"/>
      <c r="DO303" s="207">
        <f t="shared" si="1608"/>
        <v>0</v>
      </c>
      <c r="DP303" s="206">
        <f t="shared" si="1609"/>
        <v>0</v>
      </c>
      <c r="DQ303" s="206">
        <f t="shared" si="1610"/>
        <v>0</v>
      </c>
      <c r="DR303" s="207"/>
      <c r="DS303" s="207">
        <f t="shared" si="1670"/>
        <v>0</v>
      </c>
      <c r="DT303" s="206">
        <f t="shared" si="1671"/>
        <v>0</v>
      </c>
      <c r="DU303" s="206">
        <f t="shared" si="1672"/>
        <v>0</v>
      </c>
      <c r="DV303" s="207"/>
      <c r="DW303" s="207">
        <f t="shared" si="1611"/>
        <v>0</v>
      </c>
      <c r="DX303" s="206">
        <f t="shared" si="1612"/>
        <v>0</v>
      </c>
      <c r="DY303" s="206">
        <f t="shared" si="1613"/>
        <v>0</v>
      </c>
      <c r="DZ303" s="525"/>
      <c r="EA303" s="207">
        <f t="shared" si="1614"/>
        <v>0</v>
      </c>
      <c r="EB303" s="206">
        <f t="shared" si="1615"/>
        <v>0</v>
      </c>
      <c r="EC303" s="206">
        <f t="shared" si="1616"/>
        <v>0</v>
      </c>
      <c r="ED303" s="207"/>
      <c r="EE303" s="207">
        <f t="shared" si="1617"/>
        <v>0</v>
      </c>
      <c r="EF303" s="206">
        <f t="shared" si="1618"/>
        <v>0</v>
      </c>
      <c r="EG303" s="206">
        <f t="shared" si="1619"/>
        <v>0</v>
      </c>
      <c r="EH303" s="207"/>
      <c r="EI303" s="207">
        <f t="shared" si="1673"/>
        <v>0</v>
      </c>
      <c r="EJ303" s="206">
        <f t="shared" si="1620"/>
        <v>0</v>
      </c>
      <c r="EK303" s="206">
        <f t="shared" si="1621"/>
        <v>0</v>
      </c>
      <c r="EL303" s="207"/>
      <c r="EM303" s="207">
        <f t="shared" si="1622"/>
        <v>0</v>
      </c>
      <c r="EN303" s="206">
        <f t="shared" si="1623"/>
        <v>0</v>
      </c>
      <c r="EO303" s="206">
        <f t="shared" si="1624"/>
        <v>0</v>
      </c>
      <c r="EP303" s="207"/>
      <c r="EQ303" s="207">
        <f t="shared" si="1625"/>
        <v>0</v>
      </c>
      <c r="ER303" s="206">
        <f t="shared" si="1742"/>
        <v>0</v>
      </c>
      <c r="ES303" s="206">
        <f t="shared" si="1626"/>
        <v>0</v>
      </c>
      <c r="ET303" s="207"/>
      <c r="EU303" s="207">
        <f t="shared" si="1674"/>
        <v>0</v>
      </c>
      <c r="EV303" s="206">
        <f t="shared" si="1627"/>
        <v>0</v>
      </c>
      <c r="EW303" s="206">
        <f t="shared" si="1628"/>
        <v>0</v>
      </c>
      <c r="EX303" s="207"/>
      <c r="EY303" s="207">
        <f t="shared" si="1629"/>
        <v>0</v>
      </c>
      <c r="EZ303" s="206">
        <f t="shared" si="1744"/>
        <v>0</v>
      </c>
      <c r="FA303" s="206">
        <f t="shared" si="1745"/>
        <v>0</v>
      </c>
      <c r="FB303" s="207"/>
      <c r="FC303" s="207">
        <f t="shared" si="1630"/>
        <v>0</v>
      </c>
      <c r="FD303" s="206">
        <f t="shared" si="1631"/>
        <v>0</v>
      </c>
      <c r="FE303" s="206">
        <f t="shared" si="1632"/>
        <v>0</v>
      </c>
      <c r="FF303" s="207"/>
      <c r="FG303" s="207">
        <f t="shared" si="1633"/>
        <v>0</v>
      </c>
      <c r="FH303" s="206">
        <f t="shared" si="1634"/>
        <v>0</v>
      </c>
      <c r="FI303" s="206">
        <f t="shared" si="1635"/>
        <v>0</v>
      </c>
      <c r="FJ303" s="207"/>
      <c r="FK303" s="207">
        <f t="shared" si="1636"/>
        <v>0</v>
      </c>
      <c r="FL303" s="206">
        <f t="shared" si="1637"/>
        <v>0</v>
      </c>
      <c r="FM303" s="206">
        <f t="shared" si="1638"/>
        <v>0</v>
      </c>
      <c r="FN303" s="207"/>
      <c r="FO303" s="207">
        <f t="shared" si="1639"/>
        <v>0</v>
      </c>
      <c r="FP303" s="206">
        <f t="shared" si="1640"/>
        <v>0</v>
      </c>
      <c r="FQ303" s="206">
        <f t="shared" si="1641"/>
        <v>0</v>
      </c>
      <c r="FR303" s="207"/>
      <c r="FS303" s="207">
        <f t="shared" si="1642"/>
        <v>0</v>
      </c>
      <c r="FT303" s="206">
        <f t="shared" si="1643"/>
        <v>0</v>
      </c>
      <c r="FU303" s="206">
        <f t="shared" si="1644"/>
        <v>0</v>
      </c>
      <c r="FV303" s="207"/>
      <c r="FW303" s="207">
        <f t="shared" si="1743"/>
        <v>0</v>
      </c>
      <c r="FX303" s="206">
        <f t="shared" si="1746"/>
        <v>0</v>
      </c>
      <c r="FY303" s="206">
        <f t="shared" si="1747"/>
        <v>0</v>
      </c>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1:263" s="3" customFormat="1" x14ac:dyDescent="0.2">
      <c r="A304" s="45"/>
      <c r="B304" s="45"/>
      <c r="C304" s="45" t="s">
        <v>8</v>
      </c>
      <c r="D304" s="45">
        <v>75</v>
      </c>
      <c r="E304" s="486"/>
      <c r="F304" s="52">
        <f t="shared" si="1748"/>
        <v>0</v>
      </c>
      <c r="G304" s="47"/>
      <c r="H304" s="52">
        <f t="shared" si="1749"/>
        <v>0</v>
      </c>
      <c r="I304" s="47"/>
      <c r="J304" s="52">
        <f t="shared" si="1750"/>
        <v>0</v>
      </c>
      <c r="K304" s="47"/>
      <c r="L304" s="52">
        <f t="shared" si="1751"/>
        <v>0</v>
      </c>
      <c r="M304" s="47"/>
      <c r="N304" s="52">
        <f t="shared" si="1752"/>
        <v>0</v>
      </c>
      <c r="O304" s="47"/>
      <c r="P304" s="52">
        <f t="shared" si="1753"/>
        <v>0</v>
      </c>
      <c r="Q304" s="47"/>
      <c r="R304" s="52">
        <f t="shared" si="1754"/>
        <v>0</v>
      </c>
      <c r="S304" s="47"/>
      <c r="T304" s="52">
        <f t="shared" si="1755"/>
        <v>0</v>
      </c>
      <c r="U304" s="47"/>
      <c r="V304" s="52">
        <f t="shared" si="1756"/>
        <v>0</v>
      </c>
      <c r="W304" s="47"/>
      <c r="X304" s="52">
        <f t="shared" si="1757"/>
        <v>0</v>
      </c>
      <c r="Y304" s="47"/>
      <c r="Z304" s="52">
        <f t="shared" si="1758"/>
        <v>0</v>
      </c>
      <c r="AA304" s="47"/>
      <c r="AB304" s="481">
        <f t="shared" si="1759"/>
        <v>0</v>
      </c>
      <c r="AC304" s="486"/>
      <c r="AD304" s="52">
        <f t="shared" si="1760"/>
        <v>0</v>
      </c>
      <c r="AE304" s="47"/>
      <c r="AF304" s="52">
        <f t="shared" si="1761"/>
        <v>0</v>
      </c>
      <c r="AG304" s="47"/>
      <c r="AH304" s="52">
        <f t="shared" si="1762"/>
        <v>0</v>
      </c>
      <c r="AI304" s="47"/>
      <c r="AJ304" s="52">
        <f t="shared" si="1763"/>
        <v>0</v>
      </c>
      <c r="AK304" s="47"/>
      <c r="AL304" s="52">
        <f t="shared" si="1764"/>
        <v>0</v>
      </c>
      <c r="AM304" s="47"/>
      <c r="AN304" s="52">
        <f t="shared" si="1765"/>
        <v>0</v>
      </c>
      <c r="AO304" s="47"/>
      <c r="AP304" s="52">
        <f t="shared" si="1766"/>
        <v>0</v>
      </c>
      <c r="AQ304" s="47"/>
      <c r="AR304" s="52">
        <f t="shared" si="1767"/>
        <v>0</v>
      </c>
      <c r="AS304" s="47"/>
      <c r="AT304" s="52">
        <f t="shared" si="1768"/>
        <v>0</v>
      </c>
      <c r="AU304" s="47"/>
      <c r="AV304" s="52">
        <f t="shared" si="1769"/>
        <v>0</v>
      </c>
      <c r="AW304" s="47"/>
      <c r="AX304" s="52">
        <f t="shared" si="1770"/>
        <v>0</v>
      </c>
      <c r="AY304" s="47"/>
      <c r="AZ304" s="481">
        <f t="shared" si="1771"/>
        <v>0</v>
      </c>
      <c r="BA304" s="486"/>
      <c r="BB304" s="52">
        <f t="shared" si="1569"/>
        <v>0</v>
      </c>
      <c r="BC304" s="47"/>
      <c r="BD304" s="52">
        <f t="shared" si="1727"/>
        <v>0</v>
      </c>
      <c r="BE304" s="47"/>
      <c r="BF304" s="52">
        <f t="shared" si="1728"/>
        <v>0</v>
      </c>
      <c r="BG304" s="47"/>
      <c r="BH304" s="52">
        <f t="shared" si="1729"/>
        <v>0</v>
      </c>
      <c r="BI304" s="47"/>
      <c r="BJ304" s="52">
        <f t="shared" si="1730"/>
        <v>0</v>
      </c>
      <c r="BK304" s="47"/>
      <c r="BL304" s="52">
        <f t="shared" si="1731"/>
        <v>0</v>
      </c>
      <c r="BM304" s="47"/>
      <c r="BN304" s="52">
        <f t="shared" si="1732"/>
        <v>0</v>
      </c>
      <c r="BO304" s="47"/>
      <c r="BP304" s="52">
        <f t="shared" si="1733"/>
        <v>0</v>
      </c>
      <c r="BQ304" s="47"/>
      <c r="BR304" s="52">
        <f t="shared" si="1734"/>
        <v>0</v>
      </c>
      <c r="BS304" s="47"/>
      <c r="BT304" s="52">
        <f t="shared" si="1735"/>
        <v>0</v>
      </c>
      <c r="BU304" s="47"/>
      <c r="BV304" s="52">
        <f t="shared" si="1736"/>
        <v>0</v>
      </c>
      <c r="BW304" s="47"/>
      <c r="BX304" s="505">
        <f t="shared" si="1737"/>
        <v>0</v>
      </c>
      <c r="BY304" s="499"/>
      <c r="BZ304" s="52">
        <f t="shared" si="1738"/>
        <v>0</v>
      </c>
      <c r="CA304" s="47"/>
      <c r="CB304" s="52">
        <f t="shared" si="1739"/>
        <v>0</v>
      </c>
      <c r="CC304" s="47"/>
      <c r="CD304" s="52">
        <f t="shared" si="1740"/>
        <v>0</v>
      </c>
      <c r="CE304" s="47"/>
      <c r="CF304" s="52">
        <f t="shared" si="1741"/>
        <v>0</v>
      </c>
      <c r="CG304" s="42"/>
      <c r="CH304" s="49">
        <f t="shared" si="1585"/>
        <v>0</v>
      </c>
      <c r="CI304" s="49">
        <f t="shared" si="1586"/>
        <v>0</v>
      </c>
      <c r="CJ304" s="1"/>
      <c r="CK304" s="1"/>
      <c r="CL304" s="207"/>
      <c r="CM304" s="207">
        <f t="shared" si="1587"/>
        <v>0</v>
      </c>
      <c r="CN304" s="206">
        <f t="shared" si="1588"/>
        <v>0</v>
      </c>
      <c r="CO304" s="206">
        <f t="shared" si="1589"/>
        <v>0</v>
      </c>
      <c r="CP304" s="207"/>
      <c r="CQ304" s="207">
        <f t="shared" si="1590"/>
        <v>0</v>
      </c>
      <c r="CR304" s="206">
        <f t="shared" si="1591"/>
        <v>0</v>
      </c>
      <c r="CS304" s="206">
        <f t="shared" si="1592"/>
        <v>0</v>
      </c>
      <c r="CT304" s="207"/>
      <c r="CU304" s="207">
        <f t="shared" si="1593"/>
        <v>0</v>
      </c>
      <c r="CV304" s="206">
        <f t="shared" si="1594"/>
        <v>0</v>
      </c>
      <c r="CW304" s="206">
        <f t="shared" si="1595"/>
        <v>0</v>
      </c>
      <c r="CX304" s="207"/>
      <c r="CY304" s="207">
        <f t="shared" si="1596"/>
        <v>0</v>
      </c>
      <c r="CZ304" s="206">
        <f t="shared" si="1597"/>
        <v>0</v>
      </c>
      <c r="DA304" s="206">
        <f t="shared" si="1598"/>
        <v>0</v>
      </c>
      <c r="DB304" s="207"/>
      <c r="DC304" s="207">
        <f t="shared" si="1599"/>
        <v>0</v>
      </c>
      <c r="DD304" s="206">
        <f t="shared" si="1600"/>
        <v>0</v>
      </c>
      <c r="DE304" s="206">
        <f t="shared" si="1601"/>
        <v>0</v>
      </c>
      <c r="DF304" s="207"/>
      <c r="DG304" s="207">
        <f t="shared" si="1602"/>
        <v>0</v>
      </c>
      <c r="DH304" s="206">
        <f t="shared" si="1603"/>
        <v>0</v>
      </c>
      <c r="DI304" s="206">
        <f t="shared" si="1604"/>
        <v>0</v>
      </c>
      <c r="DJ304" s="207"/>
      <c r="DK304" s="207">
        <f t="shared" si="1605"/>
        <v>0</v>
      </c>
      <c r="DL304" s="206">
        <f t="shared" si="1606"/>
        <v>0</v>
      </c>
      <c r="DM304" s="206">
        <f t="shared" si="1607"/>
        <v>0</v>
      </c>
      <c r="DN304" s="207"/>
      <c r="DO304" s="207">
        <f t="shared" si="1608"/>
        <v>0</v>
      </c>
      <c r="DP304" s="206">
        <f t="shared" si="1609"/>
        <v>0</v>
      </c>
      <c r="DQ304" s="206">
        <f t="shared" si="1610"/>
        <v>0</v>
      </c>
      <c r="DR304" s="207"/>
      <c r="DS304" s="207">
        <f t="shared" si="1670"/>
        <v>0</v>
      </c>
      <c r="DT304" s="206">
        <f t="shared" si="1671"/>
        <v>0</v>
      </c>
      <c r="DU304" s="206">
        <f t="shared" si="1672"/>
        <v>0</v>
      </c>
      <c r="DV304" s="207"/>
      <c r="DW304" s="207">
        <f t="shared" si="1611"/>
        <v>0</v>
      </c>
      <c r="DX304" s="206">
        <f t="shared" si="1612"/>
        <v>0</v>
      </c>
      <c r="DY304" s="206">
        <f t="shared" si="1613"/>
        <v>0</v>
      </c>
      <c r="DZ304" s="525"/>
      <c r="EA304" s="207">
        <f t="shared" si="1614"/>
        <v>0</v>
      </c>
      <c r="EB304" s="206">
        <f t="shared" si="1615"/>
        <v>0</v>
      </c>
      <c r="EC304" s="206">
        <f t="shared" si="1616"/>
        <v>0</v>
      </c>
      <c r="ED304" s="207"/>
      <c r="EE304" s="207">
        <f t="shared" si="1617"/>
        <v>0</v>
      </c>
      <c r="EF304" s="206">
        <f t="shared" si="1618"/>
        <v>0</v>
      </c>
      <c r="EG304" s="206">
        <f t="shared" si="1619"/>
        <v>0</v>
      </c>
      <c r="EH304" s="207"/>
      <c r="EI304" s="207">
        <f t="shared" si="1673"/>
        <v>0</v>
      </c>
      <c r="EJ304" s="206">
        <f t="shared" si="1620"/>
        <v>0</v>
      </c>
      <c r="EK304" s="206">
        <f t="shared" si="1621"/>
        <v>0</v>
      </c>
      <c r="EL304" s="207"/>
      <c r="EM304" s="207">
        <f t="shared" si="1622"/>
        <v>0</v>
      </c>
      <c r="EN304" s="206">
        <f t="shared" si="1623"/>
        <v>0</v>
      </c>
      <c r="EO304" s="206">
        <f t="shared" si="1624"/>
        <v>0</v>
      </c>
      <c r="EP304" s="207"/>
      <c r="EQ304" s="207">
        <f t="shared" si="1625"/>
        <v>0</v>
      </c>
      <c r="ER304" s="206">
        <f t="shared" si="1742"/>
        <v>0</v>
      </c>
      <c r="ES304" s="206">
        <f t="shared" si="1626"/>
        <v>0</v>
      </c>
      <c r="ET304" s="207"/>
      <c r="EU304" s="207">
        <f t="shared" si="1674"/>
        <v>0</v>
      </c>
      <c r="EV304" s="206">
        <f t="shared" si="1627"/>
        <v>0</v>
      </c>
      <c r="EW304" s="206">
        <f t="shared" si="1628"/>
        <v>0</v>
      </c>
      <c r="EX304" s="207"/>
      <c r="EY304" s="207">
        <f t="shared" si="1629"/>
        <v>0</v>
      </c>
      <c r="EZ304" s="206">
        <f t="shared" si="1744"/>
        <v>0</v>
      </c>
      <c r="FA304" s="206">
        <f t="shared" si="1745"/>
        <v>0</v>
      </c>
      <c r="FB304" s="207"/>
      <c r="FC304" s="207">
        <f t="shared" si="1630"/>
        <v>0</v>
      </c>
      <c r="FD304" s="206">
        <f t="shared" si="1631"/>
        <v>0</v>
      </c>
      <c r="FE304" s="206">
        <f t="shared" si="1632"/>
        <v>0</v>
      </c>
      <c r="FF304" s="207"/>
      <c r="FG304" s="207">
        <f t="shared" si="1633"/>
        <v>0</v>
      </c>
      <c r="FH304" s="206">
        <f t="shared" si="1634"/>
        <v>0</v>
      </c>
      <c r="FI304" s="206">
        <f t="shared" si="1635"/>
        <v>0</v>
      </c>
      <c r="FJ304" s="207"/>
      <c r="FK304" s="207">
        <f t="shared" si="1636"/>
        <v>0</v>
      </c>
      <c r="FL304" s="206">
        <f t="shared" si="1637"/>
        <v>0</v>
      </c>
      <c r="FM304" s="206">
        <f t="shared" si="1638"/>
        <v>0</v>
      </c>
      <c r="FN304" s="207"/>
      <c r="FO304" s="207">
        <f t="shared" si="1639"/>
        <v>0</v>
      </c>
      <c r="FP304" s="206">
        <f t="shared" si="1640"/>
        <v>0</v>
      </c>
      <c r="FQ304" s="206">
        <f t="shared" si="1641"/>
        <v>0</v>
      </c>
      <c r="FR304" s="207"/>
      <c r="FS304" s="207">
        <f t="shared" si="1642"/>
        <v>0</v>
      </c>
      <c r="FT304" s="206">
        <f t="shared" si="1643"/>
        <v>0</v>
      </c>
      <c r="FU304" s="206">
        <f t="shared" si="1644"/>
        <v>0</v>
      </c>
      <c r="FV304" s="207"/>
      <c r="FW304" s="207">
        <f t="shared" si="1743"/>
        <v>0</v>
      </c>
      <c r="FX304" s="206">
        <f t="shared" si="1746"/>
        <v>0</v>
      </c>
      <c r="FY304" s="206">
        <f t="shared" si="1747"/>
        <v>0</v>
      </c>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1:263" s="3" customFormat="1" x14ac:dyDescent="0.2">
      <c r="A305" s="211" t="s">
        <v>129</v>
      </c>
      <c r="B305" s="211" t="s">
        <v>130</v>
      </c>
      <c r="C305" s="211" t="s">
        <v>9</v>
      </c>
      <c r="D305" s="211">
        <v>60</v>
      </c>
      <c r="E305" s="486"/>
      <c r="F305" s="52">
        <f t="shared" si="1748"/>
        <v>0</v>
      </c>
      <c r="G305" s="47"/>
      <c r="H305" s="52">
        <f t="shared" si="1749"/>
        <v>0</v>
      </c>
      <c r="I305" s="47"/>
      <c r="J305" s="52">
        <f t="shared" si="1750"/>
        <v>0</v>
      </c>
      <c r="K305" s="47"/>
      <c r="L305" s="52">
        <f t="shared" si="1751"/>
        <v>0</v>
      </c>
      <c r="M305" s="47"/>
      <c r="N305" s="52">
        <f t="shared" si="1752"/>
        <v>0</v>
      </c>
      <c r="O305" s="47"/>
      <c r="P305" s="52">
        <f t="shared" si="1753"/>
        <v>0</v>
      </c>
      <c r="Q305" s="47"/>
      <c r="R305" s="52">
        <f t="shared" si="1754"/>
        <v>0</v>
      </c>
      <c r="S305" s="47"/>
      <c r="T305" s="52">
        <f t="shared" si="1755"/>
        <v>0</v>
      </c>
      <c r="U305" s="47"/>
      <c r="V305" s="52">
        <f t="shared" si="1756"/>
        <v>0</v>
      </c>
      <c r="W305" s="47"/>
      <c r="X305" s="52">
        <f t="shared" si="1757"/>
        <v>0</v>
      </c>
      <c r="Y305" s="47"/>
      <c r="Z305" s="52">
        <f t="shared" si="1758"/>
        <v>0</v>
      </c>
      <c r="AA305" s="47"/>
      <c r="AB305" s="481">
        <f t="shared" si="1759"/>
        <v>0</v>
      </c>
      <c r="AC305" s="486"/>
      <c r="AD305" s="52">
        <f t="shared" si="1760"/>
        <v>0</v>
      </c>
      <c r="AE305" s="47"/>
      <c r="AF305" s="52">
        <f t="shared" si="1761"/>
        <v>0</v>
      </c>
      <c r="AG305" s="47"/>
      <c r="AH305" s="52">
        <f t="shared" si="1762"/>
        <v>0</v>
      </c>
      <c r="AI305" s="47"/>
      <c r="AJ305" s="52">
        <f t="shared" si="1763"/>
        <v>0</v>
      </c>
      <c r="AK305" s="47"/>
      <c r="AL305" s="52">
        <f t="shared" si="1764"/>
        <v>0</v>
      </c>
      <c r="AM305" s="47"/>
      <c r="AN305" s="52">
        <f t="shared" si="1765"/>
        <v>0</v>
      </c>
      <c r="AO305" s="47"/>
      <c r="AP305" s="52">
        <f t="shared" si="1766"/>
        <v>0</v>
      </c>
      <c r="AQ305" s="47"/>
      <c r="AR305" s="52">
        <f t="shared" si="1767"/>
        <v>0</v>
      </c>
      <c r="AS305" s="47"/>
      <c r="AT305" s="52">
        <f t="shared" si="1768"/>
        <v>0</v>
      </c>
      <c r="AU305" s="47"/>
      <c r="AV305" s="52">
        <f t="shared" si="1769"/>
        <v>0</v>
      </c>
      <c r="AW305" s="47"/>
      <c r="AX305" s="52">
        <f t="shared" si="1770"/>
        <v>0</v>
      </c>
      <c r="AY305" s="47"/>
      <c r="AZ305" s="481">
        <f t="shared" si="1771"/>
        <v>0</v>
      </c>
      <c r="BA305" s="486"/>
      <c r="BB305" s="52">
        <f t="shared" si="1569"/>
        <v>0</v>
      </c>
      <c r="BC305" s="47"/>
      <c r="BD305" s="52">
        <f t="shared" si="1727"/>
        <v>0</v>
      </c>
      <c r="BE305" s="47"/>
      <c r="BF305" s="52">
        <f t="shared" si="1728"/>
        <v>0</v>
      </c>
      <c r="BG305" s="47"/>
      <c r="BH305" s="52">
        <f t="shared" si="1729"/>
        <v>0</v>
      </c>
      <c r="BI305" s="47"/>
      <c r="BJ305" s="52">
        <f t="shared" si="1730"/>
        <v>0</v>
      </c>
      <c r="BK305" s="47"/>
      <c r="BL305" s="52">
        <f t="shared" si="1731"/>
        <v>0</v>
      </c>
      <c r="BM305" s="47"/>
      <c r="BN305" s="52">
        <f t="shared" si="1732"/>
        <v>0</v>
      </c>
      <c r="BO305" s="47"/>
      <c r="BP305" s="52">
        <f t="shared" si="1733"/>
        <v>0</v>
      </c>
      <c r="BQ305" s="47"/>
      <c r="BR305" s="52">
        <f t="shared" si="1734"/>
        <v>0</v>
      </c>
      <c r="BS305" s="47"/>
      <c r="BT305" s="52">
        <f t="shared" si="1735"/>
        <v>0</v>
      </c>
      <c r="BU305" s="47"/>
      <c r="BV305" s="52">
        <f t="shared" si="1736"/>
        <v>0</v>
      </c>
      <c r="BW305" s="47"/>
      <c r="BX305" s="505">
        <f t="shared" si="1737"/>
        <v>0</v>
      </c>
      <c r="BY305" s="499"/>
      <c r="BZ305" s="52">
        <f t="shared" si="1738"/>
        <v>0</v>
      </c>
      <c r="CA305" s="47"/>
      <c r="CB305" s="52">
        <f t="shared" si="1739"/>
        <v>0</v>
      </c>
      <c r="CC305" s="47"/>
      <c r="CD305" s="52">
        <f t="shared" si="1740"/>
        <v>0</v>
      </c>
      <c r="CE305" s="47"/>
      <c r="CF305" s="52">
        <f t="shared" si="1741"/>
        <v>0</v>
      </c>
      <c r="CG305" s="42"/>
      <c r="CH305" s="49">
        <f t="shared" si="1585"/>
        <v>0</v>
      </c>
      <c r="CI305" s="49">
        <f t="shared" si="1586"/>
        <v>0</v>
      </c>
      <c r="CJ305" s="1"/>
      <c r="CK305" s="1"/>
      <c r="CL305" s="207"/>
      <c r="CM305" s="207">
        <f t="shared" si="1587"/>
        <v>0</v>
      </c>
      <c r="CN305" s="206">
        <f t="shared" si="1588"/>
        <v>0</v>
      </c>
      <c r="CO305" s="206">
        <f t="shared" si="1589"/>
        <v>0</v>
      </c>
      <c r="CP305" s="207"/>
      <c r="CQ305" s="207">
        <f t="shared" si="1590"/>
        <v>0</v>
      </c>
      <c r="CR305" s="206">
        <f t="shared" si="1591"/>
        <v>0</v>
      </c>
      <c r="CS305" s="206">
        <f t="shared" si="1592"/>
        <v>0</v>
      </c>
      <c r="CT305" s="207"/>
      <c r="CU305" s="207">
        <f t="shared" si="1593"/>
        <v>0</v>
      </c>
      <c r="CV305" s="206">
        <f t="shared" si="1594"/>
        <v>0</v>
      </c>
      <c r="CW305" s="206">
        <f t="shared" si="1595"/>
        <v>0</v>
      </c>
      <c r="CX305" s="207"/>
      <c r="CY305" s="207">
        <f t="shared" si="1596"/>
        <v>0</v>
      </c>
      <c r="CZ305" s="206">
        <f t="shared" si="1597"/>
        <v>0</v>
      </c>
      <c r="DA305" s="206">
        <f t="shared" si="1598"/>
        <v>0</v>
      </c>
      <c r="DB305" s="207"/>
      <c r="DC305" s="207">
        <f t="shared" si="1599"/>
        <v>0</v>
      </c>
      <c r="DD305" s="206">
        <f t="shared" si="1600"/>
        <v>0</v>
      </c>
      <c r="DE305" s="206">
        <f t="shared" si="1601"/>
        <v>0</v>
      </c>
      <c r="DF305" s="207"/>
      <c r="DG305" s="207">
        <f t="shared" si="1602"/>
        <v>0</v>
      </c>
      <c r="DH305" s="206">
        <f t="shared" si="1603"/>
        <v>0</v>
      </c>
      <c r="DI305" s="206">
        <f t="shared" si="1604"/>
        <v>0</v>
      </c>
      <c r="DJ305" s="207"/>
      <c r="DK305" s="207">
        <f t="shared" si="1605"/>
        <v>0</v>
      </c>
      <c r="DL305" s="206">
        <f t="shared" si="1606"/>
        <v>0</v>
      </c>
      <c r="DM305" s="206">
        <f t="shared" si="1607"/>
        <v>0</v>
      </c>
      <c r="DN305" s="207"/>
      <c r="DO305" s="207">
        <f t="shared" si="1608"/>
        <v>0</v>
      </c>
      <c r="DP305" s="206">
        <f t="shared" si="1609"/>
        <v>0</v>
      </c>
      <c r="DQ305" s="206">
        <f t="shared" si="1610"/>
        <v>0</v>
      </c>
      <c r="DR305" s="207"/>
      <c r="DS305" s="207">
        <f t="shared" si="1670"/>
        <v>0</v>
      </c>
      <c r="DT305" s="206">
        <f t="shared" si="1671"/>
        <v>0</v>
      </c>
      <c r="DU305" s="206">
        <f t="shared" si="1672"/>
        <v>0</v>
      </c>
      <c r="DV305" s="207"/>
      <c r="DW305" s="207">
        <f t="shared" si="1611"/>
        <v>0</v>
      </c>
      <c r="DX305" s="206">
        <f t="shared" si="1612"/>
        <v>0</v>
      </c>
      <c r="DY305" s="206">
        <f t="shared" si="1613"/>
        <v>0</v>
      </c>
      <c r="DZ305" s="525"/>
      <c r="EA305" s="207">
        <f t="shared" si="1614"/>
        <v>0</v>
      </c>
      <c r="EB305" s="206">
        <f t="shared" si="1615"/>
        <v>0</v>
      </c>
      <c r="EC305" s="206">
        <f t="shared" si="1616"/>
        <v>0</v>
      </c>
      <c r="ED305" s="207"/>
      <c r="EE305" s="207">
        <f t="shared" si="1617"/>
        <v>0</v>
      </c>
      <c r="EF305" s="206">
        <f t="shared" si="1618"/>
        <v>0</v>
      </c>
      <c r="EG305" s="206">
        <f t="shared" si="1619"/>
        <v>0</v>
      </c>
      <c r="EH305" s="207"/>
      <c r="EI305" s="207">
        <f t="shared" si="1673"/>
        <v>0</v>
      </c>
      <c r="EJ305" s="206">
        <f t="shared" si="1620"/>
        <v>0</v>
      </c>
      <c r="EK305" s="206">
        <f t="shared" si="1621"/>
        <v>0</v>
      </c>
      <c r="EL305" s="207"/>
      <c r="EM305" s="207">
        <f t="shared" si="1622"/>
        <v>0</v>
      </c>
      <c r="EN305" s="206">
        <f t="shared" si="1623"/>
        <v>0</v>
      </c>
      <c r="EO305" s="206">
        <f t="shared" si="1624"/>
        <v>0</v>
      </c>
      <c r="EP305" s="207"/>
      <c r="EQ305" s="207">
        <f t="shared" si="1625"/>
        <v>0</v>
      </c>
      <c r="ER305" s="206">
        <f t="shared" si="1742"/>
        <v>0</v>
      </c>
      <c r="ES305" s="206">
        <f t="shared" si="1626"/>
        <v>0</v>
      </c>
      <c r="ET305" s="207"/>
      <c r="EU305" s="207">
        <f t="shared" si="1674"/>
        <v>0</v>
      </c>
      <c r="EV305" s="206">
        <f t="shared" si="1627"/>
        <v>0</v>
      </c>
      <c r="EW305" s="206">
        <f t="shared" si="1628"/>
        <v>0</v>
      </c>
      <c r="EX305" s="207"/>
      <c r="EY305" s="207">
        <f t="shared" si="1629"/>
        <v>0</v>
      </c>
      <c r="EZ305" s="206">
        <f t="shared" si="1744"/>
        <v>0</v>
      </c>
      <c r="FA305" s="206">
        <f t="shared" si="1745"/>
        <v>0</v>
      </c>
      <c r="FB305" s="207"/>
      <c r="FC305" s="207">
        <f t="shared" si="1630"/>
        <v>0</v>
      </c>
      <c r="FD305" s="206">
        <f t="shared" si="1631"/>
        <v>0</v>
      </c>
      <c r="FE305" s="206">
        <f t="shared" si="1632"/>
        <v>0</v>
      </c>
      <c r="FF305" s="207"/>
      <c r="FG305" s="207">
        <f t="shared" si="1633"/>
        <v>0</v>
      </c>
      <c r="FH305" s="206">
        <f t="shared" si="1634"/>
        <v>0</v>
      </c>
      <c r="FI305" s="206">
        <f t="shared" si="1635"/>
        <v>0</v>
      </c>
      <c r="FJ305" s="207"/>
      <c r="FK305" s="207">
        <f t="shared" si="1636"/>
        <v>0</v>
      </c>
      <c r="FL305" s="206">
        <f t="shared" si="1637"/>
        <v>0</v>
      </c>
      <c r="FM305" s="206">
        <f t="shared" si="1638"/>
        <v>0</v>
      </c>
      <c r="FN305" s="207"/>
      <c r="FO305" s="207">
        <f t="shared" si="1639"/>
        <v>0</v>
      </c>
      <c r="FP305" s="206">
        <f t="shared" si="1640"/>
        <v>0</v>
      </c>
      <c r="FQ305" s="206">
        <f t="shared" si="1641"/>
        <v>0</v>
      </c>
      <c r="FR305" s="207"/>
      <c r="FS305" s="207">
        <f t="shared" si="1642"/>
        <v>0</v>
      </c>
      <c r="FT305" s="206">
        <f t="shared" si="1643"/>
        <v>0</v>
      </c>
      <c r="FU305" s="206">
        <f t="shared" si="1644"/>
        <v>0</v>
      </c>
      <c r="FV305" s="207"/>
      <c r="FW305" s="207">
        <f t="shared" si="1743"/>
        <v>0</v>
      </c>
      <c r="FX305" s="206">
        <f t="shared" si="1746"/>
        <v>0</v>
      </c>
      <c r="FY305" s="206">
        <f t="shared" si="1747"/>
        <v>0</v>
      </c>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1:263" s="3" customFormat="1" x14ac:dyDescent="0.2">
      <c r="A306" s="45" t="s">
        <v>172</v>
      </c>
      <c r="B306" s="45" t="s">
        <v>189</v>
      </c>
      <c r="C306" s="45" t="s">
        <v>9</v>
      </c>
      <c r="D306" s="45">
        <v>60</v>
      </c>
      <c r="E306" s="486"/>
      <c r="F306" s="52">
        <f t="shared" si="1748"/>
        <v>0</v>
      </c>
      <c r="G306" s="47"/>
      <c r="H306" s="52">
        <f t="shared" si="1749"/>
        <v>0</v>
      </c>
      <c r="I306" s="47"/>
      <c r="J306" s="52">
        <f t="shared" si="1750"/>
        <v>0</v>
      </c>
      <c r="K306" s="47"/>
      <c r="L306" s="52">
        <f t="shared" si="1751"/>
        <v>0</v>
      </c>
      <c r="M306" s="47"/>
      <c r="N306" s="52">
        <f t="shared" si="1752"/>
        <v>0</v>
      </c>
      <c r="O306" s="47"/>
      <c r="P306" s="52">
        <f t="shared" si="1753"/>
        <v>0</v>
      </c>
      <c r="Q306" s="47"/>
      <c r="R306" s="52">
        <f t="shared" si="1754"/>
        <v>0</v>
      </c>
      <c r="S306" s="47"/>
      <c r="T306" s="52">
        <f t="shared" si="1755"/>
        <v>0</v>
      </c>
      <c r="U306" s="47"/>
      <c r="V306" s="52">
        <f t="shared" si="1756"/>
        <v>0</v>
      </c>
      <c r="W306" s="47"/>
      <c r="X306" s="52">
        <f t="shared" si="1757"/>
        <v>0</v>
      </c>
      <c r="Y306" s="47"/>
      <c r="Z306" s="52">
        <f t="shared" si="1758"/>
        <v>0</v>
      </c>
      <c r="AA306" s="47"/>
      <c r="AB306" s="481">
        <f t="shared" si="1759"/>
        <v>0</v>
      </c>
      <c r="AC306" s="486"/>
      <c r="AD306" s="52">
        <f t="shared" si="1760"/>
        <v>0</v>
      </c>
      <c r="AE306" s="47"/>
      <c r="AF306" s="52">
        <f t="shared" si="1761"/>
        <v>0</v>
      </c>
      <c r="AG306" s="47"/>
      <c r="AH306" s="52">
        <f t="shared" si="1762"/>
        <v>0</v>
      </c>
      <c r="AI306" s="47"/>
      <c r="AJ306" s="52">
        <f t="shared" si="1763"/>
        <v>0</v>
      </c>
      <c r="AK306" s="47"/>
      <c r="AL306" s="52">
        <f t="shared" si="1764"/>
        <v>0</v>
      </c>
      <c r="AM306" s="47"/>
      <c r="AN306" s="52">
        <f t="shared" si="1765"/>
        <v>0</v>
      </c>
      <c r="AO306" s="47"/>
      <c r="AP306" s="52">
        <f t="shared" si="1766"/>
        <v>0</v>
      </c>
      <c r="AQ306" s="47"/>
      <c r="AR306" s="52">
        <f t="shared" si="1767"/>
        <v>0</v>
      </c>
      <c r="AS306" s="47"/>
      <c r="AT306" s="52">
        <f t="shared" si="1768"/>
        <v>0</v>
      </c>
      <c r="AU306" s="47"/>
      <c r="AV306" s="52">
        <f t="shared" si="1769"/>
        <v>0</v>
      </c>
      <c r="AW306" s="47"/>
      <c r="AX306" s="52">
        <f t="shared" si="1770"/>
        <v>0</v>
      </c>
      <c r="AY306" s="47"/>
      <c r="AZ306" s="481">
        <f t="shared" si="1771"/>
        <v>0</v>
      </c>
      <c r="BA306" s="486"/>
      <c r="BB306" s="52">
        <f t="shared" si="1569"/>
        <v>0</v>
      </c>
      <c r="BC306" s="47"/>
      <c r="BD306" s="52">
        <f t="shared" si="1727"/>
        <v>0</v>
      </c>
      <c r="BE306" s="47"/>
      <c r="BF306" s="52">
        <f t="shared" si="1728"/>
        <v>0</v>
      </c>
      <c r="BG306" s="47"/>
      <c r="BH306" s="52">
        <f t="shared" si="1729"/>
        <v>0</v>
      </c>
      <c r="BI306" s="47"/>
      <c r="BJ306" s="52">
        <f t="shared" si="1730"/>
        <v>0</v>
      </c>
      <c r="BK306" s="47"/>
      <c r="BL306" s="52">
        <f t="shared" si="1731"/>
        <v>0</v>
      </c>
      <c r="BM306" s="47"/>
      <c r="BN306" s="52">
        <f t="shared" si="1732"/>
        <v>0</v>
      </c>
      <c r="BO306" s="47"/>
      <c r="BP306" s="52">
        <f t="shared" si="1733"/>
        <v>0</v>
      </c>
      <c r="BQ306" s="47"/>
      <c r="BR306" s="52">
        <f t="shared" si="1734"/>
        <v>0</v>
      </c>
      <c r="BS306" s="47"/>
      <c r="BT306" s="52">
        <f t="shared" si="1735"/>
        <v>0</v>
      </c>
      <c r="BU306" s="47"/>
      <c r="BV306" s="52">
        <f t="shared" si="1736"/>
        <v>0</v>
      </c>
      <c r="BW306" s="47"/>
      <c r="BX306" s="505">
        <f t="shared" si="1737"/>
        <v>0</v>
      </c>
      <c r="BY306" s="499"/>
      <c r="BZ306" s="52">
        <f t="shared" si="1738"/>
        <v>0</v>
      </c>
      <c r="CA306" s="47"/>
      <c r="CB306" s="52">
        <f t="shared" si="1739"/>
        <v>0</v>
      </c>
      <c r="CC306" s="47"/>
      <c r="CD306" s="52">
        <f t="shared" si="1740"/>
        <v>0</v>
      </c>
      <c r="CE306" s="47"/>
      <c r="CF306" s="52">
        <f t="shared" si="1741"/>
        <v>0</v>
      </c>
      <c r="CG306" s="42"/>
      <c r="CH306" s="49">
        <f t="shared" si="1585"/>
        <v>0</v>
      </c>
      <c r="CI306" s="49">
        <f t="shared" si="1586"/>
        <v>0</v>
      </c>
      <c r="CJ306" s="1"/>
      <c r="CK306" s="1"/>
      <c r="CL306" s="207"/>
      <c r="CM306" s="207">
        <f t="shared" si="1587"/>
        <v>0</v>
      </c>
      <c r="CN306" s="206">
        <f t="shared" si="1588"/>
        <v>0</v>
      </c>
      <c r="CO306" s="206">
        <f t="shared" si="1589"/>
        <v>0</v>
      </c>
      <c r="CP306" s="207"/>
      <c r="CQ306" s="207">
        <f t="shared" si="1590"/>
        <v>0</v>
      </c>
      <c r="CR306" s="206">
        <f t="shared" si="1591"/>
        <v>0</v>
      </c>
      <c r="CS306" s="206">
        <f t="shared" si="1592"/>
        <v>0</v>
      </c>
      <c r="CT306" s="207"/>
      <c r="CU306" s="207">
        <f t="shared" si="1593"/>
        <v>0</v>
      </c>
      <c r="CV306" s="206">
        <f t="shared" si="1594"/>
        <v>0</v>
      </c>
      <c r="CW306" s="206">
        <f t="shared" si="1595"/>
        <v>0</v>
      </c>
      <c r="CX306" s="207"/>
      <c r="CY306" s="207">
        <f t="shared" si="1596"/>
        <v>0</v>
      </c>
      <c r="CZ306" s="206">
        <f t="shared" si="1597"/>
        <v>0</v>
      </c>
      <c r="DA306" s="206">
        <f t="shared" si="1598"/>
        <v>0</v>
      </c>
      <c r="DB306" s="207"/>
      <c r="DC306" s="207">
        <f t="shared" si="1599"/>
        <v>0</v>
      </c>
      <c r="DD306" s="206">
        <f t="shared" si="1600"/>
        <v>0</v>
      </c>
      <c r="DE306" s="206">
        <f t="shared" si="1601"/>
        <v>0</v>
      </c>
      <c r="DF306" s="207"/>
      <c r="DG306" s="207">
        <f t="shared" si="1602"/>
        <v>0</v>
      </c>
      <c r="DH306" s="206">
        <f t="shared" si="1603"/>
        <v>0</v>
      </c>
      <c r="DI306" s="206">
        <f t="shared" si="1604"/>
        <v>0</v>
      </c>
      <c r="DJ306" s="207"/>
      <c r="DK306" s="207">
        <f t="shared" si="1605"/>
        <v>0</v>
      </c>
      <c r="DL306" s="206">
        <f t="shared" si="1606"/>
        <v>0</v>
      </c>
      <c r="DM306" s="206">
        <f t="shared" si="1607"/>
        <v>0</v>
      </c>
      <c r="DN306" s="207"/>
      <c r="DO306" s="207">
        <f t="shared" si="1608"/>
        <v>0</v>
      </c>
      <c r="DP306" s="206">
        <f t="shared" si="1609"/>
        <v>0</v>
      </c>
      <c r="DQ306" s="206">
        <f t="shared" si="1610"/>
        <v>0</v>
      </c>
      <c r="DR306" s="207"/>
      <c r="DS306" s="207">
        <f t="shared" si="1670"/>
        <v>0</v>
      </c>
      <c r="DT306" s="206">
        <f t="shared" si="1671"/>
        <v>0</v>
      </c>
      <c r="DU306" s="206">
        <f t="shared" si="1672"/>
        <v>0</v>
      </c>
      <c r="DV306" s="207"/>
      <c r="DW306" s="207">
        <f t="shared" si="1611"/>
        <v>0</v>
      </c>
      <c r="DX306" s="206">
        <f t="shared" si="1612"/>
        <v>0</v>
      </c>
      <c r="DY306" s="206">
        <f t="shared" si="1613"/>
        <v>0</v>
      </c>
      <c r="DZ306" s="525"/>
      <c r="EA306" s="207">
        <f t="shared" si="1614"/>
        <v>0</v>
      </c>
      <c r="EB306" s="206">
        <f t="shared" si="1615"/>
        <v>0</v>
      </c>
      <c r="EC306" s="206">
        <f t="shared" si="1616"/>
        <v>0</v>
      </c>
      <c r="ED306" s="207"/>
      <c r="EE306" s="207">
        <f t="shared" si="1617"/>
        <v>0</v>
      </c>
      <c r="EF306" s="206">
        <f t="shared" si="1618"/>
        <v>0</v>
      </c>
      <c r="EG306" s="206">
        <f t="shared" si="1619"/>
        <v>0</v>
      </c>
      <c r="EH306" s="207"/>
      <c r="EI306" s="207">
        <f t="shared" si="1673"/>
        <v>0</v>
      </c>
      <c r="EJ306" s="206">
        <f t="shared" si="1620"/>
        <v>0</v>
      </c>
      <c r="EK306" s="206">
        <f t="shared" si="1621"/>
        <v>0</v>
      </c>
      <c r="EL306" s="207"/>
      <c r="EM306" s="207">
        <f t="shared" si="1622"/>
        <v>0</v>
      </c>
      <c r="EN306" s="206">
        <f t="shared" si="1623"/>
        <v>0</v>
      </c>
      <c r="EO306" s="206">
        <f t="shared" si="1624"/>
        <v>0</v>
      </c>
      <c r="EP306" s="207"/>
      <c r="EQ306" s="207">
        <f t="shared" si="1625"/>
        <v>0</v>
      </c>
      <c r="ER306" s="206">
        <f t="shared" si="1742"/>
        <v>0</v>
      </c>
      <c r="ES306" s="206">
        <f t="shared" si="1626"/>
        <v>0</v>
      </c>
      <c r="ET306" s="207"/>
      <c r="EU306" s="207">
        <f t="shared" si="1674"/>
        <v>0</v>
      </c>
      <c r="EV306" s="206">
        <f t="shared" si="1627"/>
        <v>0</v>
      </c>
      <c r="EW306" s="206">
        <f t="shared" si="1628"/>
        <v>0</v>
      </c>
      <c r="EX306" s="207"/>
      <c r="EY306" s="207">
        <f t="shared" si="1629"/>
        <v>0</v>
      </c>
      <c r="EZ306" s="206">
        <f t="shared" si="1744"/>
        <v>0</v>
      </c>
      <c r="FA306" s="206">
        <f t="shared" si="1745"/>
        <v>0</v>
      </c>
      <c r="FB306" s="207"/>
      <c r="FC306" s="207">
        <f t="shared" si="1630"/>
        <v>0</v>
      </c>
      <c r="FD306" s="206">
        <f t="shared" si="1631"/>
        <v>0</v>
      </c>
      <c r="FE306" s="206">
        <f t="shared" si="1632"/>
        <v>0</v>
      </c>
      <c r="FF306" s="207"/>
      <c r="FG306" s="207">
        <f t="shared" si="1633"/>
        <v>0</v>
      </c>
      <c r="FH306" s="206">
        <f t="shared" si="1634"/>
        <v>0</v>
      </c>
      <c r="FI306" s="206">
        <f t="shared" si="1635"/>
        <v>0</v>
      </c>
      <c r="FJ306" s="207"/>
      <c r="FK306" s="207">
        <f t="shared" si="1636"/>
        <v>0</v>
      </c>
      <c r="FL306" s="206">
        <f t="shared" si="1637"/>
        <v>0</v>
      </c>
      <c r="FM306" s="206">
        <f t="shared" si="1638"/>
        <v>0</v>
      </c>
      <c r="FN306" s="207"/>
      <c r="FO306" s="207">
        <f t="shared" si="1639"/>
        <v>0</v>
      </c>
      <c r="FP306" s="206">
        <f t="shared" si="1640"/>
        <v>0</v>
      </c>
      <c r="FQ306" s="206">
        <f t="shared" si="1641"/>
        <v>0</v>
      </c>
      <c r="FR306" s="207"/>
      <c r="FS306" s="207">
        <f t="shared" si="1642"/>
        <v>0</v>
      </c>
      <c r="FT306" s="206">
        <f t="shared" si="1643"/>
        <v>0</v>
      </c>
      <c r="FU306" s="206">
        <f t="shared" si="1644"/>
        <v>0</v>
      </c>
      <c r="FV306" s="207"/>
      <c r="FW306" s="207">
        <f t="shared" si="1743"/>
        <v>0</v>
      </c>
      <c r="FX306" s="206">
        <f t="shared" si="1746"/>
        <v>0</v>
      </c>
      <c r="FY306" s="206">
        <f t="shared" si="1747"/>
        <v>0</v>
      </c>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1:263" s="3" customFormat="1" x14ac:dyDescent="0.2">
      <c r="A307" s="45"/>
      <c r="B307" s="45"/>
      <c r="C307" s="45" t="s">
        <v>9</v>
      </c>
      <c r="D307" s="45">
        <v>60</v>
      </c>
      <c r="E307" s="486"/>
      <c r="F307" s="52">
        <f t="shared" si="1748"/>
        <v>0</v>
      </c>
      <c r="G307" s="47"/>
      <c r="H307" s="52">
        <f t="shared" si="1749"/>
        <v>0</v>
      </c>
      <c r="I307" s="47"/>
      <c r="J307" s="52">
        <f t="shared" si="1750"/>
        <v>0</v>
      </c>
      <c r="K307" s="47"/>
      <c r="L307" s="52">
        <f t="shared" si="1751"/>
        <v>0</v>
      </c>
      <c r="M307" s="47"/>
      <c r="N307" s="52">
        <f t="shared" si="1752"/>
        <v>0</v>
      </c>
      <c r="O307" s="47"/>
      <c r="P307" s="52">
        <f t="shared" si="1753"/>
        <v>0</v>
      </c>
      <c r="Q307" s="47"/>
      <c r="R307" s="52">
        <f t="shared" si="1754"/>
        <v>0</v>
      </c>
      <c r="S307" s="47"/>
      <c r="T307" s="52">
        <f t="shared" si="1755"/>
        <v>0</v>
      </c>
      <c r="U307" s="47"/>
      <c r="V307" s="52">
        <f t="shared" si="1756"/>
        <v>0</v>
      </c>
      <c r="W307" s="47"/>
      <c r="X307" s="52">
        <f t="shared" si="1757"/>
        <v>0</v>
      </c>
      <c r="Y307" s="47"/>
      <c r="Z307" s="52">
        <f t="shared" si="1758"/>
        <v>0</v>
      </c>
      <c r="AA307" s="47"/>
      <c r="AB307" s="481">
        <f t="shared" si="1759"/>
        <v>0</v>
      </c>
      <c r="AC307" s="486"/>
      <c r="AD307" s="52">
        <f t="shared" si="1760"/>
        <v>0</v>
      </c>
      <c r="AE307" s="47"/>
      <c r="AF307" s="52">
        <f t="shared" si="1761"/>
        <v>0</v>
      </c>
      <c r="AG307" s="47"/>
      <c r="AH307" s="52">
        <f t="shared" si="1762"/>
        <v>0</v>
      </c>
      <c r="AI307" s="47"/>
      <c r="AJ307" s="52">
        <f t="shared" si="1763"/>
        <v>0</v>
      </c>
      <c r="AK307" s="47"/>
      <c r="AL307" s="52">
        <f t="shared" si="1764"/>
        <v>0</v>
      </c>
      <c r="AM307" s="47"/>
      <c r="AN307" s="52">
        <f t="shared" si="1765"/>
        <v>0</v>
      </c>
      <c r="AO307" s="47"/>
      <c r="AP307" s="52">
        <f t="shared" si="1766"/>
        <v>0</v>
      </c>
      <c r="AQ307" s="47"/>
      <c r="AR307" s="52">
        <f t="shared" si="1767"/>
        <v>0</v>
      </c>
      <c r="AS307" s="47"/>
      <c r="AT307" s="52">
        <f t="shared" si="1768"/>
        <v>0</v>
      </c>
      <c r="AU307" s="47"/>
      <c r="AV307" s="52">
        <f t="shared" si="1769"/>
        <v>0</v>
      </c>
      <c r="AW307" s="47"/>
      <c r="AX307" s="52">
        <f t="shared" si="1770"/>
        <v>0</v>
      </c>
      <c r="AY307" s="47"/>
      <c r="AZ307" s="481">
        <f t="shared" si="1771"/>
        <v>0</v>
      </c>
      <c r="BA307" s="486"/>
      <c r="BB307" s="52">
        <f t="shared" si="1569"/>
        <v>0</v>
      </c>
      <c r="BC307" s="47"/>
      <c r="BD307" s="52">
        <f t="shared" si="1727"/>
        <v>0</v>
      </c>
      <c r="BE307" s="47"/>
      <c r="BF307" s="52">
        <f t="shared" si="1728"/>
        <v>0</v>
      </c>
      <c r="BG307" s="47"/>
      <c r="BH307" s="52">
        <f t="shared" si="1729"/>
        <v>0</v>
      </c>
      <c r="BI307" s="47"/>
      <c r="BJ307" s="52">
        <f t="shared" si="1730"/>
        <v>0</v>
      </c>
      <c r="BK307" s="47"/>
      <c r="BL307" s="52">
        <f t="shared" si="1731"/>
        <v>0</v>
      </c>
      <c r="BM307" s="47"/>
      <c r="BN307" s="52">
        <f t="shared" si="1732"/>
        <v>0</v>
      </c>
      <c r="BO307" s="47"/>
      <c r="BP307" s="52">
        <f t="shared" si="1733"/>
        <v>0</v>
      </c>
      <c r="BQ307" s="47"/>
      <c r="BR307" s="52">
        <f t="shared" si="1734"/>
        <v>0</v>
      </c>
      <c r="BS307" s="47"/>
      <c r="BT307" s="52">
        <f t="shared" si="1735"/>
        <v>0</v>
      </c>
      <c r="BU307" s="47"/>
      <c r="BV307" s="52">
        <f t="shared" si="1736"/>
        <v>0</v>
      </c>
      <c r="BW307" s="47"/>
      <c r="BX307" s="505">
        <f t="shared" si="1737"/>
        <v>0</v>
      </c>
      <c r="BY307" s="499"/>
      <c r="BZ307" s="52">
        <f t="shared" si="1738"/>
        <v>0</v>
      </c>
      <c r="CA307" s="47"/>
      <c r="CB307" s="52">
        <f t="shared" si="1739"/>
        <v>0</v>
      </c>
      <c r="CC307" s="47"/>
      <c r="CD307" s="52">
        <f t="shared" si="1740"/>
        <v>0</v>
      </c>
      <c r="CE307" s="47"/>
      <c r="CF307" s="52">
        <f t="shared" si="1741"/>
        <v>0</v>
      </c>
      <c r="CG307" s="42"/>
      <c r="CH307" s="49">
        <f t="shared" si="1585"/>
        <v>0</v>
      </c>
      <c r="CI307" s="49">
        <f t="shared" si="1586"/>
        <v>0</v>
      </c>
      <c r="CJ307" s="1"/>
      <c r="CK307" s="1"/>
      <c r="CL307" s="207"/>
      <c r="CM307" s="207">
        <f t="shared" si="1587"/>
        <v>0</v>
      </c>
      <c r="CN307" s="206">
        <f t="shared" si="1588"/>
        <v>0</v>
      </c>
      <c r="CO307" s="206">
        <f t="shared" si="1589"/>
        <v>0</v>
      </c>
      <c r="CP307" s="207"/>
      <c r="CQ307" s="207">
        <f t="shared" si="1590"/>
        <v>0</v>
      </c>
      <c r="CR307" s="206">
        <f t="shared" si="1591"/>
        <v>0</v>
      </c>
      <c r="CS307" s="206">
        <f t="shared" si="1592"/>
        <v>0</v>
      </c>
      <c r="CT307" s="207"/>
      <c r="CU307" s="207">
        <f t="shared" si="1593"/>
        <v>0</v>
      </c>
      <c r="CV307" s="206">
        <f t="shared" si="1594"/>
        <v>0</v>
      </c>
      <c r="CW307" s="206">
        <f t="shared" si="1595"/>
        <v>0</v>
      </c>
      <c r="CX307" s="207"/>
      <c r="CY307" s="207">
        <f t="shared" si="1596"/>
        <v>0</v>
      </c>
      <c r="CZ307" s="206">
        <f t="shared" si="1597"/>
        <v>0</v>
      </c>
      <c r="DA307" s="206">
        <f t="shared" si="1598"/>
        <v>0</v>
      </c>
      <c r="DB307" s="207"/>
      <c r="DC307" s="207">
        <f t="shared" si="1599"/>
        <v>0</v>
      </c>
      <c r="DD307" s="206">
        <f t="shared" si="1600"/>
        <v>0</v>
      </c>
      <c r="DE307" s="206">
        <f t="shared" si="1601"/>
        <v>0</v>
      </c>
      <c r="DF307" s="207"/>
      <c r="DG307" s="207">
        <f t="shared" si="1602"/>
        <v>0</v>
      </c>
      <c r="DH307" s="206">
        <f t="shared" si="1603"/>
        <v>0</v>
      </c>
      <c r="DI307" s="206">
        <f t="shared" si="1604"/>
        <v>0</v>
      </c>
      <c r="DJ307" s="207"/>
      <c r="DK307" s="207">
        <f t="shared" si="1605"/>
        <v>0</v>
      </c>
      <c r="DL307" s="206">
        <f t="shared" si="1606"/>
        <v>0</v>
      </c>
      <c r="DM307" s="206">
        <f t="shared" si="1607"/>
        <v>0</v>
      </c>
      <c r="DN307" s="207"/>
      <c r="DO307" s="207">
        <f t="shared" si="1608"/>
        <v>0</v>
      </c>
      <c r="DP307" s="206">
        <f t="shared" si="1609"/>
        <v>0</v>
      </c>
      <c r="DQ307" s="206">
        <f t="shared" si="1610"/>
        <v>0</v>
      </c>
      <c r="DR307" s="207"/>
      <c r="DS307" s="207">
        <f t="shared" si="1670"/>
        <v>0</v>
      </c>
      <c r="DT307" s="206">
        <f t="shared" si="1671"/>
        <v>0</v>
      </c>
      <c r="DU307" s="206">
        <f t="shared" si="1672"/>
        <v>0</v>
      </c>
      <c r="DV307" s="207"/>
      <c r="DW307" s="207">
        <f t="shared" si="1611"/>
        <v>0</v>
      </c>
      <c r="DX307" s="206">
        <f t="shared" si="1612"/>
        <v>0</v>
      </c>
      <c r="DY307" s="206">
        <f t="shared" si="1613"/>
        <v>0</v>
      </c>
      <c r="DZ307" s="525"/>
      <c r="EA307" s="207">
        <f t="shared" si="1614"/>
        <v>0</v>
      </c>
      <c r="EB307" s="206">
        <f t="shared" si="1615"/>
        <v>0</v>
      </c>
      <c r="EC307" s="206">
        <f t="shared" si="1616"/>
        <v>0</v>
      </c>
      <c r="ED307" s="207"/>
      <c r="EE307" s="207">
        <f t="shared" si="1617"/>
        <v>0</v>
      </c>
      <c r="EF307" s="206">
        <f t="shared" si="1618"/>
        <v>0</v>
      </c>
      <c r="EG307" s="206">
        <f t="shared" si="1619"/>
        <v>0</v>
      </c>
      <c r="EH307" s="207"/>
      <c r="EI307" s="207">
        <f t="shared" si="1673"/>
        <v>0</v>
      </c>
      <c r="EJ307" s="206">
        <f t="shared" si="1620"/>
        <v>0</v>
      </c>
      <c r="EK307" s="206">
        <f t="shared" si="1621"/>
        <v>0</v>
      </c>
      <c r="EL307" s="207"/>
      <c r="EM307" s="207">
        <f t="shared" si="1622"/>
        <v>0</v>
      </c>
      <c r="EN307" s="206">
        <f t="shared" si="1623"/>
        <v>0</v>
      </c>
      <c r="EO307" s="206">
        <f t="shared" si="1624"/>
        <v>0</v>
      </c>
      <c r="EP307" s="207"/>
      <c r="EQ307" s="207">
        <f t="shared" si="1625"/>
        <v>0</v>
      </c>
      <c r="ER307" s="206">
        <f t="shared" si="1742"/>
        <v>0</v>
      </c>
      <c r="ES307" s="206">
        <f t="shared" si="1626"/>
        <v>0</v>
      </c>
      <c r="ET307" s="207"/>
      <c r="EU307" s="207">
        <f t="shared" si="1674"/>
        <v>0</v>
      </c>
      <c r="EV307" s="206">
        <f t="shared" si="1627"/>
        <v>0</v>
      </c>
      <c r="EW307" s="206">
        <f t="shared" si="1628"/>
        <v>0</v>
      </c>
      <c r="EX307" s="207"/>
      <c r="EY307" s="207">
        <f t="shared" si="1629"/>
        <v>0</v>
      </c>
      <c r="EZ307" s="206">
        <f t="shared" si="1744"/>
        <v>0</v>
      </c>
      <c r="FA307" s="206">
        <f t="shared" si="1745"/>
        <v>0</v>
      </c>
      <c r="FB307" s="207"/>
      <c r="FC307" s="207">
        <f t="shared" si="1630"/>
        <v>0</v>
      </c>
      <c r="FD307" s="206">
        <f t="shared" si="1631"/>
        <v>0</v>
      </c>
      <c r="FE307" s="206">
        <f t="shared" si="1632"/>
        <v>0</v>
      </c>
      <c r="FF307" s="207"/>
      <c r="FG307" s="207">
        <f t="shared" si="1633"/>
        <v>0</v>
      </c>
      <c r="FH307" s="206">
        <f t="shared" si="1634"/>
        <v>0</v>
      </c>
      <c r="FI307" s="206">
        <f t="shared" si="1635"/>
        <v>0</v>
      </c>
      <c r="FJ307" s="207"/>
      <c r="FK307" s="207">
        <f t="shared" si="1636"/>
        <v>0</v>
      </c>
      <c r="FL307" s="206">
        <f t="shared" si="1637"/>
        <v>0</v>
      </c>
      <c r="FM307" s="206">
        <f t="shared" si="1638"/>
        <v>0</v>
      </c>
      <c r="FN307" s="207"/>
      <c r="FO307" s="207">
        <f t="shared" si="1639"/>
        <v>0</v>
      </c>
      <c r="FP307" s="206">
        <f t="shared" si="1640"/>
        <v>0</v>
      </c>
      <c r="FQ307" s="206">
        <f t="shared" si="1641"/>
        <v>0</v>
      </c>
      <c r="FR307" s="207"/>
      <c r="FS307" s="207">
        <f t="shared" si="1642"/>
        <v>0</v>
      </c>
      <c r="FT307" s="206">
        <f t="shared" si="1643"/>
        <v>0</v>
      </c>
      <c r="FU307" s="206">
        <f t="shared" si="1644"/>
        <v>0</v>
      </c>
      <c r="FV307" s="207"/>
      <c r="FW307" s="207">
        <f t="shared" si="1743"/>
        <v>0</v>
      </c>
      <c r="FX307" s="206">
        <f t="shared" si="1746"/>
        <v>0</v>
      </c>
      <c r="FY307" s="206">
        <f t="shared" si="1747"/>
        <v>0</v>
      </c>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1:263" s="3" customFormat="1" x14ac:dyDescent="0.2">
      <c r="A308" s="45" t="s">
        <v>177</v>
      </c>
      <c r="B308" s="45" t="s">
        <v>178</v>
      </c>
      <c r="C308" s="45" t="s">
        <v>10</v>
      </c>
      <c r="D308" s="45">
        <v>35</v>
      </c>
      <c r="E308" s="486"/>
      <c r="F308" s="52">
        <f t="shared" si="1748"/>
        <v>0</v>
      </c>
      <c r="G308" s="47"/>
      <c r="H308" s="52">
        <f t="shared" si="1749"/>
        <v>0</v>
      </c>
      <c r="I308" s="47"/>
      <c r="J308" s="52">
        <f t="shared" si="1750"/>
        <v>0</v>
      </c>
      <c r="K308" s="47"/>
      <c r="L308" s="52">
        <f t="shared" si="1751"/>
        <v>0</v>
      </c>
      <c r="M308" s="47"/>
      <c r="N308" s="52">
        <f t="shared" si="1752"/>
        <v>0</v>
      </c>
      <c r="O308" s="47"/>
      <c r="P308" s="52">
        <f t="shared" si="1753"/>
        <v>0</v>
      </c>
      <c r="Q308" s="47"/>
      <c r="R308" s="52">
        <f t="shared" si="1754"/>
        <v>0</v>
      </c>
      <c r="S308" s="47"/>
      <c r="T308" s="52">
        <f t="shared" si="1755"/>
        <v>0</v>
      </c>
      <c r="U308" s="47"/>
      <c r="V308" s="52">
        <f t="shared" si="1756"/>
        <v>0</v>
      </c>
      <c r="W308" s="47"/>
      <c r="X308" s="52">
        <f t="shared" si="1757"/>
        <v>0</v>
      </c>
      <c r="Y308" s="47"/>
      <c r="Z308" s="52">
        <f t="shared" si="1758"/>
        <v>0</v>
      </c>
      <c r="AA308" s="47"/>
      <c r="AB308" s="481">
        <f t="shared" si="1759"/>
        <v>0</v>
      </c>
      <c r="AC308" s="486"/>
      <c r="AD308" s="52">
        <f t="shared" si="1760"/>
        <v>0</v>
      </c>
      <c r="AE308" s="47"/>
      <c r="AF308" s="52">
        <f t="shared" si="1761"/>
        <v>0</v>
      </c>
      <c r="AG308" s="47"/>
      <c r="AH308" s="52">
        <f t="shared" si="1762"/>
        <v>0</v>
      </c>
      <c r="AI308" s="47"/>
      <c r="AJ308" s="52">
        <f t="shared" si="1763"/>
        <v>0</v>
      </c>
      <c r="AK308" s="47"/>
      <c r="AL308" s="52">
        <f t="shared" si="1764"/>
        <v>0</v>
      </c>
      <c r="AM308" s="47"/>
      <c r="AN308" s="52">
        <f t="shared" si="1765"/>
        <v>0</v>
      </c>
      <c r="AO308" s="47"/>
      <c r="AP308" s="52">
        <f t="shared" si="1766"/>
        <v>0</v>
      </c>
      <c r="AQ308" s="47"/>
      <c r="AR308" s="52">
        <f t="shared" si="1767"/>
        <v>0</v>
      </c>
      <c r="AS308" s="47"/>
      <c r="AT308" s="52">
        <f t="shared" si="1768"/>
        <v>0</v>
      </c>
      <c r="AU308" s="47"/>
      <c r="AV308" s="52">
        <f t="shared" si="1769"/>
        <v>0</v>
      </c>
      <c r="AW308" s="47"/>
      <c r="AX308" s="52">
        <f t="shared" si="1770"/>
        <v>0</v>
      </c>
      <c r="AY308" s="47"/>
      <c r="AZ308" s="481">
        <f t="shared" si="1771"/>
        <v>0</v>
      </c>
      <c r="BA308" s="486"/>
      <c r="BB308" s="52">
        <f t="shared" si="1569"/>
        <v>0</v>
      </c>
      <c r="BC308" s="47"/>
      <c r="BD308" s="52">
        <f t="shared" si="1727"/>
        <v>0</v>
      </c>
      <c r="BE308" s="47"/>
      <c r="BF308" s="52">
        <f t="shared" si="1728"/>
        <v>0</v>
      </c>
      <c r="BG308" s="47"/>
      <c r="BH308" s="52">
        <f t="shared" si="1729"/>
        <v>0</v>
      </c>
      <c r="BI308" s="47"/>
      <c r="BJ308" s="52">
        <f t="shared" si="1730"/>
        <v>0</v>
      </c>
      <c r="BK308" s="47"/>
      <c r="BL308" s="52">
        <f t="shared" si="1731"/>
        <v>0</v>
      </c>
      <c r="BM308" s="47"/>
      <c r="BN308" s="52">
        <f t="shared" si="1732"/>
        <v>0</v>
      </c>
      <c r="BO308" s="47"/>
      <c r="BP308" s="52">
        <f t="shared" si="1733"/>
        <v>0</v>
      </c>
      <c r="BQ308" s="47"/>
      <c r="BR308" s="52">
        <f t="shared" si="1734"/>
        <v>0</v>
      </c>
      <c r="BS308" s="47"/>
      <c r="BT308" s="52">
        <f t="shared" si="1735"/>
        <v>0</v>
      </c>
      <c r="BU308" s="47"/>
      <c r="BV308" s="52">
        <f t="shared" si="1736"/>
        <v>0</v>
      </c>
      <c r="BW308" s="47"/>
      <c r="BX308" s="505">
        <f t="shared" si="1737"/>
        <v>0</v>
      </c>
      <c r="BY308" s="499"/>
      <c r="BZ308" s="52">
        <f t="shared" si="1738"/>
        <v>0</v>
      </c>
      <c r="CA308" s="47"/>
      <c r="CB308" s="52">
        <f t="shared" si="1739"/>
        <v>0</v>
      </c>
      <c r="CC308" s="47"/>
      <c r="CD308" s="52">
        <f t="shared" si="1740"/>
        <v>0</v>
      </c>
      <c r="CE308" s="47"/>
      <c r="CF308" s="52">
        <f t="shared" si="1741"/>
        <v>0</v>
      </c>
      <c r="CG308" s="42"/>
      <c r="CH308" s="49">
        <f t="shared" si="1585"/>
        <v>0</v>
      </c>
      <c r="CI308" s="49">
        <f t="shared" si="1586"/>
        <v>0</v>
      </c>
      <c r="CJ308" s="1"/>
      <c r="CK308" s="1"/>
      <c r="CL308" s="207"/>
      <c r="CM308" s="207">
        <f t="shared" si="1587"/>
        <v>0</v>
      </c>
      <c r="CN308" s="206">
        <f t="shared" si="1588"/>
        <v>0</v>
      </c>
      <c r="CO308" s="206">
        <f t="shared" si="1589"/>
        <v>0</v>
      </c>
      <c r="CP308" s="207"/>
      <c r="CQ308" s="207">
        <f t="shared" si="1590"/>
        <v>0</v>
      </c>
      <c r="CR308" s="206">
        <f t="shared" si="1591"/>
        <v>0</v>
      </c>
      <c r="CS308" s="206">
        <f t="shared" si="1592"/>
        <v>0</v>
      </c>
      <c r="CT308" s="207"/>
      <c r="CU308" s="207">
        <f t="shared" si="1593"/>
        <v>0</v>
      </c>
      <c r="CV308" s="206">
        <f t="shared" si="1594"/>
        <v>0</v>
      </c>
      <c r="CW308" s="206">
        <f t="shared" si="1595"/>
        <v>0</v>
      </c>
      <c r="CX308" s="207"/>
      <c r="CY308" s="207">
        <f t="shared" si="1596"/>
        <v>0</v>
      </c>
      <c r="CZ308" s="206">
        <f t="shared" si="1597"/>
        <v>0</v>
      </c>
      <c r="DA308" s="206">
        <f t="shared" si="1598"/>
        <v>0</v>
      </c>
      <c r="DB308" s="207"/>
      <c r="DC308" s="207">
        <f t="shared" si="1599"/>
        <v>0</v>
      </c>
      <c r="DD308" s="206">
        <f t="shared" si="1600"/>
        <v>0</v>
      </c>
      <c r="DE308" s="206">
        <f t="shared" si="1601"/>
        <v>0</v>
      </c>
      <c r="DF308" s="207"/>
      <c r="DG308" s="207">
        <f t="shared" si="1602"/>
        <v>0</v>
      </c>
      <c r="DH308" s="206">
        <f t="shared" si="1603"/>
        <v>0</v>
      </c>
      <c r="DI308" s="206">
        <f t="shared" si="1604"/>
        <v>0</v>
      </c>
      <c r="DJ308" s="207"/>
      <c r="DK308" s="207">
        <f t="shared" si="1605"/>
        <v>0</v>
      </c>
      <c r="DL308" s="206">
        <f t="shared" si="1606"/>
        <v>0</v>
      </c>
      <c r="DM308" s="206">
        <f t="shared" si="1607"/>
        <v>0</v>
      </c>
      <c r="DN308" s="207"/>
      <c r="DO308" s="207">
        <f t="shared" si="1608"/>
        <v>0</v>
      </c>
      <c r="DP308" s="206">
        <f t="shared" si="1609"/>
        <v>0</v>
      </c>
      <c r="DQ308" s="206">
        <f t="shared" si="1610"/>
        <v>0</v>
      </c>
      <c r="DR308" s="207"/>
      <c r="DS308" s="207">
        <f t="shared" si="1670"/>
        <v>0</v>
      </c>
      <c r="DT308" s="206">
        <f t="shared" si="1671"/>
        <v>0</v>
      </c>
      <c r="DU308" s="206">
        <f t="shared" si="1672"/>
        <v>0</v>
      </c>
      <c r="DV308" s="207"/>
      <c r="DW308" s="207">
        <f t="shared" si="1611"/>
        <v>0</v>
      </c>
      <c r="DX308" s="206">
        <f t="shared" si="1612"/>
        <v>0</v>
      </c>
      <c r="DY308" s="206">
        <f t="shared" si="1613"/>
        <v>0</v>
      </c>
      <c r="DZ308" s="525"/>
      <c r="EA308" s="207">
        <f t="shared" si="1614"/>
        <v>0</v>
      </c>
      <c r="EB308" s="206">
        <f t="shared" si="1615"/>
        <v>0</v>
      </c>
      <c r="EC308" s="206">
        <f t="shared" si="1616"/>
        <v>0</v>
      </c>
      <c r="ED308" s="207"/>
      <c r="EE308" s="207">
        <f t="shared" si="1617"/>
        <v>0</v>
      </c>
      <c r="EF308" s="206">
        <f t="shared" si="1618"/>
        <v>0</v>
      </c>
      <c r="EG308" s="206">
        <f t="shared" si="1619"/>
        <v>0</v>
      </c>
      <c r="EH308" s="207"/>
      <c r="EI308" s="207">
        <f t="shared" si="1673"/>
        <v>0</v>
      </c>
      <c r="EJ308" s="206">
        <f t="shared" si="1620"/>
        <v>0</v>
      </c>
      <c r="EK308" s="206">
        <f t="shared" si="1621"/>
        <v>0</v>
      </c>
      <c r="EL308" s="207"/>
      <c r="EM308" s="207">
        <f t="shared" si="1622"/>
        <v>0</v>
      </c>
      <c r="EN308" s="206">
        <f t="shared" si="1623"/>
        <v>0</v>
      </c>
      <c r="EO308" s="206">
        <f t="shared" si="1624"/>
        <v>0</v>
      </c>
      <c r="EP308" s="207"/>
      <c r="EQ308" s="207">
        <f t="shared" si="1625"/>
        <v>0</v>
      </c>
      <c r="ER308" s="206">
        <f t="shared" si="1742"/>
        <v>0</v>
      </c>
      <c r="ES308" s="206">
        <f t="shared" si="1626"/>
        <v>0</v>
      </c>
      <c r="ET308" s="207"/>
      <c r="EU308" s="207">
        <f t="shared" si="1674"/>
        <v>0</v>
      </c>
      <c r="EV308" s="206">
        <f t="shared" si="1627"/>
        <v>0</v>
      </c>
      <c r="EW308" s="206">
        <f t="shared" si="1628"/>
        <v>0</v>
      </c>
      <c r="EX308" s="207"/>
      <c r="EY308" s="207">
        <f t="shared" si="1629"/>
        <v>0</v>
      </c>
      <c r="EZ308" s="206">
        <f t="shared" si="1744"/>
        <v>0</v>
      </c>
      <c r="FA308" s="206">
        <f t="shared" si="1745"/>
        <v>0</v>
      </c>
      <c r="FB308" s="207"/>
      <c r="FC308" s="207">
        <f t="shared" si="1630"/>
        <v>0</v>
      </c>
      <c r="FD308" s="206">
        <f t="shared" si="1631"/>
        <v>0</v>
      </c>
      <c r="FE308" s="206">
        <f t="shared" si="1632"/>
        <v>0</v>
      </c>
      <c r="FF308" s="207"/>
      <c r="FG308" s="207">
        <f t="shared" si="1633"/>
        <v>0</v>
      </c>
      <c r="FH308" s="206">
        <f t="shared" si="1634"/>
        <v>0</v>
      </c>
      <c r="FI308" s="206">
        <f t="shared" si="1635"/>
        <v>0</v>
      </c>
      <c r="FJ308" s="207"/>
      <c r="FK308" s="207">
        <f t="shared" si="1636"/>
        <v>0</v>
      </c>
      <c r="FL308" s="206">
        <f t="shared" si="1637"/>
        <v>0</v>
      </c>
      <c r="FM308" s="206">
        <f t="shared" si="1638"/>
        <v>0</v>
      </c>
      <c r="FN308" s="207"/>
      <c r="FO308" s="207">
        <f t="shared" si="1639"/>
        <v>0</v>
      </c>
      <c r="FP308" s="206">
        <f t="shared" si="1640"/>
        <v>0</v>
      </c>
      <c r="FQ308" s="206">
        <f t="shared" si="1641"/>
        <v>0</v>
      </c>
      <c r="FR308" s="207"/>
      <c r="FS308" s="207">
        <f t="shared" si="1642"/>
        <v>0</v>
      </c>
      <c r="FT308" s="206">
        <f t="shared" si="1643"/>
        <v>0</v>
      </c>
      <c r="FU308" s="206">
        <f t="shared" si="1644"/>
        <v>0</v>
      </c>
      <c r="FV308" s="207"/>
      <c r="FW308" s="207">
        <f t="shared" si="1743"/>
        <v>0</v>
      </c>
      <c r="FX308" s="206">
        <f t="shared" si="1746"/>
        <v>0</v>
      </c>
      <c r="FY308" s="206">
        <f t="shared" si="1747"/>
        <v>0</v>
      </c>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1:263" s="3" customFormat="1" x14ac:dyDescent="0.2">
      <c r="A309" s="45" t="s">
        <v>252</v>
      </c>
      <c r="B309" s="45" t="s">
        <v>253</v>
      </c>
      <c r="C309" s="45" t="s">
        <v>10</v>
      </c>
      <c r="D309" s="45">
        <v>35</v>
      </c>
      <c r="E309" s="486"/>
      <c r="F309" s="52">
        <f t="shared" ref="F309" si="1772">SUM(E309*$D309)</f>
        <v>0</v>
      </c>
      <c r="G309" s="47"/>
      <c r="H309" s="52">
        <f t="shared" ref="H309" si="1773">SUM(G309*$D309)</f>
        <v>0</v>
      </c>
      <c r="I309" s="47"/>
      <c r="J309" s="52">
        <f t="shared" ref="J309" si="1774">SUM(I309*$D309)</f>
        <v>0</v>
      </c>
      <c r="K309" s="47"/>
      <c r="L309" s="52">
        <f t="shared" ref="L309" si="1775">SUM(K309*$D309)</f>
        <v>0</v>
      </c>
      <c r="M309" s="47"/>
      <c r="N309" s="52">
        <f t="shared" ref="N309" si="1776">SUM(M309*$D309)</f>
        <v>0</v>
      </c>
      <c r="O309" s="47"/>
      <c r="P309" s="52">
        <f t="shared" ref="P309" si="1777">SUM(O309*$D309)</f>
        <v>0</v>
      </c>
      <c r="Q309" s="47"/>
      <c r="R309" s="52">
        <f t="shared" ref="R309" si="1778">SUM(Q309*$D309)</f>
        <v>0</v>
      </c>
      <c r="S309" s="47"/>
      <c r="T309" s="52">
        <f t="shared" ref="T309" si="1779">SUM(S309*$D309)</f>
        <v>0</v>
      </c>
      <c r="U309" s="47"/>
      <c r="V309" s="52">
        <f t="shared" ref="V309" si="1780">SUM(U309*$D309)</f>
        <v>0</v>
      </c>
      <c r="W309" s="47"/>
      <c r="X309" s="52">
        <f t="shared" ref="X309" si="1781">SUM(W309*$D309)</f>
        <v>0</v>
      </c>
      <c r="Y309" s="47"/>
      <c r="Z309" s="52">
        <f t="shared" ref="Z309" si="1782">SUM(Y309*$D309)</f>
        <v>0</v>
      </c>
      <c r="AA309" s="47"/>
      <c r="AB309" s="481">
        <f t="shared" ref="AB309" si="1783">SUM(AA309*$D309)</f>
        <v>0</v>
      </c>
      <c r="AC309" s="486"/>
      <c r="AD309" s="52">
        <f t="shared" ref="AD309" si="1784">SUM(AC309*$D309)</f>
        <v>0</v>
      </c>
      <c r="AE309" s="47"/>
      <c r="AF309" s="52">
        <f t="shared" ref="AF309" si="1785">SUM(AE309*$D309)</f>
        <v>0</v>
      </c>
      <c r="AG309" s="47"/>
      <c r="AH309" s="52">
        <f t="shared" ref="AH309" si="1786">SUM(AG309*$D309)</f>
        <v>0</v>
      </c>
      <c r="AI309" s="47"/>
      <c r="AJ309" s="52">
        <f t="shared" ref="AJ309" si="1787">SUM(AI309*$D309)</f>
        <v>0</v>
      </c>
      <c r="AK309" s="47"/>
      <c r="AL309" s="52">
        <f t="shared" ref="AL309" si="1788">SUM(AK309*$D309)</f>
        <v>0</v>
      </c>
      <c r="AM309" s="47"/>
      <c r="AN309" s="52">
        <f t="shared" ref="AN309" si="1789">SUM(AM309*$D309)</f>
        <v>0</v>
      </c>
      <c r="AO309" s="47"/>
      <c r="AP309" s="52">
        <f t="shared" ref="AP309" si="1790">SUM(AO309*$D309)</f>
        <v>0</v>
      </c>
      <c r="AQ309" s="47"/>
      <c r="AR309" s="52">
        <f t="shared" ref="AR309" si="1791">SUM(AQ309*$D309)</f>
        <v>0</v>
      </c>
      <c r="AS309" s="47"/>
      <c r="AT309" s="52">
        <f t="shared" ref="AT309" si="1792">SUM(AS309*$D309)</f>
        <v>0</v>
      </c>
      <c r="AU309" s="47"/>
      <c r="AV309" s="52">
        <f t="shared" ref="AV309" si="1793">SUM(AU309*$D309)</f>
        <v>0</v>
      </c>
      <c r="AW309" s="47"/>
      <c r="AX309" s="52">
        <f t="shared" ref="AX309" si="1794">SUM(AW309*$D309)</f>
        <v>0</v>
      </c>
      <c r="AY309" s="47"/>
      <c r="AZ309" s="481">
        <f t="shared" ref="AZ309" si="1795">SUM(AY309*$D309)</f>
        <v>0</v>
      </c>
      <c r="BA309" s="486"/>
      <c r="BB309" s="52">
        <f t="shared" ref="BB309" si="1796">SUM(BA309*$D309)</f>
        <v>0</v>
      </c>
      <c r="BC309" s="47"/>
      <c r="BD309" s="52">
        <f t="shared" si="1727"/>
        <v>0</v>
      </c>
      <c r="BE309" s="47"/>
      <c r="BF309" s="52">
        <f t="shared" si="1728"/>
        <v>0</v>
      </c>
      <c r="BG309" s="47"/>
      <c r="BH309" s="52">
        <f t="shared" si="1729"/>
        <v>0</v>
      </c>
      <c r="BI309" s="47"/>
      <c r="BJ309" s="52">
        <f t="shared" si="1730"/>
        <v>0</v>
      </c>
      <c r="BK309" s="47"/>
      <c r="BL309" s="52">
        <f t="shared" si="1731"/>
        <v>0</v>
      </c>
      <c r="BM309" s="47"/>
      <c r="BN309" s="52">
        <f t="shared" si="1732"/>
        <v>0</v>
      </c>
      <c r="BO309" s="47"/>
      <c r="BP309" s="52">
        <f t="shared" si="1733"/>
        <v>0</v>
      </c>
      <c r="BQ309" s="47"/>
      <c r="BR309" s="52">
        <f t="shared" si="1734"/>
        <v>0</v>
      </c>
      <c r="BS309" s="47"/>
      <c r="BT309" s="52">
        <f t="shared" si="1735"/>
        <v>0</v>
      </c>
      <c r="BU309" s="47"/>
      <c r="BV309" s="52">
        <f t="shared" si="1736"/>
        <v>0</v>
      </c>
      <c r="BW309" s="47"/>
      <c r="BX309" s="505">
        <f t="shared" si="1737"/>
        <v>0</v>
      </c>
      <c r="BY309" s="499"/>
      <c r="BZ309" s="52">
        <f t="shared" si="1738"/>
        <v>0</v>
      </c>
      <c r="CA309" s="47"/>
      <c r="CB309" s="52">
        <f t="shared" si="1739"/>
        <v>0</v>
      </c>
      <c r="CC309" s="47"/>
      <c r="CD309" s="52">
        <f t="shared" si="1740"/>
        <v>0</v>
      </c>
      <c r="CE309" s="47"/>
      <c r="CF309" s="52">
        <f t="shared" si="1741"/>
        <v>0</v>
      </c>
      <c r="CG309" s="42"/>
      <c r="CH309" s="49">
        <f t="shared" si="1585"/>
        <v>0</v>
      </c>
      <c r="CI309" s="49">
        <f t="shared" si="1586"/>
        <v>0</v>
      </c>
      <c r="CJ309" s="1"/>
      <c r="CK309" s="1"/>
      <c r="CL309" s="207"/>
      <c r="CM309" s="207">
        <f t="shared" si="1587"/>
        <v>0</v>
      </c>
      <c r="CN309" s="206">
        <f t="shared" si="1588"/>
        <v>0</v>
      </c>
      <c r="CO309" s="206">
        <f t="shared" si="1589"/>
        <v>0</v>
      </c>
      <c r="CP309" s="207"/>
      <c r="CQ309" s="207">
        <f t="shared" si="1590"/>
        <v>0</v>
      </c>
      <c r="CR309" s="206">
        <f t="shared" si="1591"/>
        <v>0</v>
      </c>
      <c r="CS309" s="206">
        <f t="shared" si="1592"/>
        <v>0</v>
      </c>
      <c r="CT309" s="207"/>
      <c r="CU309" s="207">
        <f t="shared" si="1593"/>
        <v>0</v>
      </c>
      <c r="CV309" s="206">
        <f t="shared" si="1594"/>
        <v>0</v>
      </c>
      <c r="CW309" s="206">
        <f t="shared" si="1595"/>
        <v>0</v>
      </c>
      <c r="CX309" s="207"/>
      <c r="CY309" s="207">
        <f t="shared" si="1596"/>
        <v>0</v>
      </c>
      <c r="CZ309" s="206">
        <f t="shared" si="1597"/>
        <v>0</v>
      </c>
      <c r="DA309" s="206">
        <f t="shared" si="1598"/>
        <v>0</v>
      </c>
      <c r="DB309" s="207"/>
      <c r="DC309" s="207">
        <f t="shared" si="1599"/>
        <v>0</v>
      </c>
      <c r="DD309" s="206">
        <f t="shared" si="1600"/>
        <v>0</v>
      </c>
      <c r="DE309" s="206">
        <f t="shared" si="1601"/>
        <v>0</v>
      </c>
      <c r="DF309" s="207"/>
      <c r="DG309" s="207">
        <f t="shared" si="1602"/>
        <v>0</v>
      </c>
      <c r="DH309" s="206">
        <f t="shared" si="1603"/>
        <v>0</v>
      </c>
      <c r="DI309" s="206">
        <f t="shared" si="1604"/>
        <v>0</v>
      </c>
      <c r="DJ309" s="207"/>
      <c r="DK309" s="207">
        <f t="shared" si="1605"/>
        <v>0</v>
      </c>
      <c r="DL309" s="206">
        <f t="shared" si="1606"/>
        <v>0</v>
      </c>
      <c r="DM309" s="206">
        <f t="shared" si="1607"/>
        <v>0</v>
      </c>
      <c r="DN309" s="207"/>
      <c r="DO309" s="207">
        <f t="shared" si="1608"/>
        <v>0</v>
      </c>
      <c r="DP309" s="206">
        <f t="shared" si="1609"/>
        <v>0</v>
      </c>
      <c r="DQ309" s="206">
        <f t="shared" si="1610"/>
        <v>0</v>
      </c>
      <c r="DR309" s="207"/>
      <c r="DS309" s="207">
        <f t="shared" si="1670"/>
        <v>0</v>
      </c>
      <c r="DT309" s="206">
        <f t="shared" si="1671"/>
        <v>0</v>
      </c>
      <c r="DU309" s="206">
        <f t="shared" si="1672"/>
        <v>0</v>
      </c>
      <c r="DV309" s="207"/>
      <c r="DW309" s="207">
        <f t="shared" si="1611"/>
        <v>0</v>
      </c>
      <c r="DX309" s="206">
        <f t="shared" si="1612"/>
        <v>0</v>
      </c>
      <c r="DY309" s="206">
        <f t="shared" si="1613"/>
        <v>0</v>
      </c>
      <c r="DZ309" s="525"/>
      <c r="EA309" s="207">
        <f t="shared" si="1614"/>
        <v>0</v>
      </c>
      <c r="EB309" s="206">
        <f t="shared" si="1615"/>
        <v>0</v>
      </c>
      <c r="EC309" s="206">
        <f t="shared" si="1616"/>
        <v>0</v>
      </c>
      <c r="ED309" s="207"/>
      <c r="EE309" s="207">
        <f t="shared" si="1617"/>
        <v>0</v>
      </c>
      <c r="EF309" s="206">
        <f t="shared" si="1618"/>
        <v>0</v>
      </c>
      <c r="EG309" s="206">
        <f t="shared" si="1619"/>
        <v>0</v>
      </c>
      <c r="EH309" s="207"/>
      <c r="EI309" s="207">
        <f t="shared" si="1673"/>
        <v>0</v>
      </c>
      <c r="EJ309" s="206">
        <f t="shared" si="1620"/>
        <v>0</v>
      </c>
      <c r="EK309" s="206">
        <f t="shared" si="1621"/>
        <v>0</v>
      </c>
      <c r="EL309" s="207"/>
      <c r="EM309" s="207">
        <f t="shared" si="1622"/>
        <v>0</v>
      </c>
      <c r="EN309" s="206">
        <f t="shared" si="1623"/>
        <v>0</v>
      </c>
      <c r="EO309" s="206">
        <f t="shared" si="1624"/>
        <v>0</v>
      </c>
      <c r="EP309" s="207"/>
      <c r="EQ309" s="207">
        <f t="shared" si="1625"/>
        <v>0</v>
      </c>
      <c r="ER309" s="206">
        <f t="shared" si="1742"/>
        <v>0</v>
      </c>
      <c r="ES309" s="206">
        <f t="shared" si="1626"/>
        <v>0</v>
      </c>
      <c r="ET309" s="207"/>
      <c r="EU309" s="207">
        <f t="shared" si="1674"/>
        <v>0</v>
      </c>
      <c r="EV309" s="206">
        <f t="shared" si="1627"/>
        <v>0</v>
      </c>
      <c r="EW309" s="206">
        <f t="shared" si="1628"/>
        <v>0</v>
      </c>
      <c r="EX309" s="207"/>
      <c r="EY309" s="207">
        <f t="shared" si="1629"/>
        <v>0</v>
      </c>
      <c r="EZ309" s="206">
        <f t="shared" si="1744"/>
        <v>0</v>
      </c>
      <c r="FA309" s="206">
        <f t="shared" si="1745"/>
        <v>0</v>
      </c>
      <c r="FB309" s="207"/>
      <c r="FC309" s="207">
        <f t="shared" si="1630"/>
        <v>0</v>
      </c>
      <c r="FD309" s="206">
        <f t="shared" si="1631"/>
        <v>0</v>
      </c>
      <c r="FE309" s="206">
        <f t="shared" si="1632"/>
        <v>0</v>
      </c>
      <c r="FF309" s="207"/>
      <c r="FG309" s="207">
        <f t="shared" si="1633"/>
        <v>0</v>
      </c>
      <c r="FH309" s="206">
        <f t="shared" si="1634"/>
        <v>0</v>
      </c>
      <c r="FI309" s="206">
        <f t="shared" si="1635"/>
        <v>0</v>
      </c>
      <c r="FJ309" s="207"/>
      <c r="FK309" s="207">
        <f t="shared" si="1636"/>
        <v>0</v>
      </c>
      <c r="FL309" s="206">
        <f t="shared" si="1637"/>
        <v>0</v>
      </c>
      <c r="FM309" s="206">
        <f t="shared" si="1638"/>
        <v>0</v>
      </c>
      <c r="FN309" s="207"/>
      <c r="FO309" s="207">
        <f t="shared" si="1639"/>
        <v>0</v>
      </c>
      <c r="FP309" s="206">
        <f t="shared" si="1640"/>
        <v>0</v>
      </c>
      <c r="FQ309" s="206">
        <f t="shared" si="1641"/>
        <v>0</v>
      </c>
      <c r="FR309" s="207"/>
      <c r="FS309" s="207">
        <f t="shared" si="1642"/>
        <v>0</v>
      </c>
      <c r="FT309" s="206">
        <f t="shared" si="1643"/>
        <v>0</v>
      </c>
      <c r="FU309" s="206">
        <f t="shared" si="1644"/>
        <v>0</v>
      </c>
      <c r="FV309" s="207"/>
      <c r="FW309" s="207">
        <f t="shared" si="1743"/>
        <v>0</v>
      </c>
      <c r="FX309" s="206">
        <f t="shared" si="1746"/>
        <v>0</v>
      </c>
      <c r="FY309" s="206">
        <f t="shared" si="1747"/>
        <v>0</v>
      </c>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1:263" s="3" customFormat="1" x14ac:dyDescent="0.2">
      <c r="A310" s="45" t="s">
        <v>192</v>
      </c>
      <c r="B310" s="45" t="s">
        <v>180</v>
      </c>
      <c r="C310" s="45" t="s">
        <v>10</v>
      </c>
      <c r="D310" s="45">
        <v>35</v>
      </c>
      <c r="E310" s="486"/>
      <c r="F310" s="52">
        <f t="shared" si="1748"/>
        <v>0</v>
      </c>
      <c r="G310" s="47"/>
      <c r="H310" s="52">
        <f t="shared" si="1749"/>
        <v>0</v>
      </c>
      <c r="I310" s="47"/>
      <c r="J310" s="52">
        <f t="shared" si="1750"/>
        <v>0</v>
      </c>
      <c r="K310" s="47"/>
      <c r="L310" s="52">
        <f t="shared" si="1751"/>
        <v>0</v>
      </c>
      <c r="M310" s="47"/>
      <c r="N310" s="52">
        <f t="shared" si="1752"/>
        <v>0</v>
      </c>
      <c r="O310" s="47"/>
      <c r="P310" s="52">
        <f t="shared" si="1753"/>
        <v>0</v>
      </c>
      <c r="Q310" s="47"/>
      <c r="R310" s="52">
        <f t="shared" si="1754"/>
        <v>0</v>
      </c>
      <c r="S310" s="47"/>
      <c r="T310" s="52">
        <f t="shared" si="1755"/>
        <v>0</v>
      </c>
      <c r="U310" s="47"/>
      <c r="V310" s="52">
        <f t="shared" si="1756"/>
        <v>0</v>
      </c>
      <c r="W310" s="47"/>
      <c r="X310" s="52">
        <f t="shared" si="1757"/>
        <v>0</v>
      </c>
      <c r="Y310" s="47"/>
      <c r="Z310" s="52">
        <f t="shared" si="1758"/>
        <v>0</v>
      </c>
      <c r="AA310" s="47"/>
      <c r="AB310" s="481">
        <f t="shared" si="1759"/>
        <v>0</v>
      </c>
      <c r="AC310" s="486"/>
      <c r="AD310" s="52">
        <f t="shared" si="1760"/>
        <v>0</v>
      </c>
      <c r="AE310" s="47"/>
      <c r="AF310" s="52">
        <f t="shared" si="1761"/>
        <v>0</v>
      </c>
      <c r="AG310" s="47"/>
      <c r="AH310" s="52">
        <f t="shared" si="1762"/>
        <v>0</v>
      </c>
      <c r="AI310" s="47"/>
      <c r="AJ310" s="52">
        <f t="shared" si="1763"/>
        <v>0</v>
      </c>
      <c r="AK310" s="47"/>
      <c r="AL310" s="52">
        <f t="shared" si="1764"/>
        <v>0</v>
      </c>
      <c r="AM310" s="47"/>
      <c r="AN310" s="52">
        <f t="shared" si="1765"/>
        <v>0</v>
      </c>
      <c r="AO310" s="47"/>
      <c r="AP310" s="52">
        <f t="shared" si="1766"/>
        <v>0</v>
      </c>
      <c r="AQ310" s="47"/>
      <c r="AR310" s="52">
        <f t="shared" si="1767"/>
        <v>0</v>
      </c>
      <c r="AS310" s="47"/>
      <c r="AT310" s="52">
        <f t="shared" si="1768"/>
        <v>0</v>
      </c>
      <c r="AU310" s="47"/>
      <c r="AV310" s="52">
        <f t="shared" si="1769"/>
        <v>0</v>
      </c>
      <c r="AW310" s="47"/>
      <c r="AX310" s="52">
        <f t="shared" si="1770"/>
        <v>0</v>
      </c>
      <c r="AY310" s="47"/>
      <c r="AZ310" s="481">
        <f t="shared" si="1771"/>
        <v>0</v>
      </c>
      <c r="BA310" s="486"/>
      <c r="BB310" s="52">
        <f t="shared" si="1569"/>
        <v>0</v>
      </c>
      <c r="BC310" s="47"/>
      <c r="BD310" s="52">
        <f t="shared" si="1727"/>
        <v>0</v>
      </c>
      <c r="BE310" s="47"/>
      <c r="BF310" s="52">
        <f t="shared" si="1728"/>
        <v>0</v>
      </c>
      <c r="BG310" s="47"/>
      <c r="BH310" s="52">
        <f t="shared" si="1729"/>
        <v>0</v>
      </c>
      <c r="BI310" s="47"/>
      <c r="BJ310" s="52">
        <f t="shared" si="1730"/>
        <v>0</v>
      </c>
      <c r="BK310" s="47"/>
      <c r="BL310" s="52">
        <f t="shared" si="1731"/>
        <v>0</v>
      </c>
      <c r="BM310" s="47"/>
      <c r="BN310" s="52">
        <f t="shared" si="1732"/>
        <v>0</v>
      </c>
      <c r="BO310" s="47"/>
      <c r="BP310" s="52">
        <f t="shared" si="1733"/>
        <v>0</v>
      </c>
      <c r="BQ310" s="47"/>
      <c r="BR310" s="52">
        <f t="shared" si="1734"/>
        <v>0</v>
      </c>
      <c r="BS310" s="47"/>
      <c r="BT310" s="52">
        <f t="shared" si="1735"/>
        <v>0</v>
      </c>
      <c r="BU310" s="47"/>
      <c r="BV310" s="52">
        <f t="shared" si="1736"/>
        <v>0</v>
      </c>
      <c r="BW310" s="47"/>
      <c r="BX310" s="505">
        <f t="shared" si="1737"/>
        <v>0</v>
      </c>
      <c r="BY310" s="499"/>
      <c r="BZ310" s="52">
        <f t="shared" si="1738"/>
        <v>0</v>
      </c>
      <c r="CA310" s="47"/>
      <c r="CB310" s="52">
        <f t="shared" si="1739"/>
        <v>0</v>
      </c>
      <c r="CC310" s="47"/>
      <c r="CD310" s="52">
        <f t="shared" si="1740"/>
        <v>0</v>
      </c>
      <c r="CE310" s="47"/>
      <c r="CF310" s="52">
        <f t="shared" si="1741"/>
        <v>0</v>
      </c>
      <c r="CG310" s="42"/>
      <c r="CH310" s="49">
        <f t="shared" si="1585"/>
        <v>0</v>
      </c>
      <c r="CI310" s="49">
        <f t="shared" si="1586"/>
        <v>0</v>
      </c>
      <c r="CJ310" s="1"/>
      <c r="CK310" s="1"/>
      <c r="CL310" s="207"/>
      <c r="CM310" s="207">
        <f t="shared" si="1587"/>
        <v>0</v>
      </c>
      <c r="CN310" s="206">
        <f t="shared" si="1588"/>
        <v>0</v>
      </c>
      <c r="CO310" s="206">
        <f t="shared" si="1589"/>
        <v>0</v>
      </c>
      <c r="CP310" s="207"/>
      <c r="CQ310" s="207">
        <f t="shared" si="1590"/>
        <v>0</v>
      </c>
      <c r="CR310" s="206">
        <f t="shared" si="1591"/>
        <v>0</v>
      </c>
      <c r="CS310" s="206">
        <f t="shared" si="1592"/>
        <v>0</v>
      </c>
      <c r="CT310" s="207"/>
      <c r="CU310" s="207">
        <f t="shared" si="1593"/>
        <v>0</v>
      </c>
      <c r="CV310" s="206">
        <f t="shared" si="1594"/>
        <v>0</v>
      </c>
      <c r="CW310" s="206">
        <f t="shared" si="1595"/>
        <v>0</v>
      </c>
      <c r="CX310" s="207"/>
      <c r="CY310" s="207">
        <f t="shared" si="1596"/>
        <v>0</v>
      </c>
      <c r="CZ310" s="206">
        <f t="shared" si="1597"/>
        <v>0</v>
      </c>
      <c r="DA310" s="206">
        <f t="shared" si="1598"/>
        <v>0</v>
      </c>
      <c r="DB310" s="207"/>
      <c r="DC310" s="207">
        <f t="shared" si="1599"/>
        <v>0</v>
      </c>
      <c r="DD310" s="206">
        <f t="shared" si="1600"/>
        <v>0</v>
      </c>
      <c r="DE310" s="206">
        <f t="shared" si="1601"/>
        <v>0</v>
      </c>
      <c r="DF310" s="207"/>
      <c r="DG310" s="207">
        <f t="shared" si="1602"/>
        <v>0</v>
      </c>
      <c r="DH310" s="206">
        <f t="shared" si="1603"/>
        <v>0</v>
      </c>
      <c r="DI310" s="206">
        <f t="shared" si="1604"/>
        <v>0</v>
      </c>
      <c r="DJ310" s="207"/>
      <c r="DK310" s="207">
        <f t="shared" si="1605"/>
        <v>0</v>
      </c>
      <c r="DL310" s="206">
        <f t="shared" si="1606"/>
        <v>0</v>
      </c>
      <c r="DM310" s="206">
        <f t="shared" si="1607"/>
        <v>0</v>
      </c>
      <c r="DN310" s="207"/>
      <c r="DO310" s="207">
        <f t="shared" si="1608"/>
        <v>0</v>
      </c>
      <c r="DP310" s="206">
        <f t="shared" si="1609"/>
        <v>0</v>
      </c>
      <c r="DQ310" s="206">
        <f t="shared" si="1610"/>
        <v>0</v>
      </c>
      <c r="DR310" s="207"/>
      <c r="DS310" s="207">
        <f t="shared" si="1670"/>
        <v>0</v>
      </c>
      <c r="DT310" s="206">
        <f t="shared" si="1671"/>
        <v>0</v>
      </c>
      <c r="DU310" s="206">
        <f t="shared" si="1672"/>
        <v>0</v>
      </c>
      <c r="DV310" s="207"/>
      <c r="DW310" s="207">
        <f t="shared" si="1611"/>
        <v>0</v>
      </c>
      <c r="DX310" s="206">
        <f t="shared" si="1612"/>
        <v>0</v>
      </c>
      <c r="DY310" s="206">
        <f t="shared" si="1613"/>
        <v>0</v>
      </c>
      <c r="DZ310" s="525"/>
      <c r="EA310" s="207">
        <f t="shared" si="1614"/>
        <v>0</v>
      </c>
      <c r="EB310" s="206">
        <f t="shared" si="1615"/>
        <v>0</v>
      </c>
      <c r="EC310" s="206">
        <f t="shared" si="1616"/>
        <v>0</v>
      </c>
      <c r="ED310" s="207"/>
      <c r="EE310" s="207">
        <f t="shared" si="1617"/>
        <v>0</v>
      </c>
      <c r="EF310" s="206">
        <f t="shared" si="1618"/>
        <v>0</v>
      </c>
      <c r="EG310" s="206">
        <f t="shared" si="1619"/>
        <v>0</v>
      </c>
      <c r="EH310" s="207"/>
      <c r="EI310" s="207">
        <f t="shared" si="1673"/>
        <v>0</v>
      </c>
      <c r="EJ310" s="206">
        <f t="shared" si="1620"/>
        <v>0</v>
      </c>
      <c r="EK310" s="206">
        <f t="shared" si="1621"/>
        <v>0</v>
      </c>
      <c r="EL310" s="207"/>
      <c r="EM310" s="207">
        <f t="shared" si="1622"/>
        <v>0</v>
      </c>
      <c r="EN310" s="206">
        <f t="shared" si="1623"/>
        <v>0</v>
      </c>
      <c r="EO310" s="206">
        <f t="shared" si="1624"/>
        <v>0</v>
      </c>
      <c r="EP310" s="207"/>
      <c r="EQ310" s="207">
        <f t="shared" si="1625"/>
        <v>0</v>
      </c>
      <c r="ER310" s="206">
        <f t="shared" si="1742"/>
        <v>0</v>
      </c>
      <c r="ES310" s="206">
        <f t="shared" si="1626"/>
        <v>0</v>
      </c>
      <c r="ET310" s="207"/>
      <c r="EU310" s="207">
        <f t="shared" si="1674"/>
        <v>0</v>
      </c>
      <c r="EV310" s="206">
        <f t="shared" si="1627"/>
        <v>0</v>
      </c>
      <c r="EW310" s="206">
        <f t="shared" si="1628"/>
        <v>0</v>
      </c>
      <c r="EX310" s="207"/>
      <c r="EY310" s="207">
        <f t="shared" si="1629"/>
        <v>0</v>
      </c>
      <c r="EZ310" s="206">
        <f t="shared" si="1744"/>
        <v>0</v>
      </c>
      <c r="FA310" s="206">
        <f t="shared" si="1745"/>
        <v>0</v>
      </c>
      <c r="FB310" s="207"/>
      <c r="FC310" s="207">
        <f t="shared" si="1630"/>
        <v>0</v>
      </c>
      <c r="FD310" s="206">
        <f t="shared" si="1631"/>
        <v>0</v>
      </c>
      <c r="FE310" s="206">
        <f t="shared" si="1632"/>
        <v>0</v>
      </c>
      <c r="FF310" s="207"/>
      <c r="FG310" s="207">
        <f t="shared" si="1633"/>
        <v>0</v>
      </c>
      <c r="FH310" s="206">
        <f t="shared" si="1634"/>
        <v>0</v>
      </c>
      <c r="FI310" s="206">
        <f t="shared" si="1635"/>
        <v>0</v>
      </c>
      <c r="FJ310" s="207"/>
      <c r="FK310" s="207">
        <f t="shared" si="1636"/>
        <v>0</v>
      </c>
      <c r="FL310" s="206">
        <f t="shared" si="1637"/>
        <v>0</v>
      </c>
      <c r="FM310" s="206">
        <f t="shared" si="1638"/>
        <v>0</v>
      </c>
      <c r="FN310" s="207"/>
      <c r="FO310" s="207">
        <f t="shared" si="1639"/>
        <v>0</v>
      </c>
      <c r="FP310" s="206">
        <f t="shared" si="1640"/>
        <v>0</v>
      </c>
      <c r="FQ310" s="206">
        <f t="shared" si="1641"/>
        <v>0</v>
      </c>
      <c r="FR310" s="207"/>
      <c r="FS310" s="207">
        <f t="shared" si="1642"/>
        <v>0</v>
      </c>
      <c r="FT310" s="206">
        <f t="shared" si="1643"/>
        <v>0</v>
      </c>
      <c r="FU310" s="206">
        <f t="shared" si="1644"/>
        <v>0</v>
      </c>
      <c r="FV310" s="207"/>
      <c r="FW310" s="207">
        <f t="shared" si="1743"/>
        <v>0</v>
      </c>
      <c r="FX310" s="206">
        <f t="shared" si="1746"/>
        <v>0</v>
      </c>
      <c r="FY310" s="206">
        <f t="shared" si="1747"/>
        <v>0</v>
      </c>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1:263" s="3" customFormat="1" x14ac:dyDescent="0.2">
      <c r="A311" s="45" t="s">
        <v>190</v>
      </c>
      <c r="B311" s="45" t="s">
        <v>176</v>
      </c>
      <c r="C311" s="45" t="s">
        <v>10</v>
      </c>
      <c r="D311" s="45">
        <v>35</v>
      </c>
      <c r="E311" s="486"/>
      <c r="F311" s="52">
        <f t="shared" si="1748"/>
        <v>0</v>
      </c>
      <c r="G311" s="47"/>
      <c r="H311" s="52">
        <f t="shared" si="1749"/>
        <v>0</v>
      </c>
      <c r="I311" s="47"/>
      <c r="J311" s="52">
        <f t="shared" si="1750"/>
        <v>0</v>
      </c>
      <c r="K311" s="47"/>
      <c r="L311" s="52">
        <f t="shared" si="1751"/>
        <v>0</v>
      </c>
      <c r="M311" s="47"/>
      <c r="N311" s="52">
        <f t="shared" si="1752"/>
        <v>0</v>
      </c>
      <c r="O311" s="47"/>
      <c r="P311" s="52">
        <f t="shared" si="1753"/>
        <v>0</v>
      </c>
      <c r="Q311" s="47"/>
      <c r="R311" s="52">
        <f t="shared" si="1754"/>
        <v>0</v>
      </c>
      <c r="S311" s="47"/>
      <c r="T311" s="52">
        <f t="shared" si="1755"/>
        <v>0</v>
      </c>
      <c r="U311" s="47"/>
      <c r="V311" s="52">
        <f t="shared" si="1756"/>
        <v>0</v>
      </c>
      <c r="W311" s="47"/>
      <c r="X311" s="52">
        <f t="shared" si="1757"/>
        <v>0</v>
      </c>
      <c r="Y311" s="47"/>
      <c r="Z311" s="52">
        <f t="shared" si="1758"/>
        <v>0</v>
      </c>
      <c r="AA311" s="47"/>
      <c r="AB311" s="481">
        <f t="shared" si="1759"/>
        <v>0</v>
      </c>
      <c r="AC311" s="486"/>
      <c r="AD311" s="52">
        <f t="shared" si="1760"/>
        <v>0</v>
      </c>
      <c r="AE311" s="47"/>
      <c r="AF311" s="52">
        <f t="shared" si="1761"/>
        <v>0</v>
      </c>
      <c r="AG311" s="47"/>
      <c r="AH311" s="52">
        <f t="shared" si="1762"/>
        <v>0</v>
      </c>
      <c r="AI311" s="47"/>
      <c r="AJ311" s="52">
        <f t="shared" si="1763"/>
        <v>0</v>
      </c>
      <c r="AK311" s="47"/>
      <c r="AL311" s="52">
        <f t="shared" si="1764"/>
        <v>0</v>
      </c>
      <c r="AM311" s="47"/>
      <c r="AN311" s="52">
        <f t="shared" si="1765"/>
        <v>0</v>
      </c>
      <c r="AO311" s="47"/>
      <c r="AP311" s="52">
        <f t="shared" si="1766"/>
        <v>0</v>
      </c>
      <c r="AQ311" s="47"/>
      <c r="AR311" s="52">
        <f t="shared" si="1767"/>
        <v>0</v>
      </c>
      <c r="AS311" s="47"/>
      <c r="AT311" s="52">
        <f t="shared" si="1768"/>
        <v>0</v>
      </c>
      <c r="AU311" s="47"/>
      <c r="AV311" s="52">
        <f t="shared" si="1769"/>
        <v>0</v>
      </c>
      <c r="AW311" s="47"/>
      <c r="AX311" s="52">
        <f t="shared" si="1770"/>
        <v>0</v>
      </c>
      <c r="AY311" s="47"/>
      <c r="AZ311" s="481">
        <f t="shared" si="1771"/>
        <v>0</v>
      </c>
      <c r="BA311" s="486"/>
      <c r="BB311" s="52">
        <f t="shared" si="1569"/>
        <v>0</v>
      </c>
      <c r="BC311" s="47"/>
      <c r="BD311" s="52">
        <f t="shared" si="1727"/>
        <v>0</v>
      </c>
      <c r="BE311" s="47"/>
      <c r="BF311" s="52">
        <f t="shared" si="1728"/>
        <v>0</v>
      </c>
      <c r="BG311" s="47"/>
      <c r="BH311" s="52">
        <f t="shared" si="1729"/>
        <v>0</v>
      </c>
      <c r="BI311" s="47"/>
      <c r="BJ311" s="52">
        <f t="shared" si="1730"/>
        <v>0</v>
      </c>
      <c r="BK311" s="47"/>
      <c r="BL311" s="52">
        <f t="shared" si="1731"/>
        <v>0</v>
      </c>
      <c r="BM311" s="47"/>
      <c r="BN311" s="52">
        <f t="shared" si="1732"/>
        <v>0</v>
      </c>
      <c r="BO311" s="47"/>
      <c r="BP311" s="52">
        <f t="shared" si="1733"/>
        <v>0</v>
      </c>
      <c r="BQ311" s="47"/>
      <c r="BR311" s="52">
        <f t="shared" si="1734"/>
        <v>0</v>
      </c>
      <c r="BS311" s="47"/>
      <c r="BT311" s="52">
        <f t="shared" si="1735"/>
        <v>0</v>
      </c>
      <c r="BU311" s="47"/>
      <c r="BV311" s="52">
        <f t="shared" si="1736"/>
        <v>0</v>
      </c>
      <c r="BW311" s="47"/>
      <c r="BX311" s="505">
        <f t="shared" si="1737"/>
        <v>0</v>
      </c>
      <c r="BY311" s="499"/>
      <c r="BZ311" s="52">
        <f t="shared" si="1738"/>
        <v>0</v>
      </c>
      <c r="CA311" s="47"/>
      <c r="CB311" s="52">
        <f t="shared" si="1739"/>
        <v>0</v>
      </c>
      <c r="CC311" s="47"/>
      <c r="CD311" s="52">
        <f t="shared" si="1740"/>
        <v>0</v>
      </c>
      <c r="CE311" s="47"/>
      <c r="CF311" s="52">
        <f t="shared" si="1741"/>
        <v>0</v>
      </c>
      <c r="CG311" s="42"/>
      <c r="CH311" s="49">
        <f t="shared" si="1585"/>
        <v>0</v>
      </c>
      <c r="CI311" s="49">
        <f t="shared" si="1586"/>
        <v>0</v>
      </c>
      <c r="CJ311" s="1"/>
      <c r="CK311" s="1"/>
      <c r="CL311" s="207"/>
      <c r="CM311" s="207">
        <f t="shared" si="1587"/>
        <v>0</v>
      </c>
      <c r="CN311" s="206">
        <f t="shared" si="1588"/>
        <v>0</v>
      </c>
      <c r="CO311" s="206">
        <f t="shared" si="1589"/>
        <v>0</v>
      </c>
      <c r="CP311" s="207"/>
      <c r="CQ311" s="207">
        <f t="shared" si="1590"/>
        <v>0</v>
      </c>
      <c r="CR311" s="206">
        <f t="shared" si="1591"/>
        <v>0</v>
      </c>
      <c r="CS311" s="206">
        <f t="shared" si="1592"/>
        <v>0</v>
      </c>
      <c r="CT311" s="207"/>
      <c r="CU311" s="207">
        <f t="shared" si="1593"/>
        <v>0</v>
      </c>
      <c r="CV311" s="206">
        <f t="shared" si="1594"/>
        <v>0</v>
      </c>
      <c r="CW311" s="206">
        <f t="shared" si="1595"/>
        <v>0</v>
      </c>
      <c r="CX311" s="207"/>
      <c r="CY311" s="207">
        <f t="shared" si="1596"/>
        <v>0</v>
      </c>
      <c r="CZ311" s="206">
        <f t="shared" si="1597"/>
        <v>0</v>
      </c>
      <c r="DA311" s="206">
        <f t="shared" si="1598"/>
        <v>0</v>
      </c>
      <c r="DB311" s="207"/>
      <c r="DC311" s="207">
        <f t="shared" si="1599"/>
        <v>0</v>
      </c>
      <c r="DD311" s="206">
        <f t="shared" si="1600"/>
        <v>0</v>
      </c>
      <c r="DE311" s="206">
        <f t="shared" si="1601"/>
        <v>0</v>
      </c>
      <c r="DF311" s="207"/>
      <c r="DG311" s="207">
        <f t="shared" si="1602"/>
        <v>0</v>
      </c>
      <c r="DH311" s="206">
        <f t="shared" si="1603"/>
        <v>0</v>
      </c>
      <c r="DI311" s="206">
        <f t="shared" si="1604"/>
        <v>0</v>
      </c>
      <c r="DJ311" s="207"/>
      <c r="DK311" s="207">
        <f t="shared" si="1605"/>
        <v>0</v>
      </c>
      <c r="DL311" s="206">
        <f t="shared" si="1606"/>
        <v>0</v>
      </c>
      <c r="DM311" s="206">
        <f t="shared" si="1607"/>
        <v>0</v>
      </c>
      <c r="DN311" s="207"/>
      <c r="DO311" s="207">
        <f t="shared" si="1608"/>
        <v>0</v>
      </c>
      <c r="DP311" s="206">
        <f t="shared" si="1609"/>
        <v>0</v>
      </c>
      <c r="DQ311" s="206">
        <f t="shared" si="1610"/>
        <v>0</v>
      </c>
      <c r="DR311" s="207"/>
      <c r="DS311" s="207">
        <f t="shared" si="1670"/>
        <v>0</v>
      </c>
      <c r="DT311" s="206">
        <f t="shared" si="1671"/>
        <v>0</v>
      </c>
      <c r="DU311" s="206">
        <f t="shared" si="1672"/>
        <v>0</v>
      </c>
      <c r="DV311" s="207"/>
      <c r="DW311" s="207">
        <f t="shared" si="1611"/>
        <v>0</v>
      </c>
      <c r="DX311" s="206">
        <f t="shared" si="1612"/>
        <v>0</v>
      </c>
      <c r="DY311" s="206">
        <f t="shared" si="1613"/>
        <v>0</v>
      </c>
      <c r="DZ311" s="525"/>
      <c r="EA311" s="207">
        <f t="shared" si="1614"/>
        <v>0</v>
      </c>
      <c r="EB311" s="206">
        <f t="shared" si="1615"/>
        <v>0</v>
      </c>
      <c r="EC311" s="206">
        <f t="shared" si="1616"/>
        <v>0</v>
      </c>
      <c r="ED311" s="207"/>
      <c r="EE311" s="207">
        <f t="shared" si="1617"/>
        <v>0</v>
      </c>
      <c r="EF311" s="206">
        <f t="shared" si="1618"/>
        <v>0</v>
      </c>
      <c r="EG311" s="206">
        <f t="shared" si="1619"/>
        <v>0</v>
      </c>
      <c r="EH311" s="207"/>
      <c r="EI311" s="207">
        <f t="shared" si="1673"/>
        <v>0</v>
      </c>
      <c r="EJ311" s="206">
        <f t="shared" si="1620"/>
        <v>0</v>
      </c>
      <c r="EK311" s="206">
        <f t="shared" si="1621"/>
        <v>0</v>
      </c>
      <c r="EL311" s="207"/>
      <c r="EM311" s="207">
        <f t="shared" si="1622"/>
        <v>0</v>
      </c>
      <c r="EN311" s="206">
        <f t="shared" si="1623"/>
        <v>0</v>
      </c>
      <c r="EO311" s="206">
        <f t="shared" si="1624"/>
        <v>0</v>
      </c>
      <c r="EP311" s="207"/>
      <c r="EQ311" s="207">
        <f t="shared" si="1625"/>
        <v>0</v>
      </c>
      <c r="ER311" s="206">
        <f t="shared" si="1742"/>
        <v>0</v>
      </c>
      <c r="ES311" s="206">
        <f t="shared" si="1626"/>
        <v>0</v>
      </c>
      <c r="ET311" s="207"/>
      <c r="EU311" s="207">
        <f t="shared" si="1674"/>
        <v>0</v>
      </c>
      <c r="EV311" s="206">
        <f t="shared" si="1627"/>
        <v>0</v>
      </c>
      <c r="EW311" s="206">
        <f t="shared" si="1628"/>
        <v>0</v>
      </c>
      <c r="EX311" s="207"/>
      <c r="EY311" s="207">
        <f t="shared" si="1629"/>
        <v>0</v>
      </c>
      <c r="EZ311" s="206">
        <f t="shared" si="1744"/>
        <v>0</v>
      </c>
      <c r="FA311" s="206">
        <f t="shared" si="1745"/>
        <v>0</v>
      </c>
      <c r="FB311" s="207"/>
      <c r="FC311" s="207">
        <f t="shared" si="1630"/>
        <v>0</v>
      </c>
      <c r="FD311" s="206">
        <f t="shared" si="1631"/>
        <v>0</v>
      </c>
      <c r="FE311" s="206">
        <f t="shared" si="1632"/>
        <v>0</v>
      </c>
      <c r="FF311" s="207"/>
      <c r="FG311" s="207">
        <f t="shared" si="1633"/>
        <v>0</v>
      </c>
      <c r="FH311" s="206">
        <f t="shared" si="1634"/>
        <v>0</v>
      </c>
      <c r="FI311" s="206">
        <f t="shared" si="1635"/>
        <v>0</v>
      </c>
      <c r="FJ311" s="207"/>
      <c r="FK311" s="207">
        <f t="shared" si="1636"/>
        <v>0</v>
      </c>
      <c r="FL311" s="206">
        <f t="shared" si="1637"/>
        <v>0</v>
      </c>
      <c r="FM311" s="206">
        <f t="shared" si="1638"/>
        <v>0</v>
      </c>
      <c r="FN311" s="207"/>
      <c r="FO311" s="207">
        <f t="shared" si="1639"/>
        <v>0</v>
      </c>
      <c r="FP311" s="206">
        <f t="shared" si="1640"/>
        <v>0</v>
      </c>
      <c r="FQ311" s="206">
        <f t="shared" si="1641"/>
        <v>0</v>
      </c>
      <c r="FR311" s="207"/>
      <c r="FS311" s="207">
        <f t="shared" si="1642"/>
        <v>0</v>
      </c>
      <c r="FT311" s="206">
        <f t="shared" si="1643"/>
        <v>0</v>
      </c>
      <c r="FU311" s="206">
        <f t="shared" si="1644"/>
        <v>0</v>
      </c>
      <c r="FV311" s="207"/>
      <c r="FW311" s="207">
        <f t="shared" si="1743"/>
        <v>0</v>
      </c>
      <c r="FX311" s="206">
        <f t="shared" si="1746"/>
        <v>0</v>
      </c>
      <c r="FY311" s="206">
        <f t="shared" si="1747"/>
        <v>0</v>
      </c>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1:263" s="3" customFormat="1" x14ac:dyDescent="0.2">
      <c r="A312" s="45" t="s">
        <v>251</v>
      </c>
      <c r="B312" s="45" t="s">
        <v>197</v>
      </c>
      <c r="C312" s="45" t="s">
        <v>10</v>
      </c>
      <c r="D312" s="45">
        <v>35</v>
      </c>
      <c r="E312" s="486"/>
      <c r="F312" s="52">
        <f t="shared" ref="F312:F314" si="1797">SUM(E312*$D312)</f>
        <v>0</v>
      </c>
      <c r="G312" s="47"/>
      <c r="H312" s="52">
        <f t="shared" ref="H312:H314" si="1798">SUM(G312*$D312)</f>
        <v>0</v>
      </c>
      <c r="I312" s="47"/>
      <c r="J312" s="52">
        <f t="shared" ref="J312:J314" si="1799">SUM(I312*$D312)</f>
        <v>0</v>
      </c>
      <c r="K312" s="47"/>
      <c r="L312" s="52">
        <f t="shared" ref="L312:L314" si="1800">SUM(K312*$D312)</f>
        <v>0</v>
      </c>
      <c r="M312" s="47"/>
      <c r="N312" s="52">
        <f t="shared" ref="N312:N314" si="1801">SUM(M312*$D312)</f>
        <v>0</v>
      </c>
      <c r="O312" s="47"/>
      <c r="P312" s="52">
        <f t="shared" ref="P312:P314" si="1802">SUM(O312*$D312)</f>
        <v>0</v>
      </c>
      <c r="Q312" s="47"/>
      <c r="R312" s="52">
        <f t="shared" ref="R312:R314" si="1803">SUM(Q312*$D312)</f>
        <v>0</v>
      </c>
      <c r="S312" s="47"/>
      <c r="T312" s="52">
        <f t="shared" ref="T312:T314" si="1804">SUM(S312*$D312)</f>
        <v>0</v>
      </c>
      <c r="U312" s="47"/>
      <c r="V312" s="52">
        <f t="shared" ref="V312:V314" si="1805">SUM(U312*$D312)</f>
        <v>0</v>
      </c>
      <c r="W312" s="47"/>
      <c r="X312" s="52">
        <f t="shared" ref="X312:X314" si="1806">SUM(W312*$D312)</f>
        <v>0</v>
      </c>
      <c r="Y312" s="47"/>
      <c r="Z312" s="52">
        <f t="shared" ref="Z312:Z314" si="1807">SUM(Y312*$D312)</f>
        <v>0</v>
      </c>
      <c r="AA312" s="47"/>
      <c r="AB312" s="481">
        <f t="shared" ref="AB312:AB314" si="1808">SUM(AA312*$D312)</f>
        <v>0</v>
      </c>
      <c r="AC312" s="486"/>
      <c r="AD312" s="52">
        <f t="shared" ref="AD312:AD314" si="1809">SUM(AC312*$D312)</f>
        <v>0</v>
      </c>
      <c r="AE312" s="47"/>
      <c r="AF312" s="52">
        <f t="shared" ref="AF312:AF314" si="1810">SUM(AE312*$D312)</f>
        <v>0</v>
      </c>
      <c r="AG312" s="47"/>
      <c r="AH312" s="52">
        <f t="shared" ref="AH312:AH314" si="1811">SUM(AG312*$D312)</f>
        <v>0</v>
      </c>
      <c r="AI312" s="47"/>
      <c r="AJ312" s="52">
        <f t="shared" ref="AJ312:AJ314" si="1812">SUM(AI312*$D312)</f>
        <v>0</v>
      </c>
      <c r="AK312" s="47"/>
      <c r="AL312" s="52">
        <f t="shared" ref="AL312:AL314" si="1813">SUM(AK312*$D312)</f>
        <v>0</v>
      </c>
      <c r="AM312" s="47"/>
      <c r="AN312" s="52">
        <f t="shared" ref="AN312:AN314" si="1814">SUM(AM312*$D312)</f>
        <v>0</v>
      </c>
      <c r="AO312" s="47"/>
      <c r="AP312" s="52">
        <f t="shared" ref="AP312:AP314" si="1815">SUM(AO312*$D312)</f>
        <v>0</v>
      </c>
      <c r="AQ312" s="47"/>
      <c r="AR312" s="52">
        <f t="shared" ref="AR312:AR314" si="1816">SUM(AQ312*$D312)</f>
        <v>0</v>
      </c>
      <c r="AS312" s="47"/>
      <c r="AT312" s="52">
        <f t="shared" ref="AT312:AT314" si="1817">SUM(AS312*$D312)</f>
        <v>0</v>
      </c>
      <c r="AU312" s="47"/>
      <c r="AV312" s="52">
        <f t="shared" ref="AV312:AV314" si="1818">SUM(AU312*$D312)</f>
        <v>0</v>
      </c>
      <c r="AW312" s="47"/>
      <c r="AX312" s="52">
        <f t="shared" ref="AX312:AX314" si="1819">SUM(AW312*$D312)</f>
        <v>0</v>
      </c>
      <c r="AY312" s="47"/>
      <c r="AZ312" s="481">
        <f t="shared" ref="AZ312:AZ314" si="1820">SUM(AY312*$D312)</f>
        <v>0</v>
      </c>
      <c r="BA312" s="486"/>
      <c r="BB312" s="52">
        <f t="shared" ref="BB312:BB314" si="1821">SUM(BA312*$D312)</f>
        <v>0</v>
      </c>
      <c r="BC312" s="47"/>
      <c r="BD312" s="52">
        <f t="shared" si="1727"/>
        <v>0</v>
      </c>
      <c r="BE312" s="47"/>
      <c r="BF312" s="52">
        <f t="shared" si="1728"/>
        <v>0</v>
      </c>
      <c r="BG312" s="47"/>
      <c r="BH312" s="52">
        <f t="shared" si="1729"/>
        <v>0</v>
      </c>
      <c r="BI312" s="47"/>
      <c r="BJ312" s="52">
        <f t="shared" si="1730"/>
        <v>0</v>
      </c>
      <c r="BK312" s="47"/>
      <c r="BL312" s="52">
        <f t="shared" si="1731"/>
        <v>0</v>
      </c>
      <c r="BM312" s="47"/>
      <c r="BN312" s="52">
        <f t="shared" si="1732"/>
        <v>0</v>
      </c>
      <c r="BO312" s="47"/>
      <c r="BP312" s="52">
        <f t="shared" si="1733"/>
        <v>0</v>
      </c>
      <c r="BQ312" s="47"/>
      <c r="BR312" s="52">
        <f t="shared" si="1734"/>
        <v>0</v>
      </c>
      <c r="BS312" s="47"/>
      <c r="BT312" s="52">
        <f t="shared" si="1735"/>
        <v>0</v>
      </c>
      <c r="BU312" s="47"/>
      <c r="BV312" s="52">
        <f t="shared" si="1736"/>
        <v>0</v>
      </c>
      <c r="BW312" s="47"/>
      <c r="BX312" s="505">
        <f t="shared" si="1737"/>
        <v>0</v>
      </c>
      <c r="BY312" s="499"/>
      <c r="BZ312" s="52">
        <f t="shared" si="1738"/>
        <v>0</v>
      </c>
      <c r="CA312" s="47"/>
      <c r="CB312" s="52">
        <f t="shared" si="1739"/>
        <v>0</v>
      </c>
      <c r="CC312" s="47"/>
      <c r="CD312" s="52">
        <f t="shared" si="1740"/>
        <v>0</v>
      </c>
      <c r="CE312" s="47"/>
      <c r="CF312" s="52">
        <f t="shared" si="1741"/>
        <v>0</v>
      </c>
      <c r="CG312" s="42"/>
      <c r="CH312" s="49">
        <f t="shared" si="1585"/>
        <v>0</v>
      </c>
      <c r="CI312" s="49">
        <f t="shared" si="1586"/>
        <v>0</v>
      </c>
      <c r="CJ312" s="1"/>
      <c r="CK312" s="1"/>
      <c r="CL312" s="207"/>
      <c r="CM312" s="207">
        <f t="shared" si="1587"/>
        <v>0</v>
      </c>
      <c r="CN312" s="206">
        <f t="shared" si="1588"/>
        <v>0</v>
      </c>
      <c r="CO312" s="206">
        <f t="shared" si="1589"/>
        <v>0</v>
      </c>
      <c r="CP312" s="207"/>
      <c r="CQ312" s="207">
        <f t="shared" si="1590"/>
        <v>0</v>
      </c>
      <c r="CR312" s="206">
        <f t="shared" si="1591"/>
        <v>0</v>
      </c>
      <c r="CS312" s="206">
        <f t="shared" si="1592"/>
        <v>0</v>
      </c>
      <c r="CT312" s="207"/>
      <c r="CU312" s="207">
        <f t="shared" si="1593"/>
        <v>0</v>
      </c>
      <c r="CV312" s="206">
        <f t="shared" si="1594"/>
        <v>0</v>
      </c>
      <c r="CW312" s="206">
        <f t="shared" si="1595"/>
        <v>0</v>
      </c>
      <c r="CX312" s="207"/>
      <c r="CY312" s="207">
        <f t="shared" si="1596"/>
        <v>0</v>
      </c>
      <c r="CZ312" s="206">
        <f t="shared" si="1597"/>
        <v>0</v>
      </c>
      <c r="DA312" s="206">
        <f t="shared" si="1598"/>
        <v>0</v>
      </c>
      <c r="DB312" s="207"/>
      <c r="DC312" s="207">
        <f t="shared" si="1599"/>
        <v>0</v>
      </c>
      <c r="DD312" s="206">
        <f t="shared" si="1600"/>
        <v>0</v>
      </c>
      <c r="DE312" s="206">
        <f t="shared" si="1601"/>
        <v>0</v>
      </c>
      <c r="DF312" s="207"/>
      <c r="DG312" s="207">
        <f t="shared" si="1602"/>
        <v>0</v>
      </c>
      <c r="DH312" s="206">
        <f t="shared" si="1603"/>
        <v>0</v>
      </c>
      <c r="DI312" s="206">
        <f t="shared" si="1604"/>
        <v>0</v>
      </c>
      <c r="DJ312" s="207"/>
      <c r="DK312" s="207">
        <f t="shared" si="1605"/>
        <v>0</v>
      </c>
      <c r="DL312" s="206">
        <f t="shared" si="1606"/>
        <v>0</v>
      </c>
      <c r="DM312" s="206">
        <f t="shared" si="1607"/>
        <v>0</v>
      </c>
      <c r="DN312" s="207"/>
      <c r="DO312" s="207">
        <f t="shared" si="1608"/>
        <v>0</v>
      </c>
      <c r="DP312" s="206">
        <f t="shared" si="1609"/>
        <v>0</v>
      </c>
      <c r="DQ312" s="206">
        <f t="shared" si="1610"/>
        <v>0</v>
      </c>
      <c r="DR312" s="207"/>
      <c r="DS312" s="207">
        <f t="shared" si="1670"/>
        <v>0</v>
      </c>
      <c r="DT312" s="206">
        <f t="shared" si="1671"/>
        <v>0</v>
      </c>
      <c r="DU312" s="206">
        <f t="shared" si="1672"/>
        <v>0</v>
      </c>
      <c r="DV312" s="207"/>
      <c r="DW312" s="207">
        <f t="shared" si="1611"/>
        <v>0</v>
      </c>
      <c r="DX312" s="206">
        <f t="shared" si="1612"/>
        <v>0</v>
      </c>
      <c r="DY312" s="206">
        <f t="shared" si="1613"/>
        <v>0</v>
      </c>
      <c r="DZ312" s="525"/>
      <c r="EA312" s="207">
        <f t="shared" si="1614"/>
        <v>0</v>
      </c>
      <c r="EB312" s="206">
        <f t="shared" si="1615"/>
        <v>0</v>
      </c>
      <c r="EC312" s="206">
        <f t="shared" si="1616"/>
        <v>0</v>
      </c>
      <c r="ED312" s="207"/>
      <c r="EE312" s="207">
        <f t="shared" si="1617"/>
        <v>0</v>
      </c>
      <c r="EF312" s="206">
        <f t="shared" si="1618"/>
        <v>0</v>
      </c>
      <c r="EG312" s="206">
        <f t="shared" si="1619"/>
        <v>0</v>
      </c>
      <c r="EH312" s="207"/>
      <c r="EI312" s="207">
        <f t="shared" si="1673"/>
        <v>0</v>
      </c>
      <c r="EJ312" s="206">
        <f t="shared" si="1620"/>
        <v>0</v>
      </c>
      <c r="EK312" s="206">
        <f t="shared" si="1621"/>
        <v>0</v>
      </c>
      <c r="EL312" s="207"/>
      <c r="EM312" s="207">
        <f t="shared" si="1622"/>
        <v>0</v>
      </c>
      <c r="EN312" s="206">
        <f t="shared" si="1623"/>
        <v>0</v>
      </c>
      <c r="EO312" s="206">
        <f t="shared" si="1624"/>
        <v>0</v>
      </c>
      <c r="EP312" s="207"/>
      <c r="EQ312" s="207">
        <f t="shared" si="1625"/>
        <v>0</v>
      </c>
      <c r="ER312" s="206">
        <f t="shared" si="1742"/>
        <v>0</v>
      </c>
      <c r="ES312" s="206">
        <f t="shared" si="1626"/>
        <v>0</v>
      </c>
      <c r="ET312" s="207"/>
      <c r="EU312" s="207">
        <f t="shared" si="1674"/>
        <v>0</v>
      </c>
      <c r="EV312" s="206">
        <f t="shared" si="1627"/>
        <v>0</v>
      </c>
      <c r="EW312" s="206">
        <f t="shared" si="1628"/>
        <v>0</v>
      </c>
      <c r="EX312" s="207"/>
      <c r="EY312" s="207">
        <f t="shared" si="1629"/>
        <v>0</v>
      </c>
      <c r="EZ312" s="206">
        <f t="shared" si="1744"/>
        <v>0</v>
      </c>
      <c r="FA312" s="206">
        <f t="shared" si="1745"/>
        <v>0</v>
      </c>
      <c r="FB312" s="207"/>
      <c r="FC312" s="207">
        <f t="shared" si="1630"/>
        <v>0</v>
      </c>
      <c r="FD312" s="206">
        <f t="shared" si="1631"/>
        <v>0</v>
      </c>
      <c r="FE312" s="206">
        <f t="shared" si="1632"/>
        <v>0</v>
      </c>
      <c r="FF312" s="207"/>
      <c r="FG312" s="207">
        <f t="shared" si="1633"/>
        <v>0</v>
      </c>
      <c r="FH312" s="206">
        <f t="shared" si="1634"/>
        <v>0</v>
      </c>
      <c r="FI312" s="206">
        <f t="shared" si="1635"/>
        <v>0</v>
      </c>
      <c r="FJ312" s="207"/>
      <c r="FK312" s="207">
        <f t="shared" si="1636"/>
        <v>0</v>
      </c>
      <c r="FL312" s="206">
        <f t="shared" si="1637"/>
        <v>0</v>
      </c>
      <c r="FM312" s="206">
        <f t="shared" si="1638"/>
        <v>0</v>
      </c>
      <c r="FN312" s="207"/>
      <c r="FO312" s="207">
        <f t="shared" si="1639"/>
        <v>0</v>
      </c>
      <c r="FP312" s="206">
        <f t="shared" si="1640"/>
        <v>0</v>
      </c>
      <c r="FQ312" s="206">
        <f t="shared" si="1641"/>
        <v>0</v>
      </c>
      <c r="FR312" s="207"/>
      <c r="FS312" s="207">
        <f t="shared" si="1642"/>
        <v>0</v>
      </c>
      <c r="FT312" s="206">
        <f t="shared" si="1643"/>
        <v>0</v>
      </c>
      <c r="FU312" s="206">
        <f t="shared" si="1644"/>
        <v>0</v>
      </c>
      <c r="FV312" s="207"/>
      <c r="FW312" s="207">
        <f t="shared" si="1743"/>
        <v>0</v>
      </c>
      <c r="FX312" s="206">
        <f t="shared" si="1746"/>
        <v>0</v>
      </c>
      <c r="FY312" s="206">
        <f t="shared" si="1747"/>
        <v>0</v>
      </c>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1:263" s="3" customFormat="1" x14ac:dyDescent="0.2">
      <c r="A313" s="45" t="s">
        <v>140</v>
      </c>
      <c r="B313" s="45" t="s">
        <v>254</v>
      </c>
      <c r="C313" s="45" t="s">
        <v>10</v>
      </c>
      <c r="D313" s="45">
        <v>35</v>
      </c>
      <c r="E313" s="486"/>
      <c r="F313" s="52">
        <f t="shared" si="1797"/>
        <v>0</v>
      </c>
      <c r="G313" s="47"/>
      <c r="H313" s="52">
        <f t="shared" si="1798"/>
        <v>0</v>
      </c>
      <c r="I313" s="47"/>
      <c r="J313" s="52">
        <f t="shared" si="1799"/>
        <v>0</v>
      </c>
      <c r="K313" s="47"/>
      <c r="L313" s="52">
        <f t="shared" si="1800"/>
        <v>0</v>
      </c>
      <c r="M313" s="47"/>
      <c r="N313" s="52">
        <f t="shared" si="1801"/>
        <v>0</v>
      </c>
      <c r="O313" s="47"/>
      <c r="P313" s="52">
        <f t="shared" si="1802"/>
        <v>0</v>
      </c>
      <c r="Q313" s="47"/>
      <c r="R313" s="52">
        <f t="shared" si="1803"/>
        <v>0</v>
      </c>
      <c r="S313" s="47"/>
      <c r="T313" s="52">
        <f t="shared" si="1804"/>
        <v>0</v>
      </c>
      <c r="U313" s="47"/>
      <c r="V313" s="52">
        <f t="shared" si="1805"/>
        <v>0</v>
      </c>
      <c r="W313" s="47"/>
      <c r="X313" s="52">
        <f t="shared" si="1806"/>
        <v>0</v>
      </c>
      <c r="Y313" s="47"/>
      <c r="Z313" s="52">
        <f t="shared" si="1807"/>
        <v>0</v>
      </c>
      <c r="AA313" s="47"/>
      <c r="AB313" s="481">
        <f t="shared" si="1808"/>
        <v>0</v>
      </c>
      <c r="AC313" s="486"/>
      <c r="AD313" s="52">
        <f t="shared" si="1809"/>
        <v>0</v>
      </c>
      <c r="AE313" s="47"/>
      <c r="AF313" s="52">
        <f t="shared" si="1810"/>
        <v>0</v>
      </c>
      <c r="AG313" s="47"/>
      <c r="AH313" s="52">
        <f t="shared" si="1811"/>
        <v>0</v>
      </c>
      <c r="AI313" s="47"/>
      <c r="AJ313" s="52">
        <f t="shared" si="1812"/>
        <v>0</v>
      </c>
      <c r="AK313" s="47"/>
      <c r="AL313" s="52">
        <f t="shared" si="1813"/>
        <v>0</v>
      </c>
      <c r="AM313" s="47"/>
      <c r="AN313" s="52">
        <f t="shared" si="1814"/>
        <v>0</v>
      </c>
      <c r="AO313" s="47"/>
      <c r="AP313" s="52">
        <f t="shared" si="1815"/>
        <v>0</v>
      </c>
      <c r="AQ313" s="47"/>
      <c r="AR313" s="52">
        <f t="shared" si="1816"/>
        <v>0</v>
      </c>
      <c r="AS313" s="47"/>
      <c r="AT313" s="52">
        <f t="shared" si="1817"/>
        <v>0</v>
      </c>
      <c r="AU313" s="47"/>
      <c r="AV313" s="52">
        <f t="shared" si="1818"/>
        <v>0</v>
      </c>
      <c r="AW313" s="47"/>
      <c r="AX313" s="52">
        <f t="shared" si="1819"/>
        <v>0</v>
      </c>
      <c r="AY313" s="47"/>
      <c r="AZ313" s="481">
        <f t="shared" si="1820"/>
        <v>0</v>
      </c>
      <c r="BA313" s="486"/>
      <c r="BB313" s="52">
        <f t="shared" si="1821"/>
        <v>0</v>
      </c>
      <c r="BC313" s="47"/>
      <c r="BD313" s="52">
        <f t="shared" si="1727"/>
        <v>0</v>
      </c>
      <c r="BE313" s="47"/>
      <c r="BF313" s="52">
        <f t="shared" si="1728"/>
        <v>0</v>
      </c>
      <c r="BG313" s="47"/>
      <c r="BH313" s="52">
        <f t="shared" si="1729"/>
        <v>0</v>
      </c>
      <c r="BI313" s="47"/>
      <c r="BJ313" s="52">
        <f t="shared" si="1730"/>
        <v>0</v>
      </c>
      <c r="BK313" s="47"/>
      <c r="BL313" s="52">
        <f t="shared" si="1731"/>
        <v>0</v>
      </c>
      <c r="BM313" s="47"/>
      <c r="BN313" s="52">
        <f t="shared" si="1732"/>
        <v>0</v>
      </c>
      <c r="BO313" s="47"/>
      <c r="BP313" s="52">
        <f t="shared" si="1733"/>
        <v>0</v>
      </c>
      <c r="BQ313" s="47"/>
      <c r="BR313" s="52">
        <f t="shared" si="1734"/>
        <v>0</v>
      </c>
      <c r="BS313" s="47"/>
      <c r="BT313" s="52">
        <f t="shared" si="1735"/>
        <v>0</v>
      </c>
      <c r="BU313" s="47"/>
      <c r="BV313" s="52">
        <f t="shared" si="1736"/>
        <v>0</v>
      </c>
      <c r="BW313" s="47"/>
      <c r="BX313" s="505">
        <f t="shared" si="1737"/>
        <v>0</v>
      </c>
      <c r="BY313" s="499"/>
      <c r="BZ313" s="52">
        <f t="shared" si="1738"/>
        <v>0</v>
      </c>
      <c r="CA313" s="47"/>
      <c r="CB313" s="52">
        <f t="shared" si="1739"/>
        <v>0</v>
      </c>
      <c r="CC313" s="47"/>
      <c r="CD313" s="52">
        <f t="shared" si="1740"/>
        <v>0</v>
      </c>
      <c r="CE313" s="47"/>
      <c r="CF313" s="52">
        <f t="shared" si="1741"/>
        <v>0</v>
      </c>
      <c r="CG313" s="42"/>
      <c r="CH313" s="49">
        <f t="shared" si="1585"/>
        <v>0</v>
      </c>
      <c r="CI313" s="49">
        <f t="shared" si="1586"/>
        <v>0</v>
      </c>
      <c r="CJ313" s="1"/>
      <c r="CK313" s="1"/>
      <c r="CL313" s="207"/>
      <c r="CM313" s="207">
        <f t="shared" si="1587"/>
        <v>0</v>
      </c>
      <c r="CN313" s="206">
        <f t="shared" si="1588"/>
        <v>0</v>
      </c>
      <c r="CO313" s="206">
        <f t="shared" si="1589"/>
        <v>0</v>
      </c>
      <c r="CP313" s="207"/>
      <c r="CQ313" s="207">
        <f t="shared" si="1590"/>
        <v>0</v>
      </c>
      <c r="CR313" s="206">
        <f t="shared" si="1591"/>
        <v>0</v>
      </c>
      <c r="CS313" s="206">
        <f t="shared" si="1592"/>
        <v>0</v>
      </c>
      <c r="CT313" s="207"/>
      <c r="CU313" s="207">
        <f t="shared" si="1593"/>
        <v>0</v>
      </c>
      <c r="CV313" s="206">
        <f t="shared" si="1594"/>
        <v>0</v>
      </c>
      <c r="CW313" s="206">
        <f t="shared" si="1595"/>
        <v>0</v>
      </c>
      <c r="CX313" s="207"/>
      <c r="CY313" s="207">
        <f t="shared" si="1596"/>
        <v>0</v>
      </c>
      <c r="CZ313" s="206">
        <f t="shared" si="1597"/>
        <v>0</v>
      </c>
      <c r="DA313" s="206">
        <f t="shared" si="1598"/>
        <v>0</v>
      </c>
      <c r="DB313" s="207"/>
      <c r="DC313" s="207">
        <f t="shared" si="1599"/>
        <v>0</v>
      </c>
      <c r="DD313" s="206">
        <f t="shared" si="1600"/>
        <v>0</v>
      </c>
      <c r="DE313" s="206">
        <f t="shared" si="1601"/>
        <v>0</v>
      </c>
      <c r="DF313" s="207"/>
      <c r="DG313" s="207">
        <f t="shared" si="1602"/>
        <v>0</v>
      </c>
      <c r="DH313" s="206">
        <f t="shared" si="1603"/>
        <v>0</v>
      </c>
      <c r="DI313" s="206">
        <f t="shared" si="1604"/>
        <v>0</v>
      </c>
      <c r="DJ313" s="207"/>
      <c r="DK313" s="207">
        <f t="shared" si="1605"/>
        <v>0</v>
      </c>
      <c r="DL313" s="206">
        <f t="shared" si="1606"/>
        <v>0</v>
      </c>
      <c r="DM313" s="206">
        <f t="shared" si="1607"/>
        <v>0</v>
      </c>
      <c r="DN313" s="207"/>
      <c r="DO313" s="207">
        <f t="shared" si="1608"/>
        <v>0</v>
      </c>
      <c r="DP313" s="206">
        <f t="shared" si="1609"/>
        <v>0</v>
      </c>
      <c r="DQ313" s="206">
        <f t="shared" si="1610"/>
        <v>0</v>
      </c>
      <c r="DR313" s="207"/>
      <c r="DS313" s="207">
        <f t="shared" si="1670"/>
        <v>0</v>
      </c>
      <c r="DT313" s="206">
        <f t="shared" si="1671"/>
        <v>0</v>
      </c>
      <c r="DU313" s="206">
        <f t="shared" si="1672"/>
        <v>0</v>
      </c>
      <c r="DV313" s="207"/>
      <c r="DW313" s="207">
        <f t="shared" si="1611"/>
        <v>0</v>
      </c>
      <c r="DX313" s="206">
        <f t="shared" si="1612"/>
        <v>0</v>
      </c>
      <c r="DY313" s="206">
        <f t="shared" si="1613"/>
        <v>0</v>
      </c>
      <c r="DZ313" s="525"/>
      <c r="EA313" s="207">
        <f t="shared" si="1614"/>
        <v>0</v>
      </c>
      <c r="EB313" s="206">
        <f t="shared" si="1615"/>
        <v>0</v>
      </c>
      <c r="EC313" s="206">
        <f t="shared" si="1616"/>
        <v>0</v>
      </c>
      <c r="ED313" s="207"/>
      <c r="EE313" s="207">
        <f t="shared" si="1617"/>
        <v>0</v>
      </c>
      <c r="EF313" s="206">
        <f t="shared" si="1618"/>
        <v>0</v>
      </c>
      <c r="EG313" s="206">
        <f t="shared" si="1619"/>
        <v>0</v>
      </c>
      <c r="EH313" s="207"/>
      <c r="EI313" s="207">
        <f t="shared" si="1673"/>
        <v>0</v>
      </c>
      <c r="EJ313" s="206">
        <f t="shared" si="1620"/>
        <v>0</v>
      </c>
      <c r="EK313" s="206">
        <f t="shared" si="1621"/>
        <v>0</v>
      </c>
      <c r="EL313" s="207"/>
      <c r="EM313" s="207">
        <f t="shared" si="1622"/>
        <v>0</v>
      </c>
      <c r="EN313" s="206">
        <f t="shared" si="1623"/>
        <v>0</v>
      </c>
      <c r="EO313" s="206">
        <f t="shared" si="1624"/>
        <v>0</v>
      </c>
      <c r="EP313" s="207"/>
      <c r="EQ313" s="207">
        <f t="shared" si="1625"/>
        <v>0</v>
      </c>
      <c r="ER313" s="206">
        <f t="shared" si="1742"/>
        <v>0</v>
      </c>
      <c r="ES313" s="206">
        <f t="shared" si="1626"/>
        <v>0</v>
      </c>
      <c r="ET313" s="207"/>
      <c r="EU313" s="207">
        <f t="shared" si="1674"/>
        <v>0</v>
      </c>
      <c r="EV313" s="206">
        <f t="shared" si="1627"/>
        <v>0</v>
      </c>
      <c r="EW313" s="206">
        <f t="shared" si="1628"/>
        <v>0</v>
      </c>
      <c r="EX313" s="207"/>
      <c r="EY313" s="207">
        <f t="shared" si="1629"/>
        <v>0</v>
      </c>
      <c r="EZ313" s="206">
        <f t="shared" si="1744"/>
        <v>0</v>
      </c>
      <c r="FA313" s="206">
        <f t="shared" si="1745"/>
        <v>0</v>
      </c>
      <c r="FB313" s="207"/>
      <c r="FC313" s="207">
        <f t="shared" si="1630"/>
        <v>0</v>
      </c>
      <c r="FD313" s="206">
        <f t="shared" si="1631"/>
        <v>0</v>
      </c>
      <c r="FE313" s="206">
        <f t="shared" si="1632"/>
        <v>0</v>
      </c>
      <c r="FF313" s="207"/>
      <c r="FG313" s="207">
        <f t="shared" si="1633"/>
        <v>0</v>
      </c>
      <c r="FH313" s="206">
        <f t="shared" si="1634"/>
        <v>0</v>
      </c>
      <c r="FI313" s="206">
        <f t="shared" si="1635"/>
        <v>0</v>
      </c>
      <c r="FJ313" s="207"/>
      <c r="FK313" s="207">
        <f t="shared" si="1636"/>
        <v>0</v>
      </c>
      <c r="FL313" s="206">
        <f t="shared" si="1637"/>
        <v>0</v>
      </c>
      <c r="FM313" s="206">
        <f t="shared" si="1638"/>
        <v>0</v>
      </c>
      <c r="FN313" s="207"/>
      <c r="FO313" s="207">
        <f t="shared" si="1639"/>
        <v>0</v>
      </c>
      <c r="FP313" s="206">
        <f t="shared" si="1640"/>
        <v>0</v>
      </c>
      <c r="FQ313" s="206">
        <f t="shared" si="1641"/>
        <v>0</v>
      </c>
      <c r="FR313" s="207"/>
      <c r="FS313" s="207">
        <f t="shared" si="1642"/>
        <v>0</v>
      </c>
      <c r="FT313" s="206">
        <f t="shared" si="1643"/>
        <v>0</v>
      </c>
      <c r="FU313" s="206">
        <f t="shared" si="1644"/>
        <v>0</v>
      </c>
      <c r="FV313" s="207"/>
      <c r="FW313" s="207">
        <f t="shared" si="1743"/>
        <v>0</v>
      </c>
      <c r="FX313" s="206">
        <f t="shared" si="1746"/>
        <v>0</v>
      </c>
      <c r="FY313" s="206">
        <f t="shared" si="1747"/>
        <v>0</v>
      </c>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1:263" s="3" customFormat="1" x14ac:dyDescent="0.2">
      <c r="A314" s="45" t="s">
        <v>255</v>
      </c>
      <c r="B314" s="45" t="s">
        <v>256</v>
      </c>
      <c r="C314" s="45" t="s">
        <v>10</v>
      </c>
      <c r="D314" s="45">
        <v>35</v>
      </c>
      <c r="E314" s="486"/>
      <c r="F314" s="52">
        <f t="shared" si="1797"/>
        <v>0</v>
      </c>
      <c r="G314" s="47"/>
      <c r="H314" s="52">
        <f t="shared" si="1798"/>
        <v>0</v>
      </c>
      <c r="I314" s="47"/>
      <c r="J314" s="52">
        <f t="shared" si="1799"/>
        <v>0</v>
      </c>
      <c r="K314" s="47"/>
      <c r="L314" s="52">
        <f t="shared" si="1800"/>
        <v>0</v>
      </c>
      <c r="M314" s="47"/>
      <c r="N314" s="52">
        <f t="shared" si="1801"/>
        <v>0</v>
      </c>
      <c r="O314" s="47"/>
      <c r="P314" s="52">
        <f t="shared" si="1802"/>
        <v>0</v>
      </c>
      <c r="Q314" s="47"/>
      <c r="R314" s="52">
        <f t="shared" si="1803"/>
        <v>0</v>
      </c>
      <c r="S314" s="47"/>
      <c r="T314" s="52">
        <f t="shared" si="1804"/>
        <v>0</v>
      </c>
      <c r="U314" s="47"/>
      <c r="V314" s="52">
        <f t="shared" si="1805"/>
        <v>0</v>
      </c>
      <c r="W314" s="47"/>
      <c r="X314" s="52">
        <f t="shared" si="1806"/>
        <v>0</v>
      </c>
      <c r="Y314" s="47"/>
      <c r="Z314" s="52">
        <f t="shared" si="1807"/>
        <v>0</v>
      </c>
      <c r="AA314" s="47"/>
      <c r="AB314" s="481">
        <f t="shared" si="1808"/>
        <v>0</v>
      </c>
      <c r="AC314" s="486"/>
      <c r="AD314" s="52">
        <f t="shared" si="1809"/>
        <v>0</v>
      </c>
      <c r="AE314" s="47"/>
      <c r="AF314" s="52">
        <f t="shared" si="1810"/>
        <v>0</v>
      </c>
      <c r="AG314" s="47"/>
      <c r="AH314" s="52">
        <f t="shared" si="1811"/>
        <v>0</v>
      </c>
      <c r="AI314" s="47"/>
      <c r="AJ314" s="52">
        <f t="shared" si="1812"/>
        <v>0</v>
      </c>
      <c r="AK314" s="47"/>
      <c r="AL314" s="52">
        <f t="shared" si="1813"/>
        <v>0</v>
      </c>
      <c r="AM314" s="47"/>
      <c r="AN314" s="52">
        <f t="shared" si="1814"/>
        <v>0</v>
      </c>
      <c r="AO314" s="47"/>
      <c r="AP314" s="52">
        <f t="shared" si="1815"/>
        <v>0</v>
      </c>
      <c r="AQ314" s="47"/>
      <c r="AR314" s="52">
        <f t="shared" si="1816"/>
        <v>0</v>
      </c>
      <c r="AS314" s="47"/>
      <c r="AT314" s="52">
        <f t="shared" si="1817"/>
        <v>0</v>
      </c>
      <c r="AU314" s="47"/>
      <c r="AV314" s="52">
        <f t="shared" si="1818"/>
        <v>0</v>
      </c>
      <c r="AW314" s="47"/>
      <c r="AX314" s="52">
        <f t="shared" si="1819"/>
        <v>0</v>
      </c>
      <c r="AY314" s="47"/>
      <c r="AZ314" s="481">
        <f t="shared" si="1820"/>
        <v>0</v>
      </c>
      <c r="BA314" s="486"/>
      <c r="BB314" s="52">
        <f t="shared" si="1821"/>
        <v>0</v>
      </c>
      <c r="BC314" s="47"/>
      <c r="BD314" s="52">
        <f t="shared" si="1727"/>
        <v>0</v>
      </c>
      <c r="BE314" s="47"/>
      <c r="BF314" s="52">
        <f t="shared" si="1728"/>
        <v>0</v>
      </c>
      <c r="BG314" s="47"/>
      <c r="BH314" s="52">
        <f t="shared" si="1729"/>
        <v>0</v>
      </c>
      <c r="BI314" s="47"/>
      <c r="BJ314" s="52">
        <f t="shared" si="1730"/>
        <v>0</v>
      </c>
      <c r="BK314" s="47"/>
      <c r="BL314" s="52">
        <f t="shared" si="1731"/>
        <v>0</v>
      </c>
      <c r="BM314" s="47"/>
      <c r="BN314" s="52">
        <f t="shared" si="1732"/>
        <v>0</v>
      </c>
      <c r="BO314" s="47"/>
      <c r="BP314" s="52">
        <f t="shared" si="1733"/>
        <v>0</v>
      </c>
      <c r="BQ314" s="47"/>
      <c r="BR314" s="52">
        <f t="shared" si="1734"/>
        <v>0</v>
      </c>
      <c r="BS314" s="47"/>
      <c r="BT314" s="52">
        <f t="shared" si="1735"/>
        <v>0</v>
      </c>
      <c r="BU314" s="47"/>
      <c r="BV314" s="52">
        <f t="shared" si="1736"/>
        <v>0</v>
      </c>
      <c r="BW314" s="47"/>
      <c r="BX314" s="505">
        <f t="shared" si="1737"/>
        <v>0</v>
      </c>
      <c r="BY314" s="499"/>
      <c r="BZ314" s="52">
        <f t="shared" si="1738"/>
        <v>0</v>
      </c>
      <c r="CA314" s="47"/>
      <c r="CB314" s="52">
        <f t="shared" si="1739"/>
        <v>0</v>
      </c>
      <c r="CC314" s="47"/>
      <c r="CD314" s="52">
        <f t="shared" si="1740"/>
        <v>0</v>
      </c>
      <c r="CE314" s="47"/>
      <c r="CF314" s="52">
        <f t="shared" si="1741"/>
        <v>0</v>
      </c>
      <c r="CG314" s="42"/>
      <c r="CH314" s="49">
        <f t="shared" si="1585"/>
        <v>0</v>
      </c>
      <c r="CI314" s="49">
        <f t="shared" si="1586"/>
        <v>0</v>
      </c>
      <c r="CJ314" s="1"/>
      <c r="CK314" s="1"/>
      <c r="CL314" s="207"/>
      <c r="CM314" s="207">
        <f t="shared" si="1587"/>
        <v>0</v>
      </c>
      <c r="CN314" s="206">
        <f t="shared" si="1588"/>
        <v>0</v>
      </c>
      <c r="CO314" s="206">
        <f t="shared" si="1589"/>
        <v>0</v>
      </c>
      <c r="CP314" s="207"/>
      <c r="CQ314" s="207">
        <f t="shared" si="1590"/>
        <v>0</v>
      </c>
      <c r="CR314" s="206">
        <f t="shared" si="1591"/>
        <v>0</v>
      </c>
      <c r="CS314" s="206">
        <f t="shared" si="1592"/>
        <v>0</v>
      </c>
      <c r="CT314" s="207"/>
      <c r="CU314" s="207">
        <f t="shared" si="1593"/>
        <v>0</v>
      </c>
      <c r="CV314" s="206">
        <f t="shared" si="1594"/>
        <v>0</v>
      </c>
      <c r="CW314" s="206">
        <f t="shared" si="1595"/>
        <v>0</v>
      </c>
      <c r="CX314" s="207"/>
      <c r="CY314" s="207">
        <f t="shared" si="1596"/>
        <v>0</v>
      </c>
      <c r="CZ314" s="206">
        <f t="shared" si="1597"/>
        <v>0</v>
      </c>
      <c r="DA314" s="206">
        <f t="shared" si="1598"/>
        <v>0</v>
      </c>
      <c r="DB314" s="207"/>
      <c r="DC314" s="207">
        <f t="shared" si="1599"/>
        <v>0</v>
      </c>
      <c r="DD314" s="206">
        <f t="shared" si="1600"/>
        <v>0</v>
      </c>
      <c r="DE314" s="206">
        <f t="shared" si="1601"/>
        <v>0</v>
      </c>
      <c r="DF314" s="207"/>
      <c r="DG314" s="207">
        <f t="shared" si="1602"/>
        <v>0</v>
      </c>
      <c r="DH314" s="206">
        <f t="shared" si="1603"/>
        <v>0</v>
      </c>
      <c r="DI314" s="206">
        <f t="shared" si="1604"/>
        <v>0</v>
      </c>
      <c r="DJ314" s="207"/>
      <c r="DK314" s="207">
        <f t="shared" si="1605"/>
        <v>0</v>
      </c>
      <c r="DL314" s="206">
        <f t="shared" si="1606"/>
        <v>0</v>
      </c>
      <c r="DM314" s="206">
        <f t="shared" si="1607"/>
        <v>0</v>
      </c>
      <c r="DN314" s="207"/>
      <c r="DO314" s="207">
        <f t="shared" si="1608"/>
        <v>0</v>
      </c>
      <c r="DP314" s="206">
        <f t="shared" si="1609"/>
        <v>0</v>
      </c>
      <c r="DQ314" s="206">
        <f t="shared" si="1610"/>
        <v>0</v>
      </c>
      <c r="DR314" s="207"/>
      <c r="DS314" s="207">
        <f t="shared" si="1670"/>
        <v>0</v>
      </c>
      <c r="DT314" s="206">
        <f t="shared" si="1671"/>
        <v>0</v>
      </c>
      <c r="DU314" s="206">
        <f t="shared" si="1672"/>
        <v>0</v>
      </c>
      <c r="DV314" s="207"/>
      <c r="DW314" s="207">
        <f t="shared" si="1611"/>
        <v>0</v>
      </c>
      <c r="DX314" s="206">
        <f t="shared" si="1612"/>
        <v>0</v>
      </c>
      <c r="DY314" s="206">
        <f t="shared" si="1613"/>
        <v>0</v>
      </c>
      <c r="DZ314" s="525"/>
      <c r="EA314" s="207">
        <f t="shared" si="1614"/>
        <v>0</v>
      </c>
      <c r="EB314" s="206">
        <f t="shared" si="1615"/>
        <v>0</v>
      </c>
      <c r="EC314" s="206">
        <f t="shared" si="1616"/>
        <v>0</v>
      </c>
      <c r="ED314" s="207"/>
      <c r="EE314" s="207">
        <f t="shared" si="1617"/>
        <v>0</v>
      </c>
      <c r="EF314" s="206">
        <f t="shared" si="1618"/>
        <v>0</v>
      </c>
      <c r="EG314" s="206">
        <f t="shared" si="1619"/>
        <v>0</v>
      </c>
      <c r="EH314" s="207"/>
      <c r="EI314" s="207">
        <f t="shared" si="1673"/>
        <v>0</v>
      </c>
      <c r="EJ314" s="206">
        <f t="shared" si="1620"/>
        <v>0</v>
      </c>
      <c r="EK314" s="206">
        <f t="shared" si="1621"/>
        <v>0</v>
      </c>
      <c r="EL314" s="207"/>
      <c r="EM314" s="207">
        <f t="shared" si="1622"/>
        <v>0</v>
      </c>
      <c r="EN314" s="206">
        <f t="shared" si="1623"/>
        <v>0</v>
      </c>
      <c r="EO314" s="206">
        <f t="shared" si="1624"/>
        <v>0</v>
      </c>
      <c r="EP314" s="207"/>
      <c r="EQ314" s="207">
        <f t="shared" si="1625"/>
        <v>0</v>
      </c>
      <c r="ER314" s="206">
        <f t="shared" si="1742"/>
        <v>0</v>
      </c>
      <c r="ES314" s="206">
        <f t="shared" si="1626"/>
        <v>0</v>
      </c>
      <c r="ET314" s="207"/>
      <c r="EU314" s="207">
        <f t="shared" si="1674"/>
        <v>0</v>
      </c>
      <c r="EV314" s="206">
        <f t="shared" si="1627"/>
        <v>0</v>
      </c>
      <c r="EW314" s="206">
        <f t="shared" si="1628"/>
        <v>0</v>
      </c>
      <c r="EX314" s="207"/>
      <c r="EY314" s="207">
        <f t="shared" si="1629"/>
        <v>0</v>
      </c>
      <c r="EZ314" s="206">
        <f t="shared" si="1744"/>
        <v>0</v>
      </c>
      <c r="FA314" s="206">
        <f t="shared" si="1745"/>
        <v>0</v>
      </c>
      <c r="FB314" s="207"/>
      <c r="FC314" s="207">
        <f t="shared" si="1630"/>
        <v>0</v>
      </c>
      <c r="FD314" s="206">
        <f t="shared" si="1631"/>
        <v>0</v>
      </c>
      <c r="FE314" s="206">
        <f t="shared" si="1632"/>
        <v>0</v>
      </c>
      <c r="FF314" s="207"/>
      <c r="FG314" s="207">
        <f t="shared" si="1633"/>
        <v>0</v>
      </c>
      <c r="FH314" s="206">
        <f t="shared" si="1634"/>
        <v>0</v>
      </c>
      <c r="FI314" s="206">
        <f t="shared" si="1635"/>
        <v>0</v>
      </c>
      <c r="FJ314" s="207"/>
      <c r="FK314" s="207">
        <f t="shared" si="1636"/>
        <v>0</v>
      </c>
      <c r="FL314" s="206">
        <f t="shared" si="1637"/>
        <v>0</v>
      </c>
      <c r="FM314" s="206">
        <f t="shared" si="1638"/>
        <v>0</v>
      </c>
      <c r="FN314" s="207"/>
      <c r="FO314" s="207">
        <f t="shared" si="1639"/>
        <v>0</v>
      </c>
      <c r="FP314" s="206">
        <f t="shared" si="1640"/>
        <v>0</v>
      </c>
      <c r="FQ314" s="206">
        <f t="shared" si="1641"/>
        <v>0</v>
      </c>
      <c r="FR314" s="207"/>
      <c r="FS314" s="207">
        <f t="shared" si="1642"/>
        <v>0</v>
      </c>
      <c r="FT314" s="206">
        <f t="shared" si="1643"/>
        <v>0</v>
      </c>
      <c r="FU314" s="206">
        <f t="shared" si="1644"/>
        <v>0</v>
      </c>
      <c r="FV314" s="207"/>
      <c r="FW314" s="207">
        <f t="shared" si="1743"/>
        <v>0</v>
      </c>
      <c r="FX314" s="206">
        <f t="shared" si="1746"/>
        <v>0</v>
      </c>
      <c r="FY314" s="206">
        <f t="shared" si="1747"/>
        <v>0</v>
      </c>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1:263" s="3" customFormat="1" x14ac:dyDescent="0.2">
      <c r="A315" s="45"/>
      <c r="B315" s="45"/>
      <c r="C315" s="45" t="s">
        <v>10</v>
      </c>
      <c r="D315" s="45">
        <v>35</v>
      </c>
      <c r="E315" s="486"/>
      <c r="F315" s="52">
        <f t="shared" si="1748"/>
        <v>0</v>
      </c>
      <c r="G315" s="47"/>
      <c r="H315" s="52">
        <f t="shared" si="1749"/>
        <v>0</v>
      </c>
      <c r="I315" s="47"/>
      <c r="J315" s="52">
        <f t="shared" si="1750"/>
        <v>0</v>
      </c>
      <c r="K315" s="47"/>
      <c r="L315" s="52">
        <f t="shared" si="1751"/>
        <v>0</v>
      </c>
      <c r="M315" s="47"/>
      <c r="N315" s="52">
        <f t="shared" si="1752"/>
        <v>0</v>
      </c>
      <c r="O315" s="47"/>
      <c r="P315" s="52">
        <f t="shared" si="1753"/>
        <v>0</v>
      </c>
      <c r="Q315" s="47"/>
      <c r="R315" s="52">
        <f t="shared" si="1754"/>
        <v>0</v>
      </c>
      <c r="S315" s="47"/>
      <c r="T315" s="52">
        <f t="shared" si="1755"/>
        <v>0</v>
      </c>
      <c r="U315" s="47"/>
      <c r="V315" s="52">
        <f t="shared" si="1756"/>
        <v>0</v>
      </c>
      <c r="W315" s="47"/>
      <c r="X315" s="52">
        <f t="shared" si="1757"/>
        <v>0</v>
      </c>
      <c r="Y315" s="47"/>
      <c r="Z315" s="52">
        <f t="shared" si="1758"/>
        <v>0</v>
      </c>
      <c r="AA315" s="47"/>
      <c r="AB315" s="481">
        <f t="shared" si="1759"/>
        <v>0</v>
      </c>
      <c r="AC315" s="486"/>
      <c r="AD315" s="52">
        <f t="shared" si="1760"/>
        <v>0</v>
      </c>
      <c r="AE315" s="47"/>
      <c r="AF315" s="52">
        <f t="shared" si="1761"/>
        <v>0</v>
      </c>
      <c r="AG315" s="47"/>
      <c r="AH315" s="52">
        <f t="shared" si="1762"/>
        <v>0</v>
      </c>
      <c r="AI315" s="47"/>
      <c r="AJ315" s="52">
        <f t="shared" si="1763"/>
        <v>0</v>
      </c>
      <c r="AK315" s="47"/>
      <c r="AL315" s="52">
        <f t="shared" si="1764"/>
        <v>0</v>
      </c>
      <c r="AM315" s="47"/>
      <c r="AN315" s="52">
        <f t="shared" si="1765"/>
        <v>0</v>
      </c>
      <c r="AO315" s="47"/>
      <c r="AP315" s="52">
        <f t="shared" si="1766"/>
        <v>0</v>
      </c>
      <c r="AQ315" s="47"/>
      <c r="AR315" s="52">
        <f t="shared" si="1767"/>
        <v>0</v>
      </c>
      <c r="AS315" s="47"/>
      <c r="AT315" s="52">
        <f t="shared" si="1768"/>
        <v>0</v>
      </c>
      <c r="AU315" s="47"/>
      <c r="AV315" s="52">
        <f t="shared" si="1769"/>
        <v>0</v>
      </c>
      <c r="AW315" s="47"/>
      <c r="AX315" s="52">
        <f t="shared" si="1770"/>
        <v>0</v>
      </c>
      <c r="AY315" s="47"/>
      <c r="AZ315" s="481">
        <f t="shared" si="1771"/>
        <v>0</v>
      </c>
      <c r="BA315" s="486"/>
      <c r="BB315" s="52">
        <f t="shared" si="1569"/>
        <v>0</v>
      </c>
      <c r="BC315" s="47"/>
      <c r="BD315" s="52">
        <f t="shared" si="1727"/>
        <v>0</v>
      </c>
      <c r="BE315" s="47"/>
      <c r="BF315" s="52">
        <f t="shared" si="1728"/>
        <v>0</v>
      </c>
      <c r="BG315" s="47"/>
      <c r="BH315" s="52">
        <f t="shared" si="1729"/>
        <v>0</v>
      </c>
      <c r="BI315" s="47"/>
      <c r="BJ315" s="52">
        <f t="shared" si="1730"/>
        <v>0</v>
      </c>
      <c r="BK315" s="47"/>
      <c r="BL315" s="52">
        <f t="shared" si="1731"/>
        <v>0</v>
      </c>
      <c r="BM315" s="47"/>
      <c r="BN315" s="52">
        <f t="shared" si="1732"/>
        <v>0</v>
      </c>
      <c r="BO315" s="47"/>
      <c r="BP315" s="52">
        <f t="shared" si="1733"/>
        <v>0</v>
      </c>
      <c r="BQ315" s="47"/>
      <c r="BR315" s="52">
        <f t="shared" si="1734"/>
        <v>0</v>
      </c>
      <c r="BS315" s="47"/>
      <c r="BT315" s="52">
        <f t="shared" si="1735"/>
        <v>0</v>
      </c>
      <c r="BU315" s="47"/>
      <c r="BV315" s="52">
        <f t="shared" si="1736"/>
        <v>0</v>
      </c>
      <c r="BW315" s="47"/>
      <c r="BX315" s="505">
        <f t="shared" si="1737"/>
        <v>0</v>
      </c>
      <c r="BY315" s="499"/>
      <c r="BZ315" s="52">
        <f t="shared" si="1738"/>
        <v>0</v>
      </c>
      <c r="CA315" s="47"/>
      <c r="CB315" s="52">
        <f t="shared" si="1739"/>
        <v>0</v>
      </c>
      <c r="CC315" s="47"/>
      <c r="CD315" s="52">
        <f t="shared" si="1740"/>
        <v>0</v>
      </c>
      <c r="CE315" s="47"/>
      <c r="CF315" s="52">
        <f t="shared" si="1741"/>
        <v>0</v>
      </c>
      <c r="CG315" s="42"/>
      <c r="CH315" s="49">
        <f t="shared" si="1585"/>
        <v>0</v>
      </c>
      <c r="CI315" s="49">
        <f t="shared" si="1586"/>
        <v>0</v>
      </c>
      <c r="CJ315" s="1"/>
      <c r="CK315" s="1"/>
      <c r="CL315" s="207"/>
      <c r="CM315" s="207">
        <f t="shared" si="1587"/>
        <v>0</v>
      </c>
      <c r="CN315" s="206">
        <f t="shared" si="1588"/>
        <v>0</v>
      </c>
      <c r="CO315" s="206">
        <f t="shared" si="1589"/>
        <v>0</v>
      </c>
      <c r="CP315" s="207"/>
      <c r="CQ315" s="207">
        <f t="shared" si="1590"/>
        <v>0</v>
      </c>
      <c r="CR315" s="206">
        <f t="shared" si="1591"/>
        <v>0</v>
      </c>
      <c r="CS315" s="206">
        <f t="shared" si="1592"/>
        <v>0</v>
      </c>
      <c r="CT315" s="207"/>
      <c r="CU315" s="207">
        <f t="shared" si="1593"/>
        <v>0</v>
      </c>
      <c r="CV315" s="206">
        <f t="shared" si="1594"/>
        <v>0</v>
      </c>
      <c r="CW315" s="206">
        <f t="shared" si="1595"/>
        <v>0</v>
      </c>
      <c r="CX315" s="207"/>
      <c r="CY315" s="207">
        <f t="shared" si="1596"/>
        <v>0</v>
      </c>
      <c r="CZ315" s="206">
        <f t="shared" si="1597"/>
        <v>0</v>
      </c>
      <c r="DA315" s="206">
        <f t="shared" si="1598"/>
        <v>0</v>
      </c>
      <c r="DB315" s="207"/>
      <c r="DC315" s="207">
        <f t="shared" si="1599"/>
        <v>0</v>
      </c>
      <c r="DD315" s="206">
        <f t="shared" si="1600"/>
        <v>0</v>
      </c>
      <c r="DE315" s="206">
        <f t="shared" si="1601"/>
        <v>0</v>
      </c>
      <c r="DF315" s="207"/>
      <c r="DG315" s="207">
        <f t="shared" si="1602"/>
        <v>0</v>
      </c>
      <c r="DH315" s="206">
        <f t="shared" si="1603"/>
        <v>0</v>
      </c>
      <c r="DI315" s="206">
        <f t="shared" si="1604"/>
        <v>0</v>
      </c>
      <c r="DJ315" s="207"/>
      <c r="DK315" s="207">
        <f t="shared" si="1605"/>
        <v>0</v>
      </c>
      <c r="DL315" s="206">
        <f t="shared" si="1606"/>
        <v>0</v>
      </c>
      <c r="DM315" s="206">
        <f t="shared" si="1607"/>
        <v>0</v>
      </c>
      <c r="DN315" s="207"/>
      <c r="DO315" s="207">
        <f t="shared" si="1608"/>
        <v>0</v>
      </c>
      <c r="DP315" s="206">
        <f t="shared" si="1609"/>
        <v>0</v>
      </c>
      <c r="DQ315" s="206">
        <f t="shared" si="1610"/>
        <v>0</v>
      </c>
      <c r="DR315" s="207"/>
      <c r="DS315" s="207">
        <f t="shared" si="1670"/>
        <v>0</v>
      </c>
      <c r="DT315" s="206">
        <f t="shared" si="1671"/>
        <v>0</v>
      </c>
      <c r="DU315" s="206">
        <f t="shared" si="1672"/>
        <v>0</v>
      </c>
      <c r="DV315" s="207"/>
      <c r="DW315" s="207">
        <f t="shared" si="1611"/>
        <v>0</v>
      </c>
      <c r="DX315" s="206">
        <f t="shared" si="1612"/>
        <v>0</v>
      </c>
      <c r="DY315" s="206">
        <f t="shared" si="1613"/>
        <v>0</v>
      </c>
      <c r="DZ315" s="525"/>
      <c r="EA315" s="207">
        <f t="shared" si="1614"/>
        <v>0</v>
      </c>
      <c r="EB315" s="206">
        <f t="shared" si="1615"/>
        <v>0</v>
      </c>
      <c r="EC315" s="206">
        <f t="shared" si="1616"/>
        <v>0</v>
      </c>
      <c r="ED315" s="207"/>
      <c r="EE315" s="207">
        <f t="shared" si="1617"/>
        <v>0</v>
      </c>
      <c r="EF315" s="206">
        <f t="shared" si="1618"/>
        <v>0</v>
      </c>
      <c r="EG315" s="206">
        <f t="shared" si="1619"/>
        <v>0</v>
      </c>
      <c r="EH315" s="207"/>
      <c r="EI315" s="207">
        <f t="shared" si="1673"/>
        <v>0</v>
      </c>
      <c r="EJ315" s="206">
        <f t="shared" si="1620"/>
        <v>0</v>
      </c>
      <c r="EK315" s="206">
        <f t="shared" si="1621"/>
        <v>0</v>
      </c>
      <c r="EL315" s="207"/>
      <c r="EM315" s="207">
        <f t="shared" si="1622"/>
        <v>0</v>
      </c>
      <c r="EN315" s="206">
        <f t="shared" si="1623"/>
        <v>0</v>
      </c>
      <c r="EO315" s="206">
        <f t="shared" si="1624"/>
        <v>0</v>
      </c>
      <c r="EP315" s="207"/>
      <c r="EQ315" s="207">
        <f t="shared" si="1625"/>
        <v>0</v>
      </c>
      <c r="ER315" s="206">
        <f t="shared" si="1742"/>
        <v>0</v>
      </c>
      <c r="ES315" s="206">
        <f t="shared" si="1626"/>
        <v>0</v>
      </c>
      <c r="ET315" s="207"/>
      <c r="EU315" s="207">
        <f t="shared" si="1674"/>
        <v>0</v>
      </c>
      <c r="EV315" s="206">
        <f t="shared" si="1627"/>
        <v>0</v>
      </c>
      <c r="EW315" s="206">
        <f t="shared" si="1628"/>
        <v>0</v>
      </c>
      <c r="EX315" s="207"/>
      <c r="EY315" s="207">
        <f t="shared" si="1629"/>
        <v>0</v>
      </c>
      <c r="EZ315" s="206">
        <f t="shared" si="1744"/>
        <v>0</v>
      </c>
      <c r="FA315" s="206">
        <f t="shared" si="1745"/>
        <v>0</v>
      </c>
      <c r="FB315" s="207"/>
      <c r="FC315" s="207">
        <f t="shared" si="1630"/>
        <v>0</v>
      </c>
      <c r="FD315" s="206">
        <f t="shared" si="1631"/>
        <v>0</v>
      </c>
      <c r="FE315" s="206">
        <f t="shared" si="1632"/>
        <v>0</v>
      </c>
      <c r="FF315" s="207"/>
      <c r="FG315" s="207">
        <f t="shared" si="1633"/>
        <v>0</v>
      </c>
      <c r="FH315" s="206">
        <f t="shared" si="1634"/>
        <v>0</v>
      </c>
      <c r="FI315" s="206">
        <f t="shared" si="1635"/>
        <v>0</v>
      </c>
      <c r="FJ315" s="207"/>
      <c r="FK315" s="207">
        <f t="shared" si="1636"/>
        <v>0</v>
      </c>
      <c r="FL315" s="206">
        <f t="shared" si="1637"/>
        <v>0</v>
      </c>
      <c r="FM315" s="206">
        <f t="shared" si="1638"/>
        <v>0</v>
      </c>
      <c r="FN315" s="207"/>
      <c r="FO315" s="207">
        <f t="shared" si="1639"/>
        <v>0</v>
      </c>
      <c r="FP315" s="206">
        <f t="shared" si="1640"/>
        <v>0</v>
      </c>
      <c r="FQ315" s="206">
        <f t="shared" si="1641"/>
        <v>0</v>
      </c>
      <c r="FR315" s="207"/>
      <c r="FS315" s="207">
        <f t="shared" si="1642"/>
        <v>0</v>
      </c>
      <c r="FT315" s="206">
        <f t="shared" si="1643"/>
        <v>0</v>
      </c>
      <c r="FU315" s="206">
        <f t="shared" si="1644"/>
        <v>0</v>
      </c>
      <c r="FV315" s="207"/>
      <c r="FW315" s="207">
        <f t="shared" si="1743"/>
        <v>0</v>
      </c>
      <c r="FX315" s="206">
        <f t="shared" si="1746"/>
        <v>0</v>
      </c>
      <c r="FY315" s="206">
        <f t="shared" si="1747"/>
        <v>0</v>
      </c>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1:263" s="3" customFormat="1" x14ac:dyDescent="0.2">
      <c r="A316" s="14"/>
      <c r="B316" s="14"/>
      <c r="C316" s="14"/>
      <c r="D316" s="14"/>
      <c r="E316" s="489"/>
      <c r="F316" s="14"/>
      <c r="G316" s="14"/>
      <c r="H316" s="14"/>
      <c r="I316" s="14"/>
      <c r="J316" s="14"/>
      <c r="K316" s="43"/>
      <c r="L316" s="14"/>
      <c r="M316" s="14"/>
      <c r="N316" s="14"/>
      <c r="O316" s="14"/>
      <c r="P316" s="14"/>
      <c r="Q316" s="14"/>
      <c r="R316" s="14"/>
      <c r="S316" s="14"/>
      <c r="T316" s="14"/>
      <c r="U316" s="14"/>
      <c r="V316" s="14"/>
      <c r="W316" s="14"/>
      <c r="X316" s="14"/>
      <c r="Y316" s="14"/>
      <c r="Z316" s="14"/>
      <c r="AA316" s="14"/>
      <c r="AB316" s="14"/>
      <c r="AC316" s="489"/>
      <c r="AD316" s="14"/>
      <c r="AE316" s="14"/>
      <c r="AF316" s="14"/>
      <c r="AG316" s="14"/>
      <c r="AH316" s="14"/>
      <c r="AI316" s="43"/>
      <c r="AJ316" s="14"/>
      <c r="AK316" s="14"/>
      <c r="AL316" s="14"/>
      <c r="AM316" s="14"/>
      <c r="AN316" s="14"/>
      <c r="AO316" s="14"/>
      <c r="AP316" s="14"/>
      <c r="AQ316" s="14"/>
      <c r="AR316" s="14"/>
      <c r="AS316" s="14"/>
      <c r="AT316" s="14"/>
      <c r="AU316" s="14"/>
      <c r="AV316" s="14"/>
      <c r="AW316" s="14"/>
      <c r="AX316" s="14"/>
      <c r="AY316" s="14"/>
      <c r="AZ316" s="14"/>
      <c r="BA316" s="489"/>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508"/>
      <c r="BY316" s="14"/>
      <c r="BZ316" s="14"/>
      <c r="CA316" s="14"/>
      <c r="CB316" s="14"/>
      <c r="CC316" s="14"/>
      <c r="CD316" s="14"/>
      <c r="CE316" s="14"/>
      <c r="CF316" s="14"/>
      <c r="CG316" s="14"/>
      <c r="CH316" s="12"/>
      <c r="CI316" s="12"/>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495"/>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207">
        <f t="shared" si="1639"/>
        <v>0</v>
      </c>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1:263" s="3" customFormat="1" x14ac:dyDescent="0.2">
      <c r="A317" s="14"/>
      <c r="B317" s="14"/>
      <c r="C317" s="14"/>
      <c r="D317" s="14"/>
      <c r="E317" s="490"/>
      <c r="F317" s="14"/>
      <c r="G317" s="44"/>
      <c r="H317" s="14"/>
      <c r="I317" s="44"/>
      <c r="J317" s="14"/>
      <c r="K317" s="44"/>
      <c r="L317" s="14"/>
      <c r="M317" s="44"/>
      <c r="N317" s="14"/>
      <c r="O317" s="44"/>
      <c r="P317" s="14"/>
      <c r="Q317" s="44"/>
      <c r="R317" s="14"/>
      <c r="S317" s="44"/>
      <c r="T317" s="14"/>
      <c r="U317" s="44"/>
      <c r="V317" s="14"/>
      <c r="W317" s="44"/>
      <c r="X317" s="14"/>
      <c r="Y317" s="44"/>
      <c r="Z317" s="14"/>
      <c r="AA317" s="44"/>
      <c r="AB317" s="14"/>
      <c r="AC317" s="490"/>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490"/>
      <c r="BB317" s="14"/>
      <c r="BC317" s="44"/>
      <c r="BD317" s="14"/>
      <c r="BE317" s="44"/>
      <c r="BF317" s="14"/>
      <c r="BG317" s="44"/>
      <c r="BH317" s="14"/>
      <c r="BI317" s="44"/>
      <c r="BJ317" s="14"/>
      <c r="BK317" s="44"/>
      <c r="BL317" s="14"/>
      <c r="BM317" s="44"/>
      <c r="BN317" s="14"/>
      <c r="BO317" s="44"/>
      <c r="BP317" s="14"/>
      <c r="BQ317" s="44"/>
      <c r="BR317" s="14"/>
      <c r="BS317" s="44"/>
      <c r="BT317" s="14"/>
      <c r="BU317" s="44"/>
      <c r="BV317" s="14"/>
      <c r="BW317" s="44"/>
      <c r="BX317" s="508"/>
      <c r="BY317" s="44"/>
      <c r="BZ317" s="14"/>
      <c r="CA317" s="44"/>
      <c r="CB317" s="14"/>
      <c r="CC317" s="44"/>
      <c r="CD317" s="14"/>
      <c r="CE317" s="44"/>
      <c r="CF317" s="14"/>
      <c r="CG317" s="14"/>
      <c r="CH317" s="12"/>
      <c r="CI317" s="12"/>
      <c r="CJ317" s="51"/>
      <c r="CK317" s="51"/>
      <c r="CL317" s="13"/>
      <c r="CM317" s="13"/>
      <c r="CN317" s="13"/>
      <c r="CO317" s="13"/>
      <c r="CP317" s="13"/>
      <c r="CQ317" s="13"/>
      <c r="CR317" s="13"/>
      <c r="CS317" s="13"/>
      <c r="CT317" s="13"/>
      <c r="CU317" s="13"/>
      <c r="CV317" s="13"/>
      <c r="CW317" s="13"/>
      <c r="CX317" s="13"/>
      <c r="CY317" s="13"/>
      <c r="CZ317" s="13"/>
      <c r="DA317" s="13"/>
      <c r="DB317" s="13"/>
      <c r="DC317" s="13"/>
      <c r="DD317" s="13"/>
      <c r="DE317" s="13"/>
      <c r="DF317" s="13"/>
      <c r="DG317" s="13"/>
      <c r="DH317" s="13"/>
      <c r="DI317" s="13"/>
      <c r="DJ317" s="13"/>
      <c r="DK317" s="13"/>
      <c r="DL317" s="13"/>
      <c r="DM317" s="13"/>
      <c r="DN317" s="13"/>
      <c r="DO317" s="13"/>
      <c r="DP317" s="13"/>
      <c r="DQ317" s="13"/>
      <c r="DR317" s="13"/>
      <c r="DS317" s="13"/>
      <c r="DT317" s="13"/>
      <c r="DU317" s="13"/>
      <c r="DV317" s="13"/>
      <c r="DW317" s="13"/>
      <c r="DX317" s="13"/>
      <c r="DY317" s="13"/>
      <c r="DZ317" s="523"/>
      <c r="EA317" s="13"/>
      <c r="EB317" s="13"/>
      <c r="EC317" s="13"/>
      <c r="ED317" s="13"/>
      <c r="EE317" s="13"/>
      <c r="EF317" s="13"/>
      <c r="EG317" s="13"/>
      <c r="EH317" s="13"/>
      <c r="EI317" s="13"/>
      <c r="EJ317" s="13"/>
      <c r="EK317" s="13"/>
      <c r="EL317" s="13"/>
      <c r="EM317" s="13"/>
      <c r="EN317" s="13"/>
      <c r="EO317" s="13"/>
      <c r="EP317" s="13"/>
      <c r="EQ317" s="13"/>
      <c r="ER317" s="13"/>
      <c r="ES317" s="13"/>
      <c r="ET317" s="13"/>
      <c r="EU317" s="13"/>
      <c r="EV317" s="13"/>
      <c r="EW317" s="13"/>
      <c r="EX317" s="13"/>
      <c r="EY317" s="13"/>
      <c r="EZ317" s="13"/>
      <c r="FA317" s="13"/>
      <c r="FB317" s="13"/>
      <c r="FC317" s="13"/>
      <c r="FD317" s="13"/>
      <c r="FE317" s="13"/>
      <c r="FF317" s="13"/>
      <c r="FG317" s="13"/>
      <c r="FH317" s="13"/>
      <c r="FI317" s="13"/>
      <c r="FJ317" s="13"/>
      <c r="FK317" s="13"/>
      <c r="FL317" s="13"/>
      <c r="FM317" s="13"/>
      <c r="FN317" s="13"/>
      <c r="FO317" s="13"/>
      <c r="FP317" s="13"/>
      <c r="FQ317" s="13"/>
      <c r="FR317" s="13"/>
      <c r="FS317" s="13"/>
      <c r="FT317" s="13"/>
      <c r="FU317" s="13"/>
      <c r="FV317" s="13"/>
      <c r="FW317" s="13"/>
      <c r="FX317" s="13"/>
      <c r="FY317" s="13"/>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1:263" s="9" customFormat="1" ht="24" x14ac:dyDescent="0.2">
      <c r="A318" s="53"/>
      <c r="B318" s="53" t="s">
        <v>59</v>
      </c>
      <c r="C318" s="53"/>
      <c r="D318" s="53"/>
      <c r="E318" s="491">
        <f t="shared" ref="E318:L318" si="1822">SUM(E275:E315)</f>
        <v>0</v>
      </c>
      <c r="F318" s="123">
        <f t="shared" si="1822"/>
        <v>0</v>
      </c>
      <c r="G318" s="53">
        <f t="shared" si="1822"/>
        <v>0</v>
      </c>
      <c r="H318" s="53">
        <f t="shared" si="1822"/>
        <v>0</v>
      </c>
      <c r="I318" s="53">
        <f t="shared" si="1822"/>
        <v>0</v>
      </c>
      <c r="J318" s="53">
        <f t="shared" si="1822"/>
        <v>0</v>
      </c>
      <c r="K318" s="53">
        <f t="shared" si="1822"/>
        <v>0</v>
      </c>
      <c r="L318" s="53">
        <f t="shared" si="1822"/>
        <v>0</v>
      </c>
      <c r="M318" s="53">
        <f t="shared" ref="M318:AC318" si="1823">SUM(M275:M315)</f>
        <v>27.25</v>
      </c>
      <c r="N318" s="123">
        <f t="shared" si="1823"/>
        <v>3815</v>
      </c>
      <c r="O318" s="53">
        <f t="shared" si="1823"/>
        <v>0</v>
      </c>
      <c r="P318" s="123">
        <f t="shared" si="1823"/>
        <v>0</v>
      </c>
      <c r="Q318" s="53">
        <f t="shared" si="1823"/>
        <v>0</v>
      </c>
      <c r="R318" s="123">
        <f t="shared" si="1823"/>
        <v>0</v>
      </c>
      <c r="S318" s="53">
        <f t="shared" si="1823"/>
        <v>0</v>
      </c>
      <c r="T318" s="123">
        <f t="shared" si="1823"/>
        <v>0</v>
      </c>
      <c r="U318" s="53">
        <f t="shared" si="1823"/>
        <v>0</v>
      </c>
      <c r="V318" s="123">
        <f t="shared" si="1823"/>
        <v>0</v>
      </c>
      <c r="W318" s="53">
        <f t="shared" si="1823"/>
        <v>0</v>
      </c>
      <c r="X318" s="123">
        <f t="shared" si="1823"/>
        <v>0</v>
      </c>
      <c r="Y318" s="53">
        <f t="shared" si="1823"/>
        <v>0</v>
      </c>
      <c r="Z318" s="123">
        <f t="shared" si="1823"/>
        <v>0</v>
      </c>
      <c r="AA318" s="53">
        <f t="shared" si="1823"/>
        <v>0</v>
      </c>
      <c r="AB318" s="123">
        <f t="shared" si="1823"/>
        <v>0</v>
      </c>
      <c r="AC318" s="491">
        <f t="shared" si="1823"/>
        <v>0</v>
      </c>
      <c r="AD318" s="123">
        <f t="shared" ref="AD318:AZ318" si="1824">SUM(AD275:AD315)</f>
        <v>0</v>
      </c>
      <c r="AE318" s="123">
        <f t="shared" si="1824"/>
        <v>1</v>
      </c>
      <c r="AF318" s="123">
        <f t="shared" si="1824"/>
        <v>100</v>
      </c>
      <c r="AG318" s="123">
        <f t="shared" si="1824"/>
        <v>0</v>
      </c>
      <c r="AH318" s="123">
        <f t="shared" si="1824"/>
        <v>0</v>
      </c>
      <c r="AI318" s="123">
        <f t="shared" si="1824"/>
        <v>0</v>
      </c>
      <c r="AJ318" s="123">
        <f t="shared" si="1824"/>
        <v>0</v>
      </c>
      <c r="AK318" s="123">
        <f t="shared" si="1824"/>
        <v>0</v>
      </c>
      <c r="AL318" s="123">
        <f t="shared" si="1824"/>
        <v>0</v>
      </c>
      <c r="AM318" s="123">
        <f t="shared" si="1824"/>
        <v>0</v>
      </c>
      <c r="AN318" s="123">
        <f t="shared" si="1824"/>
        <v>0</v>
      </c>
      <c r="AO318" s="123">
        <f t="shared" si="1824"/>
        <v>0</v>
      </c>
      <c r="AP318" s="123">
        <f t="shared" si="1824"/>
        <v>0</v>
      </c>
      <c r="AQ318" s="123">
        <f t="shared" si="1824"/>
        <v>0</v>
      </c>
      <c r="AR318" s="123">
        <f t="shared" si="1824"/>
        <v>0</v>
      </c>
      <c r="AS318" s="123">
        <f t="shared" si="1824"/>
        <v>0</v>
      </c>
      <c r="AT318" s="123">
        <f t="shared" si="1824"/>
        <v>0</v>
      </c>
      <c r="AU318" s="123">
        <f t="shared" si="1824"/>
        <v>0</v>
      </c>
      <c r="AV318" s="123">
        <f t="shared" si="1824"/>
        <v>0</v>
      </c>
      <c r="AW318" s="123">
        <f t="shared" si="1824"/>
        <v>13.5</v>
      </c>
      <c r="AX318" s="123">
        <f t="shared" si="1824"/>
        <v>1450</v>
      </c>
      <c r="AY318" s="123">
        <f t="shared" si="1824"/>
        <v>16.25</v>
      </c>
      <c r="AZ318" s="123">
        <f t="shared" si="1824"/>
        <v>1636.25</v>
      </c>
      <c r="BA318" s="491">
        <f t="shared" ref="BA318:BB318" si="1825">SUM(BA275:BA315)</f>
        <v>0</v>
      </c>
      <c r="BB318" s="123">
        <f t="shared" si="1825"/>
        <v>0</v>
      </c>
      <c r="BC318" s="53">
        <f t="shared" ref="BC318:BF318" si="1826">SUM(BC275:BC315)</f>
        <v>0</v>
      </c>
      <c r="BD318" s="123">
        <f t="shared" si="1826"/>
        <v>0</v>
      </c>
      <c r="BE318" s="53">
        <f t="shared" si="1826"/>
        <v>0</v>
      </c>
      <c r="BF318" s="123">
        <f t="shared" si="1826"/>
        <v>0</v>
      </c>
      <c r="BG318" s="53">
        <f t="shared" ref="BG318:BN318" si="1827">SUM(BG275:BG315)</f>
        <v>0</v>
      </c>
      <c r="BH318" s="123">
        <f t="shared" si="1827"/>
        <v>0</v>
      </c>
      <c r="BI318" s="53">
        <f t="shared" si="1827"/>
        <v>0</v>
      </c>
      <c r="BJ318" s="123">
        <f t="shared" si="1827"/>
        <v>0</v>
      </c>
      <c r="BK318" s="53">
        <f t="shared" si="1827"/>
        <v>0</v>
      </c>
      <c r="BL318" s="123">
        <f t="shared" si="1827"/>
        <v>0</v>
      </c>
      <c r="BM318" s="53">
        <f t="shared" si="1827"/>
        <v>0</v>
      </c>
      <c r="BN318" s="123">
        <f t="shared" si="1827"/>
        <v>0</v>
      </c>
      <c r="BO318" s="53">
        <f t="shared" ref="BO318:CD318" si="1828">SUM(BO275:BO315)</f>
        <v>0</v>
      </c>
      <c r="BP318" s="123">
        <f t="shared" si="1828"/>
        <v>0</v>
      </c>
      <c r="BQ318" s="53">
        <f t="shared" si="1828"/>
        <v>0</v>
      </c>
      <c r="BR318" s="123">
        <f t="shared" si="1828"/>
        <v>0</v>
      </c>
      <c r="BS318" s="53">
        <f t="shared" si="1828"/>
        <v>0</v>
      </c>
      <c r="BT318" s="123">
        <f t="shared" si="1828"/>
        <v>0</v>
      </c>
      <c r="BU318" s="53">
        <f t="shared" si="1828"/>
        <v>0</v>
      </c>
      <c r="BV318" s="123">
        <f t="shared" si="1828"/>
        <v>0</v>
      </c>
      <c r="BW318" s="53">
        <f t="shared" si="1828"/>
        <v>0</v>
      </c>
      <c r="BX318" s="512">
        <f t="shared" si="1828"/>
        <v>0</v>
      </c>
      <c r="BY318" s="53">
        <f t="shared" si="1828"/>
        <v>0</v>
      </c>
      <c r="BZ318" s="123">
        <f t="shared" si="1828"/>
        <v>0</v>
      </c>
      <c r="CA318" s="53">
        <f t="shared" si="1828"/>
        <v>0</v>
      </c>
      <c r="CB318" s="123">
        <f t="shared" si="1828"/>
        <v>0</v>
      </c>
      <c r="CC318" s="53">
        <f t="shared" si="1828"/>
        <v>0</v>
      </c>
      <c r="CD318" s="123">
        <f t="shared" si="1828"/>
        <v>0</v>
      </c>
      <c r="CE318" s="53">
        <f t="shared" ref="CE318:CF318" si="1829">SUM(CE275:CE315)</f>
        <v>0</v>
      </c>
      <c r="CF318" s="123">
        <f t="shared" si="1829"/>
        <v>0</v>
      </c>
      <c r="CG318" s="53"/>
      <c r="CH318" s="54">
        <f>SUM(CH275:CH315)</f>
        <v>58</v>
      </c>
      <c r="CI318" s="54">
        <f>SUM(CI275:CI315)</f>
        <v>7001.25</v>
      </c>
      <c r="CJ318" s="55" t="s">
        <v>59</v>
      </c>
      <c r="CK318" s="539"/>
      <c r="CL318" s="123">
        <f t="shared" ref="CL318:DQ318" si="1830">SUM(CL275:CL315)</f>
        <v>0</v>
      </c>
      <c r="CM318" s="123">
        <f t="shared" si="1830"/>
        <v>0</v>
      </c>
      <c r="CN318" s="123">
        <f t="shared" si="1830"/>
        <v>0</v>
      </c>
      <c r="CO318" s="123">
        <f t="shared" si="1830"/>
        <v>0</v>
      </c>
      <c r="CP318" s="123">
        <f t="shared" si="1830"/>
        <v>5.75</v>
      </c>
      <c r="CQ318" s="123">
        <f t="shared" si="1830"/>
        <v>805</v>
      </c>
      <c r="CR318" s="123">
        <f t="shared" si="1830"/>
        <v>5.75</v>
      </c>
      <c r="CS318" s="123">
        <f t="shared" si="1830"/>
        <v>805</v>
      </c>
      <c r="CT318" s="123">
        <f t="shared" si="1830"/>
        <v>0</v>
      </c>
      <c r="CU318" s="123">
        <f t="shared" si="1830"/>
        <v>0</v>
      </c>
      <c r="CV318" s="123">
        <f t="shared" si="1830"/>
        <v>27.25</v>
      </c>
      <c r="CW318" s="123">
        <f t="shared" si="1830"/>
        <v>3815</v>
      </c>
      <c r="CX318" s="123">
        <f t="shared" si="1830"/>
        <v>1.75</v>
      </c>
      <c r="CY318" s="123">
        <f t="shared" si="1830"/>
        <v>245</v>
      </c>
      <c r="CZ318" s="123">
        <f t="shared" si="1830"/>
        <v>1.75</v>
      </c>
      <c r="DA318" s="123">
        <f t="shared" si="1830"/>
        <v>245</v>
      </c>
      <c r="DB318" s="123">
        <f t="shared" si="1830"/>
        <v>3.5</v>
      </c>
      <c r="DC318" s="123">
        <f t="shared" si="1830"/>
        <v>450</v>
      </c>
      <c r="DD318" s="123">
        <f t="shared" si="1830"/>
        <v>3.5</v>
      </c>
      <c r="DE318" s="123">
        <f t="shared" si="1830"/>
        <v>450</v>
      </c>
      <c r="DF318" s="123">
        <f t="shared" si="1830"/>
        <v>3.5</v>
      </c>
      <c r="DG318" s="123">
        <f t="shared" si="1830"/>
        <v>450</v>
      </c>
      <c r="DH318" s="123">
        <f t="shared" si="1830"/>
        <v>3.5</v>
      </c>
      <c r="DI318" s="123">
        <f t="shared" si="1830"/>
        <v>450</v>
      </c>
      <c r="DJ318" s="123">
        <f t="shared" si="1830"/>
        <v>2.75</v>
      </c>
      <c r="DK318" s="123">
        <f t="shared" si="1830"/>
        <v>375</v>
      </c>
      <c r="DL318" s="123">
        <f t="shared" si="1830"/>
        <v>2.75</v>
      </c>
      <c r="DM318" s="123">
        <f t="shared" si="1830"/>
        <v>375</v>
      </c>
      <c r="DN318" s="123">
        <f t="shared" si="1830"/>
        <v>5.5</v>
      </c>
      <c r="DO318" s="123">
        <f t="shared" si="1830"/>
        <v>770</v>
      </c>
      <c r="DP318" s="123">
        <f t="shared" si="1830"/>
        <v>5.5</v>
      </c>
      <c r="DQ318" s="123">
        <f t="shared" si="1830"/>
        <v>770</v>
      </c>
      <c r="DR318" s="123">
        <f t="shared" ref="DR318:EK318" si="1831">SUM(DR275:DR315)</f>
        <v>2.75</v>
      </c>
      <c r="DS318" s="123">
        <f t="shared" si="1831"/>
        <v>385</v>
      </c>
      <c r="DT318" s="123">
        <f t="shared" si="1831"/>
        <v>2.75</v>
      </c>
      <c r="DU318" s="123">
        <f t="shared" si="1831"/>
        <v>385</v>
      </c>
      <c r="DV318" s="123">
        <f t="shared" si="1831"/>
        <v>2.25</v>
      </c>
      <c r="DW318" s="123">
        <f t="shared" si="1831"/>
        <v>315</v>
      </c>
      <c r="DX318" s="123">
        <f t="shared" si="1831"/>
        <v>2.25</v>
      </c>
      <c r="DY318" s="123">
        <f t="shared" si="1831"/>
        <v>315</v>
      </c>
      <c r="DZ318" s="494">
        <f t="shared" si="1831"/>
        <v>3</v>
      </c>
      <c r="EA318" s="123">
        <f t="shared" si="1831"/>
        <v>420</v>
      </c>
      <c r="EB318" s="123">
        <f t="shared" si="1831"/>
        <v>3</v>
      </c>
      <c r="EC318" s="123">
        <f t="shared" si="1831"/>
        <v>420</v>
      </c>
      <c r="ED318" s="123">
        <f t="shared" si="1831"/>
        <v>3</v>
      </c>
      <c r="EE318" s="123">
        <f t="shared" si="1831"/>
        <v>420</v>
      </c>
      <c r="EF318" s="123">
        <f t="shared" si="1831"/>
        <v>4</v>
      </c>
      <c r="EG318" s="123">
        <f t="shared" si="1831"/>
        <v>520</v>
      </c>
      <c r="EH318" s="123">
        <f t="shared" si="1831"/>
        <v>3.5</v>
      </c>
      <c r="EI318" s="123">
        <f t="shared" si="1831"/>
        <v>490</v>
      </c>
      <c r="EJ318" s="123">
        <f t="shared" si="1831"/>
        <v>3.5</v>
      </c>
      <c r="EK318" s="123">
        <f t="shared" si="1831"/>
        <v>490</v>
      </c>
      <c r="EL318" s="123">
        <f t="shared" ref="EL318:EO318" si="1832">SUM(EL275:EL315)</f>
        <v>0</v>
      </c>
      <c r="EM318" s="123">
        <f t="shared" si="1832"/>
        <v>0</v>
      </c>
      <c r="EN318" s="123">
        <f t="shared" si="1832"/>
        <v>0</v>
      </c>
      <c r="EO318" s="123">
        <f t="shared" si="1832"/>
        <v>0</v>
      </c>
      <c r="EP318" s="123">
        <f t="shared" ref="EP318:ES318" si="1833">SUM(EP275:EP315)</f>
        <v>0</v>
      </c>
      <c r="EQ318" s="123">
        <f t="shared" si="1833"/>
        <v>0</v>
      </c>
      <c r="ER318" s="123">
        <f t="shared" si="1833"/>
        <v>0</v>
      </c>
      <c r="ES318" s="123">
        <f t="shared" si="1833"/>
        <v>0</v>
      </c>
      <c r="ET318" s="123">
        <f t="shared" ref="ET318:EW318" si="1834">SUM(ET275:ET315)</f>
        <v>1</v>
      </c>
      <c r="EU318" s="123">
        <f t="shared" si="1834"/>
        <v>140</v>
      </c>
      <c r="EV318" s="123">
        <f t="shared" si="1834"/>
        <v>1</v>
      </c>
      <c r="EW318" s="123">
        <f t="shared" si="1834"/>
        <v>140</v>
      </c>
      <c r="EX318" s="123">
        <f t="shared" ref="EX318:FA318" si="1835">SUM(EX275:EX315)</f>
        <v>0</v>
      </c>
      <c r="EY318" s="123">
        <f t="shared" si="1835"/>
        <v>0</v>
      </c>
      <c r="EZ318" s="123">
        <f t="shared" si="1835"/>
        <v>0</v>
      </c>
      <c r="FA318" s="123">
        <f t="shared" si="1835"/>
        <v>0</v>
      </c>
      <c r="FB318" s="123">
        <f t="shared" ref="FB318:FE318" si="1836">SUM(FB275:FB315)</f>
        <v>1.75</v>
      </c>
      <c r="FC318" s="123">
        <f t="shared" si="1836"/>
        <v>215</v>
      </c>
      <c r="FD318" s="123">
        <f t="shared" si="1836"/>
        <v>1.75</v>
      </c>
      <c r="FE318" s="123">
        <f t="shared" si="1836"/>
        <v>215</v>
      </c>
      <c r="FF318" s="123">
        <f t="shared" ref="FF318:FI318" si="1837">SUM(FF275:FF315)</f>
        <v>2.25</v>
      </c>
      <c r="FG318" s="123">
        <f t="shared" si="1837"/>
        <v>315</v>
      </c>
      <c r="FH318" s="123">
        <f t="shared" si="1837"/>
        <v>2.25</v>
      </c>
      <c r="FI318" s="123">
        <f t="shared" si="1837"/>
        <v>315</v>
      </c>
      <c r="FJ318" s="123">
        <f t="shared" ref="FJ318:FM318" si="1838">SUM(FJ275:FJ315)</f>
        <v>1.5</v>
      </c>
      <c r="FK318" s="123">
        <f t="shared" si="1838"/>
        <v>200</v>
      </c>
      <c r="FL318" s="123">
        <f t="shared" si="1838"/>
        <v>1.5</v>
      </c>
      <c r="FM318" s="123">
        <f t="shared" si="1838"/>
        <v>200</v>
      </c>
      <c r="FN318" s="123">
        <f t="shared" ref="FN318:FQ318" si="1839">SUM(FN275:FN315)</f>
        <v>6</v>
      </c>
      <c r="FO318" s="123">
        <f t="shared" si="1839"/>
        <v>840</v>
      </c>
      <c r="FP318" s="123">
        <f t="shared" si="1839"/>
        <v>19.5</v>
      </c>
      <c r="FQ318" s="123">
        <f t="shared" si="1839"/>
        <v>2290</v>
      </c>
      <c r="FR318" s="123">
        <f t="shared" ref="FR318:FU318" si="1840">SUM(FR275:FR315)</f>
        <v>0.75</v>
      </c>
      <c r="FS318" s="123">
        <f t="shared" si="1840"/>
        <v>105</v>
      </c>
      <c r="FT318" s="123">
        <f t="shared" si="1840"/>
        <v>17</v>
      </c>
      <c r="FU318" s="123">
        <f t="shared" si="1840"/>
        <v>1741.25</v>
      </c>
      <c r="FV318" s="123">
        <f t="shared" ref="FV318:FY318" si="1841">SUM(FV275:FV315)</f>
        <v>0</v>
      </c>
      <c r="FW318" s="123">
        <f t="shared" si="1841"/>
        <v>0</v>
      </c>
      <c r="FX318" s="123">
        <f t="shared" si="1841"/>
        <v>0</v>
      </c>
      <c r="FY318" s="123">
        <f t="shared" si="1841"/>
        <v>0</v>
      </c>
      <c r="FZ318" s="531">
        <f>FX318+FT318+FP318+FL318+FH318+FD318+EZ318+EV318+ER318+EN318+EJ318+EF318+EB318+DX318+DT318+DP318+DL318+DH318+DD318+CZ318+CV318+CR318+CN318</f>
        <v>108.5</v>
      </c>
      <c r="GA318" s="531">
        <f>FR318+FN318++FJ318+FF318+FB318+EX318+ET318+EP318+EL318+EH318+ED318+DZ318+DV318+DR318+DN318+DJ318+DF318+DB318+CX318+CT318+CP318+CL318</f>
        <v>50.5</v>
      </c>
      <c r="GB318" s="531">
        <f>FZ318-GA318</f>
        <v>58</v>
      </c>
      <c r="GC318" s="531">
        <f>SUM(CH318-GB318)</f>
        <v>0</v>
      </c>
      <c r="GD318" s="13"/>
      <c r="GE318" s="13"/>
      <c r="GF318" s="13"/>
      <c r="GG318" s="13"/>
      <c r="GH318" s="13"/>
      <c r="GI318" s="13"/>
      <c r="GJ318" s="13"/>
      <c r="GK318" s="13"/>
      <c r="GL318" s="13"/>
      <c r="GM318" s="13"/>
      <c r="GN318" s="13"/>
      <c r="GO318" s="13"/>
      <c r="GP318" s="13"/>
      <c r="GQ318" s="13"/>
      <c r="GR318" s="13"/>
      <c r="GS318" s="13"/>
      <c r="GT318" s="13"/>
      <c r="GU318" s="13"/>
      <c r="GV318" s="13"/>
      <c r="GW318" s="13"/>
      <c r="GX318" s="13"/>
      <c r="GY318" s="13"/>
      <c r="GZ318" s="13"/>
      <c r="HA318" s="13"/>
      <c r="HB318" s="13"/>
      <c r="HC318" s="13"/>
      <c r="HD318" s="13"/>
      <c r="HE318" s="13"/>
      <c r="HF318" s="13"/>
      <c r="HG318" s="13"/>
      <c r="HH318" s="13"/>
      <c r="HI318" s="13"/>
      <c r="HJ318" s="13"/>
      <c r="HK318" s="13"/>
      <c r="HL318" s="13"/>
      <c r="HM318" s="13"/>
      <c r="HN318" s="13"/>
      <c r="HO318" s="13"/>
      <c r="HP318" s="13"/>
      <c r="HQ318" s="13"/>
      <c r="HR318" s="13"/>
      <c r="HS318" s="13"/>
      <c r="HT318" s="13"/>
      <c r="HU318" s="13"/>
      <c r="HV318" s="13"/>
      <c r="HW318" s="13"/>
      <c r="HX318" s="13"/>
      <c r="HY318" s="13"/>
      <c r="HZ318" s="13"/>
      <c r="IA318" s="13"/>
      <c r="IB318" s="13"/>
      <c r="IC318" s="13"/>
      <c r="ID318" s="13"/>
      <c r="IE318" s="13"/>
      <c r="IF318" s="13"/>
      <c r="IG318" s="13"/>
      <c r="IH318" s="13"/>
      <c r="II318" s="13"/>
      <c r="IJ318" s="13"/>
      <c r="IK318" s="13"/>
      <c r="IL318" s="13"/>
      <c r="IM318" s="13"/>
      <c r="IN318" s="13"/>
      <c r="IO318" s="13"/>
      <c r="IP318" s="13"/>
      <c r="IQ318" s="13"/>
      <c r="IR318" s="13"/>
      <c r="IS318" s="13"/>
      <c r="IT318" s="13"/>
      <c r="IU318" s="13"/>
      <c r="IV318" s="13"/>
      <c r="IW318" s="13"/>
      <c r="IX318" s="13"/>
      <c r="IY318" s="13"/>
      <c r="IZ318" s="13"/>
      <c r="JA318" s="13"/>
      <c r="JB318" s="13"/>
      <c r="JC318" s="13"/>
    </row>
    <row r="319" spans="1:263" x14ac:dyDescent="0.2">
      <c r="A319" s="53"/>
      <c r="B319" s="53" t="s">
        <v>60</v>
      </c>
      <c r="C319" s="53"/>
      <c r="D319" s="53"/>
      <c r="E319" s="735" t="e">
        <f>F318/E318</f>
        <v>#DIV/0!</v>
      </c>
      <c r="F319" s="735"/>
      <c r="G319" s="735" t="e">
        <f>H318/G318</f>
        <v>#DIV/0!</v>
      </c>
      <c r="H319" s="735"/>
      <c r="I319" s="735" t="e">
        <f>J318/I318</f>
        <v>#DIV/0!</v>
      </c>
      <c r="J319" s="735"/>
      <c r="K319" s="735" t="e">
        <f>L318/K318</f>
        <v>#DIV/0!</v>
      </c>
      <c r="L319" s="735"/>
      <c r="M319" s="735">
        <f>N318/M318</f>
        <v>140</v>
      </c>
      <c r="N319" s="735"/>
      <c r="O319" s="735" t="e">
        <f>P318/O318</f>
        <v>#DIV/0!</v>
      </c>
      <c r="P319" s="735"/>
      <c r="Q319" s="735" t="e">
        <f>R318/Q318</f>
        <v>#DIV/0!</v>
      </c>
      <c r="R319" s="735"/>
      <c r="S319" s="735" t="e">
        <f>T318/S318</f>
        <v>#DIV/0!</v>
      </c>
      <c r="T319" s="735"/>
      <c r="U319" s="735" t="e">
        <f>V318/U318</f>
        <v>#DIV/0!</v>
      </c>
      <c r="V319" s="735"/>
      <c r="W319" s="735" t="e">
        <f>X318/W318</f>
        <v>#DIV/0!</v>
      </c>
      <c r="X319" s="735"/>
      <c r="Y319" s="735" t="e">
        <f>Z318/Y318</f>
        <v>#DIV/0!</v>
      </c>
      <c r="Z319" s="735"/>
      <c r="AA319" s="735" t="e">
        <f>AB318/AA318</f>
        <v>#DIV/0!</v>
      </c>
      <c r="AB319" s="735"/>
      <c r="AC319" s="735" t="e">
        <f>AD318/AC318</f>
        <v>#DIV/0!</v>
      </c>
      <c r="AD319" s="735"/>
      <c r="AE319" s="735">
        <f>AF318/AE318</f>
        <v>100</v>
      </c>
      <c r="AF319" s="735"/>
      <c r="AG319" s="735" t="e">
        <f>AH318/AG318</f>
        <v>#DIV/0!</v>
      </c>
      <c r="AH319" s="735"/>
      <c r="AI319" s="735" t="e">
        <f>AJ318/AI318</f>
        <v>#DIV/0!</v>
      </c>
      <c r="AJ319" s="735"/>
      <c r="AK319" s="735" t="e">
        <f>AL318/AK318</f>
        <v>#DIV/0!</v>
      </c>
      <c r="AL319" s="735"/>
      <c r="AM319" s="735" t="e">
        <f>AN318/AM318</f>
        <v>#DIV/0!</v>
      </c>
      <c r="AN319" s="735"/>
      <c r="AO319" s="735" t="e">
        <f>AP318/AO318</f>
        <v>#DIV/0!</v>
      </c>
      <c r="AP319" s="735"/>
      <c r="AQ319" s="735" t="e">
        <f>AR318/AQ318</f>
        <v>#DIV/0!</v>
      </c>
      <c r="AR319" s="735"/>
      <c r="AS319" s="735" t="e">
        <f>AT318/AS318</f>
        <v>#DIV/0!</v>
      </c>
      <c r="AT319" s="735"/>
      <c r="AU319" s="735" t="e">
        <f>AV318/AU318</f>
        <v>#DIV/0!</v>
      </c>
      <c r="AV319" s="735"/>
      <c r="AW319" s="735">
        <f>AX318/AW318</f>
        <v>107.4074074074074</v>
      </c>
      <c r="AX319" s="735"/>
      <c r="AY319" s="735">
        <f>AZ318/AY318</f>
        <v>100.69230769230769</v>
      </c>
      <c r="AZ319" s="735"/>
      <c r="BA319" s="735" t="e">
        <f>BB318/BA318</f>
        <v>#DIV/0!</v>
      </c>
      <c r="BB319" s="735"/>
      <c r="BC319" s="735" t="e">
        <f>BD318/BC318</f>
        <v>#DIV/0!</v>
      </c>
      <c r="BD319" s="735"/>
      <c r="BE319" s="735" t="e">
        <f>BF318/BE318</f>
        <v>#DIV/0!</v>
      </c>
      <c r="BF319" s="735"/>
      <c r="BG319" s="735" t="e">
        <f>BH318/BG318</f>
        <v>#DIV/0!</v>
      </c>
      <c r="BH319" s="735"/>
      <c r="BI319" s="735" t="e">
        <f>BJ318/BI318</f>
        <v>#DIV/0!</v>
      </c>
      <c r="BJ319" s="735"/>
      <c r="BK319" s="735" t="e">
        <f>BL318/BK318</f>
        <v>#DIV/0!</v>
      </c>
      <c r="BL319" s="735"/>
      <c r="BM319" s="735" t="e">
        <f>BN318/BM318</f>
        <v>#DIV/0!</v>
      </c>
      <c r="BN319" s="735"/>
      <c r="BO319" s="735" t="e">
        <f>BP318/BO318</f>
        <v>#DIV/0!</v>
      </c>
      <c r="BP319" s="735"/>
      <c r="BQ319" s="735" t="e">
        <f>BR318/BQ318</f>
        <v>#DIV/0!</v>
      </c>
      <c r="BR319" s="735"/>
      <c r="BS319" s="735" t="e">
        <f>BT318/BS318</f>
        <v>#DIV/0!</v>
      </c>
      <c r="BT319" s="735"/>
      <c r="BU319" s="735" t="e">
        <f>BV318/BU318</f>
        <v>#DIV/0!</v>
      </c>
      <c r="BV319" s="735"/>
      <c r="BW319" s="735" t="e">
        <f>BX318/BW318</f>
        <v>#DIV/0!</v>
      </c>
      <c r="BX319" s="735"/>
      <c r="BY319" s="735" t="e">
        <f>BZ318/BY318</f>
        <v>#DIV/0!</v>
      </c>
      <c r="BZ319" s="735"/>
      <c r="CA319" s="735" t="e">
        <f>CB318/CA318</f>
        <v>#DIV/0!</v>
      </c>
      <c r="CB319" s="735"/>
      <c r="CC319" s="735" t="e">
        <f>CD318/CC318</f>
        <v>#DIV/0!</v>
      </c>
      <c r="CD319" s="735"/>
      <c r="CE319" s="735" t="e">
        <f>CF318/CE318</f>
        <v>#DIV/0!</v>
      </c>
      <c r="CF319" s="735"/>
      <c r="CG319" s="58"/>
      <c r="CH319" s="744">
        <f>CI318/CH318</f>
        <v>120.71120689655173</v>
      </c>
      <c r="CI319" s="744"/>
      <c r="CJ319" s="56" t="s">
        <v>61</v>
      </c>
      <c r="CK319" s="538"/>
      <c r="CL319" s="735"/>
      <c r="CM319" s="735"/>
      <c r="CN319" s="735"/>
      <c r="CO319" s="735"/>
      <c r="CP319" s="735"/>
      <c r="CQ319" s="735"/>
      <c r="CR319" s="735"/>
      <c r="CS319" s="735"/>
      <c r="CT319" s="735"/>
      <c r="CU319" s="735"/>
      <c r="CV319" s="735"/>
      <c r="CW319" s="735"/>
      <c r="CX319" s="735"/>
      <c r="CY319" s="735"/>
      <c r="CZ319" s="735"/>
      <c r="DA319" s="735"/>
      <c r="DB319" s="735"/>
      <c r="DC319" s="735"/>
      <c r="DD319" s="735"/>
      <c r="DE319" s="735"/>
      <c r="DF319" s="735"/>
      <c r="DG319" s="735"/>
      <c r="DH319" s="735"/>
      <c r="DI319" s="735"/>
      <c r="DJ319" s="735"/>
      <c r="DK319" s="735"/>
      <c r="DL319" s="735"/>
      <c r="DM319" s="735"/>
      <c r="DN319" s="735"/>
      <c r="DO319" s="735"/>
      <c r="DP319" s="735"/>
      <c r="DQ319" s="735"/>
      <c r="DR319" s="735"/>
      <c r="DS319" s="735"/>
      <c r="DT319" s="735"/>
      <c r="DU319" s="735"/>
      <c r="DV319" s="735"/>
      <c r="DW319" s="735"/>
      <c r="DX319" s="735"/>
      <c r="DY319" s="735"/>
      <c r="DZ319" s="735"/>
      <c r="EA319" s="735"/>
      <c r="EB319" s="735"/>
      <c r="EC319" s="735"/>
      <c r="ED319" s="735"/>
      <c r="EE319" s="735"/>
      <c r="EF319" s="735"/>
      <c r="EG319" s="735"/>
      <c r="EH319" s="735"/>
      <c r="EI319" s="735"/>
      <c r="EJ319" s="735"/>
      <c r="EK319" s="735"/>
      <c r="EL319" s="735"/>
      <c r="EM319" s="735"/>
      <c r="EN319" s="735"/>
      <c r="EO319" s="735"/>
      <c r="EP319" s="735"/>
      <c r="EQ319" s="735"/>
      <c r="ER319" s="735"/>
      <c r="ES319" s="735"/>
      <c r="ET319" s="735"/>
      <c r="EU319" s="735"/>
      <c r="EV319" s="735"/>
      <c r="EW319" s="735"/>
      <c r="EX319" s="735"/>
      <c r="EY319" s="735"/>
      <c r="EZ319" s="735"/>
      <c r="FA319" s="735"/>
      <c r="FB319" s="735"/>
      <c r="FC319" s="735"/>
      <c r="FD319" s="735"/>
      <c r="FE319" s="735"/>
      <c r="FF319" s="735"/>
      <c r="FG319" s="735"/>
      <c r="FH319" s="735"/>
      <c r="FI319" s="735"/>
      <c r="FJ319" s="735"/>
      <c r="FK319" s="735"/>
      <c r="FL319" s="735"/>
      <c r="FM319" s="735"/>
      <c r="FN319" s="735"/>
      <c r="FO319" s="735"/>
      <c r="FP319" s="735"/>
      <c r="FQ319" s="735"/>
      <c r="FR319" s="735"/>
      <c r="FS319" s="735"/>
      <c r="FT319" s="735"/>
      <c r="FU319" s="735"/>
      <c r="FV319" s="735"/>
      <c r="FW319" s="735"/>
      <c r="FX319" s="735"/>
      <c r="FY319" s="735"/>
      <c r="FZ319" s="1">
        <f>FU318+FQ318+FM318+FI318+FE318+FA318+EW318+ES318+EO318+EK318+EG318+EC318+DY318+DU318+DQ318+DM318+DI318+DE318+DA318+CW318+CS318+CO318</f>
        <v>13941.25</v>
      </c>
      <c r="GA319" s="1">
        <f>FS318+FO318+FK318+FG318++FC318+EY318+EU318+EQ318+EM318+EI318+EE318+EA318+DW318+DS318+DO318+DK318+DG318+DC318+CY318+CU318+CQ318+CM318</f>
        <v>6940</v>
      </c>
      <c r="GB319" s="1">
        <f>FZ319-GA319</f>
        <v>7001.25</v>
      </c>
      <c r="GC319" s="1">
        <f>CI318-GB319</f>
        <v>0</v>
      </c>
    </row>
    <row r="320" spans="1:263" x14ac:dyDescent="0.2">
      <c r="CN320" s="210">
        <f>CN318-CL318</f>
        <v>0</v>
      </c>
    </row>
    <row r="322" spans="1:263" ht="12.75" customHeight="1" x14ac:dyDescent="0.2">
      <c r="A322" s="38"/>
      <c r="B322" s="38"/>
      <c r="C322" s="39"/>
      <c r="D322" s="39"/>
      <c r="E322" s="738">
        <v>2021</v>
      </c>
      <c r="F322" s="739"/>
      <c r="G322" s="739"/>
      <c r="H322" s="739"/>
      <c r="I322" s="739"/>
      <c r="J322" s="739"/>
      <c r="K322" s="739"/>
      <c r="L322" s="739"/>
      <c r="M322" s="739"/>
      <c r="N322" s="739"/>
      <c r="O322" s="739"/>
      <c r="P322" s="739"/>
      <c r="Q322" s="739"/>
      <c r="R322" s="739"/>
      <c r="S322" s="739"/>
      <c r="T322" s="739"/>
      <c r="U322" s="739"/>
      <c r="V322" s="739"/>
      <c r="W322" s="739"/>
      <c r="X322" s="739"/>
      <c r="Y322" s="739"/>
      <c r="Z322" s="739"/>
      <c r="AA322" s="739"/>
      <c r="AB322" s="740"/>
      <c r="AC322" s="738">
        <f>AC3</f>
        <v>2022</v>
      </c>
      <c r="AD322" s="739"/>
      <c r="AE322" s="739"/>
      <c r="AF322" s="739"/>
      <c r="AG322" s="739"/>
      <c r="AH322" s="739"/>
      <c r="AI322" s="739"/>
      <c r="AJ322" s="739"/>
      <c r="AK322" s="739"/>
      <c r="AL322" s="739"/>
      <c r="AM322" s="739"/>
      <c r="AN322" s="739"/>
      <c r="AO322" s="739"/>
      <c r="AP322" s="739"/>
      <c r="AQ322" s="739"/>
      <c r="AR322" s="739"/>
      <c r="AS322" s="739"/>
      <c r="AT322" s="739"/>
      <c r="AU322" s="739"/>
      <c r="AV322" s="739"/>
      <c r="AW322" s="739"/>
      <c r="AX322" s="739"/>
      <c r="AY322" s="739"/>
      <c r="AZ322" s="752"/>
      <c r="BA322" s="492"/>
      <c r="BB322" s="50"/>
      <c r="BC322" s="50"/>
      <c r="BD322" s="50"/>
      <c r="BE322" s="50"/>
      <c r="BF322" s="50"/>
      <c r="BG322" s="50"/>
      <c r="BH322" s="50"/>
      <c r="BI322" s="50"/>
      <c r="BJ322" s="50"/>
      <c r="BK322" s="50"/>
      <c r="BL322" s="50"/>
      <c r="BM322" s="50"/>
      <c r="BN322" s="50"/>
      <c r="BO322" s="50"/>
      <c r="BP322" s="50"/>
      <c r="BQ322" s="50"/>
      <c r="BR322" s="50"/>
      <c r="BS322" s="50"/>
      <c r="BT322" s="50"/>
      <c r="BU322" s="50"/>
      <c r="BV322" s="50"/>
      <c r="BW322" s="50"/>
      <c r="BX322" s="510"/>
      <c r="BY322" s="50"/>
      <c r="BZ322" s="50"/>
      <c r="CA322" s="50"/>
      <c r="CB322" s="50"/>
      <c r="CC322" s="50"/>
      <c r="CD322" s="50"/>
      <c r="CE322" s="50"/>
      <c r="CF322" s="50"/>
      <c r="CG322" s="50"/>
      <c r="CH322" s="12"/>
      <c r="CI322" s="12"/>
    </row>
    <row r="323" spans="1:263" s="3" customFormat="1" ht="15.75" x14ac:dyDescent="0.25">
      <c r="A323" s="57"/>
      <c r="B323" s="57" t="str">
        <f>Stundenverteilung!Q5</f>
        <v>AeBo - TG</v>
      </c>
      <c r="C323" s="747" t="str">
        <f>Stundenverteilung!Q7</f>
        <v>TP1</v>
      </c>
      <c r="D323" s="748"/>
      <c r="E323" s="741"/>
      <c r="F323" s="742"/>
      <c r="G323" s="742"/>
      <c r="H323" s="742"/>
      <c r="I323" s="742"/>
      <c r="J323" s="742"/>
      <c r="K323" s="742"/>
      <c r="L323" s="742"/>
      <c r="M323" s="742"/>
      <c r="N323" s="742"/>
      <c r="O323" s="742"/>
      <c r="P323" s="742"/>
      <c r="Q323" s="742"/>
      <c r="R323" s="742"/>
      <c r="S323" s="742"/>
      <c r="T323" s="742"/>
      <c r="U323" s="742"/>
      <c r="V323" s="742"/>
      <c r="W323" s="742"/>
      <c r="X323" s="742"/>
      <c r="Y323" s="742"/>
      <c r="Z323" s="742"/>
      <c r="AA323" s="742"/>
      <c r="AB323" s="743"/>
      <c r="AC323" s="741"/>
      <c r="AD323" s="742"/>
      <c r="AE323" s="742"/>
      <c r="AF323" s="742"/>
      <c r="AG323" s="742"/>
      <c r="AH323" s="742"/>
      <c r="AI323" s="742"/>
      <c r="AJ323" s="742"/>
      <c r="AK323" s="742"/>
      <c r="AL323" s="742"/>
      <c r="AM323" s="742"/>
      <c r="AN323" s="742"/>
      <c r="AO323" s="742"/>
      <c r="AP323" s="742"/>
      <c r="AQ323" s="742"/>
      <c r="AR323" s="742"/>
      <c r="AS323" s="742"/>
      <c r="AT323" s="742"/>
      <c r="AU323" s="742"/>
      <c r="AV323" s="742"/>
      <c r="AW323" s="742"/>
      <c r="AX323" s="742"/>
      <c r="AY323" s="742"/>
      <c r="AZ323" s="753"/>
      <c r="BA323" s="492"/>
      <c r="BB323" s="50"/>
      <c r="BC323" s="50"/>
      <c r="BD323" s="50"/>
      <c r="BE323" s="50"/>
      <c r="BF323" s="50"/>
      <c r="BG323" s="50"/>
      <c r="BH323" s="50"/>
      <c r="BI323" s="50"/>
      <c r="BJ323" s="50"/>
      <c r="BK323" s="50"/>
      <c r="BL323" s="50"/>
      <c r="BM323" s="50"/>
      <c r="BN323" s="50"/>
      <c r="BO323" s="50"/>
      <c r="BP323" s="50"/>
      <c r="BQ323" s="50"/>
      <c r="BR323" s="50"/>
      <c r="BS323" s="50"/>
      <c r="BT323" s="50"/>
      <c r="BU323" s="50"/>
      <c r="BV323" s="50"/>
      <c r="BW323" s="50"/>
      <c r="BX323" s="510"/>
      <c r="BY323" s="50"/>
      <c r="BZ323" s="50"/>
      <c r="CA323" s="50"/>
      <c r="CB323" s="50"/>
      <c r="CC323" s="50"/>
      <c r="CD323" s="50"/>
      <c r="CE323" s="50"/>
      <c r="CF323" s="50"/>
      <c r="CG323" s="50"/>
      <c r="CH323" s="11"/>
      <c r="CI323" s="11"/>
      <c r="CJ323" s="1"/>
      <c r="CK323" s="1"/>
      <c r="CL323" s="737">
        <f>CL273</f>
        <v>44256</v>
      </c>
      <c r="CM323" s="737"/>
      <c r="CN323" s="737"/>
      <c r="CO323" s="737"/>
      <c r="CP323" s="737">
        <f>CP273</f>
        <v>44287</v>
      </c>
      <c r="CQ323" s="737"/>
      <c r="CR323" s="737"/>
      <c r="CS323" s="737"/>
      <c r="CT323" s="737">
        <f>CT273</f>
        <v>44317</v>
      </c>
      <c r="CU323" s="737"/>
      <c r="CV323" s="737"/>
      <c r="CW323" s="737"/>
      <c r="CX323" s="737">
        <f>CX273</f>
        <v>44348</v>
      </c>
      <c r="CY323" s="737"/>
      <c r="CZ323" s="737"/>
      <c r="DA323" s="737"/>
      <c r="DB323" s="737">
        <f>DB273</f>
        <v>44378</v>
      </c>
      <c r="DC323" s="737"/>
      <c r="DD323" s="737"/>
      <c r="DE323" s="737"/>
      <c r="DF323" s="737">
        <f>DF273</f>
        <v>44409</v>
      </c>
      <c r="DG323" s="737"/>
      <c r="DH323" s="737"/>
      <c r="DI323" s="737"/>
      <c r="DJ323" s="737">
        <f>DJ273</f>
        <v>44440</v>
      </c>
      <c r="DK323" s="737"/>
      <c r="DL323" s="737"/>
      <c r="DM323" s="737"/>
      <c r="DN323" s="737">
        <f>DN273</f>
        <v>44470</v>
      </c>
      <c r="DO323" s="737"/>
      <c r="DP323" s="737"/>
      <c r="DQ323" s="737"/>
      <c r="DR323" s="737">
        <f>DR273</f>
        <v>44501</v>
      </c>
      <c r="DS323" s="737"/>
      <c r="DT323" s="737"/>
      <c r="DU323" s="737"/>
      <c r="DV323" s="737">
        <f>DV273</f>
        <v>44531</v>
      </c>
      <c r="DW323" s="737"/>
      <c r="DX323" s="737"/>
      <c r="DY323" s="737"/>
      <c r="DZ323" s="737">
        <f>DZ273</f>
        <v>44562</v>
      </c>
      <c r="EA323" s="737"/>
      <c r="EB323" s="737"/>
      <c r="EC323" s="737"/>
      <c r="ED323" s="737">
        <f>ED273</f>
        <v>44593</v>
      </c>
      <c r="EE323" s="737"/>
      <c r="EF323" s="737"/>
      <c r="EG323" s="737"/>
      <c r="EH323" s="737">
        <f>EH273</f>
        <v>44621</v>
      </c>
      <c r="EI323" s="737"/>
      <c r="EJ323" s="737"/>
      <c r="EK323" s="737"/>
      <c r="EL323" s="737">
        <f>EL273</f>
        <v>44652</v>
      </c>
      <c r="EM323" s="737"/>
      <c r="EN323" s="737"/>
      <c r="EO323" s="737"/>
      <c r="EP323" s="737">
        <f>EP273</f>
        <v>44682</v>
      </c>
      <c r="EQ323" s="737"/>
      <c r="ER323" s="737"/>
      <c r="ES323" s="737"/>
      <c r="ET323" s="737">
        <f>ET273</f>
        <v>44713</v>
      </c>
      <c r="EU323" s="737"/>
      <c r="EV323" s="737"/>
      <c r="EW323" s="737"/>
      <c r="EX323" s="737">
        <f>EX273</f>
        <v>44743</v>
      </c>
      <c r="EY323" s="737"/>
      <c r="EZ323" s="737"/>
      <c r="FA323" s="737"/>
      <c r="FB323" s="737">
        <f>FB273</f>
        <v>44774</v>
      </c>
      <c r="FC323" s="737"/>
      <c r="FD323" s="737"/>
      <c r="FE323" s="737"/>
      <c r="FF323" s="737">
        <f>FF273</f>
        <v>44805</v>
      </c>
      <c r="FG323" s="737"/>
      <c r="FH323" s="737"/>
      <c r="FI323" s="737"/>
      <c r="FJ323" s="737">
        <f>FJ273</f>
        <v>44835</v>
      </c>
      <c r="FK323" s="737"/>
      <c r="FL323" s="737"/>
      <c r="FM323" s="737"/>
      <c r="FN323" s="737">
        <f>FN273</f>
        <v>44866</v>
      </c>
      <c r="FO323" s="737"/>
      <c r="FP323" s="737"/>
      <c r="FQ323" s="737"/>
      <c r="FR323" s="737">
        <f>FR273</f>
        <v>44896</v>
      </c>
      <c r="FS323" s="737"/>
      <c r="FT323" s="737"/>
      <c r="FU323" s="737"/>
      <c r="FV323" s="737">
        <f>FV273</f>
        <v>0</v>
      </c>
      <c r="FW323" s="737"/>
      <c r="FX323" s="737"/>
      <c r="FY323" s="737"/>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1:263" s="3" customFormat="1" ht="48" x14ac:dyDescent="0.2">
      <c r="A324" s="40" t="s">
        <v>0</v>
      </c>
      <c r="B324" s="40" t="s">
        <v>80</v>
      </c>
      <c r="C324" s="41" t="s">
        <v>1</v>
      </c>
      <c r="D324" s="41" t="s">
        <v>6</v>
      </c>
      <c r="E324" s="485" t="s">
        <v>13</v>
      </c>
      <c r="F324" s="46" t="s">
        <v>14</v>
      </c>
      <c r="G324" s="46" t="s">
        <v>15</v>
      </c>
      <c r="H324" s="46" t="s">
        <v>16</v>
      </c>
      <c r="I324" s="46" t="s">
        <v>17</v>
      </c>
      <c r="J324" s="46" t="s">
        <v>18</v>
      </c>
      <c r="K324" s="46" t="s">
        <v>19</v>
      </c>
      <c r="L324" s="46" t="s">
        <v>20</v>
      </c>
      <c r="M324" s="46" t="s">
        <v>21</v>
      </c>
      <c r="N324" s="46" t="s">
        <v>22</v>
      </c>
      <c r="O324" s="46" t="s">
        <v>23</v>
      </c>
      <c r="P324" s="46" t="s">
        <v>24</v>
      </c>
      <c r="Q324" s="46" t="s">
        <v>25</v>
      </c>
      <c r="R324" s="46" t="s">
        <v>26</v>
      </c>
      <c r="S324" s="46" t="s">
        <v>27</v>
      </c>
      <c r="T324" s="46" t="s">
        <v>28</v>
      </c>
      <c r="U324" s="46" t="s">
        <v>29</v>
      </c>
      <c r="V324" s="46" t="s">
        <v>30</v>
      </c>
      <c r="W324" s="46" t="s">
        <v>31</v>
      </c>
      <c r="X324" s="46" t="s">
        <v>32</v>
      </c>
      <c r="Y324" s="46" t="s">
        <v>33</v>
      </c>
      <c r="Z324" s="46" t="s">
        <v>36</v>
      </c>
      <c r="AA324" s="46" t="s">
        <v>34</v>
      </c>
      <c r="AB324" s="480" t="s">
        <v>35</v>
      </c>
      <c r="AC324" s="485" t="s">
        <v>13</v>
      </c>
      <c r="AD324" s="46" t="s">
        <v>14</v>
      </c>
      <c r="AE324" s="46" t="s">
        <v>15</v>
      </c>
      <c r="AF324" s="46" t="s">
        <v>16</v>
      </c>
      <c r="AG324" s="46" t="s">
        <v>17</v>
      </c>
      <c r="AH324" s="46" t="s">
        <v>18</v>
      </c>
      <c r="AI324" s="46" t="s">
        <v>19</v>
      </c>
      <c r="AJ324" s="46" t="s">
        <v>20</v>
      </c>
      <c r="AK324" s="46" t="s">
        <v>21</v>
      </c>
      <c r="AL324" s="46" t="s">
        <v>22</v>
      </c>
      <c r="AM324" s="46" t="s">
        <v>23</v>
      </c>
      <c r="AN324" s="46" t="s">
        <v>24</v>
      </c>
      <c r="AO324" s="46" t="s">
        <v>25</v>
      </c>
      <c r="AP324" s="46" t="s">
        <v>26</v>
      </c>
      <c r="AQ324" s="46" t="s">
        <v>27</v>
      </c>
      <c r="AR324" s="46" t="s">
        <v>28</v>
      </c>
      <c r="AS324" s="46" t="s">
        <v>29</v>
      </c>
      <c r="AT324" s="46" t="s">
        <v>30</v>
      </c>
      <c r="AU324" s="46" t="s">
        <v>31</v>
      </c>
      <c r="AV324" s="46" t="s">
        <v>32</v>
      </c>
      <c r="AW324" s="46" t="s">
        <v>33</v>
      </c>
      <c r="AX324" s="46" t="s">
        <v>36</v>
      </c>
      <c r="AY324" s="46" t="s">
        <v>34</v>
      </c>
      <c r="AZ324" s="480" t="s">
        <v>35</v>
      </c>
      <c r="BA324" s="493" t="str">
        <f t="shared" ref="BA324:CF324" si="1842">BA5</f>
        <v>Jan. 
Std.</v>
      </c>
      <c r="BB324" s="46" t="str">
        <f t="shared" si="1842"/>
        <v>Jan. 
CHF</v>
      </c>
      <c r="BC324" s="196" t="str">
        <f t="shared" si="1842"/>
        <v>Feb. 
Std.</v>
      </c>
      <c r="BD324" s="46" t="str">
        <f t="shared" si="1842"/>
        <v>Feb. 
CHF</v>
      </c>
      <c r="BE324" s="196" t="str">
        <f t="shared" si="1842"/>
        <v>März 
Std.</v>
      </c>
      <c r="BF324" s="46" t="str">
        <f t="shared" si="1842"/>
        <v>März 
CHF</v>
      </c>
      <c r="BG324" s="196" t="str">
        <f t="shared" si="1842"/>
        <v>April 
Std.</v>
      </c>
      <c r="BH324" s="46" t="str">
        <f t="shared" si="1842"/>
        <v>April 
CHF</v>
      </c>
      <c r="BI324" s="196" t="str">
        <f t="shared" si="1842"/>
        <v>Mai 
Std.</v>
      </c>
      <c r="BJ324" s="46" t="str">
        <f t="shared" si="1842"/>
        <v>Mai 
CHF</v>
      </c>
      <c r="BK324" s="196" t="str">
        <f t="shared" si="1842"/>
        <v>Juni 
Std.</v>
      </c>
      <c r="BL324" s="46" t="str">
        <f t="shared" si="1842"/>
        <v>Juni 
CHF</v>
      </c>
      <c r="BM324" s="196" t="str">
        <f t="shared" si="1842"/>
        <v>Juli 
Std.</v>
      </c>
      <c r="BN324" s="46" t="str">
        <f t="shared" si="1842"/>
        <v>Juli 
CHF</v>
      </c>
      <c r="BO324" s="196" t="str">
        <f t="shared" si="1842"/>
        <v>Aug.
Std.</v>
      </c>
      <c r="BP324" s="46" t="str">
        <f t="shared" si="1842"/>
        <v>Aug. 
CHF</v>
      </c>
      <c r="BQ324" s="196" t="str">
        <f t="shared" si="1842"/>
        <v>Sept. 
Std.</v>
      </c>
      <c r="BR324" s="46" t="str">
        <f t="shared" si="1842"/>
        <v>Sept. 
CHF</v>
      </c>
      <c r="BS324" s="196" t="str">
        <f t="shared" si="1842"/>
        <v>Okt. 
Std.</v>
      </c>
      <c r="BT324" s="46" t="str">
        <f t="shared" si="1842"/>
        <v>Okt.
CHF</v>
      </c>
      <c r="BU324" s="196" t="str">
        <f t="shared" si="1842"/>
        <v>Nov. 
Std.</v>
      </c>
      <c r="BV324" s="46" t="str">
        <f t="shared" si="1842"/>
        <v>Nov. 
CHF</v>
      </c>
      <c r="BW324" s="196" t="str">
        <f t="shared" si="1842"/>
        <v>Dez.
Std.</v>
      </c>
      <c r="BX324" s="504" t="str">
        <f t="shared" si="1842"/>
        <v>Dez.
CHF</v>
      </c>
      <c r="BY324" s="502" t="str">
        <f t="shared" si="1842"/>
        <v>Jan. 
Std.</v>
      </c>
      <c r="BZ324" s="46" t="str">
        <f t="shared" si="1842"/>
        <v>Jan. 
CHF</v>
      </c>
      <c r="CA324" s="196" t="str">
        <f t="shared" si="1842"/>
        <v>Feb. 
Std.</v>
      </c>
      <c r="CB324" s="46" t="str">
        <f t="shared" si="1842"/>
        <v>Feb. 
CHF</v>
      </c>
      <c r="CC324" s="196" t="str">
        <f t="shared" si="1842"/>
        <v>März 
Std.</v>
      </c>
      <c r="CD324" s="46" t="str">
        <f t="shared" si="1842"/>
        <v>März 
CHF</v>
      </c>
      <c r="CE324" s="196" t="str">
        <f t="shared" si="1842"/>
        <v>April 
Std.</v>
      </c>
      <c r="CF324" s="46" t="str">
        <f t="shared" si="1842"/>
        <v>April 
CHF</v>
      </c>
      <c r="CG324" s="46"/>
      <c r="CH324" s="48" t="s">
        <v>4</v>
      </c>
      <c r="CI324" s="48" t="s">
        <v>5</v>
      </c>
      <c r="CJ324" s="1"/>
      <c r="CK324" s="1"/>
      <c r="CL324" s="208" t="s">
        <v>244</v>
      </c>
      <c r="CM324" s="208" t="s">
        <v>37</v>
      </c>
      <c r="CN324" s="209" t="s">
        <v>165</v>
      </c>
      <c r="CO324" s="209" t="s">
        <v>166</v>
      </c>
      <c r="CP324" s="208" t="s">
        <v>244</v>
      </c>
      <c r="CQ324" s="208" t="s">
        <v>37</v>
      </c>
      <c r="CR324" s="209" t="s">
        <v>165</v>
      </c>
      <c r="CS324" s="209" t="s">
        <v>166</v>
      </c>
      <c r="CT324" s="208" t="s">
        <v>244</v>
      </c>
      <c r="CU324" s="208" t="s">
        <v>37</v>
      </c>
      <c r="CV324" s="209" t="s">
        <v>165</v>
      </c>
      <c r="CW324" s="209" t="s">
        <v>166</v>
      </c>
      <c r="CX324" s="208" t="s">
        <v>244</v>
      </c>
      <c r="CY324" s="208" t="s">
        <v>37</v>
      </c>
      <c r="CZ324" s="209" t="s">
        <v>165</v>
      </c>
      <c r="DA324" s="209" t="s">
        <v>166</v>
      </c>
      <c r="DB324" s="208" t="s">
        <v>244</v>
      </c>
      <c r="DC324" s="208" t="s">
        <v>37</v>
      </c>
      <c r="DD324" s="209" t="s">
        <v>165</v>
      </c>
      <c r="DE324" s="209" t="s">
        <v>166</v>
      </c>
      <c r="DF324" s="208" t="s">
        <v>244</v>
      </c>
      <c r="DG324" s="208" t="s">
        <v>37</v>
      </c>
      <c r="DH324" s="209" t="s">
        <v>165</v>
      </c>
      <c r="DI324" s="209" t="s">
        <v>166</v>
      </c>
      <c r="DJ324" s="208" t="s">
        <v>244</v>
      </c>
      <c r="DK324" s="208" t="s">
        <v>37</v>
      </c>
      <c r="DL324" s="209" t="s">
        <v>165</v>
      </c>
      <c r="DM324" s="209" t="s">
        <v>166</v>
      </c>
      <c r="DN324" s="208" t="s">
        <v>244</v>
      </c>
      <c r="DO324" s="208" t="s">
        <v>37</v>
      </c>
      <c r="DP324" s="209" t="s">
        <v>165</v>
      </c>
      <c r="DQ324" s="209" t="s">
        <v>166</v>
      </c>
      <c r="DR324" s="208" t="s">
        <v>244</v>
      </c>
      <c r="DS324" s="208" t="s">
        <v>37</v>
      </c>
      <c r="DT324" s="209" t="s">
        <v>165</v>
      </c>
      <c r="DU324" s="209" t="s">
        <v>166</v>
      </c>
      <c r="DV324" s="208" t="s">
        <v>244</v>
      </c>
      <c r="DW324" s="208" t="s">
        <v>37</v>
      </c>
      <c r="DX324" s="209" t="s">
        <v>165</v>
      </c>
      <c r="DY324" s="209" t="s">
        <v>166</v>
      </c>
      <c r="DZ324" s="524" t="s">
        <v>244</v>
      </c>
      <c r="EA324" s="208" t="s">
        <v>37</v>
      </c>
      <c r="EB324" s="209" t="s">
        <v>165</v>
      </c>
      <c r="EC324" s="209" t="s">
        <v>166</v>
      </c>
      <c r="ED324" s="208" t="s">
        <v>244</v>
      </c>
      <c r="EE324" s="208" t="s">
        <v>37</v>
      </c>
      <c r="EF324" s="209" t="s">
        <v>165</v>
      </c>
      <c r="EG324" s="209" t="s">
        <v>166</v>
      </c>
      <c r="EH324" s="208" t="s">
        <v>244</v>
      </c>
      <c r="EI324" s="208" t="s">
        <v>37</v>
      </c>
      <c r="EJ324" s="209" t="s">
        <v>165</v>
      </c>
      <c r="EK324" s="209" t="s">
        <v>166</v>
      </c>
      <c r="EL324" s="208" t="s">
        <v>244</v>
      </c>
      <c r="EM324" s="208" t="s">
        <v>37</v>
      </c>
      <c r="EN324" s="209" t="s">
        <v>165</v>
      </c>
      <c r="EO324" s="209" t="s">
        <v>166</v>
      </c>
      <c r="EP324" s="208" t="s">
        <v>244</v>
      </c>
      <c r="EQ324" s="208" t="s">
        <v>37</v>
      </c>
      <c r="ER324" s="209" t="s">
        <v>165</v>
      </c>
      <c r="ES324" s="209" t="s">
        <v>166</v>
      </c>
      <c r="ET324" s="208" t="s">
        <v>244</v>
      </c>
      <c r="EU324" s="208" t="s">
        <v>37</v>
      </c>
      <c r="EV324" s="209" t="s">
        <v>165</v>
      </c>
      <c r="EW324" s="209" t="s">
        <v>166</v>
      </c>
      <c r="EX324" s="208" t="s">
        <v>244</v>
      </c>
      <c r="EY324" s="208" t="s">
        <v>37</v>
      </c>
      <c r="EZ324" s="209" t="s">
        <v>165</v>
      </c>
      <c r="FA324" s="209" t="s">
        <v>166</v>
      </c>
      <c r="FB324" s="208" t="s">
        <v>244</v>
      </c>
      <c r="FC324" s="208" t="s">
        <v>37</v>
      </c>
      <c r="FD324" s="209" t="s">
        <v>165</v>
      </c>
      <c r="FE324" s="209" t="s">
        <v>166</v>
      </c>
      <c r="FF324" s="208" t="s">
        <v>244</v>
      </c>
      <c r="FG324" s="208" t="s">
        <v>37</v>
      </c>
      <c r="FH324" s="209" t="s">
        <v>165</v>
      </c>
      <c r="FI324" s="209" t="s">
        <v>166</v>
      </c>
      <c r="FJ324" s="208" t="s">
        <v>244</v>
      </c>
      <c r="FK324" s="208" t="s">
        <v>37</v>
      </c>
      <c r="FL324" s="209" t="s">
        <v>165</v>
      </c>
      <c r="FM324" s="209" t="s">
        <v>166</v>
      </c>
      <c r="FN324" s="208" t="s">
        <v>244</v>
      </c>
      <c r="FO324" s="208" t="s">
        <v>37</v>
      </c>
      <c r="FP324" s="209" t="s">
        <v>165</v>
      </c>
      <c r="FQ324" s="209" t="s">
        <v>166</v>
      </c>
      <c r="FR324" s="208" t="s">
        <v>244</v>
      </c>
      <c r="FS324" s="208" t="s">
        <v>37</v>
      </c>
      <c r="FT324" s="209" t="s">
        <v>165</v>
      </c>
      <c r="FU324" s="209" t="s">
        <v>166</v>
      </c>
      <c r="FV324" s="208" t="s">
        <v>244</v>
      </c>
      <c r="FW324" s="208" t="s">
        <v>37</v>
      </c>
      <c r="FX324" s="209" t="s">
        <v>165</v>
      </c>
      <c r="FY324" s="209" t="s">
        <v>166</v>
      </c>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1:263" s="3" customFormat="1" x14ac:dyDescent="0.2">
      <c r="A325" s="45" t="s">
        <v>91</v>
      </c>
      <c r="B325" s="45" t="s">
        <v>92</v>
      </c>
      <c r="C325" s="45" t="s">
        <v>2</v>
      </c>
      <c r="D325" s="45">
        <v>140</v>
      </c>
      <c r="E325" s="486"/>
      <c r="F325" s="52">
        <f>SUM(E325*$D325)</f>
        <v>0</v>
      </c>
      <c r="G325" s="47"/>
      <c r="H325" s="52">
        <f>SUM(G325*$D325)</f>
        <v>0</v>
      </c>
      <c r="I325" s="47"/>
      <c r="J325" s="52">
        <f>SUM(I325*$D325)</f>
        <v>0</v>
      </c>
      <c r="K325" s="47"/>
      <c r="L325" s="52">
        <f>SUM(K325*$D325)</f>
        <v>0</v>
      </c>
      <c r="M325" s="47"/>
      <c r="N325" s="52">
        <f>SUM(M325*$D325)</f>
        <v>0</v>
      </c>
      <c r="O325" s="47"/>
      <c r="P325" s="52">
        <f>SUM(O325*$D325)</f>
        <v>0</v>
      </c>
      <c r="Q325" s="47"/>
      <c r="R325" s="52">
        <f>SUM(Q325*$D325)</f>
        <v>0</v>
      </c>
      <c r="S325" s="47"/>
      <c r="T325" s="52">
        <f>SUM(S325*$D325)</f>
        <v>0</v>
      </c>
      <c r="U325" s="47"/>
      <c r="V325" s="52">
        <f>SUM(U325*$D325)</f>
        <v>0</v>
      </c>
      <c r="W325" s="47"/>
      <c r="X325" s="52">
        <f>SUM(W325*$D325)</f>
        <v>0</v>
      </c>
      <c r="Y325" s="47"/>
      <c r="Z325" s="52">
        <f>SUM(Y325*$D325)</f>
        <v>0</v>
      </c>
      <c r="AA325" s="47"/>
      <c r="AB325" s="481">
        <f>SUM(AA325*$D325)</f>
        <v>0</v>
      </c>
      <c r="AC325" s="486"/>
      <c r="AD325" s="52">
        <f t="shared" ref="AD325:AD372" si="1843">SUM(AC325*$D325)</f>
        <v>0</v>
      </c>
      <c r="AE325" s="47"/>
      <c r="AF325" s="52">
        <f t="shared" ref="AF325:AF372" si="1844">SUM(AE325*$D325)</f>
        <v>0</v>
      </c>
      <c r="AG325" s="47"/>
      <c r="AH325" s="52">
        <f t="shared" ref="AH325:AH372" si="1845">SUM(AG325*$D325)</f>
        <v>0</v>
      </c>
      <c r="AI325" s="47"/>
      <c r="AJ325" s="52">
        <f t="shared" ref="AJ325:AJ372" si="1846">SUM(AI325*$D325)</f>
        <v>0</v>
      </c>
      <c r="AK325" s="47"/>
      <c r="AL325" s="52">
        <f t="shared" ref="AL325:AL372" si="1847">SUM(AK325*$D325)</f>
        <v>0</v>
      </c>
      <c r="AM325" s="47">
        <v>1.75</v>
      </c>
      <c r="AN325" s="52">
        <f t="shared" ref="AN325:AN372" si="1848">SUM(AM325*$D325)</f>
        <v>245</v>
      </c>
      <c r="AO325" s="47"/>
      <c r="AP325" s="52">
        <f t="shared" ref="AP325:AP372" si="1849">SUM(AO325*$D325)</f>
        <v>0</v>
      </c>
      <c r="AQ325" s="47"/>
      <c r="AR325" s="52">
        <f t="shared" ref="AR325:AR372" si="1850">SUM(AQ325*$D325)</f>
        <v>0</v>
      </c>
      <c r="AS325" s="47"/>
      <c r="AT325" s="52">
        <f t="shared" ref="AT325:AT372" si="1851">SUM(AS325*$D325)</f>
        <v>0</v>
      </c>
      <c r="AU325" s="47"/>
      <c r="AV325" s="52">
        <f t="shared" ref="AV325:AV372" si="1852">SUM(AU325*$D325)</f>
        <v>0</v>
      </c>
      <c r="AW325" s="47"/>
      <c r="AX325" s="52">
        <f t="shared" ref="AX325:AX372" si="1853">SUM(AW325*$D325)</f>
        <v>0</v>
      </c>
      <c r="AY325" s="47"/>
      <c r="AZ325" s="481">
        <f t="shared" ref="AZ325:AZ372" si="1854">SUM(AY325*$D325)</f>
        <v>0</v>
      </c>
      <c r="BA325" s="486"/>
      <c r="BB325" s="52">
        <f t="shared" ref="BB325:BB372" si="1855">SUM(BA325*$D325)</f>
        <v>0</v>
      </c>
      <c r="BC325" s="47"/>
      <c r="BD325" s="52">
        <f t="shared" ref="BD325:BD330" si="1856">SUM(BC325*$D325)</f>
        <v>0</v>
      </c>
      <c r="BE325" s="47"/>
      <c r="BF325" s="52">
        <f t="shared" ref="BF325:BF330" si="1857">SUM(BE325*$D325)</f>
        <v>0</v>
      </c>
      <c r="BG325" s="47"/>
      <c r="BH325" s="52">
        <f t="shared" ref="BH325:BH330" si="1858">SUM(BG325*$D325)</f>
        <v>0</v>
      </c>
      <c r="BI325" s="47"/>
      <c r="BJ325" s="52">
        <f t="shared" ref="BJ325:BJ330" si="1859">SUM(BI325*$D325)</f>
        <v>0</v>
      </c>
      <c r="BK325" s="47"/>
      <c r="BL325" s="52">
        <f t="shared" ref="BL325:BL330" si="1860">SUM(BK325*$D325)</f>
        <v>0</v>
      </c>
      <c r="BM325" s="47"/>
      <c r="BN325" s="52">
        <f t="shared" ref="BN325:BN330" si="1861">SUM(BM325*$D325)</f>
        <v>0</v>
      </c>
      <c r="BO325" s="47"/>
      <c r="BP325" s="52">
        <f t="shared" ref="BP325:BP330" si="1862">SUM(BO325*$D325)</f>
        <v>0</v>
      </c>
      <c r="BQ325" s="47"/>
      <c r="BR325" s="52">
        <f t="shared" ref="BR325:BR330" si="1863">SUM(BQ325*$D325)</f>
        <v>0</v>
      </c>
      <c r="BS325" s="47"/>
      <c r="BT325" s="52">
        <f t="shared" ref="BT325:BT330" si="1864">SUM(BS325*$D325)</f>
        <v>0</v>
      </c>
      <c r="BU325" s="47"/>
      <c r="BV325" s="52">
        <f t="shared" ref="BV325:BV330" si="1865">SUM(BU325*$D325)</f>
        <v>0</v>
      </c>
      <c r="BW325" s="47"/>
      <c r="BX325" s="505">
        <f t="shared" ref="BX325:BX330" si="1866">SUM(BW325*$D325)</f>
        <v>0</v>
      </c>
      <c r="BY325" s="499"/>
      <c r="BZ325" s="52">
        <f t="shared" ref="BZ325:BZ330" si="1867">SUM(BY325*$D325)</f>
        <v>0</v>
      </c>
      <c r="CA325" s="47"/>
      <c r="CB325" s="52">
        <f t="shared" ref="CB325:CB330" si="1868">SUM(CA325*$D325)</f>
        <v>0</v>
      </c>
      <c r="CC325" s="47"/>
      <c r="CD325" s="52">
        <f t="shared" ref="CD325:CD330" si="1869">SUM(CC325*$D325)</f>
        <v>0</v>
      </c>
      <c r="CE325" s="47"/>
      <c r="CF325" s="52">
        <f t="shared" ref="CF325:CF330" si="1870">SUM(CE325*$D325)</f>
        <v>0</v>
      </c>
      <c r="CG325" s="42"/>
      <c r="CH325" s="49">
        <f t="shared" ref="CH325:CH372" si="1871">SUM(E325+G325+I325+K325+M325+O325+Q325+S325+U325+W325+Y325+AA325+AC325+AE325+AG325+AI325+AK325+AM325+AO325+AQ325+AS325+AU325+AW325+AY325+BA325+BC325+BE325+BG325+BI325+BK325+BM325+BO325+BQ325+BS325+BU325+BW325+BY325+CA325+CC325)+CE325</f>
        <v>1.75</v>
      </c>
      <c r="CI325" s="49">
        <f>ROUND(CH325*D325*2,1)/2</f>
        <v>245</v>
      </c>
      <c r="CJ325" s="1"/>
      <c r="CK325" s="1"/>
      <c r="CL325" s="207"/>
      <c r="CM325" s="207">
        <f t="shared" ref="CM325:CM372" si="1872">SUM(CL325*D325)</f>
        <v>0</v>
      </c>
      <c r="CN325" s="206">
        <f>SUM(CL325+I325)</f>
        <v>0</v>
      </c>
      <c r="CO325" s="206">
        <f>SUM(CN325*D325)</f>
        <v>0</v>
      </c>
      <c r="CP325" s="207"/>
      <c r="CQ325" s="207">
        <f>SUM(CP325*D325)</f>
        <v>0</v>
      </c>
      <c r="CR325" s="206">
        <f>SUM(CP325+K325)</f>
        <v>0</v>
      </c>
      <c r="CS325" s="206">
        <f>SUM(CR325*D325)</f>
        <v>0</v>
      </c>
      <c r="CT325" s="207"/>
      <c r="CU325" s="207">
        <f t="shared" ref="CU325:CU360" si="1873">SUM(CT325*D325)</f>
        <v>0</v>
      </c>
      <c r="CV325" s="206">
        <f>SUM(CT325+M325)</f>
        <v>0</v>
      </c>
      <c r="CW325" s="206">
        <f>SUM(CV325*D325)</f>
        <v>0</v>
      </c>
      <c r="CX325" s="207"/>
      <c r="CY325" s="207">
        <f>SUM(CX325*D325)</f>
        <v>0</v>
      </c>
      <c r="CZ325" s="206">
        <f>CX325+O325</f>
        <v>0</v>
      </c>
      <c r="DA325" s="206">
        <f>CZ325*D325</f>
        <v>0</v>
      </c>
      <c r="DB325" s="207"/>
      <c r="DC325" s="207">
        <f>SUM(DB325*D325)</f>
        <v>0</v>
      </c>
      <c r="DD325" s="206">
        <f>SUM(DB325+M325)</f>
        <v>0</v>
      </c>
      <c r="DE325" s="206">
        <f>SUM(DD325*D325)</f>
        <v>0</v>
      </c>
      <c r="DF325" s="207"/>
      <c r="DG325" s="207">
        <f>SUM(DF325*D325)</f>
        <v>0</v>
      </c>
      <c r="DH325" s="206">
        <f>SUM(DF325+S325)</f>
        <v>0</v>
      </c>
      <c r="DI325" s="206">
        <f>SUM(DH325*D325)</f>
        <v>0</v>
      </c>
      <c r="DJ325" s="207"/>
      <c r="DK325" s="207">
        <f>SUM(DJ325*D325)</f>
        <v>0</v>
      </c>
      <c r="DL325" s="206">
        <f>SUM(DJ325+V325)</f>
        <v>0</v>
      </c>
      <c r="DM325" s="206">
        <f>SUM(DL325*D325)</f>
        <v>0</v>
      </c>
      <c r="DN325" s="207"/>
      <c r="DO325" s="207">
        <f>SUM(DN325*D325)</f>
        <v>0</v>
      </c>
      <c r="DP325" s="206">
        <f>SUM(DN325+W325)</f>
        <v>0</v>
      </c>
      <c r="DQ325" s="206">
        <f>SUM(DP325*D325)</f>
        <v>0</v>
      </c>
      <c r="DR325" s="207"/>
      <c r="DS325" s="207">
        <f>DR325*D325</f>
        <v>0</v>
      </c>
      <c r="DT325" s="206">
        <f>DR325+Y325</f>
        <v>0</v>
      </c>
      <c r="DU325" s="206">
        <f>DT325*D325</f>
        <v>0</v>
      </c>
      <c r="DV325" s="207"/>
      <c r="DW325" s="207">
        <f t="shared" ref="DW325:DW372" si="1874">DV325*D325</f>
        <v>0</v>
      </c>
      <c r="DX325" s="206">
        <f t="shared" ref="DX325:DX372" si="1875">DV325+AA325</f>
        <v>0</v>
      </c>
      <c r="DY325" s="206">
        <f t="shared" ref="DY325:DY372" si="1876">DX325*D325</f>
        <v>0</v>
      </c>
      <c r="DZ325" s="525"/>
      <c r="EA325" s="207">
        <f t="shared" ref="EA325:EA372" si="1877">DZ325*D325</f>
        <v>0</v>
      </c>
      <c r="EB325" s="206">
        <f t="shared" ref="EB325:EB372" si="1878">DZ325+AC325</f>
        <v>0</v>
      </c>
      <c r="EC325" s="206">
        <f t="shared" ref="EC325:EC372" si="1879">EB325*D325</f>
        <v>0</v>
      </c>
      <c r="ED325" s="207"/>
      <c r="EE325" s="207">
        <f t="shared" ref="EE325:EE369" si="1880">ED325*D325</f>
        <v>0</v>
      </c>
      <c r="EF325" s="206">
        <f t="shared" ref="EF325:EF372" si="1881">ED325+AE325</f>
        <v>0</v>
      </c>
      <c r="EG325" s="206">
        <f t="shared" ref="EG325:EG372" si="1882">EF325*D325</f>
        <v>0</v>
      </c>
      <c r="EH325" s="207"/>
      <c r="EI325" s="207">
        <f t="shared" ref="EI325:EI372" si="1883">EH325*D325</f>
        <v>0</v>
      </c>
      <c r="EJ325" s="206">
        <f t="shared" ref="EJ325:EJ372" si="1884">EH325+AG325</f>
        <v>0</v>
      </c>
      <c r="EK325" s="206">
        <f t="shared" ref="EK325:EK372" si="1885">EJ325*D325</f>
        <v>0</v>
      </c>
      <c r="EL325" s="207"/>
      <c r="EM325" s="207">
        <f t="shared" ref="EM325:EM360" si="1886">SUM(EL325*T325)</f>
        <v>0</v>
      </c>
      <c r="EN325" s="206">
        <f t="shared" ref="EN325:EN372" si="1887">EL325+AI325</f>
        <v>0</v>
      </c>
      <c r="EO325" s="206">
        <f t="shared" ref="EO325:EO372" si="1888">EN325*D325</f>
        <v>0</v>
      </c>
      <c r="EP325" s="207"/>
      <c r="EQ325" s="207">
        <f t="shared" ref="EQ325:EQ360" si="1889">SUM(EP325*X325)</f>
        <v>0</v>
      </c>
      <c r="ER325" s="206">
        <f t="shared" ref="ER325:ER372" si="1890">EP325+AK325</f>
        <v>0</v>
      </c>
      <c r="ES325" s="206">
        <f t="shared" ref="ES325:ES372" si="1891">ER325*D325</f>
        <v>0</v>
      </c>
      <c r="ET325" s="207"/>
      <c r="EU325" s="207">
        <f t="shared" ref="EU325:EU372" si="1892">ET325*D325</f>
        <v>0</v>
      </c>
      <c r="EV325" s="206">
        <f t="shared" ref="EV325:EV372" si="1893">ET325+AM325</f>
        <v>1.75</v>
      </c>
      <c r="EW325" s="206">
        <f t="shared" ref="EW325:EW372" si="1894">EV325*D325</f>
        <v>245</v>
      </c>
      <c r="EX325" s="207"/>
      <c r="EY325" s="207">
        <f t="shared" ref="EY325:EY360" si="1895">SUM(EX325*AF325)</f>
        <v>0</v>
      </c>
      <c r="EZ325" s="206">
        <f t="shared" ref="EZ325:EZ372" si="1896">EX325+AO325</f>
        <v>0</v>
      </c>
      <c r="FA325" s="206">
        <f t="shared" ref="FA325:FA372" si="1897">EZ325*D325</f>
        <v>0</v>
      </c>
      <c r="FB325" s="207"/>
      <c r="FC325" s="207">
        <f t="shared" ref="FC325:FC372" si="1898">FB325*D325</f>
        <v>0</v>
      </c>
      <c r="FD325" s="206">
        <f t="shared" ref="FD325:FD372" si="1899">FB325+AQ325</f>
        <v>0</v>
      </c>
      <c r="FE325" s="206">
        <f t="shared" ref="FE325:FE372" si="1900">FD325*D325</f>
        <v>0</v>
      </c>
      <c r="FF325" s="207"/>
      <c r="FG325" s="207">
        <f t="shared" ref="FG325:FG372" si="1901">FF325*D325</f>
        <v>0</v>
      </c>
      <c r="FH325" s="206">
        <f t="shared" ref="FH325:FH372" si="1902">FF325+AS325</f>
        <v>0</v>
      </c>
      <c r="FI325" s="206">
        <f t="shared" ref="FI325:FI372" si="1903">FH325*D325</f>
        <v>0</v>
      </c>
      <c r="FJ325" s="207"/>
      <c r="FK325" s="207">
        <f t="shared" ref="FK325:FK372" si="1904">FJ325*D325</f>
        <v>0</v>
      </c>
      <c r="FL325" s="206">
        <f t="shared" ref="FL325:FL372" si="1905">FJ325+AU325</f>
        <v>0</v>
      </c>
      <c r="FM325" s="206">
        <f t="shared" ref="FM325:FM372" si="1906">FL325*D325</f>
        <v>0</v>
      </c>
      <c r="FN325" s="207"/>
      <c r="FO325" s="207">
        <f t="shared" ref="FO325:FO372" si="1907">FN325*D325</f>
        <v>0</v>
      </c>
      <c r="FP325" s="206">
        <f t="shared" ref="FP325:FP372" si="1908">FN325+AW325</f>
        <v>0</v>
      </c>
      <c r="FQ325" s="206">
        <f t="shared" ref="FQ325:FQ372" si="1909">FP325*D325</f>
        <v>0</v>
      </c>
      <c r="FR325" s="207"/>
      <c r="FS325" s="207">
        <f t="shared" ref="FS325:FS372" si="1910">FR325*D325</f>
        <v>0</v>
      </c>
      <c r="FT325" s="206">
        <f t="shared" ref="FT325:FT372" si="1911">FR325+AY325</f>
        <v>0</v>
      </c>
      <c r="FU325" s="206">
        <f t="shared" ref="FU325:FU372" si="1912">FT325*D325</f>
        <v>0</v>
      </c>
      <c r="FV325" s="207"/>
      <c r="FW325" s="207">
        <f t="shared" ref="FW325:FW330" si="1913">SUM(FV325*CH325)</f>
        <v>0</v>
      </c>
      <c r="FX325" s="206"/>
      <c r="FY325" s="206"/>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1:263" s="3" customFormat="1" x14ac:dyDescent="0.2">
      <c r="A326" s="45" t="s">
        <v>87</v>
      </c>
      <c r="B326" s="45" t="s">
        <v>88</v>
      </c>
      <c r="C326" s="45" t="s">
        <v>2</v>
      </c>
      <c r="D326" s="45">
        <v>140</v>
      </c>
      <c r="E326" s="486"/>
      <c r="F326" s="52">
        <f t="shared" ref="F326:F330" si="1914">SUM(E326*$D326)</f>
        <v>0</v>
      </c>
      <c r="G326" s="47"/>
      <c r="H326" s="52">
        <f t="shared" ref="H326:H330" si="1915">SUM(G326*$D326)</f>
        <v>0</v>
      </c>
      <c r="I326" s="47"/>
      <c r="J326" s="52">
        <f t="shared" ref="J326:J330" si="1916">SUM(I326*$D326)</f>
        <v>0</v>
      </c>
      <c r="K326" s="47"/>
      <c r="L326" s="52">
        <f t="shared" ref="L326:L330" si="1917">SUM(K326*$D326)</f>
        <v>0</v>
      </c>
      <c r="M326" s="47"/>
      <c r="N326" s="52">
        <f t="shared" ref="N326:N330" si="1918">SUM(M326*$D326)</f>
        <v>0</v>
      </c>
      <c r="O326" s="47"/>
      <c r="P326" s="52">
        <f t="shared" ref="P326:P330" si="1919">SUM(O326*$D326)</f>
        <v>0</v>
      </c>
      <c r="Q326" s="47"/>
      <c r="R326" s="52">
        <f t="shared" ref="R326:R330" si="1920">SUM(Q326*$D326)</f>
        <v>0</v>
      </c>
      <c r="S326" s="47"/>
      <c r="T326" s="52">
        <f t="shared" ref="T326:T330" si="1921">SUM(S326*$D326)</f>
        <v>0</v>
      </c>
      <c r="U326" s="47"/>
      <c r="V326" s="52">
        <f t="shared" ref="V326:V330" si="1922">SUM(U326*$D326)</f>
        <v>0</v>
      </c>
      <c r="W326" s="47"/>
      <c r="X326" s="52">
        <f t="shared" ref="X326:X330" si="1923">SUM(W326*$D326)</f>
        <v>0</v>
      </c>
      <c r="Y326" s="47"/>
      <c r="Z326" s="52">
        <f t="shared" ref="Z326:Z330" si="1924">SUM(Y326*$D326)</f>
        <v>0</v>
      </c>
      <c r="AA326" s="47"/>
      <c r="AB326" s="481">
        <f t="shared" ref="AB326:AB330" si="1925">SUM(AA326*$D326)</f>
        <v>0</v>
      </c>
      <c r="AC326" s="486"/>
      <c r="AD326" s="52">
        <f t="shared" si="1843"/>
        <v>0</v>
      </c>
      <c r="AE326" s="47"/>
      <c r="AF326" s="52">
        <f t="shared" si="1844"/>
        <v>0</v>
      </c>
      <c r="AG326" s="47"/>
      <c r="AH326" s="52">
        <f t="shared" si="1845"/>
        <v>0</v>
      </c>
      <c r="AI326" s="47"/>
      <c r="AJ326" s="52">
        <f t="shared" si="1846"/>
        <v>0</v>
      </c>
      <c r="AK326" s="47"/>
      <c r="AL326" s="52">
        <f t="shared" si="1847"/>
        <v>0</v>
      </c>
      <c r="AM326" s="47"/>
      <c r="AN326" s="52">
        <f t="shared" si="1848"/>
        <v>0</v>
      </c>
      <c r="AO326" s="47"/>
      <c r="AP326" s="52">
        <f t="shared" si="1849"/>
        <v>0</v>
      </c>
      <c r="AQ326" s="47"/>
      <c r="AR326" s="52">
        <f t="shared" si="1850"/>
        <v>0</v>
      </c>
      <c r="AS326" s="47"/>
      <c r="AT326" s="52">
        <f t="shared" si="1851"/>
        <v>0</v>
      </c>
      <c r="AU326" s="47"/>
      <c r="AV326" s="52">
        <f t="shared" si="1852"/>
        <v>0</v>
      </c>
      <c r="AW326" s="47"/>
      <c r="AX326" s="52">
        <f t="shared" si="1853"/>
        <v>0</v>
      </c>
      <c r="AY326" s="47"/>
      <c r="AZ326" s="481">
        <f t="shared" si="1854"/>
        <v>0</v>
      </c>
      <c r="BA326" s="486"/>
      <c r="BB326" s="52">
        <f t="shared" si="1855"/>
        <v>0</v>
      </c>
      <c r="BC326" s="47"/>
      <c r="BD326" s="52">
        <f t="shared" si="1856"/>
        <v>0</v>
      </c>
      <c r="BE326" s="47"/>
      <c r="BF326" s="52">
        <f t="shared" si="1857"/>
        <v>0</v>
      </c>
      <c r="BG326" s="47"/>
      <c r="BH326" s="52">
        <f t="shared" si="1858"/>
        <v>0</v>
      </c>
      <c r="BI326" s="47"/>
      <c r="BJ326" s="52">
        <f t="shared" si="1859"/>
        <v>0</v>
      </c>
      <c r="BK326" s="47"/>
      <c r="BL326" s="52">
        <f t="shared" si="1860"/>
        <v>0</v>
      </c>
      <c r="BM326" s="47"/>
      <c r="BN326" s="52">
        <f t="shared" si="1861"/>
        <v>0</v>
      </c>
      <c r="BO326" s="47"/>
      <c r="BP326" s="52">
        <f t="shared" si="1862"/>
        <v>0</v>
      </c>
      <c r="BQ326" s="47"/>
      <c r="BR326" s="52">
        <f t="shared" si="1863"/>
        <v>0</v>
      </c>
      <c r="BS326" s="47"/>
      <c r="BT326" s="52">
        <f t="shared" si="1864"/>
        <v>0</v>
      </c>
      <c r="BU326" s="47"/>
      <c r="BV326" s="52">
        <f t="shared" si="1865"/>
        <v>0</v>
      </c>
      <c r="BW326" s="47"/>
      <c r="BX326" s="505">
        <f t="shared" si="1866"/>
        <v>0</v>
      </c>
      <c r="BY326" s="499"/>
      <c r="BZ326" s="52">
        <f t="shared" si="1867"/>
        <v>0</v>
      </c>
      <c r="CA326" s="47"/>
      <c r="CB326" s="52">
        <f t="shared" si="1868"/>
        <v>0</v>
      </c>
      <c r="CC326" s="47"/>
      <c r="CD326" s="52">
        <f t="shared" si="1869"/>
        <v>0</v>
      </c>
      <c r="CE326" s="47"/>
      <c r="CF326" s="52">
        <f t="shared" si="1870"/>
        <v>0</v>
      </c>
      <c r="CG326" s="42"/>
      <c r="CH326" s="49">
        <f t="shared" si="1871"/>
        <v>0</v>
      </c>
      <c r="CI326" s="49">
        <f>ROUND(CH326*D326*2,1)/2</f>
        <v>0</v>
      </c>
      <c r="CJ326" s="1"/>
      <c r="CK326" s="1"/>
      <c r="CL326" s="207"/>
      <c r="CM326" s="207">
        <f t="shared" si="1872"/>
        <v>0</v>
      </c>
      <c r="CN326" s="206">
        <f>SUM(CL326+I326)</f>
        <v>0</v>
      </c>
      <c r="CO326" s="206">
        <f>SUM(CN326*D326)</f>
        <v>0</v>
      </c>
      <c r="CP326" s="207"/>
      <c r="CQ326" s="207">
        <f>SUM(CP326*D326)</f>
        <v>0</v>
      </c>
      <c r="CR326" s="206">
        <f>SUM(CP326+K326)</f>
        <v>0</v>
      </c>
      <c r="CS326" s="206">
        <f>SUM(CR326*D326)</f>
        <v>0</v>
      </c>
      <c r="CT326" s="207"/>
      <c r="CU326" s="207">
        <f t="shared" si="1873"/>
        <v>0</v>
      </c>
      <c r="CV326" s="206">
        <f>SUM(CT326+M326)</f>
        <v>0</v>
      </c>
      <c r="CW326" s="206">
        <f>SUM(CV326*D326)</f>
        <v>0</v>
      </c>
      <c r="CX326" s="207"/>
      <c r="CY326" s="207">
        <f>SUM(CX326*D326)</f>
        <v>0</v>
      </c>
      <c r="CZ326" s="206">
        <f t="shared" ref="CZ326:CZ372" si="1926">CX326+O326</f>
        <v>0</v>
      </c>
      <c r="DA326" s="206">
        <f t="shared" ref="DA326:DA372" si="1927">CZ326*D326</f>
        <v>0</v>
      </c>
      <c r="DB326" s="207"/>
      <c r="DC326" s="207">
        <f>SUM(DB326*D326)</f>
        <v>0</v>
      </c>
      <c r="DD326" s="206">
        <f>SUM(DB326+M326)</f>
        <v>0</v>
      </c>
      <c r="DE326" s="206">
        <f>SUM(DD326*D326)</f>
        <v>0</v>
      </c>
      <c r="DF326" s="207"/>
      <c r="DG326" s="207">
        <f>SUM(DF326*D326)</f>
        <v>0</v>
      </c>
      <c r="DH326" s="206">
        <f>SUM(DF326+Q326)</f>
        <v>0</v>
      </c>
      <c r="DI326" s="206">
        <f>SUM(DH326*D326)</f>
        <v>0</v>
      </c>
      <c r="DJ326" s="207"/>
      <c r="DK326" s="207">
        <f>SUM(DJ326*D326)</f>
        <v>0</v>
      </c>
      <c r="DL326" s="206">
        <f>SUM(DJ326+V326)</f>
        <v>0</v>
      </c>
      <c r="DM326" s="206">
        <f>SUM(DL326*D326)</f>
        <v>0</v>
      </c>
      <c r="DN326" s="207"/>
      <c r="DO326" s="207">
        <f>SUM(DN326*D326)</f>
        <v>0</v>
      </c>
      <c r="DP326" s="206">
        <f>SUM(DN326+W326)</f>
        <v>0</v>
      </c>
      <c r="DQ326" s="206">
        <f>SUM(DP326*D326)</f>
        <v>0</v>
      </c>
      <c r="DR326" s="207"/>
      <c r="DS326" s="207">
        <f>DR326*D326</f>
        <v>0</v>
      </c>
      <c r="DT326" s="206">
        <f>DR326+Y326</f>
        <v>0</v>
      </c>
      <c r="DU326" s="206">
        <f>DT326*D326</f>
        <v>0</v>
      </c>
      <c r="DV326" s="207"/>
      <c r="DW326" s="207">
        <f t="shared" si="1874"/>
        <v>0</v>
      </c>
      <c r="DX326" s="206">
        <f t="shared" si="1875"/>
        <v>0</v>
      </c>
      <c r="DY326" s="206">
        <f t="shared" si="1876"/>
        <v>0</v>
      </c>
      <c r="DZ326" s="525"/>
      <c r="EA326" s="207">
        <f t="shared" si="1877"/>
        <v>0</v>
      </c>
      <c r="EB326" s="206">
        <f t="shared" si="1878"/>
        <v>0</v>
      </c>
      <c r="EC326" s="206">
        <f t="shared" si="1879"/>
        <v>0</v>
      </c>
      <c r="ED326" s="207"/>
      <c r="EE326" s="207">
        <f t="shared" si="1880"/>
        <v>0</v>
      </c>
      <c r="EF326" s="206">
        <f t="shared" si="1881"/>
        <v>0</v>
      </c>
      <c r="EG326" s="206">
        <f t="shared" si="1882"/>
        <v>0</v>
      </c>
      <c r="EH326" s="207"/>
      <c r="EI326" s="207">
        <f t="shared" si="1883"/>
        <v>0</v>
      </c>
      <c r="EJ326" s="206">
        <f t="shared" si="1884"/>
        <v>0</v>
      </c>
      <c r="EK326" s="206">
        <f t="shared" si="1885"/>
        <v>0</v>
      </c>
      <c r="EL326" s="207"/>
      <c r="EM326" s="207">
        <f t="shared" si="1886"/>
        <v>0</v>
      </c>
      <c r="EN326" s="206">
        <f t="shared" si="1887"/>
        <v>0</v>
      </c>
      <c r="EO326" s="206">
        <f t="shared" si="1888"/>
        <v>0</v>
      </c>
      <c r="EP326" s="207"/>
      <c r="EQ326" s="207">
        <f t="shared" si="1889"/>
        <v>0</v>
      </c>
      <c r="ER326" s="206">
        <f t="shared" si="1890"/>
        <v>0</v>
      </c>
      <c r="ES326" s="206">
        <f t="shared" si="1891"/>
        <v>0</v>
      </c>
      <c r="ET326" s="207"/>
      <c r="EU326" s="207">
        <f t="shared" si="1892"/>
        <v>0</v>
      </c>
      <c r="EV326" s="206">
        <f t="shared" si="1893"/>
        <v>0</v>
      </c>
      <c r="EW326" s="206">
        <f t="shared" si="1894"/>
        <v>0</v>
      </c>
      <c r="EX326" s="207"/>
      <c r="EY326" s="207">
        <f t="shared" si="1895"/>
        <v>0</v>
      </c>
      <c r="EZ326" s="206">
        <f t="shared" si="1896"/>
        <v>0</v>
      </c>
      <c r="FA326" s="206">
        <f t="shared" si="1897"/>
        <v>0</v>
      </c>
      <c r="FB326" s="207"/>
      <c r="FC326" s="207">
        <f t="shared" si="1898"/>
        <v>0</v>
      </c>
      <c r="FD326" s="206">
        <f t="shared" si="1899"/>
        <v>0</v>
      </c>
      <c r="FE326" s="206">
        <f t="shared" si="1900"/>
        <v>0</v>
      </c>
      <c r="FF326" s="207"/>
      <c r="FG326" s="207">
        <f t="shared" si="1901"/>
        <v>0</v>
      </c>
      <c r="FH326" s="206">
        <f t="shared" si="1902"/>
        <v>0</v>
      </c>
      <c r="FI326" s="206">
        <f t="shared" si="1903"/>
        <v>0</v>
      </c>
      <c r="FJ326" s="207"/>
      <c r="FK326" s="207">
        <f t="shared" si="1904"/>
        <v>0</v>
      </c>
      <c r="FL326" s="206">
        <f t="shared" si="1905"/>
        <v>0</v>
      </c>
      <c r="FM326" s="206">
        <f t="shared" si="1906"/>
        <v>0</v>
      </c>
      <c r="FN326" s="207"/>
      <c r="FO326" s="207">
        <f t="shared" si="1907"/>
        <v>0</v>
      </c>
      <c r="FP326" s="206">
        <f t="shared" si="1908"/>
        <v>0</v>
      </c>
      <c r="FQ326" s="206">
        <f t="shared" si="1909"/>
        <v>0</v>
      </c>
      <c r="FR326" s="207"/>
      <c r="FS326" s="207">
        <f t="shared" si="1910"/>
        <v>0</v>
      </c>
      <c r="FT326" s="206">
        <f t="shared" si="1911"/>
        <v>0</v>
      </c>
      <c r="FU326" s="206">
        <f t="shared" si="1912"/>
        <v>0</v>
      </c>
      <c r="FV326" s="207"/>
      <c r="FW326" s="207">
        <f t="shared" si="1913"/>
        <v>0</v>
      </c>
      <c r="FX326" s="206"/>
      <c r="FY326" s="206"/>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1:263" s="3" customFormat="1" x14ac:dyDescent="0.2">
      <c r="A327" s="45" t="s">
        <v>181</v>
      </c>
      <c r="B327" s="45" t="s">
        <v>182</v>
      </c>
      <c r="C327" s="45" t="s">
        <v>2</v>
      </c>
      <c r="D327" s="45">
        <v>140</v>
      </c>
      <c r="E327" s="486"/>
      <c r="F327" s="52">
        <f t="shared" si="1914"/>
        <v>0</v>
      </c>
      <c r="G327" s="47"/>
      <c r="H327" s="52">
        <f t="shared" si="1915"/>
        <v>0</v>
      </c>
      <c r="I327" s="47"/>
      <c r="J327" s="52">
        <f t="shared" si="1916"/>
        <v>0</v>
      </c>
      <c r="K327" s="47"/>
      <c r="L327" s="52">
        <f t="shared" si="1917"/>
        <v>0</v>
      </c>
      <c r="M327" s="47"/>
      <c r="N327" s="52">
        <f t="shared" si="1918"/>
        <v>0</v>
      </c>
      <c r="O327" s="47"/>
      <c r="P327" s="52">
        <f t="shared" si="1919"/>
        <v>0</v>
      </c>
      <c r="Q327" s="47"/>
      <c r="R327" s="52">
        <f t="shared" si="1920"/>
        <v>0</v>
      </c>
      <c r="S327" s="47"/>
      <c r="T327" s="52">
        <f t="shared" si="1921"/>
        <v>0</v>
      </c>
      <c r="U327" s="47"/>
      <c r="V327" s="52">
        <f t="shared" si="1922"/>
        <v>0</v>
      </c>
      <c r="W327" s="47"/>
      <c r="X327" s="52">
        <f t="shared" si="1923"/>
        <v>0</v>
      </c>
      <c r="Y327" s="47"/>
      <c r="Z327" s="52">
        <f t="shared" si="1924"/>
        <v>0</v>
      </c>
      <c r="AA327" s="47"/>
      <c r="AB327" s="481">
        <f t="shared" si="1925"/>
        <v>0</v>
      </c>
      <c r="AC327" s="486"/>
      <c r="AD327" s="52">
        <f t="shared" si="1843"/>
        <v>0</v>
      </c>
      <c r="AE327" s="47"/>
      <c r="AF327" s="52">
        <f t="shared" si="1844"/>
        <v>0</v>
      </c>
      <c r="AG327" s="47"/>
      <c r="AH327" s="52">
        <f t="shared" si="1845"/>
        <v>0</v>
      </c>
      <c r="AI327" s="47"/>
      <c r="AJ327" s="52">
        <f t="shared" si="1846"/>
        <v>0</v>
      </c>
      <c r="AK327" s="47"/>
      <c r="AL327" s="52">
        <f t="shared" si="1847"/>
        <v>0</v>
      </c>
      <c r="AM327" s="47"/>
      <c r="AN327" s="52">
        <f t="shared" si="1848"/>
        <v>0</v>
      </c>
      <c r="AO327" s="47"/>
      <c r="AP327" s="52">
        <f t="shared" si="1849"/>
        <v>0</v>
      </c>
      <c r="AQ327" s="47"/>
      <c r="AR327" s="52">
        <f t="shared" si="1850"/>
        <v>0</v>
      </c>
      <c r="AS327" s="47"/>
      <c r="AT327" s="52">
        <f t="shared" si="1851"/>
        <v>0</v>
      </c>
      <c r="AU327" s="47"/>
      <c r="AV327" s="52">
        <f t="shared" si="1852"/>
        <v>0</v>
      </c>
      <c r="AW327" s="47"/>
      <c r="AX327" s="52">
        <f t="shared" si="1853"/>
        <v>0</v>
      </c>
      <c r="AY327" s="47"/>
      <c r="AZ327" s="481">
        <f t="shared" si="1854"/>
        <v>0</v>
      </c>
      <c r="BA327" s="486"/>
      <c r="BB327" s="52">
        <f t="shared" si="1855"/>
        <v>0</v>
      </c>
      <c r="BC327" s="47"/>
      <c r="BD327" s="52">
        <f t="shared" si="1856"/>
        <v>0</v>
      </c>
      <c r="BE327" s="47"/>
      <c r="BF327" s="52">
        <f t="shared" si="1857"/>
        <v>0</v>
      </c>
      <c r="BG327" s="47"/>
      <c r="BH327" s="52">
        <f t="shared" si="1858"/>
        <v>0</v>
      </c>
      <c r="BI327" s="47"/>
      <c r="BJ327" s="52">
        <f t="shared" si="1859"/>
        <v>0</v>
      </c>
      <c r="BK327" s="47"/>
      <c r="BL327" s="52">
        <f t="shared" si="1860"/>
        <v>0</v>
      </c>
      <c r="BM327" s="47"/>
      <c r="BN327" s="52">
        <f t="shared" si="1861"/>
        <v>0</v>
      </c>
      <c r="BO327" s="47"/>
      <c r="BP327" s="52">
        <f t="shared" si="1862"/>
        <v>0</v>
      </c>
      <c r="BQ327" s="47"/>
      <c r="BR327" s="52">
        <f t="shared" si="1863"/>
        <v>0</v>
      </c>
      <c r="BS327" s="47"/>
      <c r="BT327" s="52">
        <f t="shared" si="1864"/>
        <v>0</v>
      </c>
      <c r="BU327" s="47"/>
      <c r="BV327" s="52">
        <f t="shared" si="1865"/>
        <v>0</v>
      </c>
      <c r="BW327" s="47"/>
      <c r="BX327" s="505">
        <f t="shared" si="1866"/>
        <v>0</v>
      </c>
      <c r="BY327" s="499"/>
      <c r="BZ327" s="52">
        <f t="shared" si="1867"/>
        <v>0</v>
      </c>
      <c r="CA327" s="47"/>
      <c r="CB327" s="52">
        <f t="shared" si="1868"/>
        <v>0</v>
      </c>
      <c r="CC327" s="47"/>
      <c r="CD327" s="52">
        <f t="shared" si="1869"/>
        <v>0</v>
      </c>
      <c r="CE327" s="47"/>
      <c r="CF327" s="52">
        <f t="shared" si="1870"/>
        <v>0</v>
      </c>
      <c r="CG327" s="42"/>
      <c r="CH327" s="49">
        <f t="shared" si="1871"/>
        <v>0</v>
      </c>
      <c r="CI327" s="49">
        <f>ROUND(CH327*D327*2,1)/2</f>
        <v>0</v>
      </c>
      <c r="CJ327" s="1"/>
      <c r="CK327" s="1"/>
      <c r="CL327" s="207"/>
      <c r="CM327" s="207">
        <f t="shared" si="1872"/>
        <v>0</v>
      </c>
      <c r="CN327" s="206">
        <f>SUM(CL327+I327)</f>
        <v>0</v>
      </c>
      <c r="CO327" s="206">
        <f>SUM(CN327*D327)</f>
        <v>0</v>
      </c>
      <c r="CP327" s="207"/>
      <c r="CQ327" s="207">
        <f>SUM(CP327*D327)</f>
        <v>0</v>
      </c>
      <c r="CR327" s="206">
        <f>SUM(CP327+K327)</f>
        <v>0</v>
      </c>
      <c r="CS327" s="206">
        <f>SUM(CR327*D327)</f>
        <v>0</v>
      </c>
      <c r="CT327" s="207"/>
      <c r="CU327" s="207">
        <f t="shared" si="1873"/>
        <v>0</v>
      </c>
      <c r="CV327" s="206">
        <f>SUM(CT327+M327)</f>
        <v>0</v>
      </c>
      <c r="CW327" s="206">
        <f>SUM(CV327*D327)</f>
        <v>0</v>
      </c>
      <c r="CX327" s="207"/>
      <c r="CY327" s="207">
        <f>SUM(CX327*D327)</f>
        <v>0</v>
      </c>
      <c r="CZ327" s="206">
        <f t="shared" si="1926"/>
        <v>0</v>
      </c>
      <c r="DA327" s="206">
        <f t="shared" si="1927"/>
        <v>0</v>
      </c>
      <c r="DB327" s="207"/>
      <c r="DC327" s="207">
        <f>SUM(DB327*D327)</f>
        <v>0</v>
      </c>
      <c r="DD327" s="206">
        <f>SUM(DB327+M327)</f>
        <v>0</v>
      </c>
      <c r="DE327" s="206">
        <f>SUM(DD327*D327)</f>
        <v>0</v>
      </c>
      <c r="DF327" s="207"/>
      <c r="DG327" s="207">
        <f>SUM(DF327*D327)</f>
        <v>0</v>
      </c>
      <c r="DH327" s="206">
        <f>SUM(DF327+Q327)</f>
        <v>0</v>
      </c>
      <c r="DI327" s="206">
        <f>SUM(DH327*D327)</f>
        <v>0</v>
      </c>
      <c r="DJ327" s="207"/>
      <c r="DK327" s="207">
        <f>SUM(DJ327*D327)</f>
        <v>0</v>
      </c>
      <c r="DL327" s="206">
        <f>SUM(DJ327+V327)</f>
        <v>0</v>
      </c>
      <c r="DM327" s="206">
        <f>SUM(DL327*D327)</f>
        <v>0</v>
      </c>
      <c r="DN327" s="207"/>
      <c r="DO327" s="207">
        <f>SUM(DN327*D327)</f>
        <v>0</v>
      </c>
      <c r="DP327" s="206">
        <f>SUM(DN327+W327)</f>
        <v>0</v>
      </c>
      <c r="DQ327" s="206">
        <f>SUM(DP327*D327)</f>
        <v>0</v>
      </c>
      <c r="DR327" s="207"/>
      <c r="DS327" s="207">
        <f>DR327*D327</f>
        <v>0</v>
      </c>
      <c r="DT327" s="206">
        <f>DR327+Y327</f>
        <v>0</v>
      </c>
      <c r="DU327" s="206">
        <f>DT327*D327</f>
        <v>0</v>
      </c>
      <c r="DV327" s="207"/>
      <c r="DW327" s="207">
        <f t="shared" si="1874"/>
        <v>0</v>
      </c>
      <c r="DX327" s="206">
        <f t="shared" si="1875"/>
        <v>0</v>
      </c>
      <c r="DY327" s="206">
        <f t="shared" si="1876"/>
        <v>0</v>
      </c>
      <c r="DZ327" s="525"/>
      <c r="EA327" s="207">
        <f t="shared" si="1877"/>
        <v>0</v>
      </c>
      <c r="EB327" s="206">
        <f t="shared" si="1878"/>
        <v>0</v>
      </c>
      <c r="EC327" s="206">
        <f t="shared" si="1879"/>
        <v>0</v>
      </c>
      <c r="ED327" s="207"/>
      <c r="EE327" s="207">
        <f t="shared" si="1880"/>
        <v>0</v>
      </c>
      <c r="EF327" s="206">
        <f t="shared" si="1881"/>
        <v>0</v>
      </c>
      <c r="EG327" s="206">
        <f t="shared" si="1882"/>
        <v>0</v>
      </c>
      <c r="EH327" s="207"/>
      <c r="EI327" s="207">
        <f t="shared" si="1883"/>
        <v>0</v>
      </c>
      <c r="EJ327" s="206">
        <f t="shared" si="1884"/>
        <v>0</v>
      </c>
      <c r="EK327" s="206">
        <f t="shared" si="1885"/>
        <v>0</v>
      </c>
      <c r="EL327" s="207"/>
      <c r="EM327" s="207">
        <f t="shared" si="1886"/>
        <v>0</v>
      </c>
      <c r="EN327" s="206">
        <f t="shared" si="1887"/>
        <v>0</v>
      </c>
      <c r="EO327" s="206">
        <f t="shared" si="1888"/>
        <v>0</v>
      </c>
      <c r="EP327" s="207"/>
      <c r="EQ327" s="207">
        <f t="shared" si="1889"/>
        <v>0</v>
      </c>
      <c r="ER327" s="206">
        <f t="shared" si="1890"/>
        <v>0</v>
      </c>
      <c r="ES327" s="206">
        <f t="shared" si="1891"/>
        <v>0</v>
      </c>
      <c r="ET327" s="207"/>
      <c r="EU327" s="207">
        <f t="shared" si="1892"/>
        <v>0</v>
      </c>
      <c r="EV327" s="206">
        <f t="shared" si="1893"/>
        <v>0</v>
      </c>
      <c r="EW327" s="206">
        <f t="shared" si="1894"/>
        <v>0</v>
      </c>
      <c r="EX327" s="207"/>
      <c r="EY327" s="207">
        <f t="shared" si="1895"/>
        <v>0</v>
      </c>
      <c r="EZ327" s="206">
        <f t="shared" si="1896"/>
        <v>0</v>
      </c>
      <c r="FA327" s="206">
        <f t="shared" si="1897"/>
        <v>0</v>
      </c>
      <c r="FB327" s="207"/>
      <c r="FC327" s="207">
        <f t="shared" si="1898"/>
        <v>0</v>
      </c>
      <c r="FD327" s="206">
        <f t="shared" si="1899"/>
        <v>0</v>
      </c>
      <c r="FE327" s="206">
        <f t="shared" si="1900"/>
        <v>0</v>
      </c>
      <c r="FF327" s="207"/>
      <c r="FG327" s="207">
        <f t="shared" si="1901"/>
        <v>0</v>
      </c>
      <c r="FH327" s="206">
        <f t="shared" si="1902"/>
        <v>0</v>
      </c>
      <c r="FI327" s="206">
        <f t="shared" si="1903"/>
        <v>0</v>
      </c>
      <c r="FJ327" s="207"/>
      <c r="FK327" s="207">
        <f t="shared" si="1904"/>
        <v>0</v>
      </c>
      <c r="FL327" s="206">
        <f t="shared" si="1905"/>
        <v>0</v>
      </c>
      <c r="FM327" s="206">
        <f t="shared" si="1906"/>
        <v>0</v>
      </c>
      <c r="FN327" s="207"/>
      <c r="FO327" s="207">
        <f t="shared" si="1907"/>
        <v>0</v>
      </c>
      <c r="FP327" s="206">
        <f t="shared" si="1908"/>
        <v>0</v>
      </c>
      <c r="FQ327" s="206">
        <f t="shared" si="1909"/>
        <v>0</v>
      </c>
      <c r="FR327" s="207"/>
      <c r="FS327" s="207">
        <f t="shared" si="1910"/>
        <v>0</v>
      </c>
      <c r="FT327" s="206">
        <f t="shared" si="1911"/>
        <v>0</v>
      </c>
      <c r="FU327" s="206">
        <f t="shared" si="1912"/>
        <v>0</v>
      </c>
      <c r="FV327" s="207"/>
      <c r="FW327" s="207">
        <f t="shared" si="1913"/>
        <v>0</v>
      </c>
      <c r="FX327" s="206"/>
      <c r="FY327" s="206"/>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1:263" s="3" customFormat="1" x14ac:dyDescent="0.2">
      <c r="A328" s="45" t="s">
        <v>107</v>
      </c>
      <c r="B328" s="45" t="s">
        <v>108</v>
      </c>
      <c r="C328" s="45" t="s">
        <v>2</v>
      </c>
      <c r="D328" s="45">
        <v>140</v>
      </c>
      <c r="E328" s="486"/>
      <c r="F328" s="52">
        <f t="shared" si="1914"/>
        <v>0</v>
      </c>
      <c r="G328" s="47"/>
      <c r="H328" s="52">
        <f t="shared" si="1915"/>
        <v>0</v>
      </c>
      <c r="I328" s="47"/>
      <c r="J328" s="52">
        <f t="shared" si="1916"/>
        <v>0</v>
      </c>
      <c r="K328" s="47"/>
      <c r="L328" s="52">
        <f t="shared" si="1917"/>
        <v>0</v>
      </c>
      <c r="M328" s="47"/>
      <c r="N328" s="52">
        <f t="shared" si="1918"/>
        <v>0</v>
      </c>
      <c r="O328" s="47"/>
      <c r="P328" s="52">
        <f t="shared" si="1919"/>
        <v>0</v>
      </c>
      <c r="Q328" s="47"/>
      <c r="R328" s="52">
        <f t="shared" si="1920"/>
        <v>0</v>
      </c>
      <c r="S328" s="47"/>
      <c r="T328" s="52">
        <f t="shared" si="1921"/>
        <v>0</v>
      </c>
      <c r="U328" s="47"/>
      <c r="V328" s="52">
        <f t="shared" si="1922"/>
        <v>0</v>
      </c>
      <c r="W328" s="47"/>
      <c r="X328" s="52">
        <f t="shared" si="1923"/>
        <v>0</v>
      </c>
      <c r="Y328" s="47">
        <v>2.5</v>
      </c>
      <c r="Z328" s="52">
        <f t="shared" si="1924"/>
        <v>350</v>
      </c>
      <c r="AA328" s="47">
        <v>18</v>
      </c>
      <c r="AB328" s="481">
        <f t="shared" si="1925"/>
        <v>2520</v>
      </c>
      <c r="AC328" s="486">
        <v>28</v>
      </c>
      <c r="AD328" s="52">
        <f t="shared" si="1843"/>
        <v>3920</v>
      </c>
      <c r="AE328" s="184">
        <v>53.75</v>
      </c>
      <c r="AF328" s="52">
        <f t="shared" si="1844"/>
        <v>7525</v>
      </c>
      <c r="AG328" s="47">
        <v>41.5</v>
      </c>
      <c r="AH328" s="52">
        <f t="shared" si="1845"/>
        <v>5810</v>
      </c>
      <c r="AI328" s="47">
        <v>15</v>
      </c>
      <c r="AJ328" s="52">
        <f t="shared" si="1846"/>
        <v>2100</v>
      </c>
      <c r="AK328" s="47">
        <v>19.75</v>
      </c>
      <c r="AL328" s="52">
        <f t="shared" si="1847"/>
        <v>2765</v>
      </c>
      <c r="AM328" s="47">
        <v>28</v>
      </c>
      <c r="AN328" s="52">
        <f t="shared" si="1848"/>
        <v>3920</v>
      </c>
      <c r="AO328" s="47">
        <v>3</v>
      </c>
      <c r="AP328" s="52">
        <f t="shared" si="1849"/>
        <v>420</v>
      </c>
      <c r="AQ328" s="47">
        <v>35.5</v>
      </c>
      <c r="AR328" s="52">
        <f t="shared" si="1850"/>
        <v>4970</v>
      </c>
      <c r="AS328" s="47">
        <v>22</v>
      </c>
      <c r="AT328" s="52">
        <f t="shared" si="1851"/>
        <v>3080</v>
      </c>
      <c r="AU328" s="47">
        <v>18.5</v>
      </c>
      <c r="AV328" s="52">
        <f t="shared" si="1852"/>
        <v>2590</v>
      </c>
      <c r="AW328" s="47">
        <v>5.5</v>
      </c>
      <c r="AX328" s="52">
        <f t="shared" si="1853"/>
        <v>770</v>
      </c>
      <c r="AY328" s="47">
        <v>11.5</v>
      </c>
      <c r="AZ328" s="481">
        <f t="shared" si="1854"/>
        <v>1610</v>
      </c>
      <c r="BA328" s="486"/>
      <c r="BB328" s="52">
        <f t="shared" si="1855"/>
        <v>0</v>
      </c>
      <c r="BC328" s="47"/>
      <c r="BD328" s="52">
        <f t="shared" si="1856"/>
        <v>0</v>
      </c>
      <c r="BE328" s="47"/>
      <c r="BF328" s="52">
        <f t="shared" si="1857"/>
        <v>0</v>
      </c>
      <c r="BG328" s="47"/>
      <c r="BH328" s="52">
        <f t="shared" si="1858"/>
        <v>0</v>
      </c>
      <c r="BI328" s="47"/>
      <c r="BJ328" s="52">
        <f t="shared" si="1859"/>
        <v>0</v>
      </c>
      <c r="BK328" s="47"/>
      <c r="BL328" s="52">
        <f t="shared" si="1860"/>
        <v>0</v>
      </c>
      <c r="BM328" s="47"/>
      <c r="BN328" s="52">
        <f t="shared" si="1861"/>
        <v>0</v>
      </c>
      <c r="BO328" s="47"/>
      <c r="BP328" s="52">
        <f t="shared" si="1862"/>
        <v>0</v>
      </c>
      <c r="BQ328" s="47"/>
      <c r="BR328" s="52">
        <f t="shared" si="1863"/>
        <v>0</v>
      </c>
      <c r="BS328" s="47"/>
      <c r="BT328" s="52">
        <f t="shared" si="1864"/>
        <v>0</v>
      </c>
      <c r="BU328" s="47"/>
      <c r="BV328" s="52">
        <f t="shared" si="1865"/>
        <v>0</v>
      </c>
      <c r="BW328" s="47"/>
      <c r="BX328" s="505">
        <f t="shared" si="1866"/>
        <v>0</v>
      </c>
      <c r="BY328" s="499"/>
      <c r="BZ328" s="52">
        <f t="shared" si="1867"/>
        <v>0</v>
      </c>
      <c r="CA328" s="47"/>
      <c r="CB328" s="52">
        <f t="shared" si="1868"/>
        <v>0</v>
      </c>
      <c r="CC328" s="47"/>
      <c r="CD328" s="52">
        <f t="shared" si="1869"/>
        <v>0</v>
      </c>
      <c r="CE328" s="47"/>
      <c r="CF328" s="52">
        <f t="shared" si="1870"/>
        <v>0</v>
      </c>
      <c r="CG328" s="42"/>
      <c r="CH328" s="49">
        <f t="shared" si="1871"/>
        <v>302.5</v>
      </c>
      <c r="CI328" s="49">
        <f>ROUND(CH328*D328*2,1)/2</f>
        <v>42350</v>
      </c>
      <c r="CJ328" s="1"/>
      <c r="CK328" s="1"/>
      <c r="CL328" s="207"/>
      <c r="CM328" s="207">
        <f t="shared" si="1872"/>
        <v>0</v>
      </c>
      <c r="CN328" s="206">
        <f>SUM(CL328+I328)</f>
        <v>0</v>
      </c>
      <c r="CO328" s="206">
        <f>SUM(CN328*D328)</f>
        <v>0</v>
      </c>
      <c r="CP328" s="207">
        <v>7.5</v>
      </c>
      <c r="CQ328" s="207">
        <f>SUM(CP328*D328)</f>
        <v>1050</v>
      </c>
      <c r="CR328" s="206">
        <f>SUM(CP328+K328)</f>
        <v>7.5</v>
      </c>
      <c r="CS328" s="206">
        <f>SUM(CR328*D328)</f>
        <v>1050</v>
      </c>
      <c r="CT328" s="207"/>
      <c r="CU328" s="207">
        <f t="shared" si="1873"/>
        <v>0</v>
      </c>
      <c r="CV328" s="206">
        <f>SUM(CT328+M328)</f>
        <v>0</v>
      </c>
      <c r="CW328" s="206">
        <f>SUM(CV328*D328)</f>
        <v>0</v>
      </c>
      <c r="CX328" s="207">
        <v>2.25</v>
      </c>
      <c r="CY328" s="207">
        <f>SUM(CX328*D328)</f>
        <v>315</v>
      </c>
      <c r="CZ328" s="206">
        <f t="shared" si="1926"/>
        <v>2.25</v>
      </c>
      <c r="DA328" s="206">
        <f t="shared" si="1927"/>
        <v>315</v>
      </c>
      <c r="DB328" s="207">
        <v>3.25</v>
      </c>
      <c r="DC328" s="207">
        <f>SUM(DB328*D328)</f>
        <v>455</v>
      </c>
      <c r="DD328" s="206">
        <f>SUM(DB328+M328)</f>
        <v>3.25</v>
      </c>
      <c r="DE328" s="206">
        <f>SUM(DD328*D328)</f>
        <v>455</v>
      </c>
      <c r="DF328" s="207">
        <v>3.5</v>
      </c>
      <c r="DG328" s="207">
        <f>SUM(DF328*D328)</f>
        <v>490</v>
      </c>
      <c r="DH328" s="206">
        <f>SUM(DF328+Q328)</f>
        <v>3.5</v>
      </c>
      <c r="DI328" s="206">
        <f>SUM(DH328*D328)</f>
        <v>490</v>
      </c>
      <c r="DJ328" s="207">
        <v>3</v>
      </c>
      <c r="DK328" s="207">
        <f>SUM(DJ328*D328)</f>
        <v>420</v>
      </c>
      <c r="DL328" s="206">
        <f>SUM(DJ328+V328)</f>
        <v>3</v>
      </c>
      <c r="DM328" s="206">
        <f>SUM(DL328*D328)</f>
        <v>420</v>
      </c>
      <c r="DN328" s="207">
        <v>7</v>
      </c>
      <c r="DO328" s="207">
        <f>SUM(DN328*D328)</f>
        <v>980</v>
      </c>
      <c r="DP328" s="206">
        <f>SUM(DN328+W328)</f>
        <v>7</v>
      </c>
      <c r="DQ328" s="206">
        <f>SUM(DP328*D328)</f>
        <v>980</v>
      </c>
      <c r="DR328" s="207">
        <v>3.5</v>
      </c>
      <c r="DS328" s="207">
        <f>DR328*D328</f>
        <v>490</v>
      </c>
      <c r="DT328" s="206">
        <f>DR328+Y328</f>
        <v>6</v>
      </c>
      <c r="DU328" s="206">
        <f>DT328*D328</f>
        <v>840</v>
      </c>
      <c r="DV328" s="207">
        <v>3</v>
      </c>
      <c r="DW328" s="207">
        <f t="shared" si="1874"/>
        <v>420</v>
      </c>
      <c r="DX328" s="206">
        <f t="shared" si="1875"/>
        <v>21</v>
      </c>
      <c r="DY328" s="206">
        <f t="shared" si="1876"/>
        <v>2940</v>
      </c>
      <c r="DZ328" s="525">
        <v>1</v>
      </c>
      <c r="EA328" s="207">
        <f t="shared" si="1877"/>
        <v>140</v>
      </c>
      <c r="EB328" s="206">
        <f t="shared" si="1878"/>
        <v>29</v>
      </c>
      <c r="EC328" s="206">
        <f t="shared" si="1879"/>
        <v>4060</v>
      </c>
      <c r="ED328" s="475">
        <v>2.5</v>
      </c>
      <c r="EE328" s="207">
        <f t="shared" si="1880"/>
        <v>350</v>
      </c>
      <c r="EF328" s="206">
        <f t="shared" si="1881"/>
        <v>56.25</v>
      </c>
      <c r="EG328" s="206">
        <f t="shared" si="1882"/>
        <v>7875</v>
      </c>
      <c r="EH328" s="207">
        <v>4.5</v>
      </c>
      <c r="EI328" s="207">
        <f t="shared" si="1883"/>
        <v>630</v>
      </c>
      <c r="EJ328" s="206">
        <f t="shared" si="1884"/>
        <v>46</v>
      </c>
      <c r="EK328" s="206">
        <f t="shared" si="1885"/>
        <v>6440</v>
      </c>
      <c r="EL328" s="207"/>
      <c r="EM328" s="207">
        <f t="shared" si="1886"/>
        <v>0</v>
      </c>
      <c r="EN328" s="206">
        <f t="shared" si="1887"/>
        <v>15</v>
      </c>
      <c r="EO328" s="206">
        <f t="shared" si="1888"/>
        <v>2100</v>
      </c>
      <c r="EP328" s="207"/>
      <c r="EQ328" s="207">
        <f t="shared" si="1889"/>
        <v>0</v>
      </c>
      <c r="ER328" s="206">
        <f t="shared" si="1890"/>
        <v>19.75</v>
      </c>
      <c r="ES328" s="206">
        <f t="shared" si="1891"/>
        <v>2765</v>
      </c>
      <c r="ET328" s="207">
        <v>1.5</v>
      </c>
      <c r="EU328" s="207">
        <f t="shared" si="1892"/>
        <v>210</v>
      </c>
      <c r="EV328" s="206">
        <f t="shared" si="1893"/>
        <v>29.5</v>
      </c>
      <c r="EW328" s="206">
        <f t="shared" si="1894"/>
        <v>4130</v>
      </c>
      <c r="EX328" s="207"/>
      <c r="EY328" s="207">
        <f t="shared" si="1895"/>
        <v>0</v>
      </c>
      <c r="EZ328" s="206">
        <f t="shared" si="1896"/>
        <v>3</v>
      </c>
      <c r="FA328" s="206">
        <f t="shared" si="1897"/>
        <v>420</v>
      </c>
      <c r="FB328" s="207">
        <v>1.25</v>
      </c>
      <c r="FC328" s="207">
        <f t="shared" si="1898"/>
        <v>175</v>
      </c>
      <c r="FD328" s="206">
        <f t="shared" si="1899"/>
        <v>36.75</v>
      </c>
      <c r="FE328" s="206">
        <f t="shared" si="1900"/>
        <v>5145</v>
      </c>
      <c r="FF328" s="207">
        <v>3</v>
      </c>
      <c r="FG328" s="207">
        <f t="shared" si="1901"/>
        <v>420</v>
      </c>
      <c r="FH328" s="206">
        <f t="shared" si="1902"/>
        <v>25</v>
      </c>
      <c r="FI328" s="206">
        <f t="shared" si="1903"/>
        <v>3500</v>
      </c>
      <c r="FJ328" s="207">
        <v>1.75</v>
      </c>
      <c r="FK328" s="207">
        <f t="shared" si="1904"/>
        <v>245</v>
      </c>
      <c r="FL328" s="206">
        <f t="shared" si="1905"/>
        <v>20.25</v>
      </c>
      <c r="FM328" s="206">
        <f t="shared" si="1906"/>
        <v>2835</v>
      </c>
      <c r="FN328" s="207">
        <v>8</v>
      </c>
      <c r="FO328" s="207">
        <f t="shared" si="1907"/>
        <v>1120</v>
      </c>
      <c r="FP328" s="206">
        <f t="shared" si="1908"/>
        <v>13.5</v>
      </c>
      <c r="FQ328" s="206">
        <f t="shared" si="1909"/>
        <v>1890</v>
      </c>
      <c r="FR328" s="207">
        <v>1</v>
      </c>
      <c r="FS328" s="207">
        <f t="shared" si="1910"/>
        <v>140</v>
      </c>
      <c r="FT328" s="206">
        <f t="shared" si="1911"/>
        <v>12.5</v>
      </c>
      <c r="FU328" s="206">
        <f t="shared" si="1912"/>
        <v>1750</v>
      </c>
      <c r="FV328" s="207"/>
      <c r="FW328" s="207">
        <f t="shared" si="1913"/>
        <v>0</v>
      </c>
      <c r="FX328" s="206"/>
      <c r="FY328" s="206"/>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1:263" s="3" customFormat="1" x14ac:dyDescent="0.2">
      <c r="A329" s="45" t="s">
        <v>169</v>
      </c>
      <c r="B329" s="45" t="s">
        <v>170</v>
      </c>
      <c r="C329" s="45" t="s">
        <v>2</v>
      </c>
      <c r="D329" s="45">
        <v>140</v>
      </c>
      <c r="E329" s="486"/>
      <c r="F329" s="52">
        <f t="shared" si="1914"/>
        <v>0</v>
      </c>
      <c r="G329" s="47"/>
      <c r="H329" s="52">
        <f t="shared" si="1915"/>
        <v>0</v>
      </c>
      <c r="I329" s="47"/>
      <c r="J329" s="52">
        <f t="shared" si="1916"/>
        <v>0</v>
      </c>
      <c r="K329" s="47"/>
      <c r="L329" s="52">
        <f t="shared" si="1917"/>
        <v>0</v>
      </c>
      <c r="M329" s="47"/>
      <c r="N329" s="52">
        <f t="shared" si="1918"/>
        <v>0</v>
      </c>
      <c r="O329" s="47"/>
      <c r="P329" s="52">
        <f t="shared" si="1919"/>
        <v>0</v>
      </c>
      <c r="Q329" s="47"/>
      <c r="R329" s="52">
        <f t="shared" si="1920"/>
        <v>0</v>
      </c>
      <c r="S329" s="47"/>
      <c r="T329" s="52">
        <f t="shared" si="1921"/>
        <v>0</v>
      </c>
      <c r="U329" s="47"/>
      <c r="V329" s="52">
        <f t="shared" si="1922"/>
        <v>0</v>
      </c>
      <c r="W329" s="47"/>
      <c r="X329" s="52">
        <f t="shared" si="1923"/>
        <v>0</v>
      </c>
      <c r="Y329" s="47"/>
      <c r="Z329" s="52"/>
      <c r="AA329" s="47"/>
      <c r="AB329" s="481"/>
      <c r="AC329" s="486"/>
      <c r="AD329" s="52">
        <f t="shared" si="1843"/>
        <v>0</v>
      </c>
      <c r="AE329" s="47"/>
      <c r="AF329" s="52">
        <f t="shared" si="1844"/>
        <v>0</v>
      </c>
      <c r="AG329" s="47"/>
      <c r="AH329" s="52">
        <f t="shared" si="1845"/>
        <v>0</v>
      </c>
      <c r="AI329" s="47"/>
      <c r="AJ329" s="52">
        <f t="shared" si="1846"/>
        <v>0</v>
      </c>
      <c r="AK329" s="47"/>
      <c r="AL329" s="52">
        <f t="shared" si="1847"/>
        <v>0</v>
      </c>
      <c r="AM329" s="47"/>
      <c r="AN329" s="52">
        <f t="shared" si="1848"/>
        <v>0</v>
      </c>
      <c r="AO329" s="47"/>
      <c r="AP329" s="52">
        <f t="shared" si="1849"/>
        <v>0</v>
      </c>
      <c r="AQ329" s="47"/>
      <c r="AR329" s="52">
        <f t="shared" si="1850"/>
        <v>0</v>
      </c>
      <c r="AS329" s="47"/>
      <c r="AT329" s="52">
        <f t="shared" si="1851"/>
        <v>0</v>
      </c>
      <c r="AU329" s="47"/>
      <c r="AV329" s="52">
        <f t="shared" si="1852"/>
        <v>0</v>
      </c>
      <c r="AW329" s="47"/>
      <c r="AX329" s="52">
        <f t="shared" si="1853"/>
        <v>0</v>
      </c>
      <c r="AY329" s="47"/>
      <c r="AZ329" s="481">
        <f t="shared" si="1854"/>
        <v>0</v>
      </c>
      <c r="BA329" s="486"/>
      <c r="BB329" s="52">
        <f t="shared" si="1855"/>
        <v>0</v>
      </c>
      <c r="BC329" s="47"/>
      <c r="BD329" s="52">
        <f t="shared" si="1856"/>
        <v>0</v>
      </c>
      <c r="BE329" s="47"/>
      <c r="BF329" s="52">
        <f t="shared" si="1857"/>
        <v>0</v>
      </c>
      <c r="BG329" s="47"/>
      <c r="BH329" s="52">
        <f t="shared" si="1858"/>
        <v>0</v>
      </c>
      <c r="BI329" s="47"/>
      <c r="BJ329" s="52">
        <f t="shared" si="1859"/>
        <v>0</v>
      </c>
      <c r="BK329" s="47"/>
      <c r="BL329" s="52">
        <f t="shared" si="1860"/>
        <v>0</v>
      </c>
      <c r="BM329" s="47"/>
      <c r="BN329" s="52">
        <f t="shared" si="1861"/>
        <v>0</v>
      </c>
      <c r="BO329" s="47"/>
      <c r="BP329" s="52">
        <f t="shared" si="1862"/>
        <v>0</v>
      </c>
      <c r="BQ329" s="47"/>
      <c r="BR329" s="52">
        <f t="shared" si="1863"/>
        <v>0</v>
      </c>
      <c r="BS329" s="47"/>
      <c r="BT329" s="52">
        <f t="shared" si="1864"/>
        <v>0</v>
      </c>
      <c r="BU329" s="47"/>
      <c r="BV329" s="52">
        <f t="shared" si="1865"/>
        <v>0</v>
      </c>
      <c r="BW329" s="47"/>
      <c r="BX329" s="505">
        <f t="shared" si="1866"/>
        <v>0</v>
      </c>
      <c r="BY329" s="499"/>
      <c r="BZ329" s="52">
        <f t="shared" si="1867"/>
        <v>0</v>
      </c>
      <c r="CA329" s="47"/>
      <c r="CB329" s="52">
        <f t="shared" si="1868"/>
        <v>0</v>
      </c>
      <c r="CC329" s="47"/>
      <c r="CD329" s="52">
        <f t="shared" si="1869"/>
        <v>0</v>
      </c>
      <c r="CE329" s="47"/>
      <c r="CF329" s="52">
        <f t="shared" si="1870"/>
        <v>0</v>
      </c>
      <c r="CG329" s="42"/>
      <c r="CH329" s="49">
        <f t="shared" si="1871"/>
        <v>0</v>
      </c>
      <c r="CI329" s="49"/>
      <c r="CJ329" s="1"/>
      <c r="CK329" s="1"/>
      <c r="CL329" s="207"/>
      <c r="CM329" s="207">
        <f t="shared" si="1872"/>
        <v>0</v>
      </c>
      <c r="CN329" s="206"/>
      <c r="CO329" s="206"/>
      <c r="CP329" s="207"/>
      <c r="CQ329" s="207"/>
      <c r="CR329" s="206"/>
      <c r="CS329" s="206"/>
      <c r="CT329" s="207"/>
      <c r="CU329" s="207">
        <f t="shared" si="1873"/>
        <v>0</v>
      </c>
      <c r="CV329" s="206"/>
      <c r="CW329" s="206"/>
      <c r="CX329" s="207"/>
      <c r="CY329" s="207"/>
      <c r="CZ329" s="206">
        <f t="shared" si="1926"/>
        <v>0</v>
      </c>
      <c r="DA329" s="206">
        <f t="shared" si="1927"/>
        <v>0</v>
      </c>
      <c r="DB329" s="207"/>
      <c r="DC329" s="207"/>
      <c r="DD329" s="206"/>
      <c r="DE329" s="206"/>
      <c r="DF329" s="207"/>
      <c r="DG329" s="207"/>
      <c r="DH329" s="206"/>
      <c r="DI329" s="206"/>
      <c r="DJ329" s="207"/>
      <c r="DK329" s="207"/>
      <c r="DL329" s="206"/>
      <c r="DM329" s="206"/>
      <c r="DN329" s="207"/>
      <c r="DO329" s="207"/>
      <c r="DP329" s="206"/>
      <c r="DQ329" s="206"/>
      <c r="DR329" s="207"/>
      <c r="DS329" s="207"/>
      <c r="DT329" s="206"/>
      <c r="DU329" s="206"/>
      <c r="DV329" s="207"/>
      <c r="DW329" s="207">
        <f t="shared" si="1874"/>
        <v>0</v>
      </c>
      <c r="DX329" s="206">
        <f t="shared" si="1875"/>
        <v>0</v>
      </c>
      <c r="DY329" s="206">
        <f t="shared" si="1876"/>
        <v>0</v>
      </c>
      <c r="DZ329" s="525">
        <v>2.5</v>
      </c>
      <c r="EA329" s="207">
        <f t="shared" si="1877"/>
        <v>350</v>
      </c>
      <c r="EB329" s="206">
        <f t="shared" si="1878"/>
        <v>2.5</v>
      </c>
      <c r="EC329" s="206">
        <f t="shared" si="1879"/>
        <v>350</v>
      </c>
      <c r="ED329" s="475">
        <v>1.5</v>
      </c>
      <c r="EE329" s="207">
        <f t="shared" si="1880"/>
        <v>210</v>
      </c>
      <c r="EF329" s="206">
        <f t="shared" si="1881"/>
        <v>1.5</v>
      </c>
      <c r="EG329" s="206">
        <f t="shared" si="1882"/>
        <v>210</v>
      </c>
      <c r="EH329" s="207"/>
      <c r="EI329" s="207">
        <f t="shared" si="1883"/>
        <v>0</v>
      </c>
      <c r="EJ329" s="206">
        <f t="shared" si="1884"/>
        <v>0</v>
      </c>
      <c r="EK329" s="206">
        <f t="shared" si="1885"/>
        <v>0</v>
      </c>
      <c r="EL329" s="207"/>
      <c r="EM329" s="207">
        <f t="shared" si="1886"/>
        <v>0</v>
      </c>
      <c r="EN329" s="206">
        <f t="shared" si="1887"/>
        <v>0</v>
      </c>
      <c r="EO329" s="206">
        <f t="shared" si="1888"/>
        <v>0</v>
      </c>
      <c r="EP329" s="207"/>
      <c r="EQ329" s="207">
        <f t="shared" si="1889"/>
        <v>0</v>
      </c>
      <c r="ER329" s="206">
        <f t="shared" si="1890"/>
        <v>0</v>
      </c>
      <c r="ES329" s="206">
        <f t="shared" si="1891"/>
        <v>0</v>
      </c>
      <c r="ET329" s="207"/>
      <c r="EU329" s="207">
        <f t="shared" si="1892"/>
        <v>0</v>
      </c>
      <c r="EV329" s="206">
        <f t="shared" si="1893"/>
        <v>0</v>
      </c>
      <c r="EW329" s="206">
        <f t="shared" si="1894"/>
        <v>0</v>
      </c>
      <c r="EX329" s="207"/>
      <c r="EY329" s="207">
        <f t="shared" si="1895"/>
        <v>0</v>
      </c>
      <c r="EZ329" s="206">
        <f t="shared" si="1896"/>
        <v>0</v>
      </c>
      <c r="FA329" s="206">
        <f t="shared" si="1897"/>
        <v>0</v>
      </c>
      <c r="FB329" s="207"/>
      <c r="FC329" s="207">
        <f t="shared" si="1898"/>
        <v>0</v>
      </c>
      <c r="FD329" s="206">
        <f t="shared" si="1899"/>
        <v>0</v>
      </c>
      <c r="FE329" s="206">
        <f t="shared" si="1900"/>
        <v>0</v>
      </c>
      <c r="FF329" s="207"/>
      <c r="FG329" s="207">
        <f t="shared" si="1901"/>
        <v>0</v>
      </c>
      <c r="FH329" s="206">
        <f t="shared" si="1902"/>
        <v>0</v>
      </c>
      <c r="FI329" s="206">
        <f t="shared" si="1903"/>
        <v>0</v>
      </c>
      <c r="FJ329" s="207"/>
      <c r="FK329" s="207">
        <f t="shared" si="1904"/>
        <v>0</v>
      </c>
      <c r="FL329" s="206">
        <f t="shared" si="1905"/>
        <v>0</v>
      </c>
      <c r="FM329" s="206">
        <f t="shared" si="1906"/>
        <v>0</v>
      </c>
      <c r="FN329" s="207"/>
      <c r="FO329" s="207">
        <f t="shared" si="1907"/>
        <v>0</v>
      </c>
      <c r="FP329" s="206">
        <f t="shared" si="1908"/>
        <v>0</v>
      </c>
      <c r="FQ329" s="206">
        <f t="shared" si="1909"/>
        <v>0</v>
      </c>
      <c r="FR329" s="207"/>
      <c r="FS329" s="207">
        <f t="shared" si="1910"/>
        <v>0</v>
      </c>
      <c r="FT329" s="206">
        <f t="shared" si="1911"/>
        <v>0</v>
      </c>
      <c r="FU329" s="206">
        <f t="shared" si="1912"/>
        <v>0</v>
      </c>
      <c r="FV329" s="207"/>
      <c r="FW329" s="207">
        <f t="shared" si="1913"/>
        <v>0</v>
      </c>
      <c r="FX329" s="206"/>
      <c r="FY329" s="206"/>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1:263" s="3" customFormat="1" x14ac:dyDescent="0.2">
      <c r="A330" s="45"/>
      <c r="B330" s="45"/>
      <c r="C330" s="45" t="s">
        <v>2</v>
      </c>
      <c r="D330" s="45">
        <v>140</v>
      </c>
      <c r="E330" s="486"/>
      <c r="F330" s="52">
        <f t="shared" si="1914"/>
        <v>0</v>
      </c>
      <c r="G330" s="47"/>
      <c r="H330" s="52">
        <f t="shared" si="1915"/>
        <v>0</v>
      </c>
      <c r="I330" s="47"/>
      <c r="J330" s="52">
        <f t="shared" si="1916"/>
        <v>0</v>
      </c>
      <c r="K330" s="47"/>
      <c r="L330" s="52">
        <f t="shared" si="1917"/>
        <v>0</v>
      </c>
      <c r="M330" s="47"/>
      <c r="N330" s="52">
        <f t="shared" si="1918"/>
        <v>0</v>
      </c>
      <c r="O330" s="47"/>
      <c r="P330" s="52">
        <f t="shared" si="1919"/>
        <v>0</v>
      </c>
      <c r="Q330" s="47"/>
      <c r="R330" s="52">
        <f t="shared" si="1920"/>
        <v>0</v>
      </c>
      <c r="S330" s="47"/>
      <c r="T330" s="52">
        <f t="shared" si="1921"/>
        <v>0</v>
      </c>
      <c r="U330" s="47"/>
      <c r="V330" s="52">
        <f t="shared" si="1922"/>
        <v>0</v>
      </c>
      <c r="W330" s="47"/>
      <c r="X330" s="52">
        <f t="shared" si="1923"/>
        <v>0</v>
      </c>
      <c r="Y330" s="47"/>
      <c r="Z330" s="52">
        <f t="shared" si="1924"/>
        <v>0</v>
      </c>
      <c r="AA330" s="47"/>
      <c r="AB330" s="481">
        <f t="shared" si="1925"/>
        <v>0</v>
      </c>
      <c r="AC330" s="486"/>
      <c r="AD330" s="52">
        <f t="shared" si="1843"/>
        <v>0</v>
      </c>
      <c r="AE330" s="47"/>
      <c r="AF330" s="52">
        <f t="shared" si="1844"/>
        <v>0</v>
      </c>
      <c r="AG330" s="47"/>
      <c r="AH330" s="52">
        <f t="shared" si="1845"/>
        <v>0</v>
      </c>
      <c r="AI330" s="47"/>
      <c r="AJ330" s="52">
        <f t="shared" si="1846"/>
        <v>0</v>
      </c>
      <c r="AK330" s="47"/>
      <c r="AL330" s="52">
        <f t="shared" si="1847"/>
        <v>0</v>
      </c>
      <c r="AM330" s="47"/>
      <c r="AN330" s="52">
        <f t="shared" si="1848"/>
        <v>0</v>
      </c>
      <c r="AO330" s="47"/>
      <c r="AP330" s="52">
        <f t="shared" si="1849"/>
        <v>0</v>
      </c>
      <c r="AQ330" s="47"/>
      <c r="AR330" s="52">
        <f t="shared" si="1850"/>
        <v>0</v>
      </c>
      <c r="AS330" s="47"/>
      <c r="AT330" s="52">
        <f t="shared" si="1851"/>
        <v>0</v>
      </c>
      <c r="AU330" s="47"/>
      <c r="AV330" s="52">
        <f t="shared" si="1852"/>
        <v>0</v>
      </c>
      <c r="AW330" s="47"/>
      <c r="AX330" s="52">
        <f t="shared" si="1853"/>
        <v>0</v>
      </c>
      <c r="AY330" s="47"/>
      <c r="AZ330" s="481">
        <f t="shared" si="1854"/>
        <v>0</v>
      </c>
      <c r="BA330" s="486"/>
      <c r="BB330" s="52">
        <f t="shared" si="1855"/>
        <v>0</v>
      </c>
      <c r="BC330" s="47"/>
      <c r="BD330" s="52">
        <f t="shared" si="1856"/>
        <v>0</v>
      </c>
      <c r="BE330" s="47"/>
      <c r="BF330" s="52">
        <f t="shared" si="1857"/>
        <v>0</v>
      </c>
      <c r="BG330" s="47"/>
      <c r="BH330" s="52">
        <f t="shared" si="1858"/>
        <v>0</v>
      </c>
      <c r="BI330" s="47"/>
      <c r="BJ330" s="52">
        <f t="shared" si="1859"/>
        <v>0</v>
      </c>
      <c r="BK330" s="47"/>
      <c r="BL330" s="52">
        <f t="shared" si="1860"/>
        <v>0</v>
      </c>
      <c r="BM330" s="47"/>
      <c r="BN330" s="52">
        <f t="shared" si="1861"/>
        <v>0</v>
      </c>
      <c r="BO330" s="47"/>
      <c r="BP330" s="52">
        <f t="shared" si="1862"/>
        <v>0</v>
      </c>
      <c r="BQ330" s="47"/>
      <c r="BR330" s="52">
        <f t="shared" si="1863"/>
        <v>0</v>
      </c>
      <c r="BS330" s="47"/>
      <c r="BT330" s="52">
        <f t="shared" si="1864"/>
        <v>0</v>
      </c>
      <c r="BU330" s="47"/>
      <c r="BV330" s="52">
        <f t="shared" si="1865"/>
        <v>0</v>
      </c>
      <c r="BW330" s="47"/>
      <c r="BX330" s="505">
        <f t="shared" si="1866"/>
        <v>0</v>
      </c>
      <c r="BY330" s="499"/>
      <c r="BZ330" s="52">
        <f t="shared" si="1867"/>
        <v>0</v>
      </c>
      <c r="CA330" s="47"/>
      <c r="CB330" s="52">
        <f t="shared" si="1868"/>
        <v>0</v>
      </c>
      <c r="CC330" s="47"/>
      <c r="CD330" s="52">
        <f t="shared" si="1869"/>
        <v>0</v>
      </c>
      <c r="CE330" s="47"/>
      <c r="CF330" s="52">
        <f t="shared" si="1870"/>
        <v>0</v>
      </c>
      <c r="CG330" s="42"/>
      <c r="CH330" s="49">
        <f t="shared" si="1871"/>
        <v>0</v>
      </c>
      <c r="CI330" s="49">
        <f t="shared" ref="CI330:CI372" si="1928">ROUND(CH330*D330*2,1)/2</f>
        <v>0</v>
      </c>
      <c r="CJ330" s="1"/>
      <c r="CK330" s="1"/>
      <c r="CL330" s="207"/>
      <c r="CM330" s="207">
        <f t="shared" si="1872"/>
        <v>0</v>
      </c>
      <c r="CN330" s="206">
        <f t="shared" ref="CN330:CN372" si="1929">SUM(CL330+I330)</f>
        <v>0</v>
      </c>
      <c r="CO330" s="206">
        <f t="shared" ref="CO330:CO372" si="1930">SUM(CN330*D330)</f>
        <v>0</v>
      </c>
      <c r="CP330" s="207"/>
      <c r="CQ330" s="207">
        <f t="shared" ref="CQ330:CQ372" si="1931">SUM(CP330*D330)</f>
        <v>0</v>
      </c>
      <c r="CR330" s="206">
        <f t="shared" ref="CR330:CR372" si="1932">SUM(CP330+K330)</f>
        <v>0</v>
      </c>
      <c r="CS330" s="206">
        <f t="shared" ref="CS330:CS372" si="1933">SUM(CR330*D330)</f>
        <v>0</v>
      </c>
      <c r="CT330" s="207"/>
      <c r="CU330" s="207">
        <f t="shared" si="1873"/>
        <v>0</v>
      </c>
      <c r="CV330" s="206">
        <f t="shared" ref="CV330:CV372" si="1934">SUM(CT330+M330)</f>
        <v>0</v>
      </c>
      <c r="CW330" s="206">
        <f t="shared" ref="CW330:CW372" si="1935">SUM(CV330*D330)</f>
        <v>0</v>
      </c>
      <c r="CX330" s="207"/>
      <c r="CY330" s="207">
        <f t="shared" ref="CY330:CY372" si="1936">SUM(CX330*D330)</f>
        <v>0</v>
      </c>
      <c r="CZ330" s="206">
        <f t="shared" si="1926"/>
        <v>0</v>
      </c>
      <c r="DA330" s="206">
        <f t="shared" si="1927"/>
        <v>0</v>
      </c>
      <c r="DB330" s="207"/>
      <c r="DC330" s="207">
        <f t="shared" ref="DC330:DC372" si="1937">SUM(DB330*D330)</f>
        <v>0</v>
      </c>
      <c r="DD330" s="206">
        <f t="shared" ref="DD330:DD337" si="1938">SUM(DB330+M330)</f>
        <v>0</v>
      </c>
      <c r="DE330" s="206">
        <f t="shared" ref="DE330:DE372" si="1939">SUM(DD330*D330)</f>
        <v>0</v>
      </c>
      <c r="DF330" s="207"/>
      <c r="DG330" s="207">
        <f t="shared" ref="DG330:DG372" si="1940">SUM(DF330*D330)</f>
        <v>0</v>
      </c>
      <c r="DH330" s="206">
        <f t="shared" ref="DH330:DH369" si="1941">SUM(DF330+Q330)</f>
        <v>0</v>
      </c>
      <c r="DI330" s="206">
        <f t="shared" ref="DI330:DI372" si="1942">SUM(DH330*D330)</f>
        <v>0</v>
      </c>
      <c r="DJ330" s="207"/>
      <c r="DK330" s="207">
        <f t="shared" ref="DK330:DK372" si="1943">SUM(DJ330*D330)</f>
        <v>0</v>
      </c>
      <c r="DL330" s="206">
        <f t="shared" ref="DL330:DL372" si="1944">SUM(DJ330+V330)</f>
        <v>0</v>
      </c>
      <c r="DM330" s="206">
        <f t="shared" ref="DM330:DM372" si="1945">SUM(DL330*D330)</f>
        <v>0</v>
      </c>
      <c r="DN330" s="207"/>
      <c r="DO330" s="207">
        <f t="shared" ref="DO330:DO372" si="1946">SUM(DN330*D330)</f>
        <v>0</v>
      </c>
      <c r="DP330" s="206">
        <f t="shared" ref="DP330:DP372" si="1947">SUM(DN330+W330)</f>
        <v>0</v>
      </c>
      <c r="DQ330" s="206">
        <f t="shared" ref="DQ330:DQ372" si="1948">SUM(DP330*D330)</f>
        <v>0</v>
      </c>
      <c r="DR330" s="207"/>
      <c r="DS330" s="207">
        <f t="shared" ref="DS330:DS372" si="1949">DR330*D330</f>
        <v>0</v>
      </c>
      <c r="DT330" s="206">
        <f t="shared" ref="DT330:DT372" si="1950">DR330+Y330</f>
        <v>0</v>
      </c>
      <c r="DU330" s="206">
        <f t="shared" ref="DU330:DU372" si="1951">DT330*D330</f>
        <v>0</v>
      </c>
      <c r="DV330" s="207"/>
      <c r="DW330" s="207">
        <f t="shared" si="1874"/>
        <v>0</v>
      </c>
      <c r="DX330" s="206">
        <f t="shared" si="1875"/>
        <v>0</v>
      </c>
      <c r="DY330" s="206">
        <f t="shared" si="1876"/>
        <v>0</v>
      </c>
      <c r="DZ330" s="525"/>
      <c r="EA330" s="207">
        <f t="shared" si="1877"/>
        <v>0</v>
      </c>
      <c r="EB330" s="206">
        <f t="shared" si="1878"/>
        <v>0</v>
      </c>
      <c r="EC330" s="206">
        <f t="shared" si="1879"/>
        <v>0</v>
      </c>
      <c r="ED330" s="207"/>
      <c r="EE330" s="207">
        <f t="shared" si="1880"/>
        <v>0</v>
      </c>
      <c r="EF330" s="206">
        <f t="shared" si="1881"/>
        <v>0</v>
      </c>
      <c r="EG330" s="206">
        <f t="shared" si="1882"/>
        <v>0</v>
      </c>
      <c r="EH330" s="207"/>
      <c r="EI330" s="207">
        <f t="shared" si="1883"/>
        <v>0</v>
      </c>
      <c r="EJ330" s="206">
        <f t="shared" si="1884"/>
        <v>0</v>
      </c>
      <c r="EK330" s="206">
        <f t="shared" si="1885"/>
        <v>0</v>
      </c>
      <c r="EL330" s="207"/>
      <c r="EM330" s="207">
        <f t="shared" si="1886"/>
        <v>0</v>
      </c>
      <c r="EN330" s="206">
        <f t="shared" si="1887"/>
        <v>0</v>
      </c>
      <c r="EO330" s="206">
        <f t="shared" si="1888"/>
        <v>0</v>
      </c>
      <c r="EP330" s="207"/>
      <c r="EQ330" s="207">
        <f t="shared" si="1889"/>
        <v>0</v>
      </c>
      <c r="ER330" s="206">
        <f t="shared" si="1890"/>
        <v>0</v>
      </c>
      <c r="ES330" s="206">
        <f t="shared" si="1891"/>
        <v>0</v>
      </c>
      <c r="ET330" s="207"/>
      <c r="EU330" s="207">
        <f t="shared" si="1892"/>
        <v>0</v>
      </c>
      <c r="EV330" s="206">
        <f t="shared" si="1893"/>
        <v>0</v>
      </c>
      <c r="EW330" s="206">
        <f t="shared" si="1894"/>
        <v>0</v>
      </c>
      <c r="EX330" s="207"/>
      <c r="EY330" s="207">
        <f t="shared" si="1895"/>
        <v>0</v>
      </c>
      <c r="EZ330" s="206">
        <f t="shared" si="1896"/>
        <v>0</v>
      </c>
      <c r="FA330" s="206">
        <f t="shared" si="1897"/>
        <v>0</v>
      </c>
      <c r="FB330" s="207"/>
      <c r="FC330" s="207">
        <f t="shared" si="1898"/>
        <v>0</v>
      </c>
      <c r="FD330" s="206">
        <f t="shared" si="1899"/>
        <v>0</v>
      </c>
      <c r="FE330" s="206">
        <f t="shared" si="1900"/>
        <v>0</v>
      </c>
      <c r="FF330" s="207"/>
      <c r="FG330" s="207">
        <f t="shared" si="1901"/>
        <v>0</v>
      </c>
      <c r="FH330" s="206">
        <f t="shared" si="1902"/>
        <v>0</v>
      </c>
      <c r="FI330" s="206">
        <f t="shared" si="1903"/>
        <v>0</v>
      </c>
      <c r="FJ330" s="207"/>
      <c r="FK330" s="207">
        <f t="shared" si="1904"/>
        <v>0</v>
      </c>
      <c r="FL330" s="206">
        <f t="shared" si="1905"/>
        <v>0</v>
      </c>
      <c r="FM330" s="206">
        <f t="shared" si="1906"/>
        <v>0</v>
      </c>
      <c r="FN330" s="207"/>
      <c r="FO330" s="207">
        <f t="shared" si="1907"/>
        <v>0</v>
      </c>
      <c r="FP330" s="206">
        <f t="shared" si="1908"/>
        <v>0</v>
      </c>
      <c r="FQ330" s="206">
        <f t="shared" si="1909"/>
        <v>0</v>
      </c>
      <c r="FR330" s="207"/>
      <c r="FS330" s="207">
        <f t="shared" si="1910"/>
        <v>0</v>
      </c>
      <c r="FT330" s="206">
        <f t="shared" si="1911"/>
        <v>0</v>
      </c>
      <c r="FU330" s="206">
        <f t="shared" si="1912"/>
        <v>0</v>
      </c>
      <c r="FV330" s="207"/>
      <c r="FW330" s="207">
        <f t="shared" si="1913"/>
        <v>0</v>
      </c>
      <c r="FX330" s="206"/>
      <c r="FY330" s="206"/>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1:263" s="3" customFormat="1" x14ac:dyDescent="0.2">
      <c r="A331" s="45" t="s">
        <v>185</v>
      </c>
      <c r="B331" s="45" t="s">
        <v>186</v>
      </c>
      <c r="C331" s="45" t="s">
        <v>7</v>
      </c>
      <c r="D331" s="45">
        <v>118</v>
      </c>
      <c r="E331" s="486"/>
      <c r="F331" s="52">
        <f>SUM(E331*$D331)</f>
        <v>0</v>
      </c>
      <c r="G331" s="47"/>
      <c r="H331" s="52">
        <f>SUM(G331*$D331)</f>
        <v>0</v>
      </c>
      <c r="I331" s="47"/>
      <c r="J331" s="52">
        <f>SUM(I331*$D331)</f>
        <v>0</v>
      </c>
      <c r="K331" s="47"/>
      <c r="L331" s="52">
        <f>SUM(K331*$D331)</f>
        <v>0</v>
      </c>
      <c r="M331" s="47"/>
      <c r="N331" s="52">
        <f>SUM(M331*$D331)</f>
        <v>0</v>
      </c>
      <c r="O331" s="47"/>
      <c r="P331" s="52">
        <f>SUM(O331*$D331)</f>
        <v>0</v>
      </c>
      <c r="Q331" s="47"/>
      <c r="R331" s="52">
        <f>SUM(Q331*$D331)</f>
        <v>0</v>
      </c>
      <c r="S331" s="47"/>
      <c r="T331" s="52">
        <f>SUM(S331*$D331)</f>
        <v>0</v>
      </c>
      <c r="U331" s="47"/>
      <c r="V331" s="52">
        <f>SUM(U331*$D331)</f>
        <v>0</v>
      </c>
      <c r="W331" s="47"/>
      <c r="X331" s="52">
        <f>SUM(W331*$D331)</f>
        <v>0</v>
      </c>
      <c r="Y331" s="47"/>
      <c r="Z331" s="52">
        <f>SUM(Y331*$D331)</f>
        <v>0</v>
      </c>
      <c r="AA331" s="47"/>
      <c r="AB331" s="481">
        <f>SUM(AA331*$D331)</f>
        <v>0</v>
      </c>
      <c r="AC331" s="486"/>
      <c r="AD331" s="52">
        <f t="shared" si="1843"/>
        <v>0</v>
      </c>
      <c r="AE331" s="47"/>
      <c r="AF331" s="52">
        <f t="shared" si="1844"/>
        <v>0</v>
      </c>
      <c r="AG331" s="47"/>
      <c r="AH331" s="52">
        <f t="shared" si="1845"/>
        <v>0</v>
      </c>
      <c r="AI331" s="47"/>
      <c r="AJ331" s="52">
        <f t="shared" si="1846"/>
        <v>0</v>
      </c>
      <c r="AK331" s="47"/>
      <c r="AL331" s="52">
        <f t="shared" si="1847"/>
        <v>0</v>
      </c>
      <c r="AM331" s="47"/>
      <c r="AN331" s="52">
        <f t="shared" si="1848"/>
        <v>0</v>
      </c>
      <c r="AO331" s="47"/>
      <c r="AP331" s="52">
        <f t="shared" si="1849"/>
        <v>0</v>
      </c>
      <c r="AQ331" s="47"/>
      <c r="AR331" s="52">
        <f t="shared" si="1850"/>
        <v>0</v>
      </c>
      <c r="AS331" s="47"/>
      <c r="AT331" s="52">
        <f t="shared" si="1851"/>
        <v>0</v>
      </c>
      <c r="AU331" s="47"/>
      <c r="AV331" s="52">
        <f t="shared" si="1852"/>
        <v>0</v>
      </c>
      <c r="AW331" s="47"/>
      <c r="AX331" s="52">
        <f t="shared" si="1853"/>
        <v>0</v>
      </c>
      <c r="AY331" s="47"/>
      <c r="AZ331" s="481">
        <f t="shared" si="1854"/>
        <v>0</v>
      </c>
      <c r="BA331" s="486"/>
      <c r="BB331" s="52">
        <f>SUM(BA331*$D331)</f>
        <v>0</v>
      </c>
      <c r="BC331" s="47"/>
      <c r="BD331" s="52">
        <f>SUM(BC331*$D331)</f>
        <v>0</v>
      </c>
      <c r="BE331" s="47"/>
      <c r="BF331" s="52">
        <f>SUM(BE331*$D331)</f>
        <v>0</v>
      </c>
      <c r="BG331" s="47"/>
      <c r="BH331" s="52">
        <f>SUM(BG331*$D331)</f>
        <v>0</v>
      </c>
      <c r="BI331" s="47"/>
      <c r="BJ331" s="52">
        <f>SUM(BI331*$D331)</f>
        <v>0</v>
      </c>
      <c r="BK331" s="47"/>
      <c r="BL331" s="52">
        <f>SUM(BK331*$D331)</f>
        <v>0</v>
      </c>
      <c r="BM331" s="47"/>
      <c r="BN331" s="52">
        <f>SUM(BM331*$D331)</f>
        <v>0</v>
      </c>
      <c r="BO331" s="47"/>
      <c r="BP331" s="52">
        <f>SUM(BO331*$D331)</f>
        <v>0</v>
      </c>
      <c r="BQ331" s="47"/>
      <c r="BR331" s="52">
        <f>SUM(BQ331*$D331)</f>
        <v>0</v>
      </c>
      <c r="BS331" s="47"/>
      <c r="BT331" s="52">
        <f>SUM(BS331*$D331)</f>
        <v>0</v>
      </c>
      <c r="BU331" s="47"/>
      <c r="BV331" s="52">
        <f>SUM(BU331*$D331)</f>
        <v>0</v>
      </c>
      <c r="BW331" s="47"/>
      <c r="BX331" s="505">
        <f>SUM(BW331*$D331)</f>
        <v>0</v>
      </c>
      <c r="BY331" s="499"/>
      <c r="BZ331" s="52">
        <f>SUM(BY331*$D331)</f>
        <v>0</v>
      </c>
      <c r="CA331" s="47"/>
      <c r="CB331" s="52">
        <f>SUM(CA331*$D331)</f>
        <v>0</v>
      </c>
      <c r="CC331" s="47"/>
      <c r="CD331" s="52">
        <f>SUM(CC331*$D331)</f>
        <v>0</v>
      </c>
      <c r="CE331" s="47"/>
      <c r="CF331" s="52">
        <f>SUM(CE331*$D331)</f>
        <v>0</v>
      </c>
      <c r="CG331" s="42"/>
      <c r="CH331" s="49">
        <f t="shared" si="1871"/>
        <v>0</v>
      </c>
      <c r="CI331" s="49">
        <f t="shared" si="1928"/>
        <v>0</v>
      </c>
      <c r="CJ331" s="1"/>
      <c r="CK331" s="1"/>
      <c r="CL331" s="207"/>
      <c r="CM331" s="207">
        <f t="shared" si="1872"/>
        <v>0</v>
      </c>
      <c r="CN331" s="206">
        <f t="shared" si="1929"/>
        <v>0</v>
      </c>
      <c r="CO331" s="206">
        <f t="shared" si="1930"/>
        <v>0</v>
      </c>
      <c r="CP331" s="207"/>
      <c r="CQ331" s="207">
        <f t="shared" si="1931"/>
        <v>0</v>
      </c>
      <c r="CR331" s="206">
        <f t="shared" si="1932"/>
        <v>0</v>
      </c>
      <c r="CS331" s="206">
        <f t="shared" si="1933"/>
        <v>0</v>
      </c>
      <c r="CT331" s="207"/>
      <c r="CU331" s="207">
        <f t="shared" si="1873"/>
        <v>0</v>
      </c>
      <c r="CV331" s="206">
        <f t="shared" si="1934"/>
        <v>0</v>
      </c>
      <c r="CW331" s="206">
        <f t="shared" si="1935"/>
        <v>0</v>
      </c>
      <c r="CX331" s="207"/>
      <c r="CY331" s="207">
        <f t="shared" si="1936"/>
        <v>0</v>
      </c>
      <c r="CZ331" s="206">
        <f t="shared" si="1926"/>
        <v>0</v>
      </c>
      <c r="DA331" s="206">
        <f t="shared" si="1927"/>
        <v>0</v>
      </c>
      <c r="DB331" s="207"/>
      <c r="DC331" s="207">
        <f t="shared" si="1937"/>
        <v>0</v>
      </c>
      <c r="DD331" s="206">
        <f t="shared" si="1938"/>
        <v>0</v>
      </c>
      <c r="DE331" s="206">
        <f t="shared" si="1939"/>
        <v>0</v>
      </c>
      <c r="DF331" s="207"/>
      <c r="DG331" s="207">
        <f t="shared" si="1940"/>
        <v>0</v>
      </c>
      <c r="DH331" s="206">
        <f t="shared" si="1941"/>
        <v>0</v>
      </c>
      <c r="DI331" s="206">
        <f t="shared" si="1942"/>
        <v>0</v>
      </c>
      <c r="DJ331" s="207"/>
      <c r="DK331" s="207">
        <f t="shared" si="1943"/>
        <v>0</v>
      </c>
      <c r="DL331" s="206">
        <f t="shared" si="1944"/>
        <v>0</v>
      </c>
      <c r="DM331" s="206">
        <f t="shared" si="1945"/>
        <v>0</v>
      </c>
      <c r="DN331" s="207"/>
      <c r="DO331" s="207">
        <f t="shared" si="1946"/>
        <v>0</v>
      </c>
      <c r="DP331" s="206">
        <f t="shared" si="1947"/>
        <v>0</v>
      </c>
      <c r="DQ331" s="206">
        <f t="shared" si="1948"/>
        <v>0</v>
      </c>
      <c r="DR331" s="207"/>
      <c r="DS331" s="207">
        <f t="shared" si="1949"/>
        <v>0</v>
      </c>
      <c r="DT331" s="206">
        <f t="shared" si="1950"/>
        <v>0</v>
      </c>
      <c r="DU331" s="206">
        <f t="shared" si="1951"/>
        <v>0</v>
      </c>
      <c r="DV331" s="207"/>
      <c r="DW331" s="207">
        <f t="shared" si="1874"/>
        <v>0</v>
      </c>
      <c r="DX331" s="206">
        <f t="shared" si="1875"/>
        <v>0</v>
      </c>
      <c r="DY331" s="206">
        <f t="shared" si="1876"/>
        <v>0</v>
      </c>
      <c r="DZ331" s="525"/>
      <c r="EA331" s="207">
        <f t="shared" si="1877"/>
        <v>0</v>
      </c>
      <c r="EB331" s="206">
        <f t="shared" si="1878"/>
        <v>0</v>
      </c>
      <c r="EC331" s="206">
        <f t="shared" si="1879"/>
        <v>0</v>
      </c>
      <c r="ED331" s="207"/>
      <c r="EE331" s="207">
        <f t="shared" si="1880"/>
        <v>0</v>
      </c>
      <c r="EF331" s="206">
        <f t="shared" si="1881"/>
        <v>0</v>
      </c>
      <c r="EG331" s="206">
        <f t="shared" si="1882"/>
        <v>0</v>
      </c>
      <c r="EH331" s="207"/>
      <c r="EI331" s="207">
        <f t="shared" si="1883"/>
        <v>0</v>
      </c>
      <c r="EJ331" s="206">
        <f t="shared" si="1884"/>
        <v>0</v>
      </c>
      <c r="EK331" s="206">
        <f t="shared" si="1885"/>
        <v>0</v>
      </c>
      <c r="EL331" s="207"/>
      <c r="EM331" s="207">
        <f t="shared" si="1886"/>
        <v>0</v>
      </c>
      <c r="EN331" s="206">
        <f t="shared" si="1887"/>
        <v>0</v>
      </c>
      <c r="EO331" s="206">
        <f t="shared" si="1888"/>
        <v>0</v>
      </c>
      <c r="EP331" s="207"/>
      <c r="EQ331" s="207">
        <f t="shared" si="1889"/>
        <v>0</v>
      </c>
      <c r="ER331" s="206">
        <f t="shared" si="1890"/>
        <v>0</v>
      </c>
      <c r="ES331" s="206">
        <f t="shared" si="1891"/>
        <v>0</v>
      </c>
      <c r="ET331" s="207"/>
      <c r="EU331" s="207">
        <f t="shared" si="1892"/>
        <v>0</v>
      </c>
      <c r="EV331" s="206">
        <f t="shared" si="1893"/>
        <v>0</v>
      </c>
      <c r="EW331" s="206">
        <f t="shared" si="1894"/>
        <v>0</v>
      </c>
      <c r="EX331" s="207"/>
      <c r="EY331" s="207">
        <f t="shared" si="1895"/>
        <v>0</v>
      </c>
      <c r="EZ331" s="206">
        <f t="shared" si="1896"/>
        <v>0</v>
      </c>
      <c r="FA331" s="206">
        <f t="shared" si="1897"/>
        <v>0</v>
      </c>
      <c r="FB331" s="207"/>
      <c r="FC331" s="207">
        <f t="shared" si="1898"/>
        <v>0</v>
      </c>
      <c r="FD331" s="206">
        <f t="shared" si="1899"/>
        <v>0</v>
      </c>
      <c r="FE331" s="206">
        <f t="shared" si="1900"/>
        <v>0</v>
      </c>
      <c r="FF331" s="207"/>
      <c r="FG331" s="207">
        <f t="shared" si="1901"/>
        <v>0</v>
      </c>
      <c r="FH331" s="206">
        <f t="shared" si="1902"/>
        <v>0</v>
      </c>
      <c r="FI331" s="206">
        <f t="shared" si="1903"/>
        <v>0</v>
      </c>
      <c r="FJ331" s="207"/>
      <c r="FK331" s="207">
        <f t="shared" si="1904"/>
        <v>0</v>
      </c>
      <c r="FL331" s="206">
        <f t="shared" si="1905"/>
        <v>0</v>
      </c>
      <c r="FM331" s="206">
        <f t="shared" si="1906"/>
        <v>0</v>
      </c>
      <c r="FN331" s="207"/>
      <c r="FO331" s="207">
        <f t="shared" si="1907"/>
        <v>0</v>
      </c>
      <c r="FP331" s="206">
        <f t="shared" si="1908"/>
        <v>0</v>
      </c>
      <c r="FQ331" s="206">
        <f t="shared" si="1909"/>
        <v>0</v>
      </c>
      <c r="FR331" s="207"/>
      <c r="FS331" s="207">
        <f t="shared" si="1910"/>
        <v>0</v>
      </c>
      <c r="FT331" s="206">
        <f t="shared" si="1911"/>
        <v>0</v>
      </c>
      <c r="FU331" s="206">
        <f t="shared" si="1912"/>
        <v>0</v>
      </c>
      <c r="FV331" s="207"/>
      <c r="FW331" s="207">
        <f>SUM(FV331*CH331)</f>
        <v>0</v>
      </c>
      <c r="FX331" s="206"/>
      <c r="FY331" s="206"/>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1:263" s="3" customFormat="1" x14ac:dyDescent="0.2">
      <c r="A332" s="45" t="s">
        <v>208</v>
      </c>
      <c r="B332" s="45" t="s">
        <v>209</v>
      </c>
      <c r="C332" s="45" t="s">
        <v>7</v>
      </c>
      <c r="D332" s="45">
        <v>118</v>
      </c>
      <c r="E332" s="486"/>
      <c r="F332" s="52">
        <f>SUM(E332*$D332)</f>
        <v>0</v>
      </c>
      <c r="G332" s="47"/>
      <c r="H332" s="52">
        <f>SUM(G332*$D332)</f>
        <v>0</v>
      </c>
      <c r="I332" s="47"/>
      <c r="J332" s="52">
        <f>SUM(I332*$D332)</f>
        <v>0</v>
      </c>
      <c r="K332" s="47"/>
      <c r="L332" s="52">
        <f>SUM(K332*$D332)</f>
        <v>0</v>
      </c>
      <c r="M332" s="47"/>
      <c r="N332" s="52">
        <f>SUM(M332*$D332)</f>
        <v>0</v>
      </c>
      <c r="O332" s="47"/>
      <c r="P332" s="52">
        <f>SUM(O332*$D332)</f>
        <v>0</v>
      </c>
      <c r="Q332" s="47"/>
      <c r="R332" s="52">
        <f>SUM(Q332*$D332)</f>
        <v>0</v>
      </c>
      <c r="S332" s="47"/>
      <c r="T332" s="52">
        <f>SUM(S332*$D332)</f>
        <v>0</v>
      </c>
      <c r="U332" s="47"/>
      <c r="V332" s="52">
        <f>SUM(U332*$D332)</f>
        <v>0</v>
      </c>
      <c r="W332" s="47"/>
      <c r="X332" s="52">
        <f>SUM(W332*$D332)</f>
        <v>0</v>
      </c>
      <c r="Y332" s="47">
        <v>1</v>
      </c>
      <c r="Z332" s="52">
        <f>SUM(Y332*$D332)</f>
        <v>118</v>
      </c>
      <c r="AA332" s="47">
        <v>16</v>
      </c>
      <c r="AB332" s="481">
        <f>SUM(AA332*$D332)</f>
        <v>1888</v>
      </c>
      <c r="AC332" s="486">
        <v>24.5</v>
      </c>
      <c r="AD332" s="52">
        <f t="shared" si="1843"/>
        <v>2891</v>
      </c>
      <c r="AE332" s="184">
        <v>51.5</v>
      </c>
      <c r="AF332" s="52">
        <f t="shared" si="1844"/>
        <v>6077</v>
      </c>
      <c r="AG332" s="47">
        <v>74</v>
      </c>
      <c r="AH332" s="52">
        <f t="shared" si="1845"/>
        <v>8732</v>
      </c>
      <c r="AI332" s="47">
        <v>30</v>
      </c>
      <c r="AJ332" s="52">
        <f t="shared" si="1846"/>
        <v>3540</v>
      </c>
      <c r="AK332" s="47">
        <v>66.5</v>
      </c>
      <c r="AL332" s="52">
        <f t="shared" si="1847"/>
        <v>7847</v>
      </c>
      <c r="AM332" s="47">
        <v>40.5</v>
      </c>
      <c r="AN332" s="52">
        <f t="shared" si="1848"/>
        <v>4779</v>
      </c>
      <c r="AO332" s="47">
        <v>65.5</v>
      </c>
      <c r="AP332" s="52">
        <f t="shared" si="1849"/>
        <v>7729</v>
      </c>
      <c r="AQ332" s="47">
        <v>72</v>
      </c>
      <c r="AR332" s="52">
        <f t="shared" si="1850"/>
        <v>8496</v>
      </c>
      <c r="AS332" s="47">
        <v>93.5</v>
      </c>
      <c r="AT332" s="52">
        <f t="shared" si="1851"/>
        <v>11033</v>
      </c>
      <c r="AU332" s="47">
        <v>70.5</v>
      </c>
      <c r="AV332" s="52">
        <f t="shared" si="1852"/>
        <v>8319</v>
      </c>
      <c r="AW332" s="47">
        <v>43</v>
      </c>
      <c r="AX332" s="52">
        <f t="shared" si="1853"/>
        <v>5074</v>
      </c>
      <c r="AY332" s="47">
        <v>17.5</v>
      </c>
      <c r="AZ332" s="481">
        <f t="shared" si="1854"/>
        <v>2065</v>
      </c>
      <c r="BA332" s="486"/>
      <c r="BB332" s="52">
        <f>SUM(BA332*$D332)</f>
        <v>0</v>
      </c>
      <c r="BC332" s="47"/>
      <c r="BD332" s="52">
        <f>SUM(BC332*$D332)</f>
        <v>0</v>
      </c>
      <c r="BE332" s="47"/>
      <c r="BF332" s="52">
        <f>SUM(BE332*$D332)</f>
        <v>0</v>
      </c>
      <c r="BG332" s="47"/>
      <c r="BH332" s="52">
        <f>SUM(BG332*$D332)</f>
        <v>0</v>
      </c>
      <c r="BI332" s="47"/>
      <c r="BJ332" s="52">
        <f>SUM(BI332*$D332)</f>
        <v>0</v>
      </c>
      <c r="BK332" s="47"/>
      <c r="BL332" s="52">
        <f>SUM(BK332*$D332)</f>
        <v>0</v>
      </c>
      <c r="BM332" s="47"/>
      <c r="BN332" s="52">
        <f>SUM(BM332*$D332)</f>
        <v>0</v>
      </c>
      <c r="BO332" s="47"/>
      <c r="BP332" s="52">
        <f>SUM(BO332*$D332)</f>
        <v>0</v>
      </c>
      <c r="BQ332" s="47"/>
      <c r="BR332" s="52">
        <f>SUM(BQ332*$D332)</f>
        <v>0</v>
      </c>
      <c r="BS332" s="47"/>
      <c r="BT332" s="52">
        <f>SUM(BS332*$D332)</f>
        <v>0</v>
      </c>
      <c r="BU332" s="47"/>
      <c r="BV332" s="52">
        <f>SUM(BU332*$D332)</f>
        <v>0</v>
      </c>
      <c r="BW332" s="47"/>
      <c r="BX332" s="505">
        <f>SUM(BW332*$D332)</f>
        <v>0</v>
      </c>
      <c r="BY332" s="499"/>
      <c r="BZ332" s="52">
        <f>SUM(BY332*$D332)</f>
        <v>0</v>
      </c>
      <c r="CA332" s="47"/>
      <c r="CB332" s="52">
        <f>SUM(CA332*$D332)</f>
        <v>0</v>
      </c>
      <c r="CC332" s="47"/>
      <c r="CD332" s="52">
        <f>SUM(CC332*$D332)</f>
        <v>0</v>
      </c>
      <c r="CE332" s="47"/>
      <c r="CF332" s="52">
        <f>SUM(CE332*$D332)</f>
        <v>0</v>
      </c>
      <c r="CG332" s="42"/>
      <c r="CH332" s="49">
        <f t="shared" si="1871"/>
        <v>666</v>
      </c>
      <c r="CI332" s="49">
        <f t="shared" si="1928"/>
        <v>78588</v>
      </c>
      <c r="CJ332" s="1"/>
      <c r="CK332" s="1"/>
      <c r="CL332" s="207"/>
      <c r="CM332" s="207">
        <f t="shared" si="1872"/>
        <v>0</v>
      </c>
      <c r="CN332" s="206">
        <f t="shared" si="1929"/>
        <v>0</v>
      </c>
      <c r="CO332" s="206">
        <f t="shared" si="1930"/>
        <v>0</v>
      </c>
      <c r="CP332" s="207"/>
      <c r="CQ332" s="207">
        <f t="shared" si="1931"/>
        <v>0</v>
      </c>
      <c r="CR332" s="206">
        <f t="shared" si="1932"/>
        <v>0</v>
      </c>
      <c r="CS332" s="206">
        <f t="shared" si="1933"/>
        <v>0</v>
      </c>
      <c r="CT332" s="207"/>
      <c r="CU332" s="207">
        <f t="shared" si="1873"/>
        <v>0</v>
      </c>
      <c r="CV332" s="206">
        <f t="shared" si="1934"/>
        <v>0</v>
      </c>
      <c r="CW332" s="206">
        <f t="shared" si="1935"/>
        <v>0</v>
      </c>
      <c r="CX332" s="207"/>
      <c r="CY332" s="207">
        <f t="shared" si="1936"/>
        <v>0</v>
      </c>
      <c r="CZ332" s="206">
        <f t="shared" si="1926"/>
        <v>0</v>
      </c>
      <c r="DA332" s="206">
        <f t="shared" si="1927"/>
        <v>0</v>
      </c>
      <c r="DB332" s="207"/>
      <c r="DC332" s="207">
        <f t="shared" si="1937"/>
        <v>0</v>
      </c>
      <c r="DD332" s="206">
        <f t="shared" si="1938"/>
        <v>0</v>
      </c>
      <c r="DE332" s="206">
        <f t="shared" si="1939"/>
        <v>0</v>
      </c>
      <c r="DF332" s="207"/>
      <c r="DG332" s="207">
        <f t="shared" si="1940"/>
        <v>0</v>
      </c>
      <c r="DH332" s="206">
        <f t="shared" si="1941"/>
        <v>0</v>
      </c>
      <c r="DI332" s="206">
        <f t="shared" si="1942"/>
        <v>0</v>
      </c>
      <c r="DJ332" s="207"/>
      <c r="DK332" s="207">
        <f t="shared" si="1943"/>
        <v>0</v>
      </c>
      <c r="DL332" s="206">
        <f t="shared" si="1944"/>
        <v>0</v>
      </c>
      <c r="DM332" s="206">
        <f t="shared" si="1945"/>
        <v>0</v>
      </c>
      <c r="DN332" s="207"/>
      <c r="DO332" s="207">
        <f t="shared" si="1946"/>
        <v>0</v>
      </c>
      <c r="DP332" s="206">
        <f t="shared" si="1947"/>
        <v>0</v>
      </c>
      <c r="DQ332" s="206">
        <f t="shared" si="1948"/>
        <v>0</v>
      </c>
      <c r="DR332" s="207"/>
      <c r="DS332" s="207">
        <f t="shared" si="1949"/>
        <v>0</v>
      </c>
      <c r="DT332" s="206">
        <f t="shared" si="1950"/>
        <v>1</v>
      </c>
      <c r="DU332" s="206">
        <f t="shared" si="1951"/>
        <v>118</v>
      </c>
      <c r="DV332" s="207"/>
      <c r="DW332" s="207">
        <f t="shared" si="1874"/>
        <v>0</v>
      </c>
      <c r="DX332" s="206">
        <f t="shared" si="1875"/>
        <v>16</v>
      </c>
      <c r="DY332" s="206">
        <f t="shared" si="1876"/>
        <v>1888</v>
      </c>
      <c r="DZ332" s="525"/>
      <c r="EA332" s="207">
        <f t="shared" si="1877"/>
        <v>0</v>
      </c>
      <c r="EB332" s="206">
        <f t="shared" si="1878"/>
        <v>24.5</v>
      </c>
      <c r="EC332" s="206">
        <f t="shared" si="1879"/>
        <v>2891</v>
      </c>
      <c r="ED332" s="207"/>
      <c r="EE332" s="207">
        <f t="shared" si="1880"/>
        <v>0</v>
      </c>
      <c r="EF332" s="206">
        <f t="shared" si="1881"/>
        <v>51.5</v>
      </c>
      <c r="EG332" s="206">
        <f t="shared" si="1882"/>
        <v>6077</v>
      </c>
      <c r="EH332" s="207"/>
      <c r="EI332" s="207">
        <f t="shared" si="1883"/>
        <v>0</v>
      </c>
      <c r="EJ332" s="206">
        <f t="shared" si="1884"/>
        <v>74</v>
      </c>
      <c r="EK332" s="206">
        <f t="shared" si="1885"/>
        <v>8732</v>
      </c>
      <c r="EL332" s="207"/>
      <c r="EM332" s="207">
        <f t="shared" si="1886"/>
        <v>0</v>
      </c>
      <c r="EN332" s="206">
        <f t="shared" si="1887"/>
        <v>30</v>
      </c>
      <c r="EO332" s="206">
        <f t="shared" si="1888"/>
        <v>3540</v>
      </c>
      <c r="EP332" s="207"/>
      <c r="EQ332" s="207">
        <f t="shared" si="1889"/>
        <v>0</v>
      </c>
      <c r="ER332" s="206">
        <f t="shared" si="1890"/>
        <v>66.5</v>
      </c>
      <c r="ES332" s="206">
        <f t="shared" si="1891"/>
        <v>7847</v>
      </c>
      <c r="ET332" s="207"/>
      <c r="EU332" s="207">
        <f t="shared" si="1892"/>
        <v>0</v>
      </c>
      <c r="EV332" s="206">
        <f t="shared" si="1893"/>
        <v>40.5</v>
      </c>
      <c r="EW332" s="206">
        <f t="shared" si="1894"/>
        <v>4779</v>
      </c>
      <c r="EX332" s="207"/>
      <c r="EY332" s="207">
        <f t="shared" si="1895"/>
        <v>0</v>
      </c>
      <c r="EZ332" s="206">
        <f t="shared" si="1896"/>
        <v>65.5</v>
      </c>
      <c r="FA332" s="206">
        <f t="shared" si="1897"/>
        <v>7729</v>
      </c>
      <c r="FB332" s="207"/>
      <c r="FC332" s="207">
        <f t="shared" si="1898"/>
        <v>0</v>
      </c>
      <c r="FD332" s="206">
        <f t="shared" si="1899"/>
        <v>72</v>
      </c>
      <c r="FE332" s="206">
        <f t="shared" si="1900"/>
        <v>8496</v>
      </c>
      <c r="FF332" s="207"/>
      <c r="FG332" s="207">
        <f t="shared" si="1901"/>
        <v>0</v>
      </c>
      <c r="FH332" s="206">
        <f t="shared" si="1902"/>
        <v>93.5</v>
      </c>
      <c r="FI332" s="206">
        <f t="shared" si="1903"/>
        <v>11033</v>
      </c>
      <c r="FJ332" s="207"/>
      <c r="FK332" s="207">
        <f t="shared" si="1904"/>
        <v>0</v>
      </c>
      <c r="FL332" s="206">
        <f t="shared" si="1905"/>
        <v>70.5</v>
      </c>
      <c r="FM332" s="206">
        <f t="shared" si="1906"/>
        <v>8319</v>
      </c>
      <c r="FN332" s="207"/>
      <c r="FO332" s="207">
        <f t="shared" si="1907"/>
        <v>0</v>
      </c>
      <c r="FP332" s="206">
        <f t="shared" si="1908"/>
        <v>43</v>
      </c>
      <c r="FQ332" s="206">
        <f t="shared" si="1909"/>
        <v>5074</v>
      </c>
      <c r="FR332" s="207"/>
      <c r="FS332" s="207">
        <f t="shared" si="1910"/>
        <v>0</v>
      </c>
      <c r="FT332" s="206">
        <f t="shared" si="1911"/>
        <v>17.5</v>
      </c>
      <c r="FU332" s="206">
        <f t="shared" si="1912"/>
        <v>2065</v>
      </c>
      <c r="FV332" s="207"/>
      <c r="FW332" s="207">
        <f>SUM(FV332*CH332)</f>
        <v>0</v>
      </c>
      <c r="FX332" s="206"/>
      <c r="FY332" s="206"/>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1:263" s="3" customFormat="1" x14ac:dyDescent="0.2">
      <c r="A333" s="45" t="s">
        <v>410</v>
      </c>
      <c r="B333" s="45" t="s">
        <v>411</v>
      </c>
      <c r="C333" s="45" t="s">
        <v>7</v>
      </c>
      <c r="D333" s="45">
        <v>118</v>
      </c>
      <c r="E333" s="486"/>
      <c r="F333" s="52">
        <f t="shared" ref="F333" si="1952">SUM(E333*$D333)</f>
        <v>0</v>
      </c>
      <c r="G333" s="47"/>
      <c r="H333" s="52">
        <f t="shared" ref="H333" si="1953">SUM(G333*$D333)</f>
        <v>0</v>
      </c>
      <c r="I333" s="47"/>
      <c r="J333" s="52">
        <f t="shared" ref="J333" si="1954">SUM(I333*$D333)</f>
        <v>0</v>
      </c>
      <c r="K333" s="47"/>
      <c r="L333" s="52">
        <f t="shared" ref="L333" si="1955">SUM(K333*$D333)</f>
        <v>0</v>
      </c>
      <c r="M333" s="47"/>
      <c r="N333" s="52">
        <f t="shared" ref="N333" si="1956">SUM(M333*$D333)</f>
        <v>0</v>
      </c>
      <c r="O333" s="47"/>
      <c r="P333" s="52">
        <f t="shared" ref="P333" si="1957">SUM(O333*$D333)</f>
        <v>0</v>
      </c>
      <c r="Q333" s="47"/>
      <c r="R333" s="52">
        <f t="shared" ref="R333" si="1958">SUM(Q333*$D333)</f>
        <v>0</v>
      </c>
      <c r="S333" s="47"/>
      <c r="T333" s="52">
        <f t="shared" ref="T333" si="1959">SUM(S333*$D333)</f>
        <v>0</v>
      </c>
      <c r="U333" s="47"/>
      <c r="V333" s="52">
        <f t="shared" ref="V333" si="1960">SUM(U333*$D333)</f>
        <v>0</v>
      </c>
      <c r="W333" s="47"/>
      <c r="X333" s="52">
        <f t="shared" ref="X333" si="1961">SUM(W333*$D333)</f>
        <v>0</v>
      </c>
      <c r="Y333" s="47"/>
      <c r="Z333" s="52">
        <f t="shared" ref="Z333" si="1962">SUM(Y333*$D333)</f>
        <v>0</v>
      </c>
      <c r="AA333" s="47"/>
      <c r="AB333" s="481">
        <f t="shared" ref="AB333" si="1963">SUM(AA333*$D333)</f>
        <v>0</v>
      </c>
      <c r="AC333" s="486"/>
      <c r="AD333" s="52">
        <f t="shared" si="1843"/>
        <v>0</v>
      </c>
      <c r="AE333" s="47"/>
      <c r="AF333" s="52">
        <f t="shared" si="1844"/>
        <v>0</v>
      </c>
      <c r="AG333" s="47"/>
      <c r="AH333" s="52">
        <f t="shared" si="1845"/>
        <v>0</v>
      </c>
      <c r="AI333" s="47"/>
      <c r="AJ333" s="52">
        <f t="shared" si="1846"/>
        <v>0</v>
      </c>
      <c r="AK333" s="47"/>
      <c r="AL333" s="52">
        <f t="shared" si="1847"/>
        <v>0</v>
      </c>
      <c r="AM333" s="47"/>
      <c r="AN333" s="52">
        <f t="shared" si="1848"/>
        <v>0</v>
      </c>
      <c r="AO333" s="47"/>
      <c r="AP333" s="52">
        <f t="shared" si="1849"/>
        <v>0</v>
      </c>
      <c r="AQ333" s="47"/>
      <c r="AR333" s="52">
        <f t="shared" si="1850"/>
        <v>0</v>
      </c>
      <c r="AS333" s="47"/>
      <c r="AT333" s="52">
        <f t="shared" si="1851"/>
        <v>0</v>
      </c>
      <c r="AU333" s="47"/>
      <c r="AV333" s="52">
        <f t="shared" si="1852"/>
        <v>0</v>
      </c>
      <c r="AW333" s="47"/>
      <c r="AX333" s="52">
        <f t="shared" si="1853"/>
        <v>0</v>
      </c>
      <c r="AY333" s="47">
        <v>1.5</v>
      </c>
      <c r="AZ333" s="481">
        <f t="shared" si="1854"/>
        <v>177</v>
      </c>
      <c r="BA333" s="486"/>
      <c r="BB333" s="52">
        <f t="shared" ref="BB333" si="1964">SUM(BA333*$D333)</f>
        <v>0</v>
      </c>
      <c r="BC333" s="47"/>
      <c r="BD333" s="52">
        <f t="shared" ref="BD333" si="1965">SUM(BC333*$D333)</f>
        <v>0</v>
      </c>
      <c r="BE333" s="47"/>
      <c r="BF333" s="52">
        <f t="shared" ref="BF333" si="1966">SUM(BE333*$D333)</f>
        <v>0</v>
      </c>
      <c r="BG333" s="47"/>
      <c r="BH333" s="52">
        <f t="shared" ref="BH333" si="1967">SUM(BG333*$D333)</f>
        <v>0</v>
      </c>
      <c r="BI333" s="47"/>
      <c r="BJ333" s="52">
        <f t="shared" ref="BJ333" si="1968">SUM(BI333*$D333)</f>
        <v>0</v>
      </c>
      <c r="BK333" s="47"/>
      <c r="BL333" s="52">
        <f t="shared" ref="BL333" si="1969">SUM(BK333*$D333)</f>
        <v>0</v>
      </c>
      <c r="BM333" s="47"/>
      <c r="BN333" s="52">
        <f t="shared" ref="BN333" si="1970">SUM(BM333*$D333)</f>
        <v>0</v>
      </c>
      <c r="BO333" s="47"/>
      <c r="BP333" s="52">
        <f t="shared" ref="BP333" si="1971">SUM(BO333*$D333)</f>
        <v>0</v>
      </c>
      <c r="BQ333" s="47"/>
      <c r="BR333" s="52">
        <f t="shared" ref="BR333" si="1972">SUM(BQ333*$D333)</f>
        <v>0</v>
      </c>
      <c r="BS333" s="47"/>
      <c r="BT333" s="52">
        <f t="shared" ref="BT333" si="1973">SUM(BS333*$D333)</f>
        <v>0</v>
      </c>
      <c r="BU333" s="47"/>
      <c r="BV333" s="52">
        <f t="shared" ref="BV333" si="1974">SUM(BU333*$D333)</f>
        <v>0</v>
      </c>
      <c r="BW333" s="47"/>
      <c r="BX333" s="505">
        <f t="shared" ref="BX333" si="1975">SUM(BW333*$D333)</f>
        <v>0</v>
      </c>
      <c r="BY333" s="499"/>
      <c r="BZ333" s="52">
        <f t="shared" ref="BZ333" si="1976">SUM(BY333*$D333)</f>
        <v>0</v>
      </c>
      <c r="CA333" s="47"/>
      <c r="CB333" s="52">
        <f t="shared" ref="CB333" si="1977">SUM(CA333*$D333)</f>
        <v>0</v>
      </c>
      <c r="CC333" s="47"/>
      <c r="CD333" s="52">
        <f t="shared" ref="CD333" si="1978">SUM(CC333*$D333)</f>
        <v>0</v>
      </c>
      <c r="CE333" s="47"/>
      <c r="CF333" s="52">
        <f t="shared" ref="CF333" si="1979">SUM(CE333*$D333)</f>
        <v>0</v>
      </c>
      <c r="CG333" s="42"/>
      <c r="CH333" s="49">
        <f t="shared" si="1871"/>
        <v>1.5</v>
      </c>
      <c r="CI333" s="49">
        <f t="shared" si="1928"/>
        <v>177</v>
      </c>
      <c r="CJ333" s="1"/>
      <c r="CK333" s="1"/>
      <c r="CL333" s="207"/>
      <c r="CM333" s="207">
        <f t="shared" si="1872"/>
        <v>0</v>
      </c>
      <c r="CN333" s="206">
        <f t="shared" si="1929"/>
        <v>0</v>
      </c>
      <c r="CO333" s="206">
        <f t="shared" si="1930"/>
        <v>0</v>
      </c>
      <c r="CP333" s="207"/>
      <c r="CQ333" s="207">
        <f t="shared" si="1931"/>
        <v>0</v>
      </c>
      <c r="CR333" s="206">
        <f t="shared" si="1932"/>
        <v>0</v>
      </c>
      <c r="CS333" s="206">
        <f t="shared" si="1933"/>
        <v>0</v>
      </c>
      <c r="CT333" s="207"/>
      <c r="CU333" s="207">
        <f t="shared" si="1873"/>
        <v>0</v>
      </c>
      <c r="CV333" s="206">
        <f t="shared" si="1934"/>
        <v>0</v>
      </c>
      <c r="CW333" s="206">
        <f t="shared" si="1935"/>
        <v>0</v>
      </c>
      <c r="CX333" s="207"/>
      <c r="CY333" s="207">
        <f t="shared" si="1936"/>
        <v>0</v>
      </c>
      <c r="CZ333" s="206">
        <f t="shared" si="1926"/>
        <v>0</v>
      </c>
      <c r="DA333" s="206">
        <f t="shared" si="1927"/>
        <v>0</v>
      </c>
      <c r="DB333" s="207"/>
      <c r="DC333" s="207">
        <f t="shared" si="1937"/>
        <v>0</v>
      </c>
      <c r="DD333" s="206">
        <f t="shared" si="1938"/>
        <v>0</v>
      </c>
      <c r="DE333" s="206">
        <f t="shared" si="1939"/>
        <v>0</v>
      </c>
      <c r="DF333" s="207"/>
      <c r="DG333" s="207">
        <f t="shared" si="1940"/>
        <v>0</v>
      </c>
      <c r="DH333" s="206">
        <f t="shared" si="1941"/>
        <v>0</v>
      </c>
      <c r="DI333" s="206">
        <f t="shared" si="1942"/>
        <v>0</v>
      </c>
      <c r="DJ333" s="207"/>
      <c r="DK333" s="207">
        <f t="shared" si="1943"/>
        <v>0</v>
      </c>
      <c r="DL333" s="206">
        <f t="shared" si="1944"/>
        <v>0</v>
      </c>
      <c r="DM333" s="206">
        <f t="shared" si="1945"/>
        <v>0</v>
      </c>
      <c r="DN333" s="207"/>
      <c r="DO333" s="207">
        <f t="shared" si="1946"/>
        <v>0</v>
      </c>
      <c r="DP333" s="206">
        <f t="shared" si="1947"/>
        <v>0</v>
      </c>
      <c r="DQ333" s="206">
        <f t="shared" si="1948"/>
        <v>0</v>
      </c>
      <c r="DR333" s="207"/>
      <c r="DS333" s="207">
        <f t="shared" si="1949"/>
        <v>0</v>
      </c>
      <c r="DT333" s="206">
        <f t="shared" si="1950"/>
        <v>0</v>
      </c>
      <c r="DU333" s="206">
        <f t="shared" si="1951"/>
        <v>0</v>
      </c>
      <c r="DV333" s="207"/>
      <c r="DW333" s="207">
        <f t="shared" si="1874"/>
        <v>0</v>
      </c>
      <c r="DX333" s="206">
        <f t="shared" si="1875"/>
        <v>0</v>
      </c>
      <c r="DY333" s="206">
        <f t="shared" si="1876"/>
        <v>0</v>
      </c>
      <c r="DZ333" s="525"/>
      <c r="EA333" s="207">
        <f t="shared" si="1877"/>
        <v>0</v>
      </c>
      <c r="EB333" s="206">
        <f t="shared" si="1878"/>
        <v>0</v>
      </c>
      <c r="EC333" s="206">
        <f t="shared" si="1879"/>
        <v>0</v>
      </c>
      <c r="ED333" s="207"/>
      <c r="EE333" s="207">
        <f t="shared" si="1880"/>
        <v>0</v>
      </c>
      <c r="EF333" s="206">
        <f t="shared" si="1881"/>
        <v>0</v>
      </c>
      <c r="EG333" s="206">
        <f t="shared" si="1882"/>
        <v>0</v>
      </c>
      <c r="EH333" s="207"/>
      <c r="EI333" s="207">
        <f t="shared" si="1883"/>
        <v>0</v>
      </c>
      <c r="EJ333" s="206">
        <f t="shared" si="1884"/>
        <v>0</v>
      </c>
      <c r="EK333" s="206">
        <f t="shared" si="1885"/>
        <v>0</v>
      </c>
      <c r="EL333" s="207"/>
      <c r="EM333" s="207">
        <f t="shared" si="1886"/>
        <v>0</v>
      </c>
      <c r="EN333" s="206">
        <f t="shared" si="1887"/>
        <v>0</v>
      </c>
      <c r="EO333" s="206">
        <f t="shared" si="1888"/>
        <v>0</v>
      </c>
      <c r="EP333" s="207"/>
      <c r="EQ333" s="207">
        <f t="shared" si="1889"/>
        <v>0</v>
      </c>
      <c r="ER333" s="206">
        <f t="shared" si="1890"/>
        <v>0</v>
      </c>
      <c r="ES333" s="206">
        <f t="shared" si="1891"/>
        <v>0</v>
      </c>
      <c r="ET333" s="207"/>
      <c r="EU333" s="207">
        <f t="shared" si="1892"/>
        <v>0</v>
      </c>
      <c r="EV333" s="206">
        <f t="shared" si="1893"/>
        <v>0</v>
      </c>
      <c r="EW333" s="206">
        <f t="shared" si="1894"/>
        <v>0</v>
      </c>
      <c r="EX333" s="207"/>
      <c r="EY333" s="207">
        <f t="shared" si="1895"/>
        <v>0</v>
      </c>
      <c r="EZ333" s="206">
        <f t="shared" si="1896"/>
        <v>0</v>
      </c>
      <c r="FA333" s="206">
        <f t="shared" si="1897"/>
        <v>0</v>
      </c>
      <c r="FB333" s="207"/>
      <c r="FC333" s="207">
        <f t="shared" si="1898"/>
        <v>0</v>
      </c>
      <c r="FD333" s="206">
        <f t="shared" si="1899"/>
        <v>0</v>
      </c>
      <c r="FE333" s="206">
        <f t="shared" si="1900"/>
        <v>0</v>
      </c>
      <c r="FF333" s="207"/>
      <c r="FG333" s="207">
        <f t="shared" si="1901"/>
        <v>0</v>
      </c>
      <c r="FH333" s="206">
        <f t="shared" si="1902"/>
        <v>0</v>
      </c>
      <c r="FI333" s="206">
        <f t="shared" si="1903"/>
        <v>0</v>
      </c>
      <c r="FJ333" s="207"/>
      <c r="FK333" s="207">
        <f t="shared" si="1904"/>
        <v>0</v>
      </c>
      <c r="FL333" s="206">
        <f t="shared" si="1905"/>
        <v>0</v>
      </c>
      <c r="FM333" s="206">
        <f t="shared" si="1906"/>
        <v>0</v>
      </c>
      <c r="FN333" s="207"/>
      <c r="FO333" s="207">
        <f t="shared" si="1907"/>
        <v>0</v>
      </c>
      <c r="FP333" s="206">
        <f t="shared" si="1908"/>
        <v>0</v>
      </c>
      <c r="FQ333" s="206">
        <f t="shared" si="1909"/>
        <v>0</v>
      </c>
      <c r="FR333" s="207"/>
      <c r="FS333" s="207">
        <f t="shared" si="1910"/>
        <v>0</v>
      </c>
      <c r="FT333" s="206">
        <f t="shared" si="1911"/>
        <v>1.5</v>
      </c>
      <c r="FU333" s="206">
        <f t="shared" si="1912"/>
        <v>177</v>
      </c>
      <c r="FV333" s="207"/>
      <c r="FW333" s="207">
        <f t="shared" ref="FW333" si="1980">SUM(FV333*CH333)</f>
        <v>0</v>
      </c>
      <c r="FX333" s="206"/>
      <c r="FY333" s="206"/>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1:263" s="3" customFormat="1" x14ac:dyDescent="0.2">
      <c r="A334" s="45" t="s">
        <v>100</v>
      </c>
      <c r="B334" s="45" t="s">
        <v>101</v>
      </c>
      <c r="C334" s="45" t="s">
        <v>7</v>
      </c>
      <c r="D334" s="45">
        <v>118</v>
      </c>
      <c r="E334" s="486"/>
      <c r="F334" s="52">
        <f>SUM(E334*$D334)</f>
        <v>0</v>
      </c>
      <c r="G334" s="47"/>
      <c r="H334" s="52">
        <f>SUM(G334*$D334)</f>
        <v>0</v>
      </c>
      <c r="I334" s="47"/>
      <c r="J334" s="52">
        <f>SUM(I334*$D334)</f>
        <v>0</v>
      </c>
      <c r="K334" s="47"/>
      <c r="L334" s="52">
        <f>SUM(K334*$D334)</f>
        <v>0</v>
      </c>
      <c r="M334" s="47"/>
      <c r="N334" s="52">
        <f>SUM(M334*$D334)</f>
        <v>0</v>
      </c>
      <c r="O334" s="47"/>
      <c r="P334" s="52">
        <f>SUM(O334*$D334)</f>
        <v>0</v>
      </c>
      <c r="Q334" s="47"/>
      <c r="R334" s="52">
        <f>SUM(Q334*$D334)</f>
        <v>0</v>
      </c>
      <c r="S334" s="47"/>
      <c r="T334" s="52">
        <f>SUM(S334*$D334)</f>
        <v>0</v>
      </c>
      <c r="U334" s="47"/>
      <c r="V334" s="52">
        <f>SUM(U334*$D334)</f>
        <v>0</v>
      </c>
      <c r="W334" s="47"/>
      <c r="X334" s="52">
        <f>SUM(W334*$D334)</f>
        <v>0</v>
      </c>
      <c r="Y334" s="47"/>
      <c r="Z334" s="52">
        <f>SUM(Y334*$D334)</f>
        <v>0</v>
      </c>
      <c r="AA334" s="47"/>
      <c r="AB334" s="481">
        <f>SUM(AA334*$D334)</f>
        <v>0</v>
      </c>
      <c r="AC334" s="486"/>
      <c r="AD334" s="52">
        <f t="shared" si="1843"/>
        <v>0</v>
      </c>
      <c r="AE334" s="47"/>
      <c r="AF334" s="52">
        <f t="shared" si="1844"/>
        <v>0</v>
      </c>
      <c r="AG334" s="47"/>
      <c r="AH334" s="52">
        <f t="shared" si="1845"/>
        <v>0</v>
      </c>
      <c r="AI334" s="47"/>
      <c r="AJ334" s="52">
        <f t="shared" si="1846"/>
        <v>0</v>
      </c>
      <c r="AK334" s="47"/>
      <c r="AL334" s="52">
        <f t="shared" si="1847"/>
        <v>0</v>
      </c>
      <c r="AM334" s="47"/>
      <c r="AN334" s="52">
        <f t="shared" si="1848"/>
        <v>0</v>
      </c>
      <c r="AO334" s="47"/>
      <c r="AP334" s="52">
        <f t="shared" si="1849"/>
        <v>0</v>
      </c>
      <c r="AQ334" s="47"/>
      <c r="AR334" s="52">
        <f t="shared" si="1850"/>
        <v>0</v>
      </c>
      <c r="AS334" s="47"/>
      <c r="AT334" s="52">
        <f t="shared" si="1851"/>
        <v>0</v>
      </c>
      <c r="AU334" s="47"/>
      <c r="AV334" s="52">
        <f t="shared" si="1852"/>
        <v>0</v>
      </c>
      <c r="AW334" s="47"/>
      <c r="AX334" s="52">
        <f t="shared" si="1853"/>
        <v>0</v>
      </c>
      <c r="AY334" s="47"/>
      <c r="AZ334" s="481">
        <f t="shared" si="1854"/>
        <v>0</v>
      </c>
      <c r="BA334" s="486"/>
      <c r="BB334" s="52">
        <f>SUM(BA334*$D334)</f>
        <v>0</v>
      </c>
      <c r="BC334" s="47"/>
      <c r="BD334" s="52">
        <f>SUM(BC334*$D334)</f>
        <v>0</v>
      </c>
      <c r="BE334" s="47"/>
      <c r="BF334" s="52">
        <f>SUM(BE334*$D334)</f>
        <v>0</v>
      </c>
      <c r="BG334" s="47"/>
      <c r="BH334" s="52">
        <f>SUM(BG334*$D334)</f>
        <v>0</v>
      </c>
      <c r="BI334" s="47"/>
      <c r="BJ334" s="52">
        <f>SUM(BI334*$D334)</f>
        <v>0</v>
      </c>
      <c r="BK334" s="47"/>
      <c r="BL334" s="52">
        <f>SUM(BK334*$D334)</f>
        <v>0</v>
      </c>
      <c r="BM334" s="47"/>
      <c r="BN334" s="52">
        <f>SUM(BM334*$D334)</f>
        <v>0</v>
      </c>
      <c r="BO334" s="47"/>
      <c r="BP334" s="52">
        <f>SUM(BO334*$D334)</f>
        <v>0</v>
      </c>
      <c r="BQ334" s="47"/>
      <c r="BR334" s="52">
        <f>SUM(BQ334*$D334)</f>
        <v>0</v>
      </c>
      <c r="BS334" s="47"/>
      <c r="BT334" s="52">
        <f>SUM(BS334*$D334)</f>
        <v>0</v>
      </c>
      <c r="BU334" s="47"/>
      <c r="BV334" s="52">
        <f>SUM(BU334*$D334)</f>
        <v>0</v>
      </c>
      <c r="BW334" s="47"/>
      <c r="BX334" s="505">
        <f>SUM(BW334*$D334)</f>
        <v>0</v>
      </c>
      <c r="BY334" s="499"/>
      <c r="BZ334" s="52">
        <f>SUM(BY334*$D334)</f>
        <v>0</v>
      </c>
      <c r="CA334" s="47"/>
      <c r="CB334" s="52">
        <f>SUM(CA334*$D334)</f>
        <v>0</v>
      </c>
      <c r="CC334" s="47"/>
      <c r="CD334" s="52">
        <f>SUM(CC334*$D334)</f>
        <v>0</v>
      </c>
      <c r="CE334" s="47"/>
      <c r="CF334" s="52">
        <f>SUM(CE334*$D334)</f>
        <v>0</v>
      </c>
      <c r="CG334" s="42"/>
      <c r="CH334" s="49">
        <f t="shared" si="1871"/>
        <v>0</v>
      </c>
      <c r="CI334" s="49">
        <f t="shared" si="1928"/>
        <v>0</v>
      </c>
      <c r="CJ334" s="1"/>
      <c r="CK334" s="1"/>
      <c r="CL334" s="207"/>
      <c r="CM334" s="207">
        <f t="shared" si="1872"/>
        <v>0</v>
      </c>
      <c r="CN334" s="206">
        <f t="shared" si="1929"/>
        <v>0</v>
      </c>
      <c r="CO334" s="206">
        <f t="shared" si="1930"/>
        <v>0</v>
      </c>
      <c r="CP334" s="207"/>
      <c r="CQ334" s="207">
        <f t="shared" si="1931"/>
        <v>0</v>
      </c>
      <c r="CR334" s="206">
        <f t="shared" si="1932"/>
        <v>0</v>
      </c>
      <c r="CS334" s="206">
        <f t="shared" si="1933"/>
        <v>0</v>
      </c>
      <c r="CT334" s="207"/>
      <c r="CU334" s="207">
        <f t="shared" si="1873"/>
        <v>0</v>
      </c>
      <c r="CV334" s="206">
        <f t="shared" si="1934"/>
        <v>0</v>
      </c>
      <c r="CW334" s="206">
        <f t="shared" si="1935"/>
        <v>0</v>
      </c>
      <c r="CX334" s="207"/>
      <c r="CY334" s="207">
        <f t="shared" si="1936"/>
        <v>0</v>
      </c>
      <c r="CZ334" s="206">
        <f t="shared" si="1926"/>
        <v>0</v>
      </c>
      <c r="DA334" s="206">
        <f t="shared" si="1927"/>
        <v>0</v>
      </c>
      <c r="DB334" s="207"/>
      <c r="DC334" s="207">
        <f t="shared" si="1937"/>
        <v>0</v>
      </c>
      <c r="DD334" s="206">
        <f t="shared" si="1938"/>
        <v>0</v>
      </c>
      <c r="DE334" s="206">
        <f t="shared" si="1939"/>
        <v>0</v>
      </c>
      <c r="DF334" s="207"/>
      <c r="DG334" s="207">
        <f t="shared" si="1940"/>
        <v>0</v>
      </c>
      <c r="DH334" s="206">
        <f t="shared" si="1941"/>
        <v>0</v>
      </c>
      <c r="DI334" s="206">
        <f t="shared" si="1942"/>
        <v>0</v>
      </c>
      <c r="DJ334" s="207"/>
      <c r="DK334" s="207">
        <f t="shared" si="1943"/>
        <v>0</v>
      </c>
      <c r="DL334" s="206">
        <f t="shared" si="1944"/>
        <v>0</v>
      </c>
      <c r="DM334" s="206">
        <f t="shared" si="1945"/>
        <v>0</v>
      </c>
      <c r="DN334" s="207"/>
      <c r="DO334" s="207">
        <f t="shared" si="1946"/>
        <v>0</v>
      </c>
      <c r="DP334" s="206">
        <f t="shared" si="1947"/>
        <v>0</v>
      </c>
      <c r="DQ334" s="206">
        <f t="shared" si="1948"/>
        <v>0</v>
      </c>
      <c r="DR334" s="207"/>
      <c r="DS334" s="207">
        <f t="shared" si="1949"/>
        <v>0</v>
      </c>
      <c r="DT334" s="206">
        <f t="shared" si="1950"/>
        <v>0</v>
      </c>
      <c r="DU334" s="206">
        <f t="shared" si="1951"/>
        <v>0</v>
      </c>
      <c r="DV334" s="207"/>
      <c r="DW334" s="207">
        <f t="shared" si="1874"/>
        <v>0</v>
      </c>
      <c r="DX334" s="206">
        <f t="shared" si="1875"/>
        <v>0</v>
      </c>
      <c r="DY334" s="206">
        <f t="shared" si="1876"/>
        <v>0</v>
      </c>
      <c r="DZ334" s="525"/>
      <c r="EA334" s="207">
        <f t="shared" si="1877"/>
        <v>0</v>
      </c>
      <c r="EB334" s="206">
        <f t="shared" si="1878"/>
        <v>0</v>
      </c>
      <c r="EC334" s="206">
        <f t="shared" si="1879"/>
        <v>0</v>
      </c>
      <c r="ED334" s="207"/>
      <c r="EE334" s="207">
        <f t="shared" si="1880"/>
        <v>0</v>
      </c>
      <c r="EF334" s="206">
        <f t="shared" si="1881"/>
        <v>0</v>
      </c>
      <c r="EG334" s="206">
        <f t="shared" si="1882"/>
        <v>0</v>
      </c>
      <c r="EH334" s="207"/>
      <c r="EI334" s="207">
        <f t="shared" si="1883"/>
        <v>0</v>
      </c>
      <c r="EJ334" s="206">
        <f t="shared" si="1884"/>
        <v>0</v>
      </c>
      <c r="EK334" s="206">
        <f t="shared" si="1885"/>
        <v>0</v>
      </c>
      <c r="EL334" s="207"/>
      <c r="EM334" s="207">
        <f t="shared" si="1886"/>
        <v>0</v>
      </c>
      <c r="EN334" s="206">
        <f t="shared" si="1887"/>
        <v>0</v>
      </c>
      <c r="EO334" s="206">
        <f t="shared" si="1888"/>
        <v>0</v>
      </c>
      <c r="EP334" s="207"/>
      <c r="EQ334" s="207">
        <f t="shared" si="1889"/>
        <v>0</v>
      </c>
      <c r="ER334" s="206">
        <f t="shared" si="1890"/>
        <v>0</v>
      </c>
      <c r="ES334" s="206">
        <f t="shared" si="1891"/>
        <v>0</v>
      </c>
      <c r="ET334" s="207"/>
      <c r="EU334" s="207">
        <f t="shared" si="1892"/>
        <v>0</v>
      </c>
      <c r="EV334" s="206">
        <f t="shared" si="1893"/>
        <v>0</v>
      </c>
      <c r="EW334" s="206">
        <f t="shared" si="1894"/>
        <v>0</v>
      </c>
      <c r="EX334" s="207"/>
      <c r="EY334" s="207">
        <f t="shared" si="1895"/>
        <v>0</v>
      </c>
      <c r="EZ334" s="206">
        <f t="shared" si="1896"/>
        <v>0</v>
      </c>
      <c r="FA334" s="206">
        <f t="shared" si="1897"/>
        <v>0</v>
      </c>
      <c r="FB334" s="207"/>
      <c r="FC334" s="207">
        <f t="shared" si="1898"/>
        <v>0</v>
      </c>
      <c r="FD334" s="206">
        <f t="shared" si="1899"/>
        <v>0</v>
      </c>
      <c r="FE334" s="206">
        <f t="shared" si="1900"/>
        <v>0</v>
      </c>
      <c r="FF334" s="207"/>
      <c r="FG334" s="207">
        <f t="shared" si="1901"/>
        <v>0</v>
      </c>
      <c r="FH334" s="206">
        <f t="shared" si="1902"/>
        <v>0</v>
      </c>
      <c r="FI334" s="206">
        <f t="shared" si="1903"/>
        <v>0</v>
      </c>
      <c r="FJ334" s="207"/>
      <c r="FK334" s="207">
        <f t="shared" si="1904"/>
        <v>0</v>
      </c>
      <c r="FL334" s="206">
        <f t="shared" si="1905"/>
        <v>0</v>
      </c>
      <c r="FM334" s="206">
        <f t="shared" si="1906"/>
        <v>0</v>
      </c>
      <c r="FN334" s="207"/>
      <c r="FO334" s="207">
        <f t="shared" si="1907"/>
        <v>0</v>
      </c>
      <c r="FP334" s="206">
        <f t="shared" si="1908"/>
        <v>0</v>
      </c>
      <c r="FQ334" s="206">
        <f t="shared" si="1909"/>
        <v>0</v>
      </c>
      <c r="FR334" s="207"/>
      <c r="FS334" s="207">
        <f t="shared" si="1910"/>
        <v>0</v>
      </c>
      <c r="FT334" s="206">
        <f t="shared" si="1911"/>
        <v>0</v>
      </c>
      <c r="FU334" s="206">
        <f t="shared" si="1912"/>
        <v>0</v>
      </c>
      <c r="FV334" s="207"/>
      <c r="FW334" s="207">
        <f>SUM(FV334*CH334)</f>
        <v>0</v>
      </c>
      <c r="FX334" s="206"/>
      <c r="FY334" s="206"/>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1:263" s="3" customFormat="1" x14ac:dyDescent="0.2">
      <c r="A335" s="45" t="s">
        <v>131</v>
      </c>
      <c r="B335" s="45" t="s">
        <v>132</v>
      </c>
      <c r="C335" s="45" t="s">
        <v>7</v>
      </c>
      <c r="D335" s="45">
        <v>118</v>
      </c>
      <c r="E335" s="486"/>
      <c r="F335" s="52">
        <f>SUM(E335*$D335)</f>
        <v>0</v>
      </c>
      <c r="G335" s="47"/>
      <c r="H335" s="52">
        <f>SUM(G335*$D335)</f>
        <v>0</v>
      </c>
      <c r="I335" s="47"/>
      <c r="J335" s="52">
        <f>SUM(I335*$D335)</f>
        <v>0</v>
      </c>
      <c r="K335" s="47"/>
      <c r="L335" s="52">
        <f>SUM(K335*$D335)</f>
        <v>0</v>
      </c>
      <c r="M335" s="47"/>
      <c r="N335" s="52">
        <f>SUM(M335*$D335)</f>
        <v>0</v>
      </c>
      <c r="O335" s="47"/>
      <c r="P335" s="52">
        <f>SUM(O335*$D335)</f>
        <v>0</v>
      </c>
      <c r="Q335" s="47"/>
      <c r="R335" s="52">
        <f>SUM(Q335*$D335)</f>
        <v>0</v>
      </c>
      <c r="S335" s="47"/>
      <c r="T335" s="52">
        <f>SUM(S335*$D335)</f>
        <v>0</v>
      </c>
      <c r="U335" s="47"/>
      <c r="V335" s="52">
        <f>SUM(U335*$D335)</f>
        <v>0</v>
      </c>
      <c r="W335" s="47"/>
      <c r="X335" s="52">
        <f>SUM(W335*$D335)</f>
        <v>0</v>
      </c>
      <c r="Y335" s="47"/>
      <c r="Z335" s="52">
        <f>SUM(Y335*$D335)</f>
        <v>0</v>
      </c>
      <c r="AA335" s="47"/>
      <c r="AB335" s="481">
        <f>SUM(AA335*$D335)</f>
        <v>0</v>
      </c>
      <c r="AC335" s="486"/>
      <c r="AD335" s="52">
        <f t="shared" si="1843"/>
        <v>0</v>
      </c>
      <c r="AE335" s="47"/>
      <c r="AF335" s="52">
        <f t="shared" si="1844"/>
        <v>0</v>
      </c>
      <c r="AG335" s="47"/>
      <c r="AH335" s="52">
        <f t="shared" si="1845"/>
        <v>0</v>
      </c>
      <c r="AI335" s="47"/>
      <c r="AJ335" s="52">
        <f t="shared" si="1846"/>
        <v>0</v>
      </c>
      <c r="AK335" s="47"/>
      <c r="AL335" s="52">
        <f t="shared" si="1847"/>
        <v>0</v>
      </c>
      <c r="AM335" s="47"/>
      <c r="AN335" s="52">
        <f t="shared" si="1848"/>
        <v>0</v>
      </c>
      <c r="AO335" s="47"/>
      <c r="AP335" s="52">
        <f t="shared" si="1849"/>
        <v>0</v>
      </c>
      <c r="AQ335" s="47"/>
      <c r="AR335" s="52">
        <f t="shared" si="1850"/>
        <v>0</v>
      </c>
      <c r="AS335" s="47"/>
      <c r="AT335" s="52">
        <f t="shared" si="1851"/>
        <v>0</v>
      </c>
      <c r="AU335" s="47"/>
      <c r="AV335" s="52">
        <f t="shared" si="1852"/>
        <v>0</v>
      </c>
      <c r="AW335" s="47"/>
      <c r="AX335" s="52">
        <f t="shared" si="1853"/>
        <v>0</v>
      </c>
      <c r="AY335" s="47"/>
      <c r="AZ335" s="481">
        <f t="shared" si="1854"/>
        <v>0</v>
      </c>
      <c r="BA335" s="486"/>
      <c r="BB335" s="52">
        <f>SUM(BA335*$D335)</f>
        <v>0</v>
      </c>
      <c r="BC335" s="47"/>
      <c r="BD335" s="52">
        <f>SUM(BC335*$D335)</f>
        <v>0</v>
      </c>
      <c r="BE335" s="47"/>
      <c r="BF335" s="52">
        <f>SUM(BE335*$D335)</f>
        <v>0</v>
      </c>
      <c r="BG335" s="47"/>
      <c r="BH335" s="52">
        <f>SUM(BG335*$D335)</f>
        <v>0</v>
      </c>
      <c r="BI335" s="47"/>
      <c r="BJ335" s="52">
        <f>SUM(BI335*$D335)</f>
        <v>0</v>
      </c>
      <c r="BK335" s="47"/>
      <c r="BL335" s="52">
        <f>SUM(BK335*$D335)</f>
        <v>0</v>
      </c>
      <c r="BM335" s="47"/>
      <c r="BN335" s="52">
        <f>SUM(BM335*$D335)</f>
        <v>0</v>
      </c>
      <c r="BO335" s="47"/>
      <c r="BP335" s="52">
        <f>SUM(BO335*$D335)</f>
        <v>0</v>
      </c>
      <c r="BQ335" s="47"/>
      <c r="BR335" s="52">
        <f>SUM(BQ335*$D335)</f>
        <v>0</v>
      </c>
      <c r="BS335" s="47"/>
      <c r="BT335" s="52">
        <f>SUM(BS335*$D335)</f>
        <v>0</v>
      </c>
      <c r="BU335" s="47"/>
      <c r="BV335" s="52">
        <f>SUM(BU335*$D335)</f>
        <v>0</v>
      </c>
      <c r="BW335" s="47"/>
      <c r="BX335" s="505">
        <f>SUM(BW335*$D335)</f>
        <v>0</v>
      </c>
      <c r="BY335" s="499"/>
      <c r="BZ335" s="52">
        <f>SUM(BY335*$D335)</f>
        <v>0</v>
      </c>
      <c r="CA335" s="47"/>
      <c r="CB335" s="52">
        <f>SUM(CA335*$D335)</f>
        <v>0</v>
      </c>
      <c r="CC335" s="47"/>
      <c r="CD335" s="52">
        <f>SUM(CC335*$D335)</f>
        <v>0</v>
      </c>
      <c r="CE335" s="47"/>
      <c r="CF335" s="52">
        <f>SUM(CE335*$D335)</f>
        <v>0</v>
      </c>
      <c r="CG335" s="42"/>
      <c r="CH335" s="49">
        <f t="shared" si="1871"/>
        <v>0</v>
      </c>
      <c r="CI335" s="49">
        <f t="shared" si="1928"/>
        <v>0</v>
      </c>
      <c r="CJ335" s="1"/>
      <c r="CK335" s="1"/>
      <c r="CL335" s="207"/>
      <c r="CM335" s="207">
        <f t="shared" si="1872"/>
        <v>0</v>
      </c>
      <c r="CN335" s="206">
        <f t="shared" si="1929"/>
        <v>0</v>
      </c>
      <c r="CO335" s="206">
        <f t="shared" si="1930"/>
        <v>0</v>
      </c>
      <c r="CP335" s="207"/>
      <c r="CQ335" s="207">
        <f t="shared" si="1931"/>
        <v>0</v>
      </c>
      <c r="CR335" s="206">
        <f t="shared" si="1932"/>
        <v>0</v>
      </c>
      <c r="CS335" s="206">
        <f t="shared" si="1933"/>
        <v>0</v>
      </c>
      <c r="CT335" s="207"/>
      <c r="CU335" s="207">
        <f t="shared" si="1873"/>
        <v>0</v>
      </c>
      <c r="CV335" s="206">
        <f t="shared" si="1934"/>
        <v>0</v>
      </c>
      <c r="CW335" s="206">
        <f t="shared" si="1935"/>
        <v>0</v>
      </c>
      <c r="CX335" s="207"/>
      <c r="CY335" s="207">
        <f t="shared" si="1936"/>
        <v>0</v>
      </c>
      <c r="CZ335" s="206">
        <f t="shared" si="1926"/>
        <v>0</v>
      </c>
      <c r="DA335" s="206">
        <f t="shared" si="1927"/>
        <v>0</v>
      </c>
      <c r="DB335" s="207"/>
      <c r="DC335" s="207">
        <f t="shared" si="1937"/>
        <v>0</v>
      </c>
      <c r="DD335" s="206">
        <f t="shared" si="1938"/>
        <v>0</v>
      </c>
      <c r="DE335" s="206">
        <f t="shared" si="1939"/>
        <v>0</v>
      </c>
      <c r="DF335" s="207"/>
      <c r="DG335" s="207">
        <f t="shared" si="1940"/>
        <v>0</v>
      </c>
      <c r="DH335" s="206">
        <f t="shared" si="1941"/>
        <v>0</v>
      </c>
      <c r="DI335" s="206">
        <f t="shared" si="1942"/>
        <v>0</v>
      </c>
      <c r="DJ335" s="207"/>
      <c r="DK335" s="207">
        <f t="shared" si="1943"/>
        <v>0</v>
      </c>
      <c r="DL335" s="206">
        <f t="shared" si="1944"/>
        <v>0</v>
      </c>
      <c r="DM335" s="206">
        <f t="shared" si="1945"/>
        <v>0</v>
      </c>
      <c r="DN335" s="207"/>
      <c r="DO335" s="207">
        <f t="shared" si="1946"/>
        <v>0</v>
      </c>
      <c r="DP335" s="206">
        <f t="shared" si="1947"/>
        <v>0</v>
      </c>
      <c r="DQ335" s="206">
        <f t="shared" si="1948"/>
        <v>0</v>
      </c>
      <c r="DR335" s="207"/>
      <c r="DS335" s="207">
        <f t="shared" si="1949"/>
        <v>0</v>
      </c>
      <c r="DT335" s="206">
        <f t="shared" si="1950"/>
        <v>0</v>
      </c>
      <c r="DU335" s="206">
        <f t="shared" si="1951"/>
        <v>0</v>
      </c>
      <c r="DV335" s="207"/>
      <c r="DW335" s="207">
        <f t="shared" si="1874"/>
        <v>0</v>
      </c>
      <c r="DX335" s="206">
        <f t="shared" si="1875"/>
        <v>0</v>
      </c>
      <c r="DY335" s="206">
        <f t="shared" si="1876"/>
        <v>0</v>
      </c>
      <c r="DZ335" s="525"/>
      <c r="EA335" s="207">
        <f t="shared" si="1877"/>
        <v>0</v>
      </c>
      <c r="EB335" s="206">
        <f t="shared" si="1878"/>
        <v>0</v>
      </c>
      <c r="EC335" s="206">
        <f t="shared" si="1879"/>
        <v>0</v>
      </c>
      <c r="ED335" s="207"/>
      <c r="EE335" s="207">
        <f t="shared" si="1880"/>
        <v>0</v>
      </c>
      <c r="EF335" s="206">
        <f t="shared" si="1881"/>
        <v>0</v>
      </c>
      <c r="EG335" s="206">
        <f t="shared" si="1882"/>
        <v>0</v>
      </c>
      <c r="EH335" s="207"/>
      <c r="EI335" s="207">
        <f t="shared" si="1883"/>
        <v>0</v>
      </c>
      <c r="EJ335" s="206">
        <f t="shared" si="1884"/>
        <v>0</v>
      </c>
      <c r="EK335" s="206">
        <f t="shared" si="1885"/>
        <v>0</v>
      </c>
      <c r="EL335" s="207"/>
      <c r="EM335" s="207">
        <f t="shared" si="1886"/>
        <v>0</v>
      </c>
      <c r="EN335" s="206">
        <f t="shared" si="1887"/>
        <v>0</v>
      </c>
      <c r="EO335" s="206">
        <f t="shared" si="1888"/>
        <v>0</v>
      </c>
      <c r="EP335" s="207"/>
      <c r="EQ335" s="207">
        <f t="shared" si="1889"/>
        <v>0</v>
      </c>
      <c r="ER335" s="206">
        <f t="shared" si="1890"/>
        <v>0</v>
      </c>
      <c r="ES335" s="206">
        <f t="shared" si="1891"/>
        <v>0</v>
      </c>
      <c r="ET335" s="207"/>
      <c r="EU335" s="207">
        <f t="shared" si="1892"/>
        <v>0</v>
      </c>
      <c r="EV335" s="206">
        <f t="shared" si="1893"/>
        <v>0</v>
      </c>
      <c r="EW335" s="206">
        <f t="shared" si="1894"/>
        <v>0</v>
      </c>
      <c r="EX335" s="207"/>
      <c r="EY335" s="207">
        <f t="shared" si="1895"/>
        <v>0</v>
      </c>
      <c r="EZ335" s="206">
        <f t="shared" si="1896"/>
        <v>0</v>
      </c>
      <c r="FA335" s="206">
        <f t="shared" si="1897"/>
        <v>0</v>
      </c>
      <c r="FB335" s="207"/>
      <c r="FC335" s="207">
        <f t="shared" si="1898"/>
        <v>0</v>
      </c>
      <c r="FD335" s="206">
        <f t="shared" si="1899"/>
        <v>0</v>
      </c>
      <c r="FE335" s="206">
        <f t="shared" si="1900"/>
        <v>0</v>
      </c>
      <c r="FF335" s="207"/>
      <c r="FG335" s="207">
        <f t="shared" si="1901"/>
        <v>0</v>
      </c>
      <c r="FH335" s="206">
        <f t="shared" si="1902"/>
        <v>0</v>
      </c>
      <c r="FI335" s="206">
        <f t="shared" si="1903"/>
        <v>0</v>
      </c>
      <c r="FJ335" s="207"/>
      <c r="FK335" s="207">
        <f t="shared" si="1904"/>
        <v>0</v>
      </c>
      <c r="FL335" s="206">
        <f t="shared" si="1905"/>
        <v>0</v>
      </c>
      <c r="FM335" s="206">
        <f t="shared" si="1906"/>
        <v>0</v>
      </c>
      <c r="FN335" s="207"/>
      <c r="FO335" s="207">
        <f t="shared" si="1907"/>
        <v>0</v>
      </c>
      <c r="FP335" s="206">
        <f t="shared" si="1908"/>
        <v>0</v>
      </c>
      <c r="FQ335" s="206">
        <f t="shared" si="1909"/>
        <v>0</v>
      </c>
      <c r="FR335" s="207"/>
      <c r="FS335" s="207">
        <f t="shared" si="1910"/>
        <v>0</v>
      </c>
      <c r="FT335" s="206">
        <f t="shared" si="1911"/>
        <v>0</v>
      </c>
      <c r="FU335" s="206">
        <f t="shared" si="1912"/>
        <v>0</v>
      </c>
      <c r="FV335" s="207"/>
      <c r="FW335" s="207">
        <f>SUM(FV335*CH335)</f>
        <v>0</v>
      </c>
      <c r="FX335" s="206"/>
      <c r="FY335" s="206"/>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1:263" s="3" customFormat="1" x14ac:dyDescent="0.2">
      <c r="A336" s="45" t="s">
        <v>361</v>
      </c>
      <c r="B336" s="45" t="s">
        <v>362</v>
      </c>
      <c r="C336" s="45" t="s">
        <v>7</v>
      </c>
      <c r="D336" s="45">
        <v>118</v>
      </c>
      <c r="E336" s="486"/>
      <c r="F336" s="52">
        <f t="shared" ref="F336" si="1981">SUM(E336*$D336)</f>
        <v>0</v>
      </c>
      <c r="G336" s="47"/>
      <c r="H336" s="52">
        <f t="shared" ref="H336" si="1982">SUM(G336*$D336)</f>
        <v>0</v>
      </c>
      <c r="I336" s="47"/>
      <c r="J336" s="52">
        <f t="shared" ref="J336" si="1983">SUM(I336*$D336)</f>
        <v>0</v>
      </c>
      <c r="K336" s="47"/>
      <c r="L336" s="52">
        <f t="shared" ref="L336" si="1984">SUM(K336*$D336)</f>
        <v>0</v>
      </c>
      <c r="M336" s="47"/>
      <c r="N336" s="52">
        <f t="shared" ref="N336" si="1985">SUM(M336*$D336)</f>
        <v>0</v>
      </c>
      <c r="O336" s="47"/>
      <c r="P336" s="52">
        <f t="shared" ref="P336" si="1986">SUM(O336*$D336)</f>
        <v>0</v>
      </c>
      <c r="Q336" s="47"/>
      <c r="R336" s="52">
        <f t="shared" ref="R336" si="1987">SUM(Q336*$D336)</f>
        <v>0</v>
      </c>
      <c r="S336" s="47"/>
      <c r="T336" s="52">
        <f t="shared" ref="T336" si="1988">SUM(S336*$D336)</f>
        <v>0</v>
      </c>
      <c r="U336" s="47"/>
      <c r="V336" s="52">
        <f t="shared" ref="V336" si="1989">SUM(U336*$D336)</f>
        <v>0</v>
      </c>
      <c r="W336" s="47"/>
      <c r="X336" s="52">
        <f t="shared" ref="X336" si="1990">SUM(W336*$D336)</f>
        <v>0</v>
      </c>
      <c r="Y336" s="47"/>
      <c r="Z336" s="52">
        <f t="shared" ref="Z336" si="1991">SUM(Y336*$D336)</f>
        <v>0</v>
      </c>
      <c r="AA336" s="47"/>
      <c r="AB336" s="481">
        <f t="shared" ref="AB336" si="1992">SUM(AA336*$D336)</f>
        <v>0</v>
      </c>
      <c r="AC336" s="486"/>
      <c r="AD336" s="52">
        <f t="shared" si="1843"/>
        <v>0</v>
      </c>
      <c r="AE336" s="184">
        <v>3</v>
      </c>
      <c r="AF336" s="52">
        <f t="shared" si="1844"/>
        <v>354</v>
      </c>
      <c r="AG336" s="47"/>
      <c r="AH336" s="52">
        <f t="shared" si="1845"/>
        <v>0</v>
      </c>
      <c r="AI336" s="47"/>
      <c r="AJ336" s="52">
        <f t="shared" si="1846"/>
        <v>0</v>
      </c>
      <c r="AK336" s="47"/>
      <c r="AL336" s="52">
        <f t="shared" si="1847"/>
        <v>0</v>
      </c>
      <c r="AM336" s="47"/>
      <c r="AN336" s="52">
        <f t="shared" si="1848"/>
        <v>0</v>
      </c>
      <c r="AO336" s="47"/>
      <c r="AP336" s="52">
        <f t="shared" si="1849"/>
        <v>0</v>
      </c>
      <c r="AQ336" s="47"/>
      <c r="AR336" s="52">
        <f t="shared" si="1850"/>
        <v>0</v>
      </c>
      <c r="AS336" s="47"/>
      <c r="AT336" s="52">
        <f t="shared" si="1851"/>
        <v>0</v>
      </c>
      <c r="AU336" s="47"/>
      <c r="AV336" s="52">
        <f t="shared" si="1852"/>
        <v>0</v>
      </c>
      <c r="AW336" s="47"/>
      <c r="AX336" s="52">
        <f t="shared" si="1853"/>
        <v>0</v>
      </c>
      <c r="AY336" s="47"/>
      <c r="AZ336" s="481">
        <f t="shared" si="1854"/>
        <v>0</v>
      </c>
      <c r="BA336" s="486"/>
      <c r="BB336" s="52">
        <f t="shared" ref="BB336" si="1993">SUM(BA336*$D336)</f>
        <v>0</v>
      </c>
      <c r="BC336" s="47"/>
      <c r="BD336" s="52">
        <f t="shared" ref="BD336" si="1994">SUM(BC336*$D336)</f>
        <v>0</v>
      </c>
      <c r="BE336" s="47"/>
      <c r="BF336" s="52">
        <f t="shared" ref="BF336" si="1995">SUM(BE336*$D336)</f>
        <v>0</v>
      </c>
      <c r="BG336" s="47"/>
      <c r="BH336" s="52">
        <f t="shared" ref="BH336" si="1996">SUM(BG336*$D336)</f>
        <v>0</v>
      </c>
      <c r="BI336" s="47"/>
      <c r="BJ336" s="52">
        <f t="shared" ref="BJ336" si="1997">SUM(BI336*$D336)</f>
        <v>0</v>
      </c>
      <c r="BK336" s="47"/>
      <c r="BL336" s="52">
        <f t="shared" ref="BL336" si="1998">SUM(BK336*$D336)</f>
        <v>0</v>
      </c>
      <c r="BM336" s="47"/>
      <c r="BN336" s="52">
        <f t="shared" ref="BN336" si="1999">SUM(BM336*$D336)</f>
        <v>0</v>
      </c>
      <c r="BO336" s="47"/>
      <c r="BP336" s="52">
        <f t="shared" ref="BP336" si="2000">SUM(BO336*$D336)</f>
        <v>0</v>
      </c>
      <c r="BQ336" s="47"/>
      <c r="BR336" s="52">
        <f t="shared" ref="BR336" si="2001">SUM(BQ336*$D336)</f>
        <v>0</v>
      </c>
      <c r="BS336" s="47"/>
      <c r="BT336" s="52">
        <f t="shared" ref="BT336" si="2002">SUM(BS336*$D336)</f>
        <v>0</v>
      </c>
      <c r="BU336" s="47"/>
      <c r="BV336" s="52">
        <f t="shared" ref="BV336" si="2003">SUM(BU336*$D336)</f>
        <v>0</v>
      </c>
      <c r="BW336" s="47"/>
      <c r="BX336" s="505">
        <f t="shared" ref="BX336" si="2004">SUM(BW336*$D336)</f>
        <v>0</v>
      </c>
      <c r="BY336" s="499"/>
      <c r="BZ336" s="52">
        <f t="shared" ref="BZ336" si="2005">SUM(BY336*$D336)</f>
        <v>0</v>
      </c>
      <c r="CA336" s="47"/>
      <c r="CB336" s="52">
        <f t="shared" ref="CB336" si="2006">SUM(CA336*$D336)</f>
        <v>0</v>
      </c>
      <c r="CC336" s="47"/>
      <c r="CD336" s="52">
        <f t="shared" ref="CD336" si="2007">SUM(CC336*$D336)</f>
        <v>0</v>
      </c>
      <c r="CE336" s="47"/>
      <c r="CF336" s="52">
        <f t="shared" ref="CF336" si="2008">SUM(CE336*$D336)</f>
        <v>0</v>
      </c>
      <c r="CG336" s="42"/>
      <c r="CH336" s="49">
        <f t="shared" si="1871"/>
        <v>3</v>
      </c>
      <c r="CI336" s="49">
        <f t="shared" si="1928"/>
        <v>354</v>
      </c>
      <c r="CJ336" s="1"/>
      <c r="CK336" s="1"/>
      <c r="CL336" s="207"/>
      <c r="CM336" s="207">
        <f t="shared" si="1872"/>
        <v>0</v>
      </c>
      <c r="CN336" s="206">
        <f t="shared" si="1929"/>
        <v>0</v>
      </c>
      <c r="CO336" s="206">
        <f t="shared" si="1930"/>
        <v>0</v>
      </c>
      <c r="CP336" s="207"/>
      <c r="CQ336" s="207">
        <f t="shared" si="1931"/>
        <v>0</v>
      </c>
      <c r="CR336" s="206">
        <f t="shared" si="1932"/>
        <v>0</v>
      </c>
      <c r="CS336" s="206">
        <f t="shared" si="1933"/>
        <v>0</v>
      </c>
      <c r="CT336" s="207"/>
      <c r="CU336" s="207">
        <f t="shared" si="1873"/>
        <v>0</v>
      </c>
      <c r="CV336" s="206">
        <f t="shared" si="1934"/>
        <v>0</v>
      </c>
      <c r="CW336" s="206">
        <f t="shared" si="1935"/>
        <v>0</v>
      </c>
      <c r="CX336" s="207"/>
      <c r="CY336" s="207">
        <f t="shared" si="1936"/>
        <v>0</v>
      </c>
      <c r="CZ336" s="206">
        <f t="shared" si="1926"/>
        <v>0</v>
      </c>
      <c r="DA336" s="206">
        <f t="shared" si="1927"/>
        <v>0</v>
      </c>
      <c r="DB336" s="207"/>
      <c r="DC336" s="207">
        <f t="shared" si="1937"/>
        <v>0</v>
      </c>
      <c r="DD336" s="206">
        <f t="shared" si="1938"/>
        <v>0</v>
      </c>
      <c r="DE336" s="206">
        <f t="shared" si="1939"/>
        <v>0</v>
      </c>
      <c r="DF336" s="207"/>
      <c r="DG336" s="207">
        <f t="shared" si="1940"/>
        <v>0</v>
      </c>
      <c r="DH336" s="206">
        <f t="shared" si="1941"/>
        <v>0</v>
      </c>
      <c r="DI336" s="206">
        <f t="shared" si="1942"/>
        <v>0</v>
      </c>
      <c r="DJ336" s="207"/>
      <c r="DK336" s="207">
        <f t="shared" si="1943"/>
        <v>0</v>
      </c>
      <c r="DL336" s="206">
        <f t="shared" si="1944"/>
        <v>0</v>
      </c>
      <c r="DM336" s="206">
        <f t="shared" si="1945"/>
        <v>0</v>
      </c>
      <c r="DN336" s="207"/>
      <c r="DO336" s="207">
        <f t="shared" si="1946"/>
        <v>0</v>
      </c>
      <c r="DP336" s="206">
        <f t="shared" si="1947"/>
        <v>0</v>
      </c>
      <c r="DQ336" s="206">
        <f t="shared" si="1948"/>
        <v>0</v>
      </c>
      <c r="DR336" s="207"/>
      <c r="DS336" s="207">
        <f t="shared" si="1949"/>
        <v>0</v>
      </c>
      <c r="DT336" s="206">
        <f t="shared" si="1950"/>
        <v>0</v>
      </c>
      <c r="DU336" s="206">
        <f t="shared" si="1951"/>
        <v>0</v>
      </c>
      <c r="DV336" s="207"/>
      <c r="DW336" s="207">
        <f t="shared" si="1874"/>
        <v>0</v>
      </c>
      <c r="DX336" s="206">
        <f t="shared" si="1875"/>
        <v>0</v>
      </c>
      <c r="DY336" s="206">
        <f t="shared" si="1876"/>
        <v>0</v>
      </c>
      <c r="DZ336" s="525"/>
      <c r="EA336" s="207">
        <f t="shared" si="1877"/>
        <v>0</v>
      </c>
      <c r="EB336" s="206">
        <f t="shared" si="1878"/>
        <v>0</v>
      </c>
      <c r="EC336" s="206">
        <f t="shared" si="1879"/>
        <v>0</v>
      </c>
      <c r="ED336" s="207"/>
      <c r="EE336" s="207">
        <f t="shared" si="1880"/>
        <v>0</v>
      </c>
      <c r="EF336" s="206">
        <f t="shared" si="1881"/>
        <v>3</v>
      </c>
      <c r="EG336" s="206">
        <f t="shared" si="1882"/>
        <v>354</v>
      </c>
      <c r="EH336" s="207"/>
      <c r="EI336" s="207">
        <f t="shared" si="1883"/>
        <v>0</v>
      </c>
      <c r="EJ336" s="206">
        <f t="shared" si="1884"/>
        <v>0</v>
      </c>
      <c r="EK336" s="206">
        <f t="shared" si="1885"/>
        <v>0</v>
      </c>
      <c r="EL336" s="207"/>
      <c r="EM336" s="207">
        <f t="shared" si="1886"/>
        <v>0</v>
      </c>
      <c r="EN336" s="206">
        <f t="shared" si="1887"/>
        <v>0</v>
      </c>
      <c r="EO336" s="206">
        <f t="shared" si="1888"/>
        <v>0</v>
      </c>
      <c r="EP336" s="207"/>
      <c r="EQ336" s="207">
        <f t="shared" si="1889"/>
        <v>0</v>
      </c>
      <c r="ER336" s="206">
        <f t="shared" si="1890"/>
        <v>0</v>
      </c>
      <c r="ES336" s="206">
        <f t="shared" si="1891"/>
        <v>0</v>
      </c>
      <c r="ET336" s="207"/>
      <c r="EU336" s="207">
        <f t="shared" si="1892"/>
        <v>0</v>
      </c>
      <c r="EV336" s="206">
        <f t="shared" si="1893"/>
        <v>0</v>
      </c>
      <c r="EW336" s="206">
        <f t="shared" si="1894"/>
        <v>0</v>
      </c>
      <c r="EX336" s="207"/>
      <c r="EY336" s="207">
        <f t="shared" si="1895"/>
        <v>0</v>
      </c>
      <c r="EZ336" s="206">
        <f t="shared" si="1896"/>
        <v>0</v>
      </c>
      <c r="FA336" s="206">
        <f t="shared" si="1897"/>
        <v>0</v>
      </c>
      <c r="FB336" s="207"/>
      <c r="FC336" s="207">
        <f t="shared" si="1898"/>
        <v>0</v>
      </c>
      <c r="FD336" s="206">
        <f t="shared" si="1899"/>
        <v>0</v>
      </c>
      <c r="FE336" s="206">
        <f t="shared" si="1900"/>
        <v>0</v>
      </c>
      <c r="FF336" s="207"/>
      <c r="FG336" s="207">
        <f t="shared" si="1901"/>
        <v>0</v>
      </c>
      <c r="FH336" s="206">
        <f t="shared" si="1902"/>
        <v>0</v>
      </c>
      <c r="FI336" s="206">
        <f t="shared" si="1903"/>
        <v>0</v>
      </c>
      <c r="FJ336" s="207"/>
      <c r="FK336" s="207">
        <f t="shared" si="1904"/>
        <v>0</v>
      </c>
      <c r="FL336" s="206">
        <f t="shared" si="1905"/>
        <v>0</v>
      </c>
      <c r="FM336" s="206">
        <f t="shared" si="1906"/>
        <v>0</v>
      </c>
      <c r="FN336" s="207"/>
      <c r="FO336" s="207">
        <f t="shared" si="1907"/>
        <v>0</v>
      </c>
      <c r="FP336" s="206">
        <f t="shared" si="1908"/>
        <v>0</v>
      </c>
      <c r="FQ336" s="206">
        <f t="shared" si="1909"/>
        <v>0</v>
      </c>
      <c r="FR336" s="207"/>
      <c r="FS336" s="207">
        <f t="shared" si="1910"/>
        <v>0</v>
      </c>
      <c r="FT336" s="206">
        <f t="shared" si="1911"/>
        <v>0</v>
      </c>
      <c r="FU336" s="206">
        <f t="shared" si="1912"/>
        <v>0</v>
      </c>
      <c r="FV336" s="207"/>
      <c r="FW336" s="207">
        <f t="shared" ref="FW336" si="2009">SUM(FV336*CH336)</f>
        <v>0</v>
      </c>
      <c r="FX336" s="206"/>
      <c r="FY336" s="206"/>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1:263" s="3" customFormat="1" x14ac:dyDescent="0.2">
      <c r="A337" s="45" t="s">
        <v>248</v>
      </c>
      <c r="B337" s="45" t="s">
        <v>249</v>
      </c>
      <c r="C337" s="45" t="s">
        <v>7</v>
      </c>
      <c r="D337" s="45">
        <v>118</v>
      </c>
      <c r="E337" s="486"/>
      <c r="F337" s="52">
        <f>SUM(E337*$D337)</f>
        <v>0</v>
      </c>
      <c r="G337" s="47"/>
      <c r="H337" s="52">
        <f>SUM(G337*$D337)</f>
        <v>0</v>
      </c>
      <c r="I337" s="47"/>
      <c r="J337" s="52">
        <f>SUM(I337*$D337)</f>
        <v>0</v>
      </c>
      <c r="K337" s="47"/>
      <c r="L337" s="52">
        <f>SUM(K337*$D337)</f>
        <v>0</v>
      </c>
      <c r="M337" s="47"/>
      <c r="N337" s="52">
        <f>SUM(M337*$D337)</f>
        <v>0</v>
      </c>
      <c r="O337" s="47"/>
      <c r="P337" s="52">
        <f>SUM(O337*$D337)</f>
        <v>0</v>
      </c>
      <c r="Q337" s="47"/>
      <c r="R337" s="52">
        <f>SUM(Q337*$D337)</f>
        <v>0</v>
      </c>
      <c r="S337" s="47"/>
      <c r="T337" s="52">
        <f>SUM(S337*$D337)</f>
        <v>0</v>
      </c>
      <c r="U337" s="47"/>
      <c r="V337" s="52">
        <f>SUM(U337*$D337)</f>
        <v>0</v>
      </c>
      <c r="W337" s="47"/>
      <c r="X337" s="52">
        <f>SUM(W337*$D337)</f>
        <v>0</v>
      </c>
      <c r="Y337" s="47"/>
      <c r="Z337" s="52">
        <f>SUM(Y337*$D337)</f>
        <v>0</v>
      </c>
      <c r="AA337" s="47"/>
      <c r="AB337" s="481">
        <f>SUM(AA337*$D337)</f>
        <v>0</v>
      </c>
      <c r="AC337" s="486"/>
      <c r="AD337" s="52">
        <f t="shared" si="1843"/>
        <v>0</v>
      </c>
      <c r="AE337" s="47"/>
      <c r="AF337" s="52">
        <f t="shared" si="1844"/>
        <v>0</v>
      </c>
      <c r="AG337" s="47"/>
      <c r="AH337" s="52">
        <f t="shared" si="1845"/>
        <v>0</v>
      </c>
      <c r="AI337" s="47"/>
      <c r="AJ337" s="52">
        <f t="shared" si="1846"/>
        <v>0</v>
      </c>
      <c r="AK337" s="47"/>
      <c r="AL337" s="52">
        <f t="shared" si="1847"/>
        <v>0</v>
      </c>
      <c r="AM337" s="47"/>
      <c r="AN337" s="52">
        <f t="shared" si="1848"/>
        <v>0</v>
      </c>
      <c r="AO337" s="47"/>
      <c r="AP337" s="52">
        <f t="shared" si="1849"/>
        <v>0</v>
      </c>
      <c r="AQ337" s="47"/>
      <c r="AR337" s="52">
        <f t="shared" si="1850"/>
        <v>0</v>
      </c>
      <c r="AS337" s="47"/>
      <c r="AT337" s="52">
        <f t="shared" si="1851"/>
        <v>0</v>
      </c>
      <c r="AU337" s="47"/>
      <c r="AV337" s="52">
        <f t="shared" si="1852"/>
        <v>0</v>
      </c>
      <c r="AW337" s="47">
        <v>3</v>
      </c>
      <c r="AX337" s="52">
        <f t="shared" si="1853"/>
        <v>354</v>
      </c>
      <c r="AY337" s="47"/>
      <c r="AZ337" s="481">
        <f t="shared" si="1854"/>
        <v>0</v>
      </c>
      <c r="BA337" s="486"/>
      <c r="BB337" s="52">
        <f>SUM(BA337*$D337)</f>
        <v>0</v>
      </c>
      <c r="BC337" s="47"/>
      <c r="BD337" s="52">
        <f>SUM(BC337*$D337)</f>
        <v>0</v>
      </c>
      <c r="BE337" s="47"/>
      <c r="BF337" s="52">
        <f>SUM(BE337*$D337)</f>
        <v>0</v>
      </c>
      <c r="BG337" s="47"/>
      <c r="BH337" s="52">
        <f>SUM(BG337*$D337)</f>
        <v>0</v>
      </c>
      <c r="BI337" s="47"/>
      <c r="BJ337" s="52">
        <f>SUM(BI337*$D337)</f>
        <v>0</v>
      </c>
      <c r="BK337" s="47"/>
      <c r="BL337" s="52">
        <f>SUM(BK337*$D337)</f>
        <v>0</v>
      </c>
      <c r="BM337" s="47"/>
      <c r="BN337" s="52">
        <f>SUM(BM337*$D337)</f>
        <v>0</v>
      </c>
      <c r="BO337" s="47"/>
      <c r="BP337" s="52">
        <f>SUM(BO337*$D337)</f>
        <v>0</v>
      </c>
      <c r="BQ337" s="47"/>
      <c r="BR337" s="52">
        <f>SUM(BQ337*$D337)</f>
        <v>0</v>
      </c>
      <c r="BS337" s="47"/>
      <c r="BT337" s="52">
        <f>SUM(BS337*$D337)</f>
        <v>0</v>
      </c>
      <c r="BU337" s="47"/>
      <c r="BV337" s="52">
        <f>SUM(BU337*$D337)</f>
        <v>0</v>
      </c>
      <c r="BW337" s="47"/>
      <c r="BX337" s="505">
        <f>SUM(BW337*$D337)</f>
        <v>0</v>
      </c>
      <c r="BY337" s="499"/>
      <c r="BZ337" s="52">
        <f>SUM(BY337*$D337)</f>
        <v>0</v>
      </c>
      <c r="CA337" s="47"/>
      <c r="CB337" s="52">
        <f>SUM(CA337*$D337)</f>
        <v>0</v>
      </c>
      <c r="CC337" s="47"/>
      <c r="CD337" s="52">
        <f>SUM(CC337*$D337)</f>
        <v>0</v>
      </c>
      <c r="CE337" s="47"/>
      <c r="CF337" s="52">
        <f>SUM(CE337*$D337)</f>
        <v>0</v>
      </c>
      <c r="CG337" s="42"/>
      <c r="CH337" s="49">
        <f t="shared" si="1871"/>
        <v>3</v>
      </c>
      <c r="CI337" s="49">
        <f t="shared" si="1928"/>
        <v>354</v>
      </c>
      <c r="CJ337" s="1"/>
      <c r="CK337" s="1"/>
      <c r="CL337" s="207"/>
      <c r="CM337" s="207">
        <f t="shared" si="1872"/>
        <v>0</v>
      </c>
      <c r="CN337" s="206">
        <f t="shared" si="1929"/>
        <v>0</v>
      </c>
      <c r="CO337" s="206">
        <f t="shared" si="1930"/>
        <v>0</v>
      </c>
      <c r="CP337" s="207"/>
      <c r="CQ337" s="207">
        <f t="shared" si="1931"/>
        <v>0</v>
      </c>
      <c r="CR337" s="206">
        <f t="shared" si="1932"/>
        <v>0</v>
      </c>
      <c r="CS337" s="206">
        <f t="shared" si="1933"/>
        <v>0</v>
      </c>
      <c r="CT337" s="207"/>
      <c r="CU337" s="207">
        <f t="shared" si="1873"/>
        <v>0</v>
      </c>
      <c r="CV337" s="206">
        <f t="shared" si="1934"/>
        <v>0</v>
      </c>
      <c r="CW337" s="206">
        <f t="shared" si="1935"/>
        <v>0</v>
      </c>
      <c r="CX337" s="207"/>
      <c r="CY337" s="207">
        <f t="shared" si="1936"/>
        <v>0</v>
      </c>
      <c r="CZ337" s="206">
        <f t="shared" si="1926"/>
        <v>0</v>
      </c>
      <c r="DA337" s="206">
        <f t="shared" si="1927"/>
        <v>0</v>
      </c>
      <c r="DB337" s="207"/>
      <c r="DC337" s="207">
        <f t="shared" si="1937"/>
        <v>0</v>
      </c>
      <c r="DD337" s="206">
        <f t="shared" si="1938"/>
        <v>0</v>
      </c>
      <c r="DE337" s="206">
        <f t="shared" si="1939"/>
        <v>0</v>
      </c>
      <c r="DF337" s="207"/>
      <c r="DG337" s="207">
        <f t="shared" si="1940"/>
        <v>0</v>
      </c>
      <c r="DH337" s="206">
        <f t="shared" si="1941"/>
        <v>0</v>
      </c>
      <c r="DI337" s="206">
        <f t="shared" si="1942"/>
        <v>0</v>
      </c>
      <c r="DJ337" s="207"/>
      <c r="DK337" s="207">
        <f t="shared" si="1943"/>
        <v>0</v>
      </c>
      <c r="DL337" s="206">
        <f t="shared" si="1944"/>
        <v>0</v>
      </c>
      <c r="DM337" s="206">
        <f t="shared" si="1945"/>
        <v>0</v>
      </c>
      <c r="DN337" s="207"/>
      <c r="DO337" s="207">
        <f t="shared" si="1946"/>
        <v>0</v>
      </c>
      <c r="DP337" s="206">
        <f t="shared" si="1947"/>
        <v>0</v>
      </c>
      <c r="DQ337" s="206">
        <f t="shared" si="1948"/>
        <v>0</v>
      </c>
      <c r="DR337" s="207"/>
      <c r="DS337" s="207">
        <f t="shared" si="1949"/>
        <v>0</v>
      </c>
      <c r="DT337" s="206">
        <f t="shared" si="1950"/>
        <v>0</v>
      </c>
      <c r="DU337" s="206">
        <f t="shared" si="1951"/>
        <v>0</v>
      </c>
      <c r="DV337" s="207"/>
      <c r="DW337" s="207">
        <f t="shared" si="1874"/>
        <v>0</v>
      </c>
      <c r="DX337" s="206">
        <f t="shared" si="1875"/>
        <v>0</v>
      </c>
      <c r="DY337" s="206">
        <f t="shared" si="1876"/>
        <v>0</v>
      </c>
      <c r="DZ337" s="525"/>
      <c r="EA337" s="207">
        <f t="shared" si="1877"/>
        <v>0</v>
      </c>
      <c r="EB337" s="206">
        <f t="shared" si="1878"/>
        <v>0</v>
      </c>
      <c r="EC337" s="206">
        <f t="shared" si="1879"/>
        <v>0</v>
      </c>
      <c r="ED337" s="207"/>
      <c r="EE337" s="207">
        <f t="shared" si="1880"/>
        <v>0</v>
      </c>
      <c r="EF337" s="206">
        <f t="shared" si="1881"/>
        <v>0</v>
      </c>
      <c r="EG337" s="206">
        <f t="shared" si="1882"/>
        <v>0</v>
      </c>
      <c r="EH337" s="207"/>
      <c r="EI337" s="207">
        <f t="shared" si="1883"/>
        <v>0</v>
      </c>
      <c r="EJ337" s="206">
        <f t="shared" si="1884"/>
        <v>0</v>
      </c>
      <c r="EK337" s="206">
        <f t="shared" si="1885"/>
        <v>0</v>
      </c>
      <c r="EL337" s="207"/>
      <c r="EM337" s="207">
        <f t="shared" si="1886"/>
        <v>0</v>
      </c>
      <c r="EN337" s="206">
        <f t="shared" si="1887"/>
        <v>0</v>
      </c>
      <c r="EO337" s="206">
        <f t="shared" si="1888"/>
        <v>0</v>
      </c>
      <c r="EP337" s="207"/>
      <c r="EQ337" s="207">
        <f t="shared" si="1889"/>
        <v>0</v>
      </c>
      <c r="ER337" s="206">
        <f t="shared" si="1890"/>
        <v>0</v>
      </c>
      <c r="ES337" s="206">
        <f t="shared" si="1891"/>
        <v>0</v>
      </c>
      <c r="ET337" s="207"/>
      <c r="EU337" s="207">
        <f t="shared" si="1892"/>
        <v>0</v>
      </c>
      <c r="EV337" s="206">
        <f t="shared" si="1893"/>
        <v>0</v>
      </c>
      <c r="EW337" s="206">
        <f t="shared" si="1894"/>
        <v>0</v>
      </c>
      <c r="EX337" s="207"/>
      <c r="EY337" s="207">
        <f t="shared" si="1895"/>
        <v>0</v>
      </c>
      <c r="EZ337" s="206">
        <f t="shared" si="1896"/>
        <v>0</v>
      </c>
      <c r="FA337" s="206">
        <f t="shared" si="1897"/>
        <v>0</v>
      </c>
      <c r="FB337" s="207"/>
      <c r="FC337" s="207">
        <f t="shared" si="1898"/>
        <v>0</v>
      </c>
      <c r="FD337" s="206">
        <f t="shared" si="1899"/>
        <v>0</v>
      </c>
      <c r="FE337" s="206">
        <f t="shared" si="1900"/>
        <v>0</v>
      </c>
      <c r="FF337" s="207"/>
      <c r="FG337" s="207">
        <f t="shared" si="1901"/>
        <v>0</v>
      </c>
      <c r="FH337" s="206">
        <f t="shared" si="1902"/>
        <v>0</v>
      </c>
      <c r="FI337" s="206">
        <f t="shared" si="1903"/>
        <v>0</v>
      </c>
      <c r="FJ337" s="207"/>
      <c r="FK337" s="207">
        <f t="shared" si="1904"/>
        <v>0</v>
      </c>
      <c r="FL337" s="206">
        <f t="shared" si="1905"/>
        <v>0</v>
      </c>
      <c r="FM337" s="206">
        <f t="shared" si="1906"/>
        <v>0</v>
      </c>
      <c r="FN337" s="207"/>
      <c r="FO337" s="207">
        <f t="shared" si="1907"/>
        <v>0</v>
      </c>
      <c r="FP337" s="206">
        <f t="shared" si="1908"/>
        <v>3</v>
      </c>
      <c r="FQ337" s="206">
        <f t="shared" si="1909"/>
        <v>354</v>
      </c>
      <c r="FR337" s="207"/>
      <c r="FS337" s="207">
        <f t="shared" si="1910"/>
        <v>0</v>
      </c>
      <c r="FT337" s="206">
        <f t="shared" si="1911"/>
        <v>0</v>
      </c>
      <c r="FU337" s="206">
        <f t="shared" si="1912"/>
        <v>0</v>
      </c>
      <c r="FV337" s="207"/>
      <c r="FW337" s="207">
        <f>SUM(FV337*CH337)</f>
        <v>0</v>
      </c>
      <c r="FX337" s="206"/>
      <c r="FY337" s="206"/>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1:263" s="3" customFormat="1" x14ac:dyDescent="0.2">
      <c r="A338" s="45" t="s">
        <v>162</v>
      </c>
      <c r="B338" s="45" t="s">
        <v>163</v>
      </c>
      <c r="C338" s="45" t="s">
        <v>7</v>
      </c>
      <c r="D338" s="45">
        <v>118</v>
      </c>
      <c r="E338" s="486"/>
      <c r="F338" s="52">
        <f>SUM(E338*$D338)</f>
        <v>0</v>
      </c>
      <c r="G338" s="47"/>
      <c r="H338" s="52">
        <f>SUM(G338*$D338)</f>
        <v>0</v>
      </c>
      <c r="I338" s="47"/>
      <c r="J338" s="52">
        <f>SUM(I338*$D338)</f>
        <v>0</v>
      </c>
      <c r="K338" s="47"/>
      <c r="L338" s="52">
        <f>SUM(K338*$D338)</f>
        <v>0</v>
      </c>
      <c r="M338" s="47">
        <v>1.75</v>
      </c>
      <c r="N338" s="52">
        <f>SUM(M338*$D338)</f>
        <v>206.5</v>
      </c>
      <c r="O338" s="47"/>
      <c r="P338" s="52">
        <f>SUM(O338*$D338)</f>
        <v>0</v>
      </c>
      <c r="Q338" s="47"/>
      <c r="R338" s="52">
        <f>SUM(Q338*$D338)</f>
        <v>0</v>
      </c>
      <c r="S338" s="47"/>
      <c r="T338" s="52">
        <f>SUM(S338*$D338)</f>
        <v>0</v>
      </c>
      <c r="U338" s="47"/>
      <c r="V338" s="52">
        <f>SUM(U338*$D338)</f>
        <v>0</v>
      </c>
      <c r="W338" s="47"/>
      <c r="X338" s="52">
        <f>SUM(W338*$D338)</f>
        <v>0</v>
      </c>
      <c r="Y338" s="47"/>
      <c r="Z338" s="52">
        <f>SUM(Y338*$D338)</f>
        <v>0</v>
      </c>
      <c r="AA338" s="47"/>
      <c r="AB338" s="481">
        <f>SUM(AA338*$D338)</f>
        <v>0</v>
      </c>
      <c r="AC338" s="486"/>
      <c r="AD338" s="52">
        <f t="shared" si="1843"/>
        <v>0</v>
      </c>
      <c r="AE338" s="47"/>
      <c r="AF338" s="52">
        <f t="shared" si="1844"/>
        <v>0</v>
      </c>
      <c r="AG338" s="47"/>
      <c r="AH338" s="52">
        <f t="shared" si="1845"/>
        <v>0</v>
      </c>
      <c r="AI338" s="47"/>
      <c r="AJ338" s="52">
        <f t="shared" si="1846"/>
        <v>0</v>
      </c>
      <c r="AK338" s="47"/>
      <c r="AL338" s="52">
        <f t="shared" si="1847"/>
        <v>0</v>
      </c>
      <c r="AM338" s="47"/>
      <c r="AN338" s="52">
        <f t="shared" si="1848"/>
        <v>0</v>
      </c>
      <c r="AO338" s="47"/>
      <c r="AP338" s="52">
        <f t="shared" si="1849"/>
        <v>0</v>
      </c>
      <c r="AQ338" s="47"/>
      <c r="AR338" s="52">
        <f t="shared" si="1850"/>
        <v>0</v>
      </c>
      <c r="AS338" s="47"/>
      <c r="AT338" s="52">
        <f t="shared" si="1851"/>
        <v>0</v>
      </c>
      <c r="AU338" s="47"/>
      <c r="AV338" s="52">
        <f t="shared" si="1852"/>
        <v>0</v>
      </c>
      <c r="AW338" s="47"/>
      <c r="AX338" s="52">
        <f t="shared" si="1853"/>
        <v>0</v>
      </c>
      <c r="AY338" s="47"/>
      <c r="AZ338" s="481">
        <f t="shared" si="1854"/>
        <v>0</v>
      </c>
      <c r="BA338" s="486"/>
      <c r="BB338" s="52">
        <f>SUM(BA338*$D338)</f>
        <v>0</v>
      </c>
      <c r="BC338" s="47"/>
      <c r="BD338" s="52">
        <f>SUM(BC338*$D338)</f>
        <v>0</v>
      </c>
      <c r="BE338" s="47"/>
      <c r="BF338" s="52">
        <f>SUM(BE338*$D338)</f>
        <v>0</v>
      </c>
      <c r="BG338" s="47"/>
      <c r="BH338" s="52">
        <f>SUM(BG338*$D338)</f>
        <v>0</v>
      </c>
      <c r="BI338" s="47"/>
      <c r="BJ338" s="52">
        <f>SUM(BI338*$D338)</f>
        <v>0</v>
      </c>
      <c r="BK338" s="47"/>
      <c r="BL338" s="52">
        <f>SUM(BK338*$D338)</f>
        <v>0</v>
      </c>
      <c r="BM338" s="47"/>
      <c r="BN338" s="52">
        <f>SUM(BM338*$D338)</f>
        <v>0</v>
      </c>
      <c r="BO338" s="47"/>
      <c r="BP338" s="52">
        <f>SUM(BO338*$D338)</f>
        <v>0</v>
      </c>
      <c r="BQ338" s="47"/>
      <c r="BR338" s="52">
        <f>SUM(BQ338*$D338)</f>
        <v>0</v>
      </c>
      <c r="BS338" s="47"/>
      <c r="BT338" s="52">
        <f>SUM(BS338*$D338)</f>
        <v>0</v>
      </c>
      <c r="BU338" s="47"/>
      <c r="BV338" s="52">
        <f>SUM(BU338*$D338)</f>
        <v>0</v>
      </c>
      <c r="BW338" s="47"/>
      <c r="BX338" s="505">
        <f>SUM(BW338*$D338)</f>
        <v>0</v>
      </c>
      <c r="BY338" s="499"/>
      <c r="BZ338" s="52">
        <f>SUM(BY338*$D338)</f>
        <v>0</v>
      </c>
      <c r="CA338" s="47"/>
      <c r="CB338" s="52">
        <f>SUM(CA338*$D338)</f>
        <v>0</v>
      </c>
      <c r="CC338" s="47"/>
      <c r="CD338" s="52">
        <f>SUM(CC338*$D338)</f>
        <v>0</v>
      </c>
      <c r="CE338" s="47"/>
      <c r="CF338" s="52">
        <f>SUM(CE338*$D338)</f>
        <v>0</v>
      </c>
      <c r="CG338" s="42"/>
      <c r="CH338" s="49">
        <f t="shared" si="1871"/>
        <v>1.75</v>
      </c>
      <c r="CI338" s="49">
        <f t="shared" si="1928"/>
        <v>206.5</v>
      </c>
      <c r="CJ338" s="1"/>
      <c r="CK338" s="1"/>
      <c r="CL338" s="207"/>
      <c r="CM338" s="207">
        <f t="shared" si="1872"/>
        <v>0</v>
      </c>
      <c r="CN338" s="206">
        <f t="shared" si="1929"/>
        <v>0</v>
      </c>
      <c r="CO338" s="206">
        <f t="shared" si="1930"/>
        <v>0</v>
      </c>
      <c r="CP338" s="207"/>
      <c r="CQ338" s="207">
        <f t="shared" si="1931"/>
        <v>0</v>
      </c>
      <c r="CR338" s="206">
        <f t="shared" si="1932"/>
        <v>0</v>
      </c>
      <c r="CS338" s="206">
        <f t="shared" si="1933"/>
        <v>0</v>
      </c>
      <c r="CT338" s="207"/>
      <c r="CU338" s="207">
        <f t="shared" si="1873"/>
        <v>0</v>
      </c>
      <c r="CV338" s="206">
        <f t="shared" si="1934"/>
        <v>1.75</v>
      </c>
      <c r="CW338" s="206">
        <f t="shared" si="1935"/>
        <v>206.5</v>
      </c>
      <c r="CX338" s="207"/>
      <c r="CY338" s="207">
        <f t="shared" si="1936"/>
        <v>0</v>
      </c>
      <c r="CZ338" s="206">
        <f t="shared" si="1926"/>
        <v>0</v>
      </c>
      <c r="DA338" s="206">
        <f t="shared" si="1927"/>
        <v>0</v>
      </c>
      <c r="DB338" s="207"/>
      <c r="DC338" s="207">
        <f t="shared" si="1937"/>
        <v>0</v>
      </c>
      <c r="DD338" s="206"/>
      <c r="DE338" s="206">
        <f t="shared" si="1939"/>
        <v>0</v>
      </c>
      <c r="DF338" s="207"/>
      <c r="DG338" s="207">
        <f t="shared" si="1940"/>
        <v>0</v>
      </c>
      <c r="DH338" s="206">
        <f t="shared" si="1941"/>
        <v>0</v>
      </c>
      <c r="DI338" s="206">
        <f t="shared" si="1942"/>
        <v>0</v>
      </c>
      <c r="DJ338" s="207"/>
      <c r="DK338" s="207">
        <f t="shared" si="1943"/>
        <v>0</v>
      </c>
      <c r="DL338" s="206">
        <f t="shared" si="1944"/>
        <v>0</v>
      </c>
      <c r="DM338" s="206">
        <f t="shared" si="1945"/>
        <v>0</v>
      </c>
      <c r="DN338" s="207"/>
      <c r="DO338" s="207">
        <f t="shared" si="1946"/>
        <v>0</v>
      </c>
      <c r="DP338" s="206">
        <f t="shared" si="1947"/>
        <v>0</v>
      </c>
      <c r="DQ338" s="206">
        <f t="shared" si="1948"/>
        <v>0</v>
      </c>
      <c r="DR338" s="207"/>
      <c r="DS338" s="207">
        <f t="shared" si="1949"/>
        <v>0</v>
      </c>
      <c r="DT338" s="206">
        <f t="shared" si="1950"/>
        <v>0</v>
      </c>
      <c r="DU338" s="206">
        <f t="shared" si="1951"/>
        <v>0</v>
      </c>
      <c r="DV338" s="207"/>
      <c r="DW338" s="207">
        <f t="shared" si="1874"/>
        <v>0</v>
      </c>
      <c r="DX338" s="206">
        <f t="shared" si="1875"/>
        <v>0</v>
      </c>
      <c r="DY338" s="206">
        <f t="shared" si="1876"/>
        <v>0</v>
      </c>
      <c r="DZ338" s="525"/>
      <c r="EA338" s="207">
        <f t="shared" si="1877"/>
        <v>0</v>
      </c>
      <c r="EB338" s="206">
        <f t="shared" si="1878"/>
        <v>0</v>
      </c>
      <c r="EC338" s="206">
        <f t="shared" si="1879"/>
        <v>0</v>
      </c>
      <c r="ED338" s="207"/>
      <c r="EE338" s="207">
        <f t="shared" si="1880"/>
        <v>0</v>
      </c>
      <c r="EF338" s="206">
        <f t="shared" si="1881"/>
        <v>0</v>
      </c>
      <c r="EG338" s="206">
        <f t="shared" si="1882"/>
        <v>0</v>
      </c>
      <c r="EH338" s="207"/>
      <c r="EI338" s="207">
        <f t="shared" si="1883"/>
        <v>0</v>
      </c>
      <c r="EJ338" s="206">
        <f t="shared" si="1884"/>
        <v>0</v>
      </c>
      <c r="EK338" s="206">
        <f t="shared" si="1885"/>
        <v>0</v>
      </c>
      <c r="EL338" s="207"/>
      <c r="EM338" s="207">
        <f t="shared" si="1886"/>
        <v>0</v>
      </c>
      <c r="EN338" s="206">
        <f t="shared" si="1887"/>
        <v>0</v>
      </c>
      <c r="EO338" s="206">
        <f t="shared" si="1888"/>
        <v>0</v>
      </c>
      <c r="EP338" s="207"/>
      <c r="EQ338" s="207">
        <f t="shared" si="1889"/>
        <v>0</v>
      </c>
      <c r="ER338" s="206">
        <f t="shared" si="1890"/>
        <v>0</v>
      </c>
      <c r="ES338" s="206">
        <f t="shared" si="1891"/>
        <v>0</v>
      </c>
      <c r="ET338" s="207"/>
      <c r="EU338" s="207">
        <f t="shared" si="1892"/>
        <v>0</v>
      </c>
      <c r="EV338" s="206">
        <f t="shared" si="1893"/>
        <v>0</v>
      </c>
      <c r="EW338" s="206">
        <f t="shared" si="1894"/>
        <v>0</v>
      </c>
      <c r="EX338" s="207"/>
      <c r="EY338" s="207">
        <f t="shared" si="1895"/>
        <v>0</v>
      </c>
      <c r="EZ338" s="206">
        <f t="shared" si="1896"/>
        <v>0</v>
      </c>
      <c r="FA338" s="206">
        <f t="shared" si="1897"/>
        <v>0</v>
      </c>
      <c r="FB338" s="207"/>
      <c r="FC338" s="207">
        <f t="shared" si="1898"/>
        <v>0</v>
      </c>
      <c r="FD338" s="206">
        <f t="shared" si="1899"/>
        <v>0</v>
      </c>
      <c r="FE338" s="206">
        <f t="shared" si="1900"/>
        <v>0</v>
      </c>
      <c r="FF338" s="207"/>
      <c r="FG338" s="207">
        <f t="shared" si="1901"/>
        <v>0</v>
      </c>
      <c r="FH338" s="206">
        <f t="shared" si="1902"/>
        <v>0</v>
      </c>
      <c r="FI338" s="206">
        <f t="shared" si="1903"/>
        <v>0</v>
      </c>
      <c r="FJ338" s="207"/>
      <c r="FK338" s="207">
        <f t="shared" si="1904"/>
        <v>0</v>
      </c>
      <c r="FL338" s="206">
        <f t="shared" si="1905"/>
        <v>0</v>
      </c>
      <c r="FM338" s="206">
        <f t="shared" si="1906"/>
        <v>0</v>
      </c>
      <c r="FN338" s="207"/>
      <c r="FO338" s="207">
        <f t="shared" si="1907"/>
        <v>0</v>
      </c>
      <c r="FP338" s="206">
        <f t="shared" si="1908"/>
        <v>0</v>
      </c>
      <c r="FQ338" s="206">
        <f t="shared" si="1909"/>
        <v>0</v>
      </c>
      <c r="FR338" s="207"/>
      <c r="FS338" s="207">
        <f t="shared" si="1910"/>
        <v>0</v>
      </c>
      <c r="FT338" s="206">
        <f t="shared" si="1911"/>
        <v>0</v>
      </c>
      <c r="FU338" s="206">
        <f t="shared" si="1912"/>
        <v>0</v>
      </c>
      <c r="FV338" s="207"/>
      <c r="FW338" s="207">
        <f>SUM(FV338*CH338)</f>
        <v>0</v>
      </c>
      <c r="FX338" s="206"/>
      <c r="FY338" s="206"/>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1:263" s="3" customFormat="1" x14ac:dyDescent="0.2">
      <c r="A339" s="45"/>
      <c r="B339" s="45"/>
      <c r="C339" s="45" t="s">
        <v>7</v>
      </c>
      <c r="D339" s="45">
        <v>100</v>
      </c>
      <c r="E339" s="486"/>
      <c r="F339" s="52">
        <f t="shared" ref="F339" si="2010">SUM(E339*$D339)</f>
        <v>0</v>
      </c>
      <c r="G339" s="47"/>
      <c r="H339" s="52">
        <f t="shared" ref="H339" si="2011">SUM(G339*$D339)</f>
        <v>0</v>
      </c>
      <c r="I339" s="47"/>
      <c r="J339" s="52">
        <f t="shared" ref="J339" si="2012">SUM(I339*$D339)</f>
        <v>0</v>
      </c>
      <c r="K339" s="47"/>
      <c r="L339" s="52">
        <f t="shared" ref="L339" si="2013">SUM(K339*$D339)</f>
        <v>0</v>
      </c>
      <c r="M339" s="47"/>
      <c r="N339" s="52">
        <f t="shared" ref="N339" si="2014">SUM(M339*$D339)</f>
        <v>0</v>
      </c>
      <c r="O339" s="47"/>
      <c r="P339" s="52">
        <f t="shared" ref="P339" si="2015">SUM(O339*$D339)</f>
        <v>0</v>
      </c>
      <c r="Q339" s="47"/>
      <c r="R339" s="52">
        <f t="shared" ref="R339" si="2016">SUM(Q339*$D339)</f>
        <v>0</v>
      </c>
      <c r="S339" s="47"/>
      <c r="T339" s="52">
        <f t="shared" ref="T339" si="2017">SUM(S339*$D339)</f>
        <v>0</v>
      </c>
      <c r="U339" s="47"/>
      <c r="V339" s="52">
        <f t="shared" ref="V339" si="2018">SUM(U339*$D339)</f>
        <v>0</v>
      </c>
      <c r="W339" s="47"/>
      <c r="X339" s="52">
        <f t="shared" ref="X339" si="2019">SUM(W339*$D339)</f>
        <v>0</v>
      </c>
      <c r="Y339" s="47"/>
      <c r="Z339" s="52">
        <f t="shared" ref="Z339" si="2020">SUM(Y339*$D339)</f>
        <v>0</v>
      </c>
      <c r="AA339" s="47"/>
      <c r="AB339" s="481">
        <f t="shared" ref="AB339" si="2021">SUM(AA339*$D339)</f>
        <v>0</v>
      </c>
      <c r="AC339" s="486"/>
      <c r="AD339" s="52">
        <f t="shared" si="1843"/>
        <v>0</v>
      </c>
      <c r="AE339" s="47"/>
      <c r="AF339" s="52">
        <f t="shared" si="1844"/>
        <v>0</v>
      </c>
      <c r="AG339" s="47"/>
      <c r="AH339" s="52">
        <f t="shared" si="1845"/>
        <v>0</v>
      </c>
      <c r="AI339" s="47"/>
      <c r="AJ339" s="52">
        <f t="shared" si="1846"/>
        <v>0</v>
      </c>
      <c r="AK339" s="47"/>
      <c r="AL339" s="52">
        <f t="shared" si="1847"/>
        <v>0</v>
      </c>
      <c r="AM339" s="47"/>
      <c r="AN339" s="52">
        <f t="shared" si="1848"/>
        <v>0</v>
      </c>
      <c r="AO339" s="47"/>
      <c r="AP339" s="52">
        <f t="shared" si="1849"/>
        <v>0</v>
      </c>
      <c r="AQ339" s="47"/>
      <c r="AR339" s="52">
        <f t="shared" si="1850"/>
        <v>0</v>
      </c>
      <c r="AS339" s="47"/>
      <c r="AT339" s="52">
        <f t="shared" si="1851"/>
        <v>0</v>
      </c>
      <c r="AU339" s="47"/>
      <c r="AV339" s="52">
        <f t="shared" si="1852"/>
        <v>0</v>
      </c>
      <c r="AW339" s="47"/>
      <c r="AX339" s="52">
        <f t="shared" si="1853"/>
        <v>0</v>
      </c>
      <c r="AY339" s="47"/>
      <c r="AZ339" s="481">
        <f t="shared" si="1854"/>
        <v>0</v>
      </c>
      <c r="BA339" s="486"/>
      <c r="BB339" s="52">
        <f t="shared" si="1855"/>
        <v>0</v>
      </c>
      <c r="BC339" s="47"/>
      <c r="BD339" s="52">
        <f t="shared" ref="BD339" si="2022">SUM(BC339*$D339)</f>
        <v>0</v>
      </c>
      <c r="BE339" s="47"/>
      <c r="BF339" s="52">
        <f t="shared" ref="BF339" si="2023">SUM(BE339*$D339)</f>
        <v>0</v>
      </c>
      <c r="BG339" s="47"/>
      <c r="BH339" s="52">
        <f t="shared" ref="BH339" si="2024">SUM(BG339*$D339)</f>
        <v>0</v>
      </c>
      <c r="BI339" s="47"/>
      <c r="BJ339" s="52">
        <f t="shared" ref="BJ339" si="2025">SUM(BI339*$D339)</f>
        <v>0</v>
      </c>
      <c r="BK339" s="47"/>
      <c r="BL339" s="52">
        <f t="shared" ref="BL339" si="2026">SUM(BK339*$D339)</f>
        <v>0</v>
      </c>
      <c r="BM339" s="47"/>
      <c r="BN339" s="52">
        <f t="shared" ref="BN339" si="2027">SUM(BM339*$D339)</f>
        <v>0</v>
      </c>
      <c r="BO339" s="47"/>
      <c r="BP339" s="52">
        <f t="shared" ref="BP339" si="2028">SUM(BO339*$D339)</f>
        <v>0</v>
      </c>
      <c r="BQ339" s="47"/>
      <c r="BR339" s="52">
        <f t="shared" ref="BR339" si="2029">SUM(BQ339*$D339)</f>
        <v>0</v>
      </c>
      <c r="BS339" s="47"/>
      <c r="BT339" s="52">
        <f t="shared" ref="BT339" si="2030">SUM(BS339*$D339)</f>
        <v>0</v>
      </c>
      <c r="BU339" s="47"/>
      <c r="BV339" s="52">
        <f t="shared" ref="BV339" si="2031">SUM(BU339*$D339)</f>
        <v>0</v>
      </c>
      <c r="BW339" s="47"/>
      <c r="BX339" s="505">
        <f t="shared" ref="BX339" si="2032">SUM(BW339*$D339)</f>
        <v>0</v>
      </c>
      <c r="BY339" s="499"/>
      <c r="BZ339" s="52">
        <f t="shared" ref="BZ339" si="2033">SUM(BY339*$D339)</f>
        <v>0</v>
      </c>
      <c r="CA339" s="47"/>
      <c r="CB339" s="52">
        <f t="shared" ref="CB339" si="2034">SUM(CA339*$D339)</f>
        <v>0</v>
      </c>
      <c r="CC339" s="47"/>
      <c r="CD339" s="52">
        <f t="shared" ref="CD339" si="2035">SUM(CC339*$D339)</f>
        <v>0</v>
      </c>
      <c r="CE339" s="47"/>
      <c r="CF339" s="52">
        <f t="shared" ref="CF339" si="2036">SUM(CE339*$D339)</f>
        <v>0</v>
      </c>
      <c r="CG339" s="42"/>
      <c r="CH339" s="49">
        <f t="shared" si="1871"/>
        <v>0</v>
      </c>
      <c r="CI339" s="49">
        <f t="shared" si="1928"/>
        <v>0</v>
      </c>
      <c r="CJ339" s="1"/>
      <c r="CK339" s="1"/>
      <c r="CL339" s="207"/>
      <c r="CM339" s="207">
        <f t="shared" si="1872"/>
        <v>0</v>
      </c>
      <c r="CN339" s="206">
        <f t="shared" si="1929"/>
        <v>0</v>
      </c>
      <c r="CO339" s="206">
        <f t="shared" si="1930"/>
        <v>0</v>
      </c>
      <c r="CP339" s="207"/>
      <c r="CQ339" s="207">
        <f t="shared" si="1931"/>
        <v>0</v>
      </c>
      <c r="CR339" s="206">
        <f t="shared" si="1932"/>
        <v>0</v>
      </c>
      <c r="CS339" s="206">
        <f t="shared" si="1933"/>
        <v>0</v>
      </c>
      <c r="CT339" s="207"/>
      <c r="CU339" s="207">
        <f t="shared" si="1873"/>
        <v>0</v>
      </c>
      <c r="CV339" s="206">
        <f t="shared" si="1934"/>
        <v>0</v>
      </c>
      <c r="CW339" s="206">
        <f t="shared" si="1935"/>
        <v>0</v>
      </c>
      <c r="CX339" s="207"/>
      <c r="CY339" s="207">
        <f t="shared" si="1936"/>
        <v>0</v>
      </c>
      <c r="CZ339" s="206">
        <f t="shared" si="1926"/>
        <v>0</v>
      </c>
      <c r="DA339" s="206">
        <f t="shared" si="1927"/>
        <v>0</v>
      </c>
      <c r="DB339" s="207"/>
      <c r="DC339" s="207">
        <f t="shared" si="1937"/>
        <v>0</v>
      </c>
      <c r="DD339" s="206">
        <f t="shared" ref="DD339:DD369" si="2037">SUM(DB339+M339)</f>
        <v>0</v>
      </c>
      <c r="DE339" s="206">
        <f t="shared" si="1939"/>
        <v>0</v>
      </c>
      <c r="DF339" s="207"/>
      <c r="DG339" s="207">
        <f t="shared" si="1940"/>
        <v>0</v>
      </c>
      <c r="DH339" s="206">
        <f t="shared" si="1941"/>
        <v>0</v>
      </c>
      <c r="DI339" s="206">
        <f t="shared" si="1942"/>
        <v>0</v>
      </c>
      <c r="DJ339" s="207"/>
      <c r="DK339" s="207">
        <f t="shared" si="1943"/>
        <v>0</v>
      </c>
      <c r="DL339" s="206">
        <f t="shared" si="1944"/>
        <v>0</v>
      </c>
      <c r="DM339" s="206">
        <f t="shared" si="1945"/>
        <v>0</v>
      </c>
      <c r="DN339" s="207"/>
      <c r="DO339" s="207">
        <f t="shared" si="1946"/>
        <v>0</v>
      </c>
      <c r="DP339" s="206">
        <f t="shared" si="1947"/>
        <v>0</v>
      </c>
      <c r="DQ339" s="206">
        <f t="shared" si="1948"/>
        <v>0</v>
      </c>
      <c r="DR339" s="207"/>
      <c r="DS339" s="207">
        <f t="shared" si="1949"/>
        <v>0</v>
      </c>
      <c r="DT339" s="206">
        <f t="shared" si="1950"/>
        <v>0</v>
      </c>
      <c r="DU339" s="206">
        <f t="shared" si="1951"/>
        <v>0</v>
      </c>
      <c r="DV339" s="207"/>
      <c r="DW339" s="207">
        <f t="shared" si="1874"/>
        <v>0</v>
      </c>
      <c r="DX339" s="206">
        <f t="shared" si="1875"/>
        <v>0</v>
      </c>
      <c r="DY339" s="206">
        <f t="shared" si="1876"/>
        <v>0</v>
      </c>
      <c r="DZ339" s="525"/>
      <c r="EA339" s="207">
        <f t="shared" si="1877"/>
        <v>0</v>
      </c>
      <c r="EB339" s="206">
        <f t="shared" si="1878"/>
        <v>0</v>
      </c>
      <c r="EC339" s="206">
        <f t="shared" si="1879"/>
        <v>0</v>
      </c>
      <c r="ED339" s="207"/>
      <c r="EE339" s="207">
        <f t="shared" si="1880"/>
        <v>0</v>
      </c>
      <c r="EF339" s="206">
        <f t="shared" si="1881"/>
        <v>0</v>
      </c>
      <c r="EG339" s="206">
        <f t="shared" si="1882"/>
        <v>0</v>
      </c>
      <c r="EH339" s="207"/>
      <c r="EI339" s="207">
        <f t="shared" si="1883"/>
        <v>0</v>
      </c>
      <c r="EJ339" s="206">
        <f t="shared" si="1884"/>
        <v>0</v>
      </c>
      <c r="EK339" s="206">
        <f t="shared" si="1885"/>
        <v>0</v>
      </c>
      <c r="EL339" s="207"/>
      <c r="EM339" s="207">
        <f t="shared" si="1886"/>
        <v>0</v>
      </c>
      <c r="EN339" s="206">
        <f t="shared" si="1887"/>
        <v>0</v>
      </c>
      <c r="EO339" s="206">
        <f t="shared" si="1888"/>
        <v>0</v>
      </c>
      <c r="EP339" s="207"/>
      <c r="EQ339" s="207">
        <f t="shared" si="1889"/>
        <v>0</v>
      </c>
      <c r="ER339" s="206">
        <f t="shared" si="1890"/>
        <v>0</v>
      </c>
      <c r="ES339" s="206">
        <f t="shared" si="1891"/>
        <v>0</v>
      </c>
      <c r="ET339" s="207"/>
      <c r="EU339" s="207">
        <f t="shared" si="1892"/>
        <v>0</v>
      </c>
      <c r="EV339" s="206">
        <f t="shared" si="1893"/>
        <v>0</v>
      </c>
      <c r="EW339" s="206">
        <f t="shared" si="1894"/>
        <v>0</v>
      </c>
      <c r="EX339" s="207"/>
      <c r="EY339" s="207">
        <f t="shared" si="1895"/>
        <v>0</v>
      </c>
      <c r="EZ339" s="206">
        <f t="shared" si="1896"/>
        <v>0</v>
      </c>
      <c r="FA339" s="206">
        <f t="shared" si="1897"/>
        <v>0</v>
      </c>
      <c r="FB339" s="207"/>
      <c r="FC339" s="207">
        <f t="shared" si="1898"/>
        <v>0</v>
      </c>
      <c r="FD339" s="206">
        <f t="shared" si="1899"/>
        <v>0</v>
      </c>
      <c r="FE339" s="206">
        <f t="shared" si="1900"/>
        <v>0</v>
      </c>
      <c r="FF339" s="207"/>
      <c r="FG339" s="207">
        <f t="shared" si="1901"/>
        <v>0</v>
      </c>
      <c r="FH339" s="206">
        <f t="shared" si="1902"/>
        <v>0</v>
      </c>
      <c r="FI339" s="206">
        <f t="shared" si="1903"/>
        <v>0</v>
      </c>
      <c r="FJ339" s="207"/>
      <c r="FK339" s="207">
        <f t="shared" si="1904"/>
        <v>0</v>
      </c>
      <c r="FL339" s="206">
        <f t="shared" si="1905"/>
        <v>0</v>
      </c>
      <c r="FM339" s="206">
        <f t="shared" si="1906"/>
        <v>0</v>
      </c>
      <c r="FN339" s="207"/>
      <c r="FO339" s="207">
        <f t="shared" si="1907"/>
        <v>0</v>
      </c>
      <c r="FP339" s="206">
        <f t="shared" si="1908"/>
        <v>0</v>
      </c>
      <c r="FQ339" s="206">
        <f t="shared" si="1909"/>
        <v>0</v>
      </c>
      <c r="FR339" s="207"/>
      <c r="FS339" s="207">
        <f t="shared" si="1910"/>
        <v>0</v>
      </c>
      <c r="FT339" s="206">
        <f t="shared" si="1911"/>
        <v>0</v>
      </c>
      <c r="FU339" s="206">
        <f t="shared" si="1912"/>
        <v>0</v>
      </c>
      <c r="FV339" s="207"/>
      <c r="FW339" s="207">
        <f t="shared" ref="FW339:FW360" si="2038">SUM(FV339*CH339)</f>
        <v>0</v>
      </c>
      <c r="FX339" s="206"/>
      <c r="FY339" s="206"/>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1:263" s="3" customFormat="1" x14ac:dyDescent="0.2">
      <c r="A340" s="45" t="s">
        <v>226</v>
      </c>
      <c r="B340" s="45" t="s">
        <v>227</v>
      </c>
      <c r="C340" s="45" t="s">
        <v>3</v>
      </c>
      <c r="D340" s="45">
        <v>100</v>
      </c>
      <c r="E340" s="486"/>
      <c r="F340" s="52">
        <f t="shared" ref="F340:F356" si="2039">SUM(E340*$D340)</f>
        <v>0</v>
      </c>
      <c r="G340" s="47"/>
      <c r="H340" s="52">
        <f t="shared" ref="H340:H356" si="2040">SUM(G340*$D340)</f>
        <v>0</v>
      </c>
      <c r="I340" s="47"/>
      <c r="J340" s="52">
        <f t="shared" ref="J340:J356" si="2041">SUM(I340*$D340)</f>
        <v>0</v>
      </c>
      <c r="K340" s="47"/>
      <c r="L340" s="52">
        <f t="shared" ref="L340:L356" si="2042">SUM(K340*$D340)</f>
        <v>0</v>
      </c>
      <c r="M340" s="47"/>
      <c r="N340" s="52">
        <f t="shared" ref="N340:N356" si="2043">SUM(M340*$D340)</f>
        <v>0</v>
      </c>
      <c r="O340" s="47"/>
      <c r="P340" s="52">
        <f t="shared" ref="P340:P356" si="2044">SUM(O340*$D340)</f>
        <v>0</v>
      </c>
      <c r="Q340" s="47"/>
      <c r="R340" s="52">
        <f t="shared" ref="R340:R356" si="2045">SUM(Q340*$D340)</f>
        <v>0</v>
      </c>
      <c r="S340" s="47"/>
      <c r="T340" s="52">
        <f t="shared" ref="T340:T356" si="2046">SUM(S340*$D340)</f>
        <v>0</v>
      </c>
      <c r="U340" s="47"/>
      <c r="V340" s="52">
        <f t="shared" ref="V340:V356" si="2047">SUM(U340*$D340)</f>
        <v>0</v>
      </c>
      <c r="W340" s="47"/>
      <c r="X340" s="52">
        <f t="shared" ref="X340:X356" si="2048">SUM(W340*$D340)</f>
        <v>0</v>
      </c>
      <c r="Y340" s="47"/>
      <c r="Z340" s="52">
        <f t="shared" ref="Z340:Z356" si="2049">SUM(Y340*$D340)</f>
        <v>0</v>
      </c>
      <c r="AA340" s="47"/>
      <c r="AB340" s="481">
        <f t="shared" ref="AB340:AB356" si="2050">SUM(AA340*$D340)</f>
        <v>0</v>
      </c>
      <c r="AC340" s="486"/>
      <c r="AD340" s="52">
        <f t="shared" si="1843"/>
        <v>0</v>
      </c>
      <c r="AE340" s="47"/>
      <c r="AF340" s="52">
        <f t="shared" si="1844"/>
        <v>0</v>
      </c>
      <c r="AG340" s="47"/>
      <c r="AH340" s="52">
        <f t="shared" si="1845"/>
        <v>0</v>
      </c>
      <c r="AI340" s="47"/>
      <c r="AJ340" s="52">
        <f t="shared" si="1846"/>
        <v>0</v>
      </c>
      <c r="AK340" s="47"/>
      <c r="AL340" s="52">
        <f t="shared" si="1847"/>
        <v>0</v>
      </c>
      <c r="AM340" s="47"/>
      <c r="AN340" s="52">
        <f t="shared" si="1848"/>
        <v>0</v>
      </c>
      <c r="AO340" s="47"/>
      <c r="AP340" s="52">
        <f t="shared" si="1849"/>
        <v>0</v>
      </c>
      <c r="AQ340" s="47"/>
      <c r="AR340" s="52">
        <f t="shared" si="1850"/>
        <v>0</v>
      </c>
      <c r="AS340" s="47"/>
      <c r="AT340" s="52">
        <f t="shared" si="1851"/>
        <v>0</v>
      </c>
      <c r="AU340" s="47"/>
      <c r="AV340" s="52">
        <f t="shared" si="1852"/>
        <v>0</v>
      </c>
      <c r="AW340" s="47"/>
      <c r="AX340" s="52">
        <f t="shared" si="1853"/>
        <v>0</v>
      </c>
      <c r="AY340" s="47"/>
      <c r="AZ340" s="481">
        <f t="shared" si="1854"/>
        <v>0</v>
      </c>
      <c r="BA340" s="486"/>
      <c r="BB340" s="52">
        <f t="shared" ref="BB340:BB356" si="2051">SUM(BA340*$D340)</f>
        <v>0</v>
      </c>
      <c r="BC340" s="47"/>
      <c r="BD340" s="52">
        <f t="shared" ref="BD340:BD356" si="2052">SUM(BC340*$D340)</f>
        <v>0</v>
      </c>
      <c r="BE340" s="47"/>
      <c r="BF340" s="52">
        <f t="shared" ref="BF340:BF356" si="2053">SUM(BE340*$D340)</f>
        <v>0</v>
      </c>
      <c r="BG340" s="47"/>
      <c r="BH340" s="52">
        <f t="shared" ref="BH340:BH356" si="2054">SUM(BG340*$D340)</f>
        <v>0</v>
      </c>
      <c r="BI340" s="47"/>
      <c r="BJ340" s="52">
        <f t="shared" ref="BJ340:BJ356" si="2055">SUM(BI340*$D340)</f>
        <v>0</v>
      </c>
      <c r="BK340" s="47"/>
      <c r="BL340" s="52">
        <f t="shared" ref="BL340:BL356" si="2056">SUM(BK340*$D340)</f>
        <v>0</v>
      </c>
      <c r="BM340" s="47"/>
      <c r="BN340" s="52">
        <f t="shared" ref="BN340:BN356" si="2057">SUM(BM340*$D340)</f>
        <v>0</v>
      </c>
      <c r="BO340" s="47"/>
      <c r="BP340" s="52">
        <f t="shared" ref="BP340:BP356" si="2058">SUM(BO340*$D340)</f>
        <v>0</v>
      </c>
      <c r="BQ340" s="47"/>
      <c r="BR340" s="52">
        <f t="shared" ref="BR340:BR356" si="2059">SUM(BQ340*$D340)</f>
        <v>0</v>
      </c>
      <c r="BS340" s="47"/>
      <c r="BT340" s="52">
        <f t="shared" ref="BT340:BT356" si="2060">SUM(BS340*$D340)</f>
        <v>0</v>
      </c>
      <c r="BU340" s="47"/>
      <c r="BV340" s="52">
        <f t="shared" ref="BV340:BV356" si="2061">SUM(BU340*$D340)</f>
        <v>0</v>
      </c>
      <c r="BW340" s="47"/>
      <c r="BX340" s="505">
        <f t="shared" ref="BX340:BX356" si="2062">SUM(BW340*$D340)</f>
        <v>0</v>
      </c>
      <c r="BY340" s="499"/>
      <c r="BZ340" s="52">
        <f t="shared" ref="BZ340:BZ356" si="2063">SUM(BY340*$D340)</f>
        <v>0</v>
      </c>
      <c r="CA340" s="47"/>
      <c r="CB340" s="52">
        <f t="shared" ref="CB340:CB356" si="2064">SUM(CA340*$D340)</f>
        <v>0</v>
      </c>
      <c r="CC340" s="47"/>
      <c r="CD340" s="52">
        <f t="shared" ref="CD340:CD356" si="2065">SUM(CC340*$D340)</f>
        <v>0</v>
      </c>
      <c r="CE340" s="47"/>
      <c r="CF340" s="52">
        <f t="shared" ref="CF340:CF356" si="2066">SUM(CE340*$D340)</f>
        <v>0</v>
      </c>
      <c r="CG340" s="42"/>
      <c r="CH340" s="49">
        <f t="shared" si="1871"/>
        <v>0</v>
      </c>
      <c r="CI340" s="49">
        <f t="shared" si="1928"/>
        <v>0</v>
      </c>
      <c r="CJ340" s="1"/>
      <c r="CK340" s="1"/>
      <c r="CL340" s="207"/>
      <c r="CM340" s="207">
        <f t="shared" si="1872"/>
        <v>0</v>
      </c>
      <c r="CN340" s="206">
        <f t="shared" si="1929"/>
        <v>0</v>
      </c>
      <c r="CO340" s="206">
        <f t="shared" si="1930"/>
        <v>0</v>
      </c>
      <c r="CP340" s="207"/>
      <c r="CQ340" s="207">
        <f t="shared" si="1931"/>
        <v>0</v>
      </c>
      <c r="CR340" s="206">
        <f t="shared" si="1932"/>
        <v>0</v>
      </c>
      <c r="CS340" s="206">
        <f t="shared" si="1933"/>
        <v>0</v>
      </c>
      <c r="CT340" s="207"/>
      <c r="CU340" s="207">
        <f t="shared" si="1873"/>
        <v>0</v>
      </c>
      <c r="CV340" s="206">
        <f t="shared" si="1934"/>
        <v>0</v>
      </c>
      <c r="CW340" s="206">
        <f t="shared" si="1935"/>
        <v>0</v>
      </c>
      <c r="CX340" s="207"/>
      <c r="CY340" s="207">
        <f t="shared" si="1936"/>
        <v>0</v>
      </c>
      <c r="CZ340" s="206">
        <f t="shared" si="1926"/>
        <v>0</v>
      </c>
      <c r="DA340" s="206">
        <f t="shared" si="1927"/>
        <v>0</v>
      </c>
      <c r="DB340" s="207"/>
      <c r="DC340" s="207">
        <f t="shared" si="1937"/>
        <v>0</v>
      </c>
      <c r="DD340" s="206">
        <f t="shared" si="2037"/>
        <v>0</v>
      </c>
      <c r="DE340" s="206">
        <f t="shared" si="1939"/>
        <v>0</v>
      </c>
      <c r="DF340" s="207"/>
      <c r="DG340" s="207">
        <f t="shared" si="1940"/>
        <v>0</v>
      </c>
      <c r="DH340" s="206">
        <f t="shared" si="1941"/>
        <v>0</v>
      </c>
      <c r="DI340" s="206">
        <f t="shared" si="1942"/>
        <v>0</v>
      </c>
      <c r="DJ340" s="207"/>
      <c r="DK340" s="207">
        <f t="shared" si="1943"/>
        <v>0</v>
      </c>
      <c r="DL340" s="206">
        <f t="shared" si="1944"/>
        <v>0</v>
      </c>
      <c r="DM340" s="206">
        <f t="shared" si="1945"/>
        <v>0</v>
      </c>
      <c r="DN340" s="207"/>
      <c r="DO340" s="207">
        <f t="shared" si="1946"/>
        <v>0</v>
      </c>
      <c r="DP340" s="206">
        <f t="shared" si="1947"/>
        <v>0</v>
      </c>
      <c r="DQ340" s="206">
        <f t="shared" si="1948"/>
        <v>0</v>
      </c>
      <c r="DR340" s="207"/>
      <c r="DS340" s="207">
        <f t="shared" si="1949"/>
        <v>0</v>
      </c>
      <c r="DT340" s="206">
        <f t="shared" si="1950"/>
        <v>0</v>
      </c>
      <c r="DU340" s="206">
        <f t="shared" si="1951"/>
        <v>0</v>
      </c>
      <c r="DV340" s="207"/>
      <c r="DW340" s="207">
        <f t="shared" si="1874"/>
        <v>0</v>
      </c>
      <c r="DX340" s="206">
        <f t="shared" si="1875"/>
        <v>0</v>
      </c>
      <c r="DY340" s="206">
        <f t="shared" si="1876"/>
        <v>0</v>
      </c>
      <c r="DZ340" s="525"/>
      <c r="EA340" s="207">
        <f t="shared" si="1877"/>
        <v>0</v>
      </c>
      <c r="EB340" s="206">
        <f t="shared" si="1878"/>
        <v>0</v>
      </c>
      <c r="EC340" s="206">
        <f t="shared" si="1879"/>
        <v>0</v>
      </c>
      <c r="ED340" s="207"/>
      <c r="EE340" s="207">
        <f t="shared" si="1880"/>
        <v>0</v>
      </c>
      <c r="EF340" s="206">
        <f t="shared" si="1881"/>
        <v>0</v>
      </c>
      <c r="EG340" s="206">
        <f t="shared" si="1882"/>
        <v>0</v>
      </c>
      <c r="EH340" s="207"/>
      <c r="EI340" s="207">
        <f t="shared" si="1883"/>
        <v>0</v>
      </c>
      <c r="EJ340" s="206">
        <f t="shared" si="1884"/>
        <v>0</v>
      </c>
      <c r="EK340" s="206">
        <f t="shared" si="1885"/>
        <v>0</v>
      </c>
      <c r="EL340" s="207"/>
      <c r="EM340" s="207">
        <f t="shared" si="1886"/>
        <v>0</v>
      </c>
      <c r="EN340" s="206">
        <f t="shared" si="1887"/>
        <v>0</v>
      </c>
      <c r="EO340" s="206">
        <f t="shared" si="1888"/>
        <v>0</v>
      </c>
      <c r="EP340" s="207"/>
      <c r="EQ340" s="207">
        <f t="shared" si="1889"/>
        <v>0</v>
      </c>
      <c r="ER340" s="206">
        <f t="shared" si="1890"/>
        <v>0</v>
      </c>
      <c r="ES340" s="206">
        <f t="shared" si="1891"/>
        <v>0</v>
      </c>
      <c r="ET340" s="207"/>
      <c r="EU340" s="207">
        <f t="shared" si="1892"/>
        <v>0</v>
      </c>
      <c r="EV340" s="206">
        <f t="shared" si="1893"/>
        <v>0</v>
      </c>
      <c r="EW340" s="206">
        <f t="shared" si="1894"/>
        <v>0</v>
      </c>
      <c r="EX340" s="207"/>
      <c r="EY340" s="207">
        <f t="shared" si="1895"/>
        <v>0</v>
      </c>
      <c r="EZ340" s="206">
        <f t="shared" si="1896"/>
        <v>0</v>
      </c>
      <c r="FA340" s="206">
        <f t="shared" si="1897"/>
        <v>0</v>
      </c>
      <c r="FB340" s="207"/>
      <c r="FC340" s="207">
        <f t="shared" si="1898"/>
        <v>0</v>
      </c>
      <c r="FD340" s="206">
        <f t="shared" si="1899"/>
        <v>0</v>
      </c>
      <c r="FE340" s="206">
        <f t="shared" si="1900"/>
        <v>0</v>
      </c>
      <c r="FF340" s="207"/>
      <c r="FG340" s="207">
        <f t="shared" si="1901"/>
        <v>0</v>
      </c>
      <c r="FH340" s="206">
        <f t="shared" si="1902"/>
        <v>0</v>
      </c>
      <c r="FI340" s="206">
        <f t="shared" si="1903"/>
        <v>0</v>
      </c>
      <c r="FJ340" s="207"/>
      <c r="FK340" s="207">
        <f t="shared" si="1904"/>
        <v>0</v>
      </c>
      <c r="FL340" s="206">
        <f t="shared" si="1905"/>
        <v>0</v>
      </c>
      <c r="FM340" s="206">
        <f t="shared" si="1906"/>
        <v>0</v>
      </c>
      <c r="FN340" s="207"/>
      <c r="FO340" s="207">
        <f t="shared" si="1907"/>
        <v>0</v>
      </c>
      <c r="FP340" s="206">
        <f t="shared" si="1908"/>
        <v>0</v>
      </c>
      <c r="FQ340" s="206">
        <f t="shared" si="1909"/>
        <v>0</v>
      </c>
      <c r="FR340" s="207"/>
      <c r="FS340" s="207">
        <f t="shared" si="1910"/>
        <v>0</v>
      </c>
      <c r="FT340" s="206">
        <f t="shared" si="1911"/>
        <v>0</v>
      </c>
      <c r="FU340" s="206">
        <f t="shared" si="1912"/>
        <v>0</v>
      </c>
      <c r="FV340" s="207"/>
      <c r="FW340" s="207">
        <f t="shared" ref="FW340:FW356" si="2067">SUM(FV340*CH340)</f>
        <v>0</v>
      </c>
      <c r="FX340" s="206"/>
      <c r="FY340" s="206"/>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1:263" s="3" customFormat="1" x14ac:dyDescent="0.2">
      <c r="A341" s="45" t="s">
        <v>89</v>
      </c>
      <c r="B341" s="45" t="s">
        <v>90</v>
      </c>
      <c r="C341" s="45" t="s">
        <v>3</v>
      </c>
      <c r="D341" s="45">
        <v>100</v>
      </c>
      <c r="E341" s="486"/>
      <c r="F341" s="52">
        <f t="shared" si="2039"/>
        <v>0</v>
      </c>
      <c r="G341" s="47"/>
      <c r="H341" s="52">
        <f t="shared" si="2040"/>
        <v>0</v>
      </c>
      <c r="I341" s="47"/>
      <c r="J341" s="52">
        <f t="shared" si="2041"/>
        <v>0</v>
      </c>
      <c r="K341" s="47"/>
      <c r="L341" s="52">
        <f t="shared" si="2042"/>
        <v>0</v>
      </c>
      <c r="M341" s="47"/>
      <c r="N341" s="52">
        <f t="shared" si="2043"/>
        <v>0</v>
      </c>
      <c r="O341" s="47"/>
      <c r="P341" s="52">
        <f t="shared" si="2044"/>
        <v>0</v>
      </c>
      <c r="Q341" s="47"/>
      <c r="R341" s="52">
        <f t="shared" si="2045"/>
        <v>0</v>
      </c>
      <c r="S341" s="47"/>
      <c r="T341" s="52">
        <f t="shared" si="2046"/>
        <v>0</v>
      </c>
      <c r="U341" s="47"/>
      <c r="V341" s="52">
        <f t="shared" si="2047"/>
        <v>0</v>
      </c>
      <c r="W341" s="47"/>
      <c r="X341" s="52">
        <f t="shared" si="2048"/>
        <v>0</v>
      </c>
      <c r="Y341" s="47"/>
      <c r="Z341" s="52">
        <f t="shared" si="2049"/>
        <v>0</v>
      </c>
      <c r="AA341" s="47"/>
      <c r="AB341" s="481">
        <f t="shared" si="2050"/>
        <v>0</v>
      </c>
      <c r="AC341" s="486"/>
      <c r="AD341" s="52">
        <f t="shared" si="1843"/>
        <v>0</v>
      </c>
      <c r="AE341" s="47"/>
      <c r="AF341" s="52">
        <f t="shared" si="1844"/>
        <v>0</v>
      </c>
      <c r="AG341" s="47"/>
      <c r="AH341" s="52">
        <f t="shared" si="1845"/>
        <v>0</v>
      </c>
      <c r="AI341" s="47"/>
      <c r="AJ341" s="52">
        <f t="shared" si="1846"/>
        <v>0</v>
      </c>
      <c r="AK341" s="47"/>
      <c r="AL341" s="52">
        <f t="shared" si="1847"/>
        <v>0</v>
      </c>
      <c r="AM341" s="47"/>
      <c r="AN341" s="52">
        <f t="shared" si="1848"/>
        <v>0</v>
      </c>
      <c r="AO341" s="47"/>
      <c r="AP341" s="52">
        <f t="shared" si="1849"/>
        <v>0</v>
      </c>
      <c r="AQ341" s="47"/>
      <c r="AR341" s="52">
        <f t="shared" si="1850"/>
        <v>0</v>
      </c>
      <c r="AS341" s="47"/>
      <c r="AT341" s="52">
        <f t="shared" si="1851"/>
        <v>0</v>
      </c>
      <c r="AU341" s="47"/>
      <c r="AV341" s="52">
        <f t="shared" si="1852"/>
        <v>0</v>
      </c>
      <c r="AW341" s="47"/>
      <c r="AX341" s="52">
        <f t="shared" si="1853"/>
        <v>0</v>
      </c>
      <c r="AY341" s="47"/>
      <c r="AZ341" s="481">
        <f t="shared" si="1854"/>
        <v>0</v>
      </c>
      <c r="BA341" s="486"/>
      <c r="BB341" s="52">
        <f t="shared" si="2051"/>
        <v>0</v>
      </c>
      <c r="BC341" s="47"/>
      <c r="BD341" s="52">
        <f t="shared" si="2052"/>
        <v>0</v>
      </c>
      <c r="BE341" s="47"/>
      <c r="BF341" s="52">
        <f t="shared" si="2053"/>
        <v>0</v>
      </c>
      <c r="BG341" s="47"/>
      <c r="BH341" s="52">
        <f t="shared" si="2054"/>
        <v>0</v>
      </c>
      <c r="BI341" s="47"/>
      <c r="BJ341" s="52">
        <f t="shared" si="2055"/>
        <v>0</v>
      </c>
      <c r="BK341" s="47"/>
      <c r="BL341" s="52">
        <f t="shared" si="2056"/>
        <v>0</v>
      </c>
      <c r="BM341" s="47"/>
      <c r="BN341" s="52">
        <f t="shared" si="2057"/>
        <v>0</v>
      </c>
      <c r="BO341" s="47"/>
      <c r="BP341" s="52">
        <f t="shared" si="2058"/>
        <v>0</v>
      </c>
      <c r="BQ341" s="47"/>
      <c r="BR341" s="52">
        <f t="shared" si="2059"/>
        <v>0</v>
      </c>
      <c r="BS341" s="47"/>
      <c r="BT341" s="52">
        <f t="shared" si="2060"/>
        <v>0</v>
      </c>
      <c r="BU341" s="47"/>
      <c r="BV341" s="52">
        <f t="shared" si="2061"/>
        <v>0</v>
      </c>
      <c r="BW341" s="47"/>
      <c r="BX341" s="505">
        <f t="shared" si="2062"/>
        <v>0</v>
      </c>
      <c r="BY341" s="499"/>
      <c r="BZ341" s="52">
        <f t="shared" si="2063"/>
        <v>0</v>
      </c>
      <c r="CA341" s="47"/>
      <c r="CB341" s="52">
        <f t="shared" si="2064"/>
        <v>0</v>
      </c>
      <c r="CC341" s="47"/>
      <c r="CD341" s="52">
        <f t="shared" si="2065"/>
        <v>0</v>
      </c>
      <c r="CE341" s="47"/>
      <c r="CF341" s="52">
        <f t="shared" si="2066"/>
        <v>0</v>
      </c>
      <c r="CG341" s="42"/>
      <c r="CH341" s="49">
        <f t="shared" si="1871"/>
        <v>0</v>
      </c>
      <c r="CI341" s="49">
        <f t="shared" si="1928"/>
        <v>0</v>
      </c>
      <c r="CJ341" s="1"/>
      <c r="CK341" s="1"/>
      <c r="CL341" s="207"/>
      <c r="CM341" s="207">
        <f t="shared" si="1872"/>
        <v>0</v>
      </c>
      <c r="CN341" s="206">
        <f t="shared" si="1929"/>
        <v>0</v>
      </c>
      <c r="CO341" s="206">
        <f t="shared" si="1930"/>
        <v>0</v>
      </c>
      <c r="CP341" s="207"/>
      <c r="CQ341" s="207">
        <f t="shared" si="1931"/>
        <v>0</v>
      </c>
      <c r="CR341" s="206">
        <f t="shared" si="1932"/>
        <v>0</v>
      </c>
      <c r="CS341" s="206">
        <f t="shared" si="1933"/>
        <v>0</v>
      </c>
      <c r="CT341" s="207"/>
      <c r="CU341" s="207">
        <f t="shared" si="1873"/>
        <v>0</v>
      </c>
      <c r="CV341" s="206">
        <f t="shared" si="1934"/>
        <v>0</v>
      </c>
      <c r="CW341" s="206">
        <f t="shared" si="1935"/>
        <v>0</v>
      </c>
      <c r="CX341" s="207"/>
      <c r="CY341" s="207">
        <f t="shared" si="1936"/>
        <v>0</v>
      </c>
      <c r="CZ341" s="206">
        <f t="shared" si="1926"/>
        <v>0</v>
      </c>
      <c r="DA341" s="206">
        <f t="shared" si="1927"/>
        <v>0</v>
      </c>
      <c r="DB341" s="207">
        <v>1.25</v>
      </c>
      <c r="DC341" s="207">
        <f t="shared" si="1937"/>
        <v>125</v>
      </c>
      <c r="DD341" s="206">
        <f t="shared" si="2037"/>
        <v>1.25</v>
      </c>
      <c r="DE341" s="206">
        <f t="shared" si="1939"/>
        <v>125</v>
      </c>
      <c r="DF341" s="207">
        <v>1</v>
      </c>
      <c r="DG341" s="207">
        <f t="shared" si="1940"/>
        <v>100</v>
      </c>
      <c r="DH341" s="206">
        <f t="shared" si="1941"/>
        <v>1</v>
      </c>
      <c r="DI341" s="206">
        <f t="shared" si="1942"/>
        <v>100</v>
      </c>
      <c r="DJ341" s="207">
        <v>0.5</v>
      </c>
      <c r="DK341" s="207">
        <f t="shared" si="1943"/>
        <v>50</v>
      </c>
      <c r="DL341" s="206">
        <f t="shared" si="1944"/>
        <v>0.5</v>
      </c>
      <c r="DM341" s="206">
        <f t="shared" si="1945"/>
        <v>50</v>
      </c>
      <c r="DN341" s="207"/>
      <c r="DO341" s="207">
        <f t="shared" si="1946"/>
        <v>0</v>
      </c>
      <c r="DP341" s="206">
        <f t="shared" si="1947"/>
        <v>0</v>
      </c>
      <c r="DQ341" s="206">
        <f t="shared" si="1948"/>
        <v>0</v>
      </c>
      <c r="DR341" s="207"/>
      <c r="DS341" s="207">
        <f t="shared" si="1949"/>
        <v>0</v>
      </c>
      <c r="DT341" s="206">
        <f t="shared" si="1950"/>
        <v>0</v>
      </c>
      <c r="DU341" s="206">
        <f t="shared" si="1951"/>
        <v>0</v>
      </c>
      <c r="DV341" s="207"/>
      <c r="DW341" s="207">
        <f t="shared" si="1874"/>
        <v>0</v>
      </c>
      <c r="DX341" s="206">
        <f t="shared" si="1875"/>
        <v>0</v>
      </c>
      <c r="DY341" s="206">
        <f t="shared" si="1876"/>
        <v>0</v>
      </c>
      <c r="DZ341" s="525"/>
      <c r="EA341" s="207">
        <f t="shared" si="1877"/>
        <v>0</v>
      </c>
      <c r="EB341" s="206">
        <f t="shared" si="1878"/>
        <v>0</v>
      </c>
      <c r="EC341" s="206">
        <f t="shared" si="1879"/>
        <v>0</v>
      </c>
      <c r="ED341" s="207"/>
      <c r="EE341" s="207">
        <f t="shared" si="1880"/>
        <v>0</v>
      </c>
      <c r="EF341" s="206">
        <f t="shared" si="1881"/>
        <v>0</v>
      </c>
      <c r="EG341" s="206">
        <f t="shared" si="1882"/>
        <v>0</v>
      </c>
      <c r="EH341" s="207"/>
      <c r="EI341" s="207">
        <f t="shared" si="1883"/>
        <v>0</v>
      </c>
      <c r="EJ341" s="206">
        <f t="shared" si="1884"/>
        <v>0</v>
      </c>
      <c r="EK341" s="206">
        <f t="shared" si="1885"/>
        <v>0</v>
      </c>
      <c r="EL341" s="207"/>
      <c r="EM341" s="207">
        <f t="shared" si="1886"/>
        <v>0</v>
      </c>
      <c r="EN341" s="206">
        <f t="shared" si="1887"/>
        <v>0</v>
      </c>
      <c r="EO341" s="206">
        <f t="shared" si="1888"/>
        <v>0</v>
      </c>
      <c r="EP341" s="207"/>
      <c r="EQ341" s="207">
        <f t="shared" si="1889"/>
        <v>0</v>
      </c>
      <c r="ER341" s="206">
        <f t="shared" si="1890"/>
        <v>0</v>
      </c>
      <c r="ES341" s="206">
        <f t="shared" si="1891"/>
        <v>0</v>
      </c>
      <c r="ET341" s="207"/>
      <c r="EU341" s="207">
        <f t="shared" si="1892"/>
        <v>0</v>
      </c>
      <c r="EV341" s="206">
        <f t="shared" si="1893"/>
        <v>0</v>
      </c>
      <c r="EW341" s="206">
        <f t="shared" si="1894"/>
        <v>0</v>
      </c>
      <c r="EX341" s="207"/>
      <c r="EY341" s="207">
        <f t="shared" si="1895"/>
        <v>0</v>
      </c>
      <c r="EZ341" s="206">
        <f t="shared" si="1896"/>
        <v>0</v>
      </c>
      <c r="FA341" s="206">
        <f t="shared" si="1897"/>
        <v>0</v>
      </c>
      <c r="FB341" s="207">
        <v>0.75</v>
      </c>
      <c r="FC341" s="207">
        <f t="shared" si="1898"/>
        <v>75</v>
      </c>
      <c r="FD341" s="206">
        <f t="shared" si="1899"/>
        <v>0.75</v>
      </c>
      <c r="FE341" s="206">
        <f t="shared" si="1900"/>
        <v>75</v>
      </c>
      <c r="FF341" s="207"/>
      <c r="FG341" s="207">
        <f t="shared" si="1901"/>
        <v>0</v>
      </c>
      <c r="FH341" s="206">
        <f t="shared" si="1902"/>
        <v>0</v>
      </c>
      <c r="FI341" s="206">
        <f t="shared" si="1903"/>
        <v>0</v>
      </c>
      <c r="FJ341" s="207"/>
      <c r="FK341" s="207">
        <f t="shared" si="1904"/>
        <v>0</v>
      </c>
      <c r="FL341" s="206">
        <f t="shared" si="1905"/>
        <v>0</v>
      </c>
      <c r="FM341" s="206">
        <f t="shared" si="1906"/>
        <v>0</v>
      </c>
      <c r="FN341" s="207"/>
      <c r="FO341" s="207">
        <f t="shared" si="1907"/>
        <v>0</v>
      </c>
      <c r="FP341" s="206">
        <f t="shared" si="1908"/>
        <v>0</v>
      </c>
      <c r="FQ341" s="206">
        <f t="shared" si="1909"/>
        <v>0</v>
      </c>
      <c r="FR341" s="207"/>
      <c r="FS341" s="207">
        <f t="shared" si="1910"/>
        <v>0</v>
      </c>
      <c r="FT341" s="206">
        <f t="shared" si="1911"/>
        <v>0</v>
      </c>
      <c r="FU341" s="206">
        <f t="shared" si="1912"/>
        <v>0</v>
      </c>
      <c r="FV341" s="207"/>
      <c r="FW341" s="207">
        <f t="shared" si="2067"/>
        <v>0</v>
      </c>
      <c r="FX341" s="206"/>
      <c r="FY341" s="206"/>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1:263" s="3" customFormat="1" x14ac:dyDescent="0.2">
      <c r="A342" s="45" t="s">
        <v>133</v>
      </c>
      <c r="B342" s="45" t="s">
        <v>134</v>
      </c>
      <c r="C342" s="45" t="s">
        <v>3</v>
      </c>
      <c r="D342" s="45">
        <v>100</v>
      </c>
      <c r="E342" s="486"/>
      <c r="F342" s="52">
        <f t="shared" si="2039"/>
        <v>0</v>
      </c>
      <c r="G342" s="47"/>
      <c r="H342" s="52">
        <f t="shared" si="2040"/>
        <v>0</v>
      </c>
      <c r="I342" s="47"/>
      <c r="J342" s="52">
        <f t="shared" si="2041"/>
        <v>0</v>
      </c>
      <c r="K342" s="47"/>
      <c r="L342" s="52">
        <f t="shared" si="2042"/>
        <v>0</v>
      </c>
      <c r="M342" s="47"/>
      <c r="N342" s="52">
        <f t="shared" si="2043"/>
        <v>0</v>
      </c>
      <c r="O342" s="47"/>
      <c r="P342" s="52">
        <f t="shared" si="2044"/>
        <v>0</v>
      </c>
      <c r="Q342" s="47"/>
      <c r="R342" s="52">
        <f t="shared" si="2045"/>
        <v>0</v>
      </c>
      <c r="S342" s="47"/>
      <c r="T342" s="52">
        <f t="shared" si="2046"/>
        <v>0</v>
      </c>
      <c r="U342" s="47"/>
      <c r="V342" s="52">
        <f t="shared" si="2047"/>
        <v>0</v>
      </c>
      <c r="W342" s="47"/>
      <c r="X342" s="52">
        <f t="shared" si="2048"/>
        <v>0</v>
      </c>
      <c r="Y342" s="47"/>
      <c r="Z342" s="52">
        <f t="shared" si="2049"/>
        <v>0</v>
      </c>
      <c r="AA342" s="47"/>
      <c r="AB342" s="481">
        <f t="shared" si="2050"/>
        <v>0</v>
      </c>
      <c r="AC342" s="486"/>
      <c r="AD342" s="52">
        <f t="shared" si="1843"/>
        <v>0</v>
      </c>
      <c r="AE342" s="47"/>
      <c r="AF342" s="52">
        <f t="shared" si="1844"/>
        <v>0</v>
      </c>
      <c r="AG342" s="47"/>
      <c r="AH342" s="52">
        <f t="shared" si="1845"/>
        <v>0</v>
      </c>
      <c r="AI342" s="47"/>
      <c r="AJ342" s="52">
        <f t="shared" si="1846"/>
        <v>0</v>
      </c>
      <c r="AK342" s="47"/>
      <c r="AL342" s="52">
        <f t="shared" si="1847"/>
        <v>0</v>
      </c>
      <c r="AM342" s="47"/>
      <c r="AN342" s="52">
        <f t="shared" si="1848"/>
        <v>0</v>
      </c>
      <c r="AO342" s="47"/>
      <c r="AP342" s="52">
        <f t="shared" si="1849"/>
        <v>0</v>
      </c>
      <c r="AQ342" s="47"/>
      <c r="AR342" s="52">
        <f t="shared" si="1850"/>
        <v>0</v>
      </c>
      <c r="AS342" s="47"/>
      <c r="AT342" s="52">
        <f t="shared" si="1851"/>
        <v>0</v>
      </c>
      <c r="AU342" s="47"/>
      <c r="AV342" s="52">
        <f t="shared" si="1852"/>
        <v>0</v>
      </c>
      <c r="AW342" s="47"/>
      <c r="AX342" s="52">
        <f t="shared" si="1853"/>
        <v>0</v>
      </c>
      <c r="AY342" s="47"/>
      <c r="AZ342" s="481">
        <f t="shared" si="1854"/>
        <v>0</v>
      </c>
      <c r="BA342" s="486"/>
      <c r="BB342" s="52">
        <f t="shared" si="2051"/>
        <v>0</v>
      </c>
      <c r="BC342" s="47"/>
      <c r="BD342" s="52">
        <f t="shared" si="2052"/>
        <v>0</v>
      </c>
      <c r="BE342" s="47"/>
      <c r="BF342" s="52">
        <f t="shared" si="2053"/>
        <v>0</v>
      </c>
      <c r="BG342" s="47"/>
      <c r="BH342" s="52">
        <f t="shared" si="2054"/>
        <v>0</v>
      </c>
      <c r="BI342" s="47"/>
      <c r="BJ342" s="52">
        <f t="shared" si="2055"/>
        <v>0</v>
      </c>
      <c r="BK342" s="47"/>
      <c r="BL342" s="52">
        <f t="shared" si="2056"/>
        <v>0</v>
      </c>
      <c r="BM342" s="47"/>
      <c r="BN342" s="52">
        <f t="shared" si="2057"/>
        <v>0</v>
      </c>
      <c r="BO342" s="47"/>
      <c r="BP342" s="52">
        <f t="shared" si="2058"/>
        <v>0</v>
      </c>
      <c r="BQ342" s="47"/>
      <c r="BR342" s="52">
        <f t="shared" si="2059"/>
        <v>0</v>
      </c>
      <c r="BS342" s="47"/>
      <c r="BT342" s="52">
        <f t="shared" si="2060"/>
        <v>0</v>
      </c>
      <c r="BU342" s="47"/>
      <c r="BV342" s="52">
        <f t="shared" si="2061"/>
        <v>0</v>
      </c>
      <c r="BW342" s="47"/>
      <c r="BX342" s="505">
        <f t="shared" si="2062"/>
        <v>0</v>
      </c>
      <c r="BY342" s="499"/>
      <c r="BZ342" s="52">
        <f t="shared" si="2063"/>
        <v>0</v>
      </c>
      <c r="CA342" s="47"/>
      <c r="CB342" s="52">
        <f t="shared" si="2064"/>
        <v>0</v>
      </c>
      <c r="CC342" s="47"/>
      <c r="CD342" s="52">
        <f t="shared" si="2065"/>
        <v>0</v>
      </c>
      <c r="CE342" s="47"/>
      <c r="CF342" s="52">
        <f t="shared" si="2066"/>
        <v>0</v>
      </c>
      <c r="CG342" s="42"/>
      <c r="CH342" s="49">
        <f t="shared" si="1871"/>
        <v>0</v>
      </c>
      <c r="CI342" s="49">
        <f t="shared" si="1928"/>
        <v>0</v>
      </c>
      <c r="CJ342" s="1"/>
      <c r="CK342" s="1"/>
      <c r="CL342" s="207"/>
      <c r="CM342" s="207">
        <f t="shared" si="1872"/>
        <v>0</v>
      </c>
      <c r="CN342" s="206">
        <f t="shared" si="1929"/>
        <v>0</v>
      </c>
      <c r="CO342" s="206">
        <f t="shared" si="1930"/>
        <v>0</v>
      </c>
      <c r="CP342" s="207"/>
      <c r="CQ342" s="207">
        <f t="shared" si="1931"/>
        <v>0</v>
      </c>
      <c r="CR342" s="206">
        <f t="shared" si="1932"/>
        <v>0</v>
      </c>
      <c r="CS342" s="206">
        <f t="shared" si="1933"/>
        <v>0</v>
      </c>
      <c r="CT342" s="207"/>
      <c r="CU342" s="207">
        <f t="shared" si="1873"/>
        <v>0</v>
      </c>
      <c r="CV342" s="206">
        <f t="shared" si="1934"/>
        <v>0</v>
      </c>
      <c r="CW342" s="206">
        <f t="shared" si="1935"/>
        <v>0</v>
      </c>
      <c r="CX342" s="207"/>
      <c r="CY342" s="207">
        <f t="shared" si="1936"/>
        <v>0</v>
      </c>
      <c r="CZ342" s="206">
        <f t="shared" si="1926"/>
        <v>0</v>
      </c>
      <c r="DA342" s="206">
        <f t="shared" si="1927"/>
        <v>0</v>
      </c>
      <c r="DB342" s="207"/>
      <c r="DC342" s="207">
        <f t="shared" si="1937"/>
        <v>0</v>
      </c>
      <c r="DD342" s="206">
        <f t="shared" si="2037"/>
        <v>0</v>
      </c>
      <c r="DE342" s="206">
        <f t="shared" si="1939"/>
        <v>0</v>
      </c>
      <c r="DF342" s="207"/>
      <c r="DG342" s="207">
        <f t="shared" si="1940"/>
        <v>0</v>
      </c>
      <c r="DH342" s="206">
        <f t="shared" si="1941"/>
        <v>0</v>
      </c>
      <c r="DI342" s="206">
        <f t="shared" si="1942"/>
        <v>0</v>
      </c>
      <c r="DJ342" s="207"/>
      <c r="DK342" s="207">
        <f t="shared" si="1943"/>
        <v>0</v>
      </c>
      <c r="DL342" s="206">
        <f t="shared" si="1944"/>
        <v>0</v>
      </c>
      <c r="DM342" s="206">
        <f t="shared" si="1945"/>
        <v>0</v>
      </c>
      <c r="DN342" s="207"/>
      <c r="DO342" s="207">
        <f t="shared" si="1946"/>
        <v>0</v>
      </c>
      <c r="DP342" s="206">
        <f t="shared" si="1947"/>
        <v>0</v>
      </c>
      <c r="DQ342" s="206">
        <f t="shared" si="1948"/>
        <v>0</v>
      </c>
      <c r="DR342" s="207"/>
      <c r="DS342" s="207">
        <f t="shared" si="1949"/>
        <v>0</v>
      </c>
      <c r="DT342" s="206">
        <f t="shared" si="1950"/>
        <v>0</v>
      </c>
      <c r="DU342" s="206">
        <f t="shared" si="1951"/>
        <v>0</v>
      </c>
      <c r="DV342" s="207"/>
      <c r="DW342" s="207">
        <f t="shared" si="1874"/>
        <v>0</v>
      </c>
      <c r="DX342" s="206">
        <f t="shared" si="1875"/>
        <v>0</v>
      </c>
      <c r="DY342" s="206">
        <f t="shared" si="1876"/>
        <v>0</v>
      </c>
      <c r="DZ342" s="525"/>
      <c r="EA342" s="207">
        <f t="shared" si="1877"/>
        <v>0</v>
      </c>
      <c r="EB342" s="206">
        <f t="shared" si="1878"/>
        <v>0</v>
      </c>
      <c r="EC342" s="206">
        <f t="shared" si="1879"/>
        <v>0</v>
      </c>
      <c r="ED342" s="207"/>
      <c r="EE342" s="207">
        <f t="shared" si="1880"/>
        <v>0</v>
      </c>
      <c r="EF342" s="206">
        <f t="shared" si="1881"/>
        <v>0</v>
      </c>
      <c r="EG342" s="206">
        <f t="shared" si="1882"/>
        <v>0</v>
      </c>
      <c r="EH342" s="207"/>
      <c r="EI342" s="207">
        <f t="shared" si="1883"/>
        <v>0</v>
      </c>
      <c r="EJ342" s="206">
        <f t="shared" si="1884"/>
        <v>0</v>
      </c>
      <c r="EK342" s="206">
        <f t="shared" si="1885"/>
        <v>0</v>
      </c>
      <c r="EL342" s="207"/>
      <c r="EM342" s="207">
        <f t="shared" si="1886"/>
        <v>0</v>
      </c>
      <c r="EN342" s="206">
        <f t="shared" si="1887"/>
        <v>0</v>
      </c>
      <c r="EO342" s="206">
        <f t="shared" si="1888"/>
        <v>0</v>
      </c>
      <c r="EP342" s="207"/>
      <c r="EQ342" s="207">
        <f t="shared" si="1889"/>
        <v>0</v>
      </c>
      <c r="ER342" s="206">
        <f t="shared" si="1890"/>
        <v>0</v>
      </c>
      <c r="ES342" s="206">
        <f t="shared" si="1891"/>
        <v>0</v>
      </c>
      <c r="ET342" s="207"/>
      <c r="EU342" s="207">
        <f t="shared" si="1892"/>
        <v>0</v>
      </c>
      <c r="EV342" s="206">
        <f t="shared" si="1893"/>
        <v>0</v>
      </c>
      <c r="EW342" s="206">
        <f t="shared" si="1894"/>
        <v>0</v>
      </c>
      <c r="EX342" s="207"/>
      <c r="EY342" s="207">
        <f t="shared" si="1895"/>
        <v>0</v>
      </c>
      <c r="EZ342" s="206">
        <f t="shared" si="1896"/>
        <v>0</v>
      </c>
      <c r="FA342" s="206">
        <f t="shared" si="1897"/>
        <v>0</v>
      </c>
      <c r="FB342" s="207"/>
      <c r="FC342" s="207">
        <f t="shared" si="1898"/>
        <v>0</v>
      </c>
      <c r="FD342" s="206">
        <f t="shared" si="1899"/>
        <v>0</v>
      </c>
      <c r="FE342" s="206">
        <f t="shared" si="1900"/>
        <v>0</v>
      </c>
      <c r="FF342" s="207"/>
      <c r="FG342" s="207">
        <f t="shared" si="1901"/>
        <v>0</v>
      </c>
      <c r="FH342" s="206">
        <f t="shared" si="1902"/>
        <v>0</v>
      </c>
      <c r="FI342" s="206">
        <f t="shared" si="1903"/>
        <v>0</v>
      </c>
      <c r="FJ342" s="207"/>
      <c r="FK342" s="207">
        <f t="shared" si="1904"/>
        <v>0</v>
      </c>
      <c r="FL342" s="206">
        <f t="shared" si="1905"/>
        <v>0</v>
      </c>
      <c r="FM342" s="206">
        <f t="shared" si="1906"/>
        <v>0</v>
      </c>
      <c r="FN342" s="207"/>
      <c r="FO342" s="207">
        <f t="shared" si="1907"/>
        <v>0</v>
      </c>
      <c r="FP342" s="206">
        <f t="shared" si="1908"/>
        <v>0</v>
      </c>
      <c r="FQ342" s="206">
        <f t="shared" si="1909"/>
        <v>0</v>
      </c>
      <c r="FR342" s="207"/>
      <c r="FS342" s="207">
        <f t="shared" si="1910"/>
        <v>0</v>
      </c>
      <c r="FT342" s="206">
        <f t="shared" si="1911"/>
        <v>0</v>
      </c>
      <c r="FU342" s="206">
        <f t="shared" si="1912"/>
        <v>0</v>
      </c>
      <c r="FV342" s="207"/>
      <c r="FW342" s="207">
        <f t="shared" si="2067"/>
        <v>0</v>
      </c>
      <c r="FX342" s="206"/>
      <c r="FY342" s="206"/>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1:263" s="3" customFormat="1" x14ac:dyDescent="0.2">
      <c r="A343" s="45" t="s">
        <v>210</v>
      </c>
      <c r="B343" s="45" t="s">
        <v>211</v>
      </c>
      <c r="C343" s="45" t="s">
        <v>3</v>
      </c>
      <c r="D343" s="45">
        <v>100</v>
      </c>
      <c r="E343" s="486"/>
      <c r="F343" s="52">
        <f t="shared" si="2039"/>
        <v>0</v>
      </c>
      <c r="G343" s="47"/>
      <c r="H343" s="52">
        <f t="shared" si="2040"/>
        <v>0</v>
      </c>
      <c r="I343" s="47"/>
      <c r="J343" s="52">
        <f t="shared" si="2041"/>
        <v>0</v>
      </c>
      <c r="K343" s="47"/>
      <c r="L343" s="52">
        <f t="shared" si="2042"/>
        <v>0</v>
      </c>
      <c r="M343" s="47"/>
      <c r="N343" s="52">
        <f t="shared" si="2043"/>
        <v>0</v>
      </c>
      <c r="O343" s="47"/>
      <c r="P343" s="52">
        <f t="shared" si="2044"/>
        <v>0</v>
      </c>
      <c r="Q343" s="47"/>
      <c r="R343" s="52">
        <f t="shared" si="2045"/>
        <v>0</v>
      </c>
      <c r="S343" s="47"/>
      <c r="T343" s="52">
        <f t="shared" si="2046"/>
        <v>0</v>
      </c>
      <c r="U343" s="47"/>
      <c r="V343" s="52">
        <f t="shared" si="2047"/>
        <v>0</v>
      </c>
      <c r="W343" s="47"/>
      <c r="X343" s="52">
        <f t="shared" si="2048"/>
        <v>0</v>
      </c>
      <c r="Y343" s="47"/>
      <c r="Z343" s="52">
        <f t="shared" si="2049"/>
        <v>0</v>
      </c>
      <c r="AA343" s="47"/>
      <c r="AB343" s="481">
        <f t="shared" si="2050"/>
        <v>0</v>
      </c>
      <c r="AC343" s="486"/>
      <c r="AD343" s="52">
        <f t="shared" si="1843"/>
        <v>0</v>
      </c>
      <c r="AE343" s="47"/>
      <c r="AF343" s="52">
        <f t="shared" si="1844"/>
        <v>0</v>
      </c>
      <c r="AG343" s="47"/>
      <c r="AH343" s="52">
        <f t="shared" si="1845"/>
        <v>0</v>
      </c>
      <c r="AI343" s="47"/>
      <c r="AJ343" s="52">
        <f t="shared" si="1846"/>
        <v>0</v>
      </c>
      <c r="AK343" s="47"/>
      <c r="AL343" s="52">
        <f t="shared" si="1847"/>
        <v>0</v>
      </c>
      <c r="AM343" s="47"/>
      <c r="AN343" s="52">
        <f t="shared" si="1848"/>
        <v>0</v>
      </c>
      <c r="AO343" s="47"/>
      <c r="AP343" s="52">
        <f t="shared" si="1849"/>
        <v>0</v>
      </c>
      <c r="AQ343" s="47"/>
      <c r="AR343" s="52">
        <f t="shared" si="1850"/>
        <v>0</v>
      </c>
      <c r="AS343" s="47"/>
      <c r="AT343" s="52">
        <f t="shared" si="1851"/>
        <v>0</v>
      </c>
      <c r="AU343" s="47"/>
      <c r="AV343" s="52">
        <f t="shared" si="1852"/>
        <v>0</v>
      </c>
      <c r="AW343" s="47"/>
      <c r="AX343" s="52">
        <f t="shared" si="1853"/>
        <v>0</v>
      </c>
      <c r="AY343" s="47"/>
      <c r="AZ343" s="481">
        <f t="shared" si="1854"/>
        <v>0</v>
      </c>
      <c r="BA343" s="486"/>
      <c r="BB343" s="52">
        <f t="shared" si="2051"/>
        <v>0</v>
      </c>
      <c r="BC343" s="47"/>
      <c r="BD343" s="52">
        <f t="shared" si="2052"/>
        <v>0</v>
      </c>
      <c r="BE343" s="47"/>
      <c r="BF343" s="52">
        <f t="shared" si="2053"/>
        <v>0</v>
      </c>
      <c r="BG343" s="47"/>
      <c r="BH343" s="52">
        <f t="shared" si="2054"/>
        <v>0</v>
      </c>
      <c r="BI343" s="47"/>
      <c r="BJ343" s="52">
        <f t="shared" si="2055"/>
        <v>0</v>
      </c>
      <c r="BK343" s="47"/>
      <c r="BL343" s="52">
        <f t="shared" si="2056"/>
        <v>0</v>
      </c>
      <c r="BM343" s="47"/>
      <c r="BN343" s="52">
        <f t="shared" si="2057"/>
        <v>0</v>
      </c>
      <c r="BO343" s="47"/>
      <c r="BP343" s="52">
        <f t="shared" si="2058"/>
        <v>0</v>
      </c>
      <c r="BQ343" s="47"/>
      <c r="BR343" s="52">
        <f t="shared" si="2059"/>
        <v>0</v>
      </c>
      <c r="BS343" s="47"/>
      <c r="BT343" s="52">
        <f t="shared" si="2060"/>
        <v>0</v>
      </c>
      <c r="BU343" s="47"/>
      <c r="BV343" s="52">
        <f t="shared" si="2061"/>
        <v>0</v>
      </c>
      <c r="BW343" s="47"/>
      <c r="BX343" s="505">
        <f t="shared" si="2062"/>
        <v>0</v>
      </c>
      <c r="BY343" s="499"/>
      <c r="BZ343" s="52">
        <f t="shared" si="2063"/>
        <v>0</v>
      </c>
      <c r="CA343" s="47"/>
      <c r="CB343" s="52">
        <f t="shared" si="2064"/>
        <v>0</v>
      </c>
      <c r="CC343" s="47"/>
      <c r="CD343" s="52">
        <f t="shared" si="2065"/>
        <v>0</v>
      </c>
      <c r="CE343" s="47"/>
      <c r="CF343" s="52">
        <f t="shared" si="2066"/>
        <v>0</v>
      </c>
      <c r="CG343" s="42"/>
      <c r="CH343" s="49">
        <f t="shared" si="1871"/>
        <v>0</v>
      </c>
      <c r="CI343" s="49">
        <f t="shared" si="1928"/>
        <v>0</v>
      </c>
      <c r="CJ343" s="1"/>
      <c r="CK343" s="1"/>
      <c r="CL343" s="207"/>
      <c r="CM343" s="207">
        <f t="shared" si="1872"/>
        <v>0</v>
      </c>
      <c r="CN343" s="206">
        <f t="shared" si="1929"/>
        <v>0</v>
      </c>
      <c r="CO343" s="206">
        <f t="shared" si="1930"/>
        <v>0</v>
      </c>
      <c r="CP343" s="207"/>
      <c r="CQ343" s="207">
        <f t="shared" si="1931"/>
        <v>0</v>
      </c>
      <c r="CR343" s="206">
        <f t="shared" si="1932"/>
        <v>0</v>
      </c>
      <c r="CS343" s="206">
        <f t="shared" si="1933"/>
        <v>0</v>
      </c>
      <c r="CT343" s="207"/>
      <c r="CU343" s="207">
        <f t="shared" si="1873"/>
        <v>0</v>
      </c>
      <c r="CV343" s="206">
        <f t="shared" si="1934"/>
        <v>0</v>
      </c>
      <c r="CW343" s="206">
        <f t="shared" si="1935"/>
        <v>0</v>
      </c>
      <c r="CX343" s="207"/>
      <c r="CY343" s="207">
        <f t="shared" si="1936"/>
        <v>0</v>
      </c>
      <c r="CZ343" s="206">
        <f t="shared" si="1926"/>
        <v>0</v>
      </c>
      <c r="DA343" s="206">
        <f t="shared" si="1927"/>
        <v>0</v>
      </c>
      <c r="DB343" s="207"/>
      <c r="DC343" s="207">
        <f t="shared" si="1937"/>
        <v>0</v>
      </c>
      <c r="DD343" s="206">
        <f t="shared" si="2037"/>
        <v>0</v>
      </c>
      <c r="DE343" s="206">
        <f t="shared" si="1939"/>
        <v>0</v>
      </c>
      <c r="DF343" s="207"/>
      <c r="DG343" s="207">
        <f t="shared" si="1940"/>
        <v>0</v>
      </c>
      <c r="DH343" s="206">
        <f t="shared" si="1941"/>
        <v>0</v>
      </c>
      <c r="DI343" s="206">
        <f t="shared" si="1942"/>
        <v>0</v>
      </c>
      <c r="DJ343" s="207"/>
      <c r="DK343" s="207">
        <f t="shared" si="1943"/>
        <v>0</v>
      </c>
      <c r="DL343" s="206">
        <f t="shared" si="1944"/>
        <v>0</v>
      </c>
      <c r="DM343" s="206">
        <f t="shared" si="1945"/>
        <v>0</v>
      </c>
      <c r="DN343" s="207"/>
      <c r="DO343" s="207">
        <f t="shared" si="1946"/>
        <v>0</v>
      </c>
      <c r="DP343" s="206">
        <f t="shared" si="1947"/>
        <v>0</v>
      </c>
      <c r="DQ343" s="206">
        <f t="shared" si="1948"/>
        <v>0</v>
      </c>
      <c r="DR343" s="207"/>
      <c r="DS343" s="207">
        <f t="shared" si="1949"/>
        <v>0</v>
      </c>
      <c r="DT343" s="206">
        <f t="shared" si="1950"/>
        <v>0</v>
      </c>
      <c r="DU343" s="206">
        <f t="shared" si="1951"/>
        <v>0</v>
      </c>
      <c r="DV343" s="207"/>
      <c r="DW343" s="207">
        <f t="shared" si="1874"/>
        <v>0</v>
      </c>
      <c r="DX343" s="206">
        <f t="shared" si="1875"/>
        <v>0</v>
      </c>
      <c r="DY343" s="206">
        <f t="shared" si="1876"/>
        <v>0</v>
      </c>
      <c r="DZ343" s="525"/>
      <c r="EA343" s="207">
        <f t="shared" si="1877"/>
        <v>0</v>
      </c>
      <c r="EB343" s="206">
        <f t="shared" si="1878"/>
        <v>0</v>
      </c>
      <c r="EC343" s="206">
        <f t="shared" si="1879"/>
        <v>0</v>
      </c>
      <c r="ED343" s="207"/>
      <c r="EE343" s="207">
        <f t="shared" si="1880"/>
        <v>0</v>
      </c>
      <c r="EF343" s="206">
        <f t="shared" si="1881"/>
        <v>0</v>
      </c>
      <c r="EG343" s="206">
        <f t="shared" si="1882"/>
        <v>0</v>
      </c>
      <c r="EH343" s="207"/>
      <c r="EI343" s="207">
        <f t="shared" si="1883"/>
        <v>0</v>
      </c>
      <c r="EJ343" s="206">
        <f t="shared" si="1884"/>
        <v>0</v>
      </c>
      <c r="EK343" s="206">
        <f t="shared" si="1885"/>
        <v>0</v>
      </c>
      <c r="EL343" s="207"/>
      <c r="EM343" s="207">
        <f t="shared" si="1886"/>
        <v>0</v>
      </c>
      <c r="EN343" s="206">
        <f t="shared" si="1887"/>
        <v>0</v>
      </c>
      <c r="EO343" s="206">
        <f t="shared" si="1888"/>
        <v>0</v>
      </c>
      <c r="EP343" s="207"/>
      <c r="EQ343" s="207">
        <f t="shared" si="1889"/>
        <v>0</v>
      </c>
      <c r="ER343" s="206">
        <f t="shared" si="1890"/>
        <v>0</v>
      </c>
      <c r="ES343" s="206">
        <f t="shared" si="1891"/>
        <v>0</v>
      </c>
      <c r="ET343" s="207"/>
      <c r="EU343" s="207">
        <f t="shared" si="1892"/>
        <v>0</v>
      </c>
      <c r="EV343" s="206">
        <f t="shared" si="1893"/>
        <v>0</v>
      </c>
      <c r="EW343" s="206">
        <f t="shared" si="1894"/>
        <v>0</v>
      </c>
      <c r="EX343" s="207"/>
      <c r="EY343" s="207">
        <f t="shared" si="1895"/>
        <v>0</v>
      </c>
      <c r="EZ343" s="206">
        <f t="shared" si="1896"/>
        <v>0</v>
      </c>
      <c r="FA343" s="206">
        <f t="shared" si="1897"/>
        <v>0</v>
      </c>
      <c r="FB343" s="207"/>
      <c r="FC343" s="207">
        <f t="shared" si="1898"/>
        <v>0</v>
      </c>
      <c r="FD343" s="206">
        <f t="shared" si="1899"/>
        <v>0</v>
      </c>
      <c r="FE343" s="206">
        <f t="shared" si="1900"/>
        <v>0</v>
      </c>
      <c r="FF343" s="207"/>
      <c r="FG343" s="207">
        <f t="shared" si="1901"/>
        <v>0</v>
      </c>
      <c r="FH343" s="206">
        <f t="shared" si="1902"/>
        <v>0</v>
      </c>
      <c r="FI343" s="206">
        <f t="shared" si="1903"/>
        <v>0</v>
      </c>
      <c r="FJ343" s="207"/>
      <c r="FK343" s="207">
        <f t="shared" si="1904"/>
        <v>0</v>
      </c>
      <c r="FL343" s="206">
        <f t="shared" si="1905"/>
        <v>0</v>
      </c>
      <c r="FM343" s="206">
        <f t="shared" si="1906"/>
        <v>0</v>
      </c>
      <c r="FN343" s="207"/>
      <c r="FO343" s="207">
        <f t="shared" si="1907"/>
        <v>0</v>
      </c>
      <c r="FP343" s="206">
        <f t="shared" si="1908"/>
        <v>0</v>
      </c>
      <c r="FQ343" s="206">
        <f t="shared" si="1909"/>
        <v>0</v>
      </c>
      <c r="FR343" s="207"/>
      <c r="FS343" s="207">
        <f t="shared" si="1910"/>
        <v>0</v>
      </c>
      <c r="FT343" s="206">
        <f t="shared" si="1911"/>
        <v>0</v>
      </c>
      <c r="FU343" s="206">
        <f t="shared" si="1912"/>
        <v>0</v>
      </c>
      <c r="FV343" s="207"/>
      <c r="FW343" s="207">
        <f t="shared" si="2067"/>
        <v>0</v>
      </c>
      <c r="FX343" s="206"/>
      <c r="FY343" s="206"/>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1:263" s="3" customFormat="1" x14ac:dyDescent="0.2">
      <c r="A344" s="45" t="s">
        <v>212</v>
      </c>
      <c r="B344" s="45" t="s">
        <v>213</v>
      </c>
      <c r="C344" s="45" t="s">
        <v>3</v>
      </c>
      <c r="D344" s="45">
        <v>100</v>
      </c>
      <c r="E344" s="486"/>
      <c r="F344" s="52">
        <f t="shared" si="2039"/>
        <v>0</v>
      </c>
      <c r="G344" s="47"/>
      <c r="H344" s="52">
        <f t="shared" si="2040"/>
        <v>0</v>
      </c>
      <c r="I344" s="47"/>
      <c r="J344" s="52">
        <f t="shared" si="2041"/>
        <v>0</v>
      </c>
      <c r="K344" s="47"/>
      <c r="L344" s="52">
        <f t="shared" si="2042"/>
        <v>0</v>
      </c>
      <c r="M344" s="47"/>
      <c r="N344" s="52">
        <f t="shared" si="2043"/>
        <v>0</v>
      </c>
      <c r="O344" s="47"/>
      <c r="P344" s="52">
        <f t="shared" si="2044"/>
        <v>0</v>
      </c>
      <c r="Q344" s="47"/>
      <c r="R344" s="52">
        <f t="shared" si="2045"/>
        <v>0</v>
      </c>
      <c r="S344" s="47"/>
      <c r="T344" s="52">
        <f t="shared" si="2046"/>
        <v>0</v>
      </c>
      <c r="U344" s="47"/>
      <c r="V344" s="52">
        <f t="shared" si="2047"/>
        <v>0</v>
      </c>
      <c r="W344" s="47"/>
      <c r="X344" s="52">
        <f t="shared" si="2048"/>
        <v>0</v>
      </c>
      <c r="Y344" s="47"/>
      <c r="Z344" s="52">
        <f t="shared" si="2049"/>
        <v>0</v>
      </c>
      <c r="AA344" s="47"/>
      <c r="AB344" s="481">
        <f t="shared" si="2050"/>
        <v>0</v>
      </c>
      <c r="AC344" s="486"/>
      <c r="AD344" s="52">
        <f t="shared" si="1843"/>
        <v>0</v>
      </c>
      <c r="AE344" s="47"/>
      <c r="AF344" s="52">
        <f t="shared" si="1844"/>
        <v>0</v>
      </c>
      <c r="AG344" s="47"/>
      <c r="AH344" s="52">
        <f t="shared" si="1845"/>
        <v>0</v>
      </c>
      <c r="AI344" s="47"/>
      <c r="AJ344" s="52">
        <f t="shared" si="1846"/>
        <v>0</v>
      </c>
      <c r="AK344" s="47"/>
      <c r="AL344" s="52">
        <f t="shared" si="1847"/>
        <v>0</v>
      </c>
      <c r="AM344" s="47"/>
      <c r="AN344" s="52">
        <f t="shared" si="1848"/>
        <v>0</v>
      </c>
      <c r="AO344" s="47"/>
      <c r="AP344" s="52">
        <f t="shared" si="1849"/>
        <v>0</v>
      </c>
      <c r="AQ344" s="47"/>
      <c r="AR344" s="52">
        <f t="shared" si="1850"/>
        <v>0</v>
      </c>
      <c r="AS344" s="47"/>
      <c r="AT344" s="52">
        <f t="shared" si="1851"/>
        <v>0</v>
      </c>
      <c r="AU344" s="47"/>
      <c r="AV344" s="52">
        <f t="shared" si="1852"/>
        <v>0</v>
      </c>
      <c r="AW344" s="47"/>
      <c r="AX344" s="52">
        <f t="shared" si="1853"/>
        <v>0</v>
      </c>
      <c r="AY344" s="47"/>
      <c r="AZ344" s="481">
        <f t="shared" si="1854"/>
        <v>0</v>
      </c>
      <c r="BA344" s="486"/>
      <c r="BB344" s="52">
        <f t="shared" si="2051"/>
        <v>0</v>
      </c>
      <c r="BC344" s="47"/>
      <c r="BD344" s="52">
        <f t="shared" si="2052"/>
        <v>0</v>
      </c>
      <c r="BE344" s="47"/>
      <c r="BF344" s="52">
        <f t="shared" si="2053"/>
        <v>0</v>
      </c>
      <c r="BG344" s="47"/>
      <c r="BH344" s="52">
        <f t="shared" si="2054"/>
        <v>0</v>
      </c>
      <c r="BI344" s="47"/>
      <c r="BJ344" s="52">
        <f t="shared" si="2055"/>
        <v>0</v>
      </c>
      <c r="BK344" s="47"/>
      <c r="BL344" s="52">
        <f t="shared" si="2056"/>
        <v>0</v>
      </c>
      <c r="BM344" s="47"/>
      <c r="BN344" s="52">
        <f t="shared" si="2057"/>
        <v>0</v>
      </c>
      <c r="BO344" s="47"/>
      <c r="BP344" s="52">
        <f t="shared" si="2058"/>
        <v>0</v>
      </c>
      <c r="BQ344" s="47"/>
      <c r="BR344" s="52">
        <f t="shared" si="2059"/>
        <v>0</v>
      </c>
      <c r="BS344" s="47"/>
      <c r="BT344" s="52">
        <f t="shared" si="2060"/>
        <v>0</v>
      </c>
      <c r="BU344" s="47"/>
      <c r="BV344" s="52">
        <f t="shared" si="2061"/>
        <v>0</v>
      </c>
      <c r="BW344" s="47"/>
      <c r="BX344" s="505">
        <f t="shared" si="2062"/>
        <v>0</v>
      </c>
      <c r="BY344" s="499"/>
      <c r="BZ344" s="52">
        <f t="shared" si="2063"/>
        <v>0</v>
      </c>
      <c r="CA344" s="47"/>
      <c r="CB344" s="52">
        <f t="shared" si="2064"/>
        <v>0</v>
      </c>
      <c r="CC344" s="47"/>
      <c r="CD344" s="52">
        <f t="shared" si="2065"/>
        <v>0</v>
      </c>
      <c r="CE344" s="47"/>
      <c r="CF344" s="52">
        <f t="shared" si="2066"/>
        <v>0</v>
      </c>
      <c r="CG344" s="42"/>
      <c r="CH344" s="49">
        <f t="shared" si="1871"/>
        <v>0</v>
      </c>
      <c r="CI344" s="49">
        <f t="shared" si="1928"/>
        <v>0</v>
      </c>
      <c r="CJ344" s="1"/>
      <c r="CK344" s="1"/>
      <c r="CL344" s="207"/>
      <c r="CM344" s="207">
        <f t="shared" si="1872"/>
        <v>0</v>
      </c>
      <c r="CN344" s="206">
        <f t="shared" si="1929"/>
        <v>0</v>
      </c>
      <c r="CO344" s="206">
        <f t="shared" si="1930"/>
        <v>0</v>
      </c>
      <c r="CP344" s="207"/>
      <c r="CQ344" s="207">
        <f t="shared" si="1931"/>
        <v>0</v>
      </c>
      <c r="CR344" s="206">
        <f t="shared" si="1932"/>
        <v>0</v>
      </c>
      <c r="CS344" s="206">
        <f t="shared" si="1933"/>
        <v>0</v>
      </c>
      <c r="CT344" s="207"/>
      <c r="CU344" s="207">
        <f t="shared" si="1873"/>
        <v>0</v>
      </c>
      <c r="CV344" s="206">
        <f t="shared" si="1934"/>
        <v>0</v>
      </c>
      <c r="CW344" s="206">
        <f t="shared" si="1935"/>
        <v>0</v>
      </c>
      <c r="CX344" s="207"/>
      <c r="CY344" s="207">
        <f t="shared" si="1936"/>
        <v>0</v>
      </c>
      <c r="CZ344" s="206">
        <f t="shared" si="1926"/>
        <v>0</v>
      </c>
      <c r="DA344" s="206">
        <f t="shared" si="1927"/>
        <v>0</v>
      </c>
      <c r="DB344" s="207"/>
      <c r="DC344" s="207">
        <f t="shared" si="1937"/>
        <v>0</v>
      </c>
      <c r="DD344" s="206">
        <f t="shared" si="2037"/>
        <v>0</v>
      </c>
      <c r="DE344" s="206">
        <f t="shared" si="1939"/>
        <v>0</v>
      </c>
      <c r="DF344" s="207"/>
      <c r="DG344" s="207">
        <f t="shared" si="1940"/>
        <v>0</v>
      </c>
      <c r="DH344" s="206">
        <f t="shared" si="1941"/>
        <v>0</v>
      </c>
      <c r="DI344" s="206">
        <f t="shared" si="1942"/>
        <v>0</v>
      </c>
      <c r="DJ344" s="207"/>
      <c r="DK344" s="207">
        <f t="shared" si="1943"/>
        <v>0</v>
      </c>
      <c r="DL344" s="206">
        <f t="shared" si="1944"/>
        <v>0</v>
      </c>
      <c r="DM344" s="206">
        <f t="shared" si="1945"/>
        <v>0</v>
      </c>
      <c r="DN344" s="207"/>
      <c r="DO344" s="207">
        <f t="shared" si="1946"/>
        <v>0</v>
      </c>
      <c r="DP344" s="206">
        <f t="shared" si="1947"/>
        <v>0</v>
      </c>
      <c r="DQ344" s="206">
        <f t="shared" si="1948"/>
        <v>0</v>
      </c>
      <c r="DR344" s="207"/>
      <c r="DS344" s="207">
        <f t="shared" si="1949"/>
        <v>0</v>
      </c>
      <c r="DT344" s="206">
        <f t="shared" si="1950"/>
        <v>0</v>
      </c>
      <c r="DU344" s="206">
        <f t="shared" si="1951"/>
        <v>0</v>
      </c>
      <c r="DV344" s="207"/>
      <c r="DW344" s="207">
        <f t="shared" si="1874"/>
        <v>0</v>
      </c>
      <c r="DX344" s="206">
        <f t="shared" si="1875"/>
        <v>0</v>
      </c>
      <c r="DY344" s="206">
        <f t="shared" si="1876"/>
        <v>0</v>
      </c>
      <c r="DZ344" s="525"/>
      <c r="EA344" s="207">
        <f t="shared" si="1877"/>
        <v>0</v>
      </c>
      <c r="EB344" s="206">
        <f t="shared" si="1878"/>
        <v>0</v>
      </c>
      <c r="EC344" s="206">
        <f t="shared" si="1879"/>
        <v>0</v>
      </c>
      <c r="ED344" s="207"/>
      <c r="EE344" s="207">
        <f t="shared" si="1880"/>
        <v>0</v>
      </c>
      <c r="EF344" s="206">
        <f t="shared" si="1881"/>
        <v>0</v>
      </c>
      <c r="EG344" s="206">
        <f t="shared" si="1882"/>
        <v>0</v>
      </c>
      <c r="EH344" s="207"/>
      <c r="EI344" s="207">
        <f t="shared" si="1883"/>
        <v>0</v>
      </c>
      <c r="EJ344" s="206">
        <f t="shared" si="1884"/>
        <v>0</v>
      </c>
      <c r="EK344" s="206">
        <f t="shared" si="1885"/>
        <v>0</v>
      </c>
      <c r="EL344" s="207"/>
      <c r="EM344" s="207">
        <f t="shared" si="1886"/>
        <v>0</v>
      </c>
      <c r="EN344" s="206">
        <f t="shared" si="1887"/>
        <v>0</v>
      </c>
      <c r="EO344" s="206">
        <f t="shared" si="1888"/>
        <v>0</v>
      </c>
      <c r="EP344" s="207"/>
      <c r="EQ344" s="207">
        <f t="shared" si="1889"/>
        <v>0</v>
      </c>
      <c r="ER344" s="206">
        <f t="shared" si="1890"/>
        <v>0</v>
      </c>
      <c r="ES344" s="206">
        <f t="shared" si="1891"/>
        <v>0</v>
      </c>
      <c r="ET344" s="207"/>
      <c r="EU344" s="207">
        <f t="shared" si="1892"/>
        <v>0</v>
      </c>
      <c r="EV344" s="206">
        <f t="shared" si="1893"/>
        <v>0</v>
      </c>
      <c r="EW344" s="206">
        <f t="shared" si="1894"/>
        <v>0</v>
      </c>
      <c r="EX344" s="207"/>
      <c r="EY344" s="207">
        <f t="shared" si="1895"/>
        <v>0</v>
      </c>
      <c r="EZ344" s="206">
        <f t="shared" si="1896"/>
        <v>0</v>
      </c>
      <c r="FA344" s="206">
        <f t="shared" si="1897"/>
        <v>0</v>
      </c>
      <c r="FB344" s="207"/>
      <c r="FC344" s="207">
        <f t="shared" si="1898"/>
        <v>0</v>
      </c>
      <c r="FD344" s="206">
        <f t="shared" si="1899"/>
        <v>0</v>
      </c>
      <c r="FE344" s="206">
        <f t="shared" si="1900"/>
        <v>0</v>
      </c>
      <c r="FF344" s="207"/>
      <c r="FG344" s="207">
        <f t="shared" si="1901"/>
        <v>0</v>
      </c>
      <c r="FH344" s="206">
        <f t="shared" si="1902"/>
        <v>0</v>
      </c>
      <c r="FI344" s="206">
        <f t="shared" si="1903"/>
        <v>0</v>
      </c>
      <c r="FJ344" s="207"/>
      <c r="FK344" s="207">
        <f t="shared" si="1904"/>
        <v>0</v>
      </c>
      <c r="FL344" s="206">
        <f t="shared" si="1905"/>
        <v>0</v>
      </c>
      <c r="FM344" s="206">
        <f t="shared" si="1906"/>
        <v>0</v>
      </c>
      <c r="FN344" s="207"/>
      <c r="FO344" s="207">
        <f t="shared" si="1907"/>
        <v>0</v>
      </c>
      <c r="FP344" s="206">
        <f t="shared" si="1908"/>
        <v>0</v>
      </c>
      <c r="FQ344" s="206">
        <f t="shared" si="1909"/>
        <v>0</v>
      </c>
      <c r="FR344" s="207"/>
      <c r="FS344" s="207">
        <f t="shared" si="1910"/>
        <v>0</v>
      </c>
      <c r="FT344" s="206">
        <f t="shared" si="1911"/>
        <v>0</v>
      </c>
      <c r="FU344" s="206">
        <f t="shared" si="1912"/>
        <v>0</v>
      </c>
      <c r="FV344" s="207"/>
      <c r="FW344" s="207">
        <f t="shared" si="2067"/>
        <v>0</v>
      </c>
      <c r="FX344" s="206"/>
      <c r="FY344" s="206"/>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1:263" s="3" customFormat="1" x14ac:dyDescent="0.2">
      <c r="A345" s="45" t="s">
        <v>167</v>
      </c>
      <c r="B345" s="45" t="s">
        <v>168</v>
      </c>
      <c r="C345" s="45" t="s">
        <v>3</v>
      </c>
      <c r="D345" s="45">
        <v>100</v>
      </c>
      <c r="E345" s="486"/>
      <c r="F345" s="52">
        <f t="shared" si="2039"/>
        <v>0</v>
      </c>
      <c r="G345" s="47"/>
      <c r="H345" s="52">
        <f t="shared" si="2040"/>
        <v>0</v>
      </c>
      <c r="I345" s="47"/>
      <c r="J345" s="52">
        <f t="shared" si="2041"/>
        <v>0</v>
      </c>
      <c r="K345" s="47"/>
      <c r="L345" s="52">
        <f t="shared" si="2042"/>
        <v>0</v>
      </c>
      <c r="M345" s="47"/>
      <c r="N345" s="52">
        <f t="shared" si="2043"/>
        <v>0</v>
      </c>
      <c r="O345" s="47"/>
      <c r="P345" s="52">
        <f t="shared" si="2044"/>
        <v>0</v>
      </c>
      <c r="Q345" s="47"/>
      <c r="R345" s="52">
        <f t="shared" si="2045"/>
        <v>0</v>
      </c>
      <c r="S345" s="47"/>
      <c r="T345" s="52">
        <f t="shared" si="2046"/>
        <v>0</v>
      </c>
      <c r="U345" s="47"/>
      <c r="V345" s="52">
        <f t="shared" si="2047"/>
        <v>0</v>
      </c>
      <c r="W345" s="47"/>
      <c r="X345" s="52">
        <f t="shared" si="2048"/>
        <v>0</v>
      </c>
      <c r="Y345" s="47"/>
      <c r="Z345" s="52">
        <f t="shared" si="2049"/>
        <v>0</v>
      </c>
      <c r="AA345" s="47"/>
      <c r="AB345" s="481">
        <f t="shared" si="2050"/>
        <v>0</v>
      </c>
      <c r="AC345" s="486"/>
      <c r="AD345" s="52">
        <f t="shared" si="1843"/>
        <v>0</v>
      </c>
      <c r="AE345" s="47"/>
      <c r="AF345" s="52">
        <f t="shared" si="1844"/>
        <v>0</v>
      </c>
      <c r="AG345" s="47"/>
      <c r="AH345" s="52">
        <f t="shared" si="1845"/>
        <v>0</v>
      </c>
      <c r="AI345" s="47"/>
      <c r="AJ345" s="52">
        <f t="shared" si="1846"/>
        <v>0</v>
      </c>
      <c r="AK345" s="47"/>
      <c r="AL345" s="52">
        <f t="shared" si="1847"/>
        <v>0</v>
      </c>
      <c r="AM345" s="47"/>
      <c r="AN345" s="52">
        <f t="shared" si="1848"/>
        <v>0</v>
      </c>
      <c r="AO345" s="47"/>
      <c r="AP345" s="52">
        <f t="shared" si="1849"/>
        <v>0</v>
      </c>
      <c r="AQ345" s="47"/>
      <c r="AR345" s="52">
        <f t="shared" si="1850"/>
        <v>0</v>
      </c>
      <c r="AS345" s="47"/>
      <c r="AT345" s="52">
        <f t="shared" si="1851"/>
        <v>0</v>
      </c>
      <c r="AU345" s="47"/>
      <c r="AV345" s="52">
        <f t="shared" si="1852"/>
        <v>0</v>
      </c>
      <c r="AW345" s="47"/>
      <c r="AX345" s="52">
        <f t="shared" si="1853"/>
        <v>0</v>
      </c>
      <c r="AY345" s="47"/>
      <c r="AZ345" s="481">
        <f t="shared" si="1854"/>
        <v>0</v>
      </c>
      <c r="BA345" s="486"/>
      <c r="BB345" s="52">
        <f t="shared" si="2051"/>
        <v>0</v>
      </c>
      <c r="BC345" s="47"/>
      <c r="BD345" s="52">
        <f t="shared" si="2052"/>
        <v>0</v>
      </c>
      <c r="BE345" s="47"/>
      <c r="BF345" s="52">
        <f t="shared" si="2053"/>
        <v>0</v>
      </c>
      <c r="BG345" s="47"/>
      <c r="BH345" s="52">
        <f t="shared" si="2054"/>
        <v>0</v>
      </c>
      <c r="BI345" s="47"/>
      <c r="BJ345" s="52">
        <f t="shared" si="2055"/>
        <v>0</v>
      </c>
      <c r="BK345" s="47"/>
      <c r="BL345" s="52">
        <f t="shared" si="2056"/>
        <v>0</v>
      </c>
      <c r="BM345" s="47"/>
      <c r="BN345" s="52">
        <f t="shared" si="2057"/>
        <v>0</v>
      </c>
      <c r="BO345" s="47"/>
      <c r="BP345" s="52">
        <f t="shared" si="2058"/>
        <v>0</v>
      </c>
      <c r="BQ345" s="47"/>
      <c r="BR345" s="52">
        <f t="shared" si="2059"/>
        <v>0</v>
      </c>
      <c r="BS345" s="47"/>
      <c r="BT345" s="52">
        <f t="shared" si="2060"/>
        <v>0</v>
      </c>
      <c r="BU345" s="47"/>
      <c r="BV345" s="52">
        <f t="shared" si="2061"/>
        <v>0</v>
      </c>
      <c r="BW345" s="47"/>
      <c r="BX345" s="505">
        <f t="shared" si="2062"/>
        <v>0</v>
      </c>
      <c r="BY345" s="499"/>
      <c r="BZ345" s="52">
        <f t="shared" si="2063"/>
        <v>0</v>
      </c>
      <c r="CA345" s="47"/>
      <c r="CB345" s="52">
        <f t="shared" si="2064"/>
        <v>0</v>
      </c>
      <c r="CC345" s="47"/>
      <c r="CD345" s="52">
        <f t="shared" si="2065"/>
        <v>0</v>
      </c>
      <c r="CE345" s="47"/>
      <c r="CF345" s="52">
        <f t="shared" si="2066"/>
        <v>0</v>
      </c>
      <c r="CG345" s="42"/>
      <c r="CH345" s="49">
        <f t="shared" si="1871"/>
        <v>0</v>
      </c>
      <c r="CI345" s="49">
        <f t="shared" si="1928"/>
        <v>0</v>
      </c>
      <c r="CJ345" s="1"/>
      <c r="CK345" s="1"/>
      <c r="CL345" s="207"/>
      <c r="CM345" s="207">
        <f t="shared" si="1872"/>
        <v>0</v>
      </c>
      <c r="CN345" s="206">
        <f t="shared" si="1929"/>
        <v>0</v>
      </c>
      <c r="CO345" s="206">
        <f t="shared" si="1930"/>
        <v>0</v>
      </c>
      <c r="CP345" s="207"/>
      <c r="CQ345" s="207">
        <f t="shared" si="1931"/>
        <v>0</v>
      </c>
      <c r="CR345" s="206">
        <f t="shared" si="1932"/>
        <v>0</v>
      </c>
      <c r="CS345" s="206">
        <f t="shared" si="1933"/>
        <v>0</v>
      </c>
      <c r="CT345" s="207"/>
      <c r="CU345" s="207">
        <f t="shared" si="1873"/>
        <v>0</v>
      </c>
      <c r="CV345" s="206">
        <f t="shared" si="1934"/>
        <v>0</v>
      </c>
      <c r="CW345" s="206">
        <f t="shared" si="1935"/>
        <v>0</v>
      </c>
      <c r="CX345" s="207"/>
      <c r="CY345" s="207">
        <f t="shared" si="1936"/>
        <v>0</v>
      </c>
      <c r="CZ345" s="206">
        <f t="shared" si="1926"/>
        <v>0</v>
      </c>
      <c r="DA345" s="206">
        <f t="shared" si="1927"/>
        <v>0</v>
      </c>
      <c r="DB345" s="207"/>
      <c r="DC345" s="207">
        <f t="shared" si="1937"/>
        <v>0</v>
      </c>
      <c r="DD345" s="206">
        <f t="shared" si="2037"/>
        <v>0</v>
      </c>
      <c r="DE345" s="206">
        <f t="shared" si="1939"/>
        <v>0</v>
      </c>
      <c r="DF345" s="207"/>
      <c r="DG345" s="207">
        <f t="shared" si="1940"/>
        <v>0</v>
      </c>
      <c r="DH345" s="206">
        <f t="shared" si="1941"/>
        <v>0</v>
      </c>
      <c r="DI345" s="206">
        <f t="shared" si="1942"/>
        <v>0</v>
      </c>
      <c r="DJ345" s="207"/>
      <c r="DK345" s="207">
        <f t="shared" si="1943"/>
        <v>0</v>
      </c>
      <c r="DL345" s="206">
        <f t="shared" si="1944"/>
        <v>0</v>
      </c>
      <c r="DM345" s="206">
        <f t="shared" si="1945"/>
        <v>0</v>
      </c>
      <c r="DN345" s="207"/>
      <c r="DO345" s="207">
        <f t="shared" si="1946"/>
        <v>0</v>
      </c>
      <c r="DP345" s="206">
        <f t="shared" si="1947"/>
        <v>0</v>
      </c>
      <c r="DQ345" s="206">
        <f t="shared" si="1948"/>
        <v>0</v>
      </c>
      <c r="DR345" s="207"/>
      <c r="DS345" s="207">
        <f t="shared" si="1949"/>
        <v>0</v>
      </c>
      <c r="DT345" s="206">
        <f t="shared" si="1950"/>
        <v>0</v>
      </c>
      <c r="DU345" s="206">
        <f t="shared" si="1951"/>
        <v>0</v>
      </c>
      <c r="DV345" s="207"/>
      <c r="DW345" s="207">
        <f t="shared" si="1874"/>
        <v>0</v>
      </c>
      <c r="DX345" s="206">
        <f t="shared" si="1875"/>
        <v>0</v>
      </c>
      <c r="DY345" s="206">
        <f t="shared" si="1876"/>
        <v>0</v>
      </c>
      <c r="DZ345" s="525"/>
      <c r="EA345" s="207">
        <f t="shared" si="1877"/>
        <v>0</v>
      </c>
      <c r="EB345" s="206">
        <f t="shared" si="1878"/>
        <v>0</v>
      </c>
      <c r="EC345" s="206">
        <f t="shared" si="1879"/>
        <v>0</v>
      </c>
      <c r="ED345" s="207"/>
      <c r="EE345" s="207">
        <f t="shared" si="1880"/>
        <v>0</v>
      </c>
      <c r="EF345" s="206">
        <f t="shared" si="1881"/>
        <v>0</v>
      </c>
      <c r="EG345" s="206">
        <f t="shared" si="1882"/>
        <v>0</v>
      </c>
      <c r="EH345" s="207"/>
      <c r="EI345" s="207">
        <f t="shared" si="1883"/>
        <v>0</v>
      </c>
      <c r="EJ345" s="206">
        <f t="shared" si="1884"/>
        <v>0</v>
      </c>
      <c r="EK345" s="206">
        <f t="shared" si="1885"/>
        <v>0</v>
      </c>
      <c r="EL345" s="207"/>
      <c r="EM345" s="207">
        <f t="shared" si="1886"/>
        <v>0</v>
      </c>
      <c r="EN345" s="206">
        <f t="shared" si="1887"/>
        <v>0</v>
      </c>
      <c r="EO345" s="206">
        <f t="shared" si="1888"/>
        <v>0</v>
      </c>
      <c r="EP345" s="207"/>
      <c r="EQ345" s="207">
        <f t="shared" si="1889"/>
        <v>0</v>
      </c>
      <c r="ER345" s="206">
        <f t="shared" si="1890"/>
        <v>0</v>
      </c>
      <c r="ES345" s="206">
        <f t="shared" si="1891"/>
        <v>0</v>
      </c>
      <c r="ET345" s="207"/>
      <c r="EU345" s="207">
        <f t="shared" si="1892"/>
        <v>0</v>
      </c>
      <c r="EV345" s="206">
        <f t="shared" si="1893"/>
        <v>0</v>
      </c>
      <c r="EW345" s="206">
        <f t="shared" si="1894"/>
        <v>0</v>
      </c>
      <c r="EX345" s="207"/>
      <c r="EY345" s="207">
        <f t="shared" si="1895"/>
        <v>0</v>
      </c>
      <c r="EZ345" s="206">
        <f t="shared" si="1896"/>
        <v>0</v>
      </c>
      <c r="FA345" s="206">
        <f t="shared" si="1897"/>
        <v>0</v>
      </c>
      <c r="FB345" s="207"/>
      <c r="FC345" s="207">
        <f t="shared" si="1898"/>
        <v>0</v>
      </c>
      <c r="FD345" s="206">
        <f t="shared" si="1899"/>
        <v>0</v>
      </c>
      <c r="FE345" s="206">
        <f t="shared" si="1900"/>
        <v>0</v>
      </c>
      <c r="FF345" s="207"/>
      <c r="FG345" s="207">
        <f t="shared" si="1901"/>
        <v>0</v>
      </c>
      <c r="FH345" s="206">
        <f t="shared" si="1902"/>
        <v>0</v>
      </c>
      <c r="FI345" s="206">
        <f t="shared" si="1903"/>
        <v>0</v>
      </c>
      <c r="FJ345" s="207"/>
      <c r="FK345" s="207">
        <f t="shared" si="1904"/>
        <v>0</v>
      </c>
      <c r="FL345" s="206">
        <f t="shared" si="1905"/>
        <v>0</v>
      </c>
      <c r="FM345" s="206">
        <f t="shared" si="1906"/>
        <v>0</v>
      </c>
      <c r="FN345" s="207"/>
      <c r="FO345" s="207">
        <f t="shared" si="1907"/>
        <v>0</v>
      </c>
      <c r="FP345" s="206">
        <f t="shared" si="1908"/>
        <v>0</v>
      </c>
      <c r="FQ345" s="206">
        <f t="shared" si="1909"/>
        <v>0</v>
      </c>
      <c r="FR345" s="207"/>
      <c r="FS345" s="207">
        <f t="shared" si="1910"/>
        <v>0</v>
      </c>
      <c r="FT345" s="206">
        <f t="shared" si="1911"/>
        <v>0</v>
      </c>
      <c r="FU345" s="206">
        <f t="shared" si="1912"/>
        <v>0</v>
      </c>
      <c r="FV345" s="207"/>
      <c r="FW345" s="207">
        <f t="shared" si="2067"/>
        <v>0</v>
      </c>
      <c r="FX345" s="206"/>
      <c r="FY345" s="206"/>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1:263" s="3" customFormat="1" x14ac:dyDescent="0.2">
      <c r="A346" s="45" t="s">
        <v>171</v>
      </c>
      <c r="B346" s="45" t="s">
        <v>101</v>
      </c>
      <c r="C346" s="45" t="s">
        <v>3</v>
      </c>
      <c r="D346" s="45">
        <v>100</v>
      </c>
      <c r="E346" s="486"/>
      <c r="F346" s="52">
        <f t="shared" si="2039"/>
        <v>0</v>
      </c>
      <c r="G346" s="47"/>
      <c r="H346" s="52">
        <f t="shared" si="2040"/>
        <v>0</v>
      </c>
      <c r="I346" s="47"/>
      <c r="J346" s="52">
        <f t="shared" si="2041"/>
        <v>0</v>
      </c>
      <c r="K346" s="47"/>
      <c r="L346" s="52">
        <f t="shared" si="2042"/>
        <v>0</v>
      </c>
      <c r="M346" s="47"/>
      <c r="N346" s="52">
        <f t="shared" si="2043"/>
        <v>0</v>
      </c>
      <c r="O346" s="47"/>
      <c r="P346" s="52">
        <f t="shared" si="2044"/>
        <v>0</v>
      </c>
      <c r="Q346" s="47"/>
      <c r="R346" s="52">
        <f t="shared" si="2045"/>
        <v>0</v>
      </c>
      <c r="S346" s="47"/>
      <c r="T346" s="52">
        <f t="shared" si="2046"/>
        <v>0</v>
      </c>
      <c r="U346" s="47"/>
      <c r="V346" s="52">
        <f t="shared" si="2047"/>
        <v>0</v>
      </c>
      <c r="W346" s="47"/>
      <c r="X346" s="52">
        <f t="shared" si="2048"/>
        <v>0</v>
      </c>
      <c r="Y346" s="47"/>
      <c r="Z346" s="52">
        <f t="shared" si="2049"/>
        <v>0</v>
      </c>
      <c r="AA346" s="47"/>
      <c r="AB346" s="481">
        <f t="shared" si="2050"/>
        <v>0</v>
      </c>
      <c r="AC346" s="486"/>
      <c r="AD346" s="52">
        <f t="shared" si="1843"/>
        <v>0</v>
      </c>
      <c r="AE346" s="47"/>
      <c r="AF346" s="52">
        <f t="shared" si="1844"/>
        <v>0</v>
      </c>
      <c r="AG346" s="47"/>
      <c r="AH346" s="52">
        <f t="shared" si="1845"/>
        <v>0</v>
      </c>
      <c r="AI346" s="47"/>
      <c r="AJ346" s="52">
        <f t="shared" si="1846"/>
        <v>0</v>
      </c>
      <c r="AK346" s="47"/>
      <c r="AL346" s="52">
        <f t="shared" si="1847"/>
        <v>0</v>
      </c>
      <c r="AM346" s="47"/>
      <c r="AN346" s="52">
        <f t="shared" si="1848"/>
        <v>0</v>
      </c>
      <c r="AO346" s="47"/>
      <c r="AP346" s="52">
        <f t="shared" si="1849"/>
        <v>0</v>
      </c>
      <c r="AQ346" s="47"/>
      <c r="AR346" s="52">
        <f t="shared" si="1850"/>
        <v>0</v>
      </c>
      <c r="AS346" s="47"/>
      <c r="AT346" s="52">
        <f t="shared" si="1851"/>
        <v>0</v>
      </c>
      <c r="AU346" s="47"/>
      <c r="AV346" s="52">
        <f t="shared" si="1852"/>
        <v>0</v>
      </c>
      <c r="AW346" s="47"/>
      <c r="AX346" s="52">
        <f t="shared" si="1853"/>
        <v>0</v>
      </c>
      <c r="AY346" s="47"/>
      <c r="AZ346" s="481">
        <f t="shared" si="1854"/>
        <v>0</v>
      </c>
      <c r="BA346" s="486"/>
      <c r="BB346" s="52">
        <f t="shared" si="2051"/>
        <v>0</v>
      </c>
      <c r="BC346" s="47"/>
      <c r="BD346" s="52">
        <f t="shared" si="2052"/>
        <v>0</v>
      </c>
      <c r="BE346" s="47"/>
      <c r="BF346" s="52">
        <f t="shared" si="2053"/>
        <v>0</v>
      </c>
      <c r="BG346" s="47"/>
      <c r="BH346" s="52">
        <f t="shared" si="2054"/>
        <v>0</v>
      </c>
      <c r="BI346" s="47"/>
      <c r="BJ346" s="52">
        <f t="shared" si="2055"/>
        <v>0</v>
      </c>
      <c r="BK346" s="47"/>
      <c r="BL346" s="52">
        <f t="shared" si="2056"/>
        <v>0</v>
      </c>
      <c r="BM346" s="47"/>
      <c r="BN346" s="52">
        <f t="shared" si="2057"/>
        <v>0</v>
      </c>
      <c r="BO346" s="47"/>
      <c r="BP346" s="52">
        <f t="shared" si="2058"/>
        <v>0</v>
      </c>
      <c r="BQ346" s="47"/>
      <c r="BR346" s="52">
        <f t="shared" si="2059"/>
        <v>0</v>
      </c>
      <c r="BS346" s="47"/>
      <c r="BT346" s="52">
        <f t="shared" si="2060"/>
        <v>0</v>
      </c>
      <c r="BU346" s="47"/>
      <c r="BV346" s="52">
        <f t="shared" si="2061"/>
        <v>0</v>
      </c>
      <c r="BW346" s="47"/>
      <c r="BX346" s="505">
        <f t="shared" si="2062"/>
        <v>0</v>
      </c>
      <c r="BY346" s="499"/>
      <c r="BZ346" s="52">
        <f t="shared" si="2063"/>
        <v>0</v>
      </c>
      <c r="CA346" s="47"/>
      <c r="CB346" s="52">
        <f t="shared" si="2064"/>
        <v>0</v>
      </c>
      <c r="CC346" s="47"/>
      <c r="CD346" s="52">
        <f t="shared" si="2065"/>
        <v>0</v>
      </c>
      <c r="CE346" s="47"/>
      <c r="CF346" s="52">
        <f t="shared" si="2066"/>
        <v>0</v>
      </c>
      <c r="CG346" s="42"/>
      <c r="CH346" s="49">
        <f t="shared" si="1871"/>
        <v>0</v>
      </c>
      <c r="CI346" s="49">
        <f t="shared" si="1928"/>
        <v>0</v>
      </c>
      <c r="CJ346" s="1"/>
      <c r="CK346" s="1"/>
      <c r="CL346" s="207"/>
      <c r="CM346" s="207">
        <f t="shared" si="1872"/>
        <v>0</v>
      </c>
      <c r="CN346" s="206">
        <f t="shared" si="1929"/>
        <v>0</v>
      </c>
      <c r="CO346" s="206">
        <f t="shared" si="1930"/>
        <v>0</v>
      </c>
      <c r="CP346" s="207"/>
      <c r="CQ346" s="207">
        <f t="shared" si="1931"/>
        <v>0</v>
      </c>
      <c r="CR346" s="206">
        <f t="shared" si="1932"/>
        <v>0</v>
      </c>
      <c r="CS346" s="206">
        <f t="shared" si="1933"/>
        <v>0</v>
      </c>
      <c r="CT346" s="207"/>
      <c r="CU346" s="207">
        <f t="shared" si="1873"/>
        <v>0</v>
      </c>
      <c r="CV346" s="206">
        <f t="shared" si="1934"/>
        <v>0</v>
      </c>
      <c r="CW346" s="206">
        <f t="shared" si="1935"/>
        <v>0</v>
      </c>
      <c r="CX346" s="207"/>
      <c r="CY346" s="207">
        <f t="shared" si="1936"/>
        <v>0</v>
      </c>
      <c r="CZ346" s="206">
        <f t="shared" si="1926"/>
        <v>0</v>
      </c>
      <c r="DA346" s="206">
        <f t="shared" si="1927"/>
        <v>0</v>
      </c>
      <c r="DB346" s="207"/>
      <c r="DC346" s="207">
        <f t="shared" si="1937"/>
        <v>0</v>
      </c>
      <c r="DD346" s="206">
        <f t="shared" si="2037"/>
        <v>0</v>
      </c>
      <c r="DE346" s="206">
        <f t="shared" si="1939"/>
        <v>0</v>
      </c>
      <c r="DF346" s="207"/>
      <c r="DG346" s="207">
        <f t="shared" si="1940"/>
        <v>0</v>
      </c>
      <c r="DH346" s="206">
        <f t="shared" si="1941"/>
        <v>0</v>
      </c>
      <c r="DI346" s="206">
        <f t="shared" si="1942"/>
        <v>0</v>
      </c>
      <c r="DJ346" s="207"/>
      <c r="DK346" s="207">
        <f t="shared" si="1943"/>
        <v>0</v>
      </c>
      <c r="DL346" s="206">
        <f t="shared" si="1944"/>
        <v>0</v>
      </c>
      <c r="DM346" s="206">
        <f t="shared" si="1945"/>
        <v>0</v>
      </c>
      <c r="DN346" s="207"/>
      <c r="DO346" s="207">
        <f t="shared" si="1946"/>
        <v>0</v>
      </c>
      <c r="DP346" s="206">
        <f t="shared" si="1947"/>
        <v>0</v>
      </c>
      <c r="DQ346" s="206">
        <f t="shared" si="1948"/>
        <v>0</v>
      </c>
      <c r="DR346" s="207"/>
      <c r="DS346" s="207">
        <f t="shared" si="1949"/>
        <v>0</v>
      </c>
      <c r="DT346" s="206">
        <f t="shared" si="1950"/>
        <v>0</v>
      </c>
      <c r="DU346" s="206">
        <f t="shared" si="1951"/>
        <v>0</v>
      </c>
      <c r="DV346" s="207"/>
      <c r="DW346" s="207">
        <f t="shared" si="1874"/>
        <v>0</v>
      </c>
      <c r="DX346" s="206">
        <f t="shared" si="1875"/>
        <v>0</v>
      </c>
      <c r="DY346" s="206">
        <f t="shared" si="1876"/>
        <v>0</v>
      </c>
      <c r="DZ346" s="525"/>
      <c r="EA346" s="207">
        <f t="shared" si="1877"/>
        <v>0</v>
      </c>
      <c r="EB346" s="206">
        <f t="shared" si="1878"/>
        <v>0</v>
      </c>
      <c r="EC346" s="206">
        <f t="shared" si="1879"/>
        <v>0</v>
      </c>
      <c r="ED346" s="207"/>
      <c r="EE346" s="207">
        <f t="shared" si="1880"/>
        <v>0</v>
      </c>
      <c r="EF346" s="206">
        <f t="shared" si="1881"/>
        <v>0</v>
      </c>
      <c r="EG346" s="206">
        <f t="shared" si="1882"/>
        <v>0</v>
      </c>
      <c r="EH346" s="207"/>
      <c r="EI346" s="207">
        <f t="shared" si="1883"/>
        <v>0</v>
      </c>
      <c r="EJ346" s="206">
        <f t="shared" si="1884"/>
        <v>0</v>
      </c>
      <c r="EK346" s="206">
        <f t="shared" si="1885"/>
        <v>0</v>
      </c>
      <c r="EL346" s="207"/>
      <c r="EM346" s="207">
        <f t="shared" si="1886"/>
        <v>0</v>
      </c>
      <c r="EN346" s="206">
        <f t="shared" si="1887"/>
        <v>0</v>
      </c>
      <c r="EO346" s="206">
        <f t="shared" si="1888"/>
        <v>0</v>
      </c>
      <c r="EP346" s="207"/>
      <c r="EQ346" s="207">
        <f t="shared" si="1889"/>
        <v>0</v>
      </c>
      <c r="ER346" s="206">
        <f t="shared" si="1890"/>
        <v>0</v>
      </c>
      <c r="ES346" s="206">
        <f t="shared" si="1891"/>
        <v>0</v>
      </c>
      <c r="ET346" s="207"/>
      <c r="EU346" s="207">
        <f t="shared" si="1892"/>
        <v>0</v>
      </c>
      <c r="EV346" s="206">
        <f t="shared" si="1893"/>
        <v>0</v>
      </c>
      <c r="EW346" s="206">
        <f t="shared" si="1894"/>
        <v>0</v>
      </c>
      <c r="EX346" s="207"/>
      <c r="EY346" s="207">
        <f t="shared" si="1895"/>
        <v>0</v>
      </c>
      <c r="EZ346" s="206">
        <f t="shared" si="1896"/>
        <v>0</v>
      </c>
      <c r="FA346" s="206">
        <f t="shared" si="1897"/>
        <v>0</v>
      </c>
      <c r="FB346" s="207"/>
      <c r="FC346" s="207">
        <f t="shared" si="1898"/>
        <v>0</v>
      </c>
      <c r="FD346" s="206">
        <f t="shared" si="1899"/>
        <v>0</v>
      </c>
      <c r="FE346" s="206">
        <f t="shared" si="1900"/>
        <v>0</v>
      </c>
      <c r="FF346" s="207"/>
      <c r="FG346" s="207">
        <f t="shared" si="1901"/>
        <v>0</v>
      </c>
      <c r="FH346" s="206">
        <f t="shared" si="1902"/>
        <v>0</v>
      </c>
      <c r="FI346" s="206">
        <f t="shared" si="1903"/>
        <v>0</v>
      </c>
      <c r="FJ346" s="207"/>
      <c r="FK346" s="207">
        <f t="shared" si="1904"/>
        <v>0</v>
      </c>
      <c r="FL346" s="206">
        <f t="shared" si="1905"/>
        <v>0</v>
      </c>
      <c r="FM346" s="206">
        <f t="shared" si="1906"/>
        <v>0</v>
      </c>
      <c r="FN346" s="207"/>
      <c r="FO346" s="207">
        <f t="shared" si="1907"/>
        <v>0</v>
      </c>
      <c r="FP346" s="206">
        <f t="shared" si="1908"/>
        <v>0</v>
      </c>
      <c r="FQ346" s="206">
        <f t="shared" si="1909"/>
        <v>0</v>
      </c>
      <c r="FR346" s="207"/>
      <c r="FS346" s="207">
        <f t="shared" si="1910"/>
        <v>0</v>
      </c>
      <c r="FT346" s="206">
        <f t="shared" si="1911"/>
        <v>0</v>
      </c>
      <c r="FU346" s="206">
        <f t="shared" si="1912"/>
        <v>0</v>
      </c>
      <c r="FV346" s="207"/>
      <c r="FW346" s="207">
        <f t="shared" si="2067"/>
        <v>0</v>
      </c>
      <c r="FX346" s="206"/>
      <c r="FY346" s="206"/>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1:263" s="3" customFormat="1" x14ac:dyDescent="0.2">
      <c r="A347" s="45" t="s">
        <v>231</v>
      </c>
      <c r="B347" s="45" t="s">
        <v>228</v>
      </c>
      <c r="C347" s="45" t="s">
        <v>3</v>
      </c>
      <c r="D347" s="45">
        <v>100</v>
      </c>
      <c r="E347" s="486"/>
      <c r="F347" s="52">
        <f t="shared" si="2039"/>
        <v>0</v>
      </c>
      <c r="G347" s="47"/>
      <c r="H347" s="52">
        <f t="shared" si="2040"/>
        <v>0</v>
      </c>
      <c r="I347" s="47"/>
      <c r="J347" s="52">
        <f t="shared" si="2041"/>
        <v>0</v>
      </c>
      <c r="K347" s="47"/>
      <c r="L347" s="52">
        <f t="shared" si="2042"/>
        <v>0</v>
      </c>
      <c r="M347" s="47"/>
      <c r="N347" s="52">
        <f t="shared" si="2043"/>
        <v>0</v>
      </c>
      <c r="O347" s="47"/>
      <c r="P347" s="52">
        <f t="shared" si="2044"/>
        <v>0</v>
      </c>
      <c r="Q347" s="47"/>
      <c r="R347" s="52">
        <f t="shared" si="2045"/>
        <v>0</v>
      </c>
      <c r="S347" s="47"/>
      <c r="T347" s="52">
        <f t="shared" si="2046"/>
        <v>0</v>
      </c>
      <c r="U347" s="47"/>
      <c r="V347" s="52">
        <f t="shared" si="2047"/>
        <v>0</v>
      </c>
      <c r="W347" s="47"/>
      <c r="X347" s="52">
        <f t="shared" si="2048"/>
        <v>0</v>
      </c>
      <c r="Y347" s="47"/>
      <c r="Z347" s="52">
        <f t="shared" si="2049"/>
        <v>0</v>
      </c>
      <c r="AA347" s="47"/>
      <c r="AB347" s="481">
        <f t="shared" si="2050"/>
        <v>0</v>
      </c>
      <c r="AC347" s="486"/>
      <c r="AD347" s="52">
        <f t="shared" si="1843"/>
        <v>0</v>
      </c>
      <c r="AE347" s="47"/>
      <c r="AF347" s="52">
        <f t="shared" si="1844"/>
        <v>0</v>
      </c>
      <c r="AG347" s="47"/>
      <c r="AH347" s="52">
        <f t="shared" si="1845"/>
        <v>0</v>
      </c>
      <c r="AI347" s="47"/>
      <c r="AJ347" s="52">
        <f t="shared" si="1846"/>
        <v>0</v>
      </c>
      <c r="AK347" s="47"/>
      <c r="AL347" s="52">
        <f t="shared" si="1847"/>
        <v>0</v>
      </c>
      <c r="AM347" s="47"/>
      <c r="AN347" s="52">
        <f t="shared" si="1848"/>
        <v>0</v>
      </c>
      <c r="AO347" s="47"/>
      <c r="AP347" s="52">
        <f t="shared" si="1849"/>
        <v>0</v>
      </c>
      <c r="AQ347" s="47"/>
      <c r="AR347" s="52">
        <f t="shared" si="1850"/>
        <v>0</v>
      </c>
      <c r="AS347" s="47"/>
      <c r="AT347" s="52">
        <f t="shared" si="1851"/>
        <v>0</v>
      </c>
      <c r="AU347" s="47"/>
      <c r="AV347" s="52">
        <f t="shared" si="1852"/>
        <v>0</v>
      </c>
      <c r="AW347" s="47"/>
      <c r="AX347" s="52">
        <f t="shared" si="1853"/>
        <v>0</v>
      </c>
      <c r="AY347" s="47"/>
      <c r="AZ347" s="481">
        <f t="shared" si="1854"/>
        <v>0</v>
      </c>
      <c r="BA347" s="486"/>
      <c r="BB347" s="52">
        <f t="shared" si="2051"/>
        <v>0</v>
      </c>
      <c r="BC347" s="47"/>
      <c r="BD347" s="52">
        <f t="shared" si="2052"/>
        <v>0</v>
      </c>
      <c r="BE347" s="47"/>
      <c r="BF347" s="52">
        <f t="shared" si="2053"/>
        <v>0</v>
      </c>
      <c r="BG347" s="47"/>
      <c r="BH347" s="52">
        <f t="shared" si="2054"/>
        <v>0</v>
      </c>
      <c r="BI347" s="47"/>
      <c r="BJ347" s="52">
        <f t="shared" si="2055"/>
        <v>0</v>
      </c>
      <c r="BK347" s="47"/>
      <c r="BL347" s="52">
        <f t="shared" si="2056"/>
        <v>0</v>
      </c>
      <c r="BM347" s="47"/>
      <c r="BN347" s="52">
        <f t="shared" si="2057"/>
        <v>0</v>
      </c>
      <c r="BO347" s="47"/>
      <c r="BP347" s="52">
        <f t="shared" si="2058"/>
        <v>0</v>
      </c>
      <c r="BQ347" s="47"/>
      <c r="BR347" s="52">
        <f t="shared" si="2059"/>
        <v>0</v>
      </c>
      <c r="BS347" s="47"/>
      <c r="BT347" s="52">
        <f t="shared" si="2060"/>
        <v>0</v>
      </c>
      <c r="BU347" s="47"/>
      <c r="BV347" s="52">
        <f t="shared" si="2061"/>
        <v>0</v>
      </c>
      <c r="BW347" s="47"/>
      <c r="BX347" s="505">
        <f t="shared" si="2062"/>
        <v>0</v>
      </c>
      <c r="BY347" s="499"/>
      <c r="BZ347" s="52">
        <f t="shared" si="2063"/>
        <v>0</v>
      </c>
      <c r="CA347" s="47"/>
      <c r="CB347" s="52">
        <f t="shared" si="2064"/>
        <v>0</v>
      </c>
      <c r="CC347" s="47"/>
      <c r="CD347" s="52">
        <f t="shared" si="2065"/>
        <v>0</v>
      </c>
      <c r="CE347" s="47"/>
      <c r="CF347" s="52">
        <f t="shared" si="2066"/>
        <v>0</v>
      </c>
      <c r="CG347" s="42"/>
      <c r="CH347" s="49">
        <f t="shared" si="1871"/>
        <v>0</v>
      </c>
      <c r="CI347" s="49">
        <f t="shared" si="1928"/>
        <v>0</v>
      </c>
      <c r="CJ347" s="1"/>
      <c r="CK347" s="1"/>
      <c r="CL347" s="207"/>
      <c r="CM347" s="207">
        <f t="shared" si="1872"/>
        <v>0</v>
      </c>
      <c r="CN347" s="206">
        <f t="shared" si="1929"/>
        <v>0</v>
      </c>
      <c r="CO347" s="206">
        <f t="shared" si="1930"/>
        <v>0</v>
      </c>
      <c r="CP347" s="207"/>
      <c r="CQ347" s="207">
        <f t="shared" si="1931"/>
        <v>0</v>
      </c>
      <c r="CR347" s="206">
        <f t="shared" si="1932"/>
        <v>0</v>
      </c>
      <c r="CS347" s="206">
        <f t="shared" si="1933"/>
        <v>0</v>
      </c>
      <c r="CT347" s="207"/>
      <c r="CU347" s="207">
        <f t="shared" si="1873"/>
        <v>0</v>
      </c>
      <c r="CV347" s="206">
        <f t="shared" si="1934"/>
        <v>0</v>
      </c>
      <c r="CW347" s="206">
        <f t="shared" si="1935"/>
        <v>0</v>
      </c>
      <c r="CX347" s="207"/>
      <c r="CY347" s="207">
        <f t="shared" si="1936"/>
        <v>0</v>
      </c>
      <c r="CZ347" s="206">
        <f t="shared" si="1926"/>
        <v>0</v>
      </c>
      <c r="DA347" s="206">
        <f t="shared" si="1927"/>
        <v>0</v>
      </c>
      <c r="DB347" s="207"/>
      <c r="DC347" s="207">
        <f t="shared" si="1937"/>
        <v>0</v>
      </c>
      <c r="DD347" s="206">
        <f t="shared" si="2037"/>
        <v>0</v>
      </c>
      <c r="DE347" s="206">
        <f t="shared" si="1939"/>
        <v>0</v>
      </c>
      <c r="DF347" s="207"/>
      <c r="DG347" s="207">
        <f t="shared" si="1940"/>
        <v>0</v>
      </c>
      <c r="DH347" s="206">
        <f t="shared" si="1941"/>
        <v>0</v>
      </c>
      <c r="DI347" s="206">
        <f t="shared" si="1942"/>
        <v>0</v>
      </c>
      <c r="DJ347" s="207"/>
      <c r="DK347" s="207">
        <f t="shared" si="1943"/>
        <v>0</v>
      </c>
      <c r="DL347" s="206">
        <f t="shared" si="1944"/>
        <v>0</v>
      </c>
      <c r="DM347" s="206">
        <f t="shared" si="1945"/>
        <v>0</v>
      </c>
      <c r="DN347" s="207"/>
      <c r="DO347" s="207">
        <f t="shared" si="1946"/>
        <v>0</v>
      </c>
      <c r="DP347" s="206">
        <f t="shared" si="1947"/>
        <v>0</v>
      </c>
      <c r="DQ347" s="206">
        <f t="shared" si="1948"/>
        <v>0</v>
      </c>
      <c r="DR347" s="207"/>
      <c r="DS347" s="207">
        <f t="shared" si="1949"/>
        <v>0</v>
      </c>
      <c r="DT347" s="206">
        <f t="shared" si="1950"/>
        <v>0</v>
      </c>
      <c r="DU347" s="206">
        <f t="shared" si="1951"/>
        <v>0</v>
      </c>
      <c r="DV347" s="207"/>
      <c r="DW347" s="207">
        <f t="shared" si="1874"/>
        <v>0</v>
      </c>
      <c r="DX347" s="206">
        <f t="shared" si="1875"/>
        <v>0</v>
      </c>
      <c r="DY347" s="206">
        <f t="shared" si="1876"/>
        <v>0</v>
      </c>
      <c r="DZ347" s="525"/>
      <c r="EA347" s="207">
        <f t="shared" si="1877"/>
        <v>0</v>
      </c>
      <c r="EB347" s="206">
        <f t="shared" si="1878"/>
        <v>0</v>
      </c>
      <c r="EC347" s="206">
        <f t="shared" si="1879"/>
        <v>0</v>
      </c>
      <c r="ED347" s="207"/>
      <c r="EE347" s="207">
        <f t="shared" si="1880"/>
        <v>0</v>
      </c>
      <c r="EF347" s="206">
        <f t="shared" si="1881"/>
        <v>0</v>
      </c>
      <c r="EG347" s="206">
        <f t="shared" si="1882"/>
        <v>0</v>
      </c>
      <c r="EH347" s="207"/>
      <c r="EI347" s="207">
        <f t="shared" si="1883"/>
        <v>0</v>
      </c>
      <c r="EJ347" s="206">
        <f t="shared" si="1884"/>
        <v>0</v>
      </c>
      <c r="EK347" s="206">
        <f t="shared" si="1885"/>
        <v>0</v>
      </c>
      <c r="EL347" s="207"/>
      <c r="EM347" s="207">
        <f t="shared" si="1886"/>
        <v>0</v>
      </c>
      <c r="EN347" s="206">
        <f t="shared" si="1887"/>
        <v>0</v>
      </c>
      <c r="EO347" s="206">
        <f t="shared" si="1888"/>
        <v>0</v>
      </c>
      <c r="EP347" s="207"/>
      <c r="EQ347" s="207">
        <f t="shared" si="1889"/>
        <v>0</v>
      </c>
      <c r="ER347" s="206">
        <f t="shared" si="1890"/>
        <v>0</v>
      </c>
      <c r="ES347" s="206">
        <f t="shared" si="1891"/>
        <v>0</v>
      </c>
      <c r="ET347" s="207"/>
      <c r="EU347" s="207">
        <f t="shared" si="1892"/>
        <v>0</v>
      </c>
      <c r="EV347" s="206">
        <f t="shared" si="1893"/>
        <v>0</v>
      </c>
      <c r="EW347" s="206">
        <f t="shared" si="1894"/>
        <v>0</v>
      </c>
      <c r="EX347" s="207"/>
      <c r="EY347" s="207">
        <f t="shared" si="1895"/>
        <v>0</v>
      </c>
      <c r="EZ347" s="206">
        <f t="shared" si="1896"/>
        <v>0</v>
      </c>
      <c r="FA347" s="206">
        <f t="shared" si="1897"/>
        <v>0</v>
      </c>
      <c r="FB347" s="207"/>
      <c r="FC347" s="207">
        <f t="shared" si="1898"/>
        <v>0</v>
      </c>
      <c r="FD347" s="206">
        <f t="shared" si="1899"/>
        <v>0</v>
      </c>
      <c r="FE347" s="206">
        <f t="shared" si="1900"/>
        <v>0</v>
      </c>
      <c r="FF347" s="207"/>
      <c r="FG347" s="207">
        <f t="shared" si="1901"/>
        <v>0</v>
      </c>
      <c r="FH347" s="206">
        <f t="shared" si="1902"/>
        <v>0</v>
      </c>
      <c r="FI347" s="206">
        <f t="shared" si="1903"/>
        <v>0</v>
      </c>
      <c r="FJ347" s="207"/>
      <c r="FK347" s="207">
        <f t="shared" si="1904"/>
        <v>0</v>
      </c>
      <c r="FL347" s="206">
        <f t="shared" si="1905"/>
        <v>0</v>
      </c>
      <c r="FM347" s="206">
        <f t="shared" si="1906"/>
        <v>0</v>
      </c>
      <c r="FN347" s="207"/>
      <c r="FO347" s="207">
        <f t="shared" si="1907"/>
        <v>0</v>
      </c>
      <c r="FP347" s="206">
        <f t="shared" si="1908"/>
        <v>0</v>
      </c>
      <c r="FQ347" s="206">
        <f t="shared" si="1909"/>
        <v>0</v>
      </c>
      <c r="FR347" s="207"/>
      <c r="FS347" s="207">
        <f t="shared" si="1910"/>
        <v>0</v>
      </c>
      <c r="FT347" s="206">
        <f t="shared" si="1911"/>
        <v>0</v>
      </c>
      <c r="FU347" s="206">
        <f t="shared" si="1912"/>
        <v>0</v>
      </c>
      <c r="FV347" s="207"/>
      <c r="FW347" s="207">
        <f t="shared" si="2067"/>
        <v>0</v>
      </c>
      <c r="FX347" s="206"/>
      <c r="FY347" s="206"/>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1:263" s="3" customFormat="1" x14ac:dyDescent="0.2">
      <c r="A348" s="45" t="s">
        <v>395</v>
      </c>
      <c r="B348" s="45" t="s">
        <v>396</v>
      </c>
      <c r="C348" s="45" t="s">
        <v>3</v>
      </c>
      <c r="D348" s="45">
        <v>100</v>
      </c>
      <c r="E348" s="486"/>
      <c r="F348" s="52">
        <f t="shared" si="2039"/>
        <v>0</v>
      </c>
      <c r="G348" s="47"/>
      <c r="H348" s="52">
        <f t="shared" si="2040"/>
        <v>0</v>
      </c>
      <c r="I348" s="47"/>
      <c r="J348" s="52">
        <f t="shared" si="2041"/>
        <v>0</v>
      </c>
      <c r="K348" s="47"/>
      <c r="L348" s="52">
        <f t="shared" si="2042"/>
        <v>0</v>
      </c>
      <c r="M348" s="47"/>
      <c r="N348" s="52">
        <f t="shared" si="2043"/>
        <v>0</v>
      </c>
      <c r="O348" s="47"/>
      <c r="P348" s="52">
        <f t="shared" si="2044"/>
        <v>0</v>
      </c>
      <c r="Q348" s="47"/>
      <c r="R348" s="52">
        <f t="shared" si="2045"/>
        <v>0</v>
      </c>
      <c r="S348" s="47"/>
      <c r="T348" s="52">
        <f t="shared" si="2046"/>
        <v>0</v>
      </c>
      <c r="U348" s="47"/>
      <c r="V348" s="52">
        <f t="shared" si="2047"/>
        <v>0</v>
      </c>
      <c r="W348" s="47"/>
      <c r="X348" s="52">
        <f t="shared" si="2048"/>
        <v>0</v>
      </c>
      <c r="Y348" s="47"/>
      <c r="Z348" s="52">
        <f t="shared" si="2049"/>
        <v>0</v>
      </c>
      <c r="AA348" s="47"/>
      <c r="AB348" s="481">
        <f t="shared" si="2050"/>
        <v>0</v>
      </c>
      <c r="AC348" s="486"/>
      <c r="AD348" s="52">
        <f t="shared" si="1843"/>
        <v>0</v>
      </c>
      <c r="AE348" s="47"/>
      <c r="AF348" s="52">
        <f t="shared" si="1844"/>
        <v>0</v>
      </c>
      <c r="AG348" s="47"/>
      <c r="AH348" s="52">
        <f t="shared" si="1845"/>
        <v>0</v>
      </c>
      <c r="AI348" s="47"/>
      <c r="AJ348" s="52">
        <f t="shared" si="1846"/>
        <v>0</v>
      </c>
      <c r="AK348" s="47"/>
      <c r="AL348" s="52">
        <f t="shared" si="1847"/>
        <v>0</v>
      </c>
      <c r="AM348" s="47">
        <v>1.75</v>
      </c>
      <c r="AN348" s="52">
        <f t="shared" si="1848"/>
        <v>175</v>
      </c>
      <c r="AO348" s="47"/>
      <c r="AP348" s="52">
        <f t="shared" si="1849"/>
        <v>0</v>
      </c>
      <c r="AQ348" s="47"/>
      <c r="AR348" s="52">
        <f t="shared" si="1850"/>
        <v>0</v>
      </c>
      <c r="AS348" s="47"/>
      <c r="AT348" s="52">
        <f t="shared" si="1851"/>
        <v>0</v>
      </c>
      <c r="AU348" s="47"/>
      <c r="AV348" s="52">
        <f t="shared" si="1852"/>
        <v>0</v>
      </c>
      <c r="AW348" s="47">
        <v>2</v>
      </c>
      <c r="AX348" s="52">
        <f t="shared" si="1853"/>
        <v>200</v>
      </c>
      <c r="AY348" s="47"/>
      <c r="AZ348" s="481">
        <f t="shared" si="1854"/>
        <v>0</v>
      </c>
      <c r="BA348" s="486"/>
      <c r="BB348" s="52">
        <f t="shared" si="2051"/>
        <v>0</v>
      </c>
      <c r="BC348" s="47"/>
      <c r="BD348" s="52">
        <f t="shared" si="2052"/>
        <v>0</v>
      </c>
      <c r="BE348" s="47"/>
      <c r="BF348" s="52">
        <f t="shared" si="2053"/>
        <v>0</v>
      </c>
      <c r="BG348" s="47"/>
      <c r="BH348" s="52">
        <f t="shared" si="2054"/>
        <v>0</v>
      </c>
      <c r="BI348" s="47"/>
      <c r="BJ348" s="52">
        <f t="shared" si="2055"/>
        <v>0</v>
      </c>
      <c r="BK348" s="47"/>
      <c r="BL348" s="52">
        <f t="shared" si="2056"/>
        <v>0</v>
      </c>
      <c r="BM348" s="47"/>
      <c r="BN348" s="52">
        <f t="shared" si="2057"/>
        <v>0</v>
      </c>
      <c r="BO348" s="47"/>
      <c r="BP348" s="52">
        <f t="shared" si="2058"/>
        <v>0</v>
      </c>
      <c r="BQ348" s="47"/>
      <c r="BR348" s="52">
        <f t="shared" si="2059"/>
        <v>0</v>
      </c>
      <c r="BS348" s="47"/>
      <c r="BT348" s="52">
        <f t="shared" si="2060"/>
        <v>0</v>
      </c>
      <c r="BU348" s="47"/>
      <c r="BV348" s="52">
        <f t="shared" si="2061"/>
        <v>0</v>
      </c>
      <c r="BW348" s="47"/>
      <c r="BX348" s="505">
        <f t="shared" si="2062"/>
        <v>0</v>
      </c>
      <c r="BY348" s="499"/>
      <c r="BZ348" s="52">
        <f t="shared" si="2063"/>
        <v>0</v>
      </c>
      <c r="CA348" s="47"/>
      <c r="CB348" s="52">
        <f t="shared" si="2064"/>
        <v>0</v>
      </c>
      <c r="CC348" s="47"/>
      <c r="CD348" s="52">
        <f t="shared" si="2065"/>
        <v>0</v>
      </c>
      <c r="CE348" s="47"/>
      <c r="CF348" s="52">
        <f t="shared" si="2066"/>
        <v>0</v>
      </c>
      <c r="CG348" s="42"/>
      <c r="CH348" s="49">
        <f t="shared" si="1871"/>
        <v>3.75</v>
      </c>
      <c r="CI348" s="49">
        <f t="shared" si="1928"/>
        <v>375</v>
      </c>
      <c r="CJ348" s="1"/>
      <c r="CK348" s="1"/>
      <c r="CL348" s="207"/>
      <c r="CM348" s="207">
        <f t="shared" si="1872"/>
        <v>0</v>
      </c>
      <c r="CN348" s="206">
        <f t="shared" si="1929"/>
        <v>0</v>
      </c>
      <c r="CO348" s="206">
        <f t="shared" si="1930"/>
        <v>0</v>
      </c>
      <c r="CP348" s="207"/>
      <c r="CQ348" s="207">
        <f t="shared" si="1931"/>
        <v>0</v>
      </c>
      <c r="CR348" s="206">
        <f t="shared" si="1932"/>
        <v>0</v>
      </c>
      <c r="CS348" s="206">
        <f t="shared" si="1933"/>
        <v>0</v>
      </c>
      <c r="CT348" s="207"/>
      <c r="CU348" s="207">
        <f t="shared" si="1873"/>
        <v>0</v>
      </c>
      <c r="CV348" s="206">
        <f t="shared" si="1934"/>
        <v>0</v>
      </c>
      <c r="CW348" s="206">
        <f t="shared" si="1935"/>
        <v>0</v>
      </c>
      <c r="CX348" s="207"/>
      <c r="CY348" s="207">
        <f t="shared" si="1936"/>
        <v>0</v>
      </c>
      <c r="CZ348" s="206">
        <f t="shared" si="1926"/>
        <v>0</v>
      </c>
      <c r="DA348" s="206">
        <f t="shared" si="1927"/>
        <v>0</v>
      </c>
      <c r="DB348" s="207"/>
      <c r="DC348" s="207">
        <f t="shared" si="1937"/>
        <v>0</v>
      </c>
      <c r="DD348" s="206">
        <f t="shared" si="2037"/>
        <v>0</v>
      </c>
      <c r="DE348" s="206">
        <f t="shared" si="1939"/>
        <v>0</v>
      </c>
      <c r="DF348" s="207"/>
      <c r="DG348" s="207">
        <f t="shared" si="1940"/>
        <v>0</v>
      </c>
      <c r="DH348" s="206">
        <f t="shared" si="1941"/>
        <v>0</v>
      </c>
      <c r="DI348" s="206">
        <f t="shared" si="1942"/>
        <v>0</v>
      </c>
      <c r="DJ348" s="207"/>
      <c r="DK348" s="207">
        <f t="shared" si="1943"/>
        <v>0</v>
      </c>
      <c r="DL348" s="206">
        <f t="shared" si="1944"/>
        <v>0</v>
      </c>
      <c r="DM348" s="206">
        <f t="shared" si="1945"/>
        <v>0</v>
      </c>
      <c r="DN348" s="207"/>
      <c r="DO348" s="207">
        <f t="shared" si="1946"/>
        <v>0</v>
      </c>
      <c r="DP348" s="206">
        <f t="shared" si="1947"/>
        <v>0</v>
      </c>
      <c r="DQ348" s="206">
        <f t="shared" si="1948"/>
        <v>0</v>
      </c>
      <c r="DR348" s="207"/>
      <c r="DS348" s="207">
        <f t="shared" si="1949"/>
        <v>0</v>
      </c>
      <c r="DT348" s="206">
        <f t="shared" si="1950"/>
        <v>0</v>
      </c>
      <c r="DU348" s="206">
        <f t="shared" si="1951"/>
        <v>0</v>
      </c>
      <c r="DV348" s="207"/>
      <c r="DW348" s="207">
        <f t="shared" si="1874"/>
        <v>0</v>
      </c>
      <c r="DX348" s="206">
        <f t="shared" si="1875"/>
        <v>0</v>
      </c>
      <c r="DY348" s="206">
        <f t="shared" si="1876"/>
        <v>0</v>
      </c>
      <c r="DZ348" s="525"/>
      <c r="EA348" s="207">
        <f t="shared" si="1877"/>
        <v>0</v>
      </c>
      <c r="EB348" s="206">
        <f t="shared" si="1878"/>
        <v>0</v>
      </c>
      <c r="EC348" s="206">
        <f t="shared" si="1879"/>
        <v>0</v>
      </c>
      <c r="ED348" s="207"/>
      <c r="EE348" s="207">
        <f t="shared" si="1880"/>
        <v>0</v>
      </c>
      <c r="EF348" s="206">
        <f t="shared" si="1881"/>
        <v>0</v>
      </c>
      <c r="EG348" s="206">
        <f t="shared" si="1882"/>
        <v>0</v>
      </c>
      <c r="EH348" s="207"/>
      <c r="EI348" s="207">
        <f t="shared" si="1883"/>
        <v>0</v>
      </c>
      <c r="EJ348" s="206">
        <f t="shared" si="1884"/>
        <v>0</v>
      </c>
      <c r="EK348" s="206">
        <f t="shared" si="1885"/>
        <v>0</v>
      </c>
      <c r="EL348" s="207"/>
      <c r="EM348" s="207">
        <f t="shared" si="1886"/>
        <v>0</v>
      </c>
      <c r="EN348" s="206">
        <f t="shared" si="1887"/>
        <v>0</v>
      </c>
      <c r="EO348" s="206">
        <f t="shared" si="1888"/>
        <v>0</v>
      </c>
      <c r="EP348" s="207"/>
      <c r="EQ348" s="207">
        <f t="shared" si="1889"/>
        <v>0</v>
      </c>
      <c r="ER348" s="206">
        <f t="shared" si="1890"/>
        <v>0</v>
      </c>
      <c r="ES348" s="206">
        <f t="shared" si="1891"/>
        <v>0</v>
      </c>
      <c r="ET348" s="207"/>
      <c r="EU348" s="207">
        <f t="shared" si="1892"/>
        <v>0</v>
      </c>
      <c r="EV348" s="206">
        <f t="shared" si="1893"/>
        <v>1.75</v>
      </c>
      <c r="EW348" s="206">
        <f t="shared" si="1894"/>
        <v>175</v>
      </c>
      <c r="EX348" s="207"/>
      <c r="EY348" s="207">
        <f t="shared" si="1895"/>
        <v>0</v>
      </c>
      <c r="EZ348" s="206">
        <f t="shared" si="1896"/>
        <v>0</v>
      </c>
      <c r="FA348" s="206">
        <f t="shared" si="1897"/>
        <v>0</v>
      </c>
      <c r="FB348" s="207"/>
      <c r="FC348" s="207">
        <f t="shared" si="1898"/>
        <v>0</v>
      </c>
      <c r="FD348" s="206">
        <f t="shared" si="1899"/>
        <v>0</v>
      </c>
      <c r="FE348" s="206">
        <f t="shared" si="1900"/>
        <v>0</v>
      </c>
      <c r="FF348" s="207"/>
      <c r="FG348" s="207">
        <f t="shared" si="1901"/>
        <v>0</v>
      </c>
      <c r="FH348" s="206">
        <f t="shared" si="1902"/>
        <v>0</v>
      </c>
      <c r="FI348" s="206">
        <f t="shared" si="1903"/>
        <v>0</v>
      </c>
      <c r="FJ348" s="207"/>
      <c r="FK348" s="207">
        <f t="shared" si="1904"/>
        <v>0</v>
      </c>
      <c r="FL348" s="206">
        <f t="shared" si="1905"/>
        <v>0</v>
      </c>
      <c r="FM348" s="206">
        <f t="shared" si="1906"/>
        <v>0</v>
      </c>
      <c r="FN348" s="207"/>
      <c r="FO348" s="207">
        <f t="shared" si="1907"/>
        <v>0</v>
      </c>
      <c r="FP348" s="206">
        <f t="shared" si="1908"/>
        <v>2</v>
      </c>
      <c r="FQ348" s="206">
        <f t="shared" si="1909"/>
        <v>200</v>
      </c>
      <c r="FR348" s="207"/>
      <c r="FS348" s="207">
        <f t="shared" si="1910"/>
        <v>0</v>
      </c>
      <c r="FT348" s="206">
        <f t="shared" si="1911"/>
        <v>0</v>
      </c>
      <c r="FU348" s="206">
        <f t="shared" si="1912"/>
        <v>0</v>
      </c>
      <c r="FV348" s="207"/>
      <c r="FW348" s="207">
        <f t="shared" si="2067"/>
        <v>0</v>
      </c>
      <c r="FX348" s="206"/>
      <c r="FY348" s="206"/>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1:263" s="3" customFormat="1" x14ac:dyDescent="0.2">
      <c r="A349" s="45" t="s">
        <v>188</v>
      </c>
      <c r="B349" s="45" t="s">
        <v>202</v>
      </c>
      <c r="C349" s="45" t="s">
        <v>3</v>
      </c>
      <c r="D349" s="45">
        <v>100</v>
      </c>
      <c r="E349" s="486"/>
      <c r="F349" s="52">
        <f t="shared" si="2039"/>
        <v>0</v>
      </c>
      <c r="G349" s="47"/>
      <c r="H349" s="52">
        <f t="shared" si="2040"/>
        <v>0</v>
      </c>
      <c r="I349" s="47"/>
      <c r="J349" s="52">
        <f t="shared" si="2041"/>
        <v>0</v>
      </c>
      <c r="K349" s="47"/>
      <c r="L349" s="52">
        <f t="shared" si="2042"/>
        <v>0</v>
      </c>
      <c r="M349" s="47"/>
      <c r="N349" s="52">
        <f t="shared" si="2043"/>
        <v>0</v>
      </c>
      <c r="O349" s="47"/>
      <c r="P349" s="52">
        <f t="shared" si="2044"/>
        <v>0</v>
      </c>
      <c r="Q349" s="47"/>
      <c r="R349" s="52">
        <f t="shared" si="2045"/>
        <v>0</v>
      </c>
      <c r="S349" s="47"/>
      <c r="T349" s="52">
        <f t="shared" si="2046"/>
        <v>0</v>
      </c>
      <c r="U349" s="47"/>
      <c r="V349" s="52">
        <f t="shared" si="2047"/>
        <v>0</v>
      </c>
      <c r="W349" s="47"/>
      <c r="X349" s="52">
        <f t="shared" si="2048"/>
        <v>0</v>
      </c>
      <c r="Y349" s="47"/>
      <c r="Z349" s="52">
        <f t="shared" si="2049"/>
        <v>0</v>
      </c>
      <c r="AA349" s="47"/>
      <c r="AB349" s="481">
        <f t="shared" si="2050"/>
        <v>0</v>
      </c>
      <c r="AC349" s="486"/>
      <c r="AD349" s="52">
        <f t="shared" si="1843"/>
        <v>0</v>
      </c>
      <c r="AE349" s="184">
        <v>1</v>
      </c>
      <c r="AF349" s="52">
        <f t="shared" si="1844"/>
        <v>100</v>
      </c>
      <c r="AG349" s="47"/>
      <c r="AH349" s="52">
        <f t="shared" si="1845"/>
        <v>0</v>
      </c>
      <c r="AI349" s="47"/>
      <c r="AJ349" s="52">
        <f t="shared" si="1846"/>
        <v>0</v>
      </c>
      <c r="AK349" s="47"/>
      <c r="AL349" s="52">
        <f t="shared" si="1847"/>
        <v>0</v>
      </c>
      <c r="AM349" s="47"/>
      <c r="AN349" s="52">
        <f t="shared" si="1848"/>
        <v>0</v>
      </c>
      <c r="AO349" s="47"/>
      <c r="AP349" s="52">
        <f t="shared" si="1849"/>
        <v>0</v>
      </c>
      <c r="AQ349" s="47"/>
      <c r="AR349" s="52">
        <f t="shared" si="1850"/>
        <v>0</v>
      </c>
      <c r="AS349" s="47"/>
      <c r="AT349" s="52">
        <f t="shared" si="1851"/>
        <v>0</v>
      </c>
      <c r="AU349" s="47"/>
      <c r="AV349" s="52">
        <f t="shared" si="1852"/>
        <v>0</v>
      </c>
      <c r="AW349" s="47"/>
      <c r="AX349" s="52">
        <f t="shared" si="1853"/>
        <v>0</v>
      </c>
      <c r="AY349" s="47"/>
      <c r="AZ349" s="481">
        <f t="shared" si="1854"/>
        <v>0</v>
      </c>
      <c r="BA349" s="486"/>
      <c r="BB349" s="52">
        <f t="shared" si="2051"/>
        <v>0</v>
      </c>
      <c r="BC349" s="47"/>
      <c r="BD349" s="52">
        <f t="shared" si="2052"/>
        <v>0</v>
      </c>
      <c r="BE349" s="47"/>
      <c r="BF349" s="52">
        <f t="shared" si="2053"/>
        <v>0</v>
      </c>
      <c r="BG349" s="47"/>
      <c r="BH349" s="52">
        <f t="shared" si="2054"/>
        <v>0</v>
      </c>
      <c r="BI349" s="47"/>
      <c r="BJ349" s="52">
        <f t="shared" si="2055"/>
        <v>0</v>
      </c>
      <c r="BK349" s="47"/>
      <c r="BL349" s="52">
        <f t="shared" si="2056"/>
        <v>0</v>
      </c>
      <c r="BM349" s="47"/>
      <c r="BN349" s="52">
        <f t="shared" si="2057"/>
        <v>0</v>
      </c>
      <c r="BO349" s="47"/>
      <c r="BP349" s="52">
        <f t="shared" si="2058"/>
        <v>0</v>
      </c>
      <c r="BQ349" s="47"/>
      <c r="BR349" s="52">
        <f t="shared" si="2059"/>
        <v>0</v>
      </c>
      <c r="BS349" s="47"/>
      <c r="BT349" s="52">
        <f t="shared" si="2060"/>
        <v>0</v>
      </c>
      <c r="BU349" s="47"/>
      <c r="BV349" s="52">
        <f t="shared" si="2061"/>
        <v>0</v>
      </c>
      <c r="BW349" s="47"/>
      <c r="BX349" s="505">
        <f t="shared" si="2062"/>
        <v>0</v>
      </c>
      <c r="BY349" s="499"/>
      <c r="BZ349" s="52">
        <f t="shared" si="2063"/>
        <v>0</v>
      </c>
      <c r="CA349" s="47"/>
      <c r="CB349" s="52">
        <f t="shared" si="2064"/>
        <v>0</v>
      </c>
      <c r="CC349" s="47"/>
      <c r="CD349" s="52">
        <f t="shared" si="2065"/>
        <v>0</v>
      </c>
      <c r="CE349" s="47"/>
      <c r="CF349" s="52">
        <f t="shared" si="2066"/>
        <v>0</v>
      </c>
      <c r="CG349" s="42"/>
      <c r="CH349" s="49">
        <f t="shared" si="1871"/>
        <v>1</v>
      </c>
      <c r="CI349" s="49">
        <f t="shared" si="1928"/>
        <v>100</v>
      </c>
      <c r="CJ349" s="1"/>
      <c r="CK349" s="1"/>
      <c r="CL349" s="207"/>
      <c r="CM349" s="207">
        <f t="shared" si="1872"/>
        <v>0</v>
      </c>
      <c r="CN349" s="206">
        <f t="shared" si="1929"/>
        <v>0</v>
      </c>
      <c r="CO349" s="206">
        <f t="shared" si="1930"/>
        <v>0</v>
      </c>
      <c r="CP349" s="207"/>
      <c r="CQ349" s="207">
        <f t="shared" si="1931"/>
        <v>0</v>
      </c>
      <c r="CR349" s="206">
        <f t="shared" si="1932"/>
        <v>0</v>
      </c>
      <c r="CS349" s="206">
        <f t="shared" si="1933"/>
        <v>0</v>
      </c>
      <c r="CT349" s="207"/>
      <c r="CU349" s="207">
        <f t="shared" si="1873"/>
        <v>0</v>
      </c>
      <c r="CV349" s="206">
        <f t="shared" si="1934"/>
        <v>0</v>
      </c>
      <c r="CW349" s="206">
        <f t="shared" si="1935"/>
        <v>0</v>
      </c>
      <c r="CX349" s="207"/>
      <c r="CY349" s="207">
        <f t="shared" si="1936"/>
        <v>0</v>
      </c>
      <c r="CZ349" s="206">
        <f t="shared" si="1926"/>
        <v>0</v>
      </c>
      <c r="DA349" s="206">
        <f t="shared" si="1927"/>
        <v>0</v>
      </c>
      <c r="DB349" s="207"/>
      <c r="DC349" s="207">
        <f t="shared" si="1937"/>
        <v>0</v>
      </c>
      <c r="DD349" s="206">
        <f t="shared" si="2037"/>
        <v>0</v>
      </c>
      <c r="DE349" s="206">
        <f t="shared" si="1939"/>
        <v>0</v>
      </c>
      <c r="DF349" s="207"/>
      <c r="DG349" s="207">
        <f t="shared" si="1940"/>
        <v>0</v>
      </c>
      <c r="DH349" s="206">
        <f t="shared" si="1941"/>
        <v>0</v>
      </c>
      <c r="DI349" s="206">
        <f t="shared" si="1942"/>
        <v>0</v>
      </c>
      <c r="DJ349" s="207"/>
      <c r="DK349" s="207">
        <f t="shared" si="1943"/>
        <v>0</v>
      </c>
      <c r="DL349" s="206">
        <f t="shared" si="1944"/>
        <v>0</v>
      </c>
      <c r="DM349" s="206">
        <f t="shared" si="1945"/>
        <v>0</v>
      </c>
      <c r="DN349" s="207"/>
      <c r="DO349" s="207">
        <f t="shared" si="1946"/>
        <v>0</v>
      </c>
      <c r="DP349" s="206">
        <f t="shared" si="1947"/>
        <v>0</v>
      </c>
      <c r="DQ349" s="206">
        <f t="shared" si="1948"/>
        <v>0</v>
      </c>
      <c r="DR349" s="207"/>
      <c r="DS349" s="207">
        <f t="shared" si="1949"/>
        <v>0</v>
      </c>
      <c r="DT349" s="206">
        <f t="shared" si="1950"/>
        <v>0</v>
      </c>
      <c r="DU349" s="206">
        <f t="shared" si="1951"/>
        <v>0</v>
      </c>
      <c r="DV349" s="207"/>
      <c r="DW349" s="207">
        <f t="shared" si="1874"/>
        <v>0</v>
      </c>
      <c r="DX349" s="206">
        <f t="shared" si="1875"/>
        <v>0</v>
      </c>
      <c r="DY349" s="206">
        <f t="shared" si="1876"/>
        <v>0</v>
      </c>
      <c r="DZ349" s="525"/>
      <c r="EA349" s="207">
        <f t="shared" si="1877"/>
        <v>0</v>
      </c>
      <c r="EB349" s="206">
        <f t="shared" si="1878"/>
        <v>0</v>
      </c>
      <c r="EC349" s="206">
        <f t="shared" si="1879"/>
        <v>0</v>
      </c>
      <c r="ED349" s="207"/>
      <c r="EE349" s="207">
        <f t="shared" si="1880"/>
        <v>0</v>
      </c>
      <c r="EF349" s="206">
        <f t="shared" si="1881"/>
        <v>1</v>
      </c>
      <c r="EG349" s="206">
        <f t="shared" si="1882"/>
        <v>100</v>
      </c>
      <c r="EH349" s="207"/>
      <c r="EI349" s="207">
        <f t="shared" si="1883"/>
        <v>0</v>
      </c>
      <c r="EJ349" s="206">
        <f t="shared" si="1884"/>
        <v>0</v>
      </c>
      <c r="EK349" s="206">
        <f t="shared" si="1885"/>
        <v>0</v>
      </c>
      <c r="EL349" s="207"/>
      <c r="EM349" s="207">
        <f t="shared" si="1886"/>
        <v>0</v>
      </c>
      <c r="EN349" s="206">
        <f t="shared" si="1887"/>
        <v>0</v>
      </c>
      <c r="EO349" s="206">
        <f t="shared" si="1888"/>
        <v>0</v>
      </c>
      <c r="EP349" s="207"/>
      <c r="EQ349" s="207">
        <f t="shared" si="1889"/>
        <v>0</v>
      </c>
      <c r="ER349" s="206">
        <f t="shared" si="1890"/>
        <v>0</v>
      </c>
      <c r="ES349" s="206">
        <f t="shared" si="1891"/>
        <v>0</v>
      </c>
      <c r="ET349" s="207"/>
      <c r="EU349" s="207">
        <f t="shared" si="1892"/>
        <v>0</v>
      </c>
      <c r="EV349" s="206">
        <f t="shared" si="1893"/>
        <v>0</v>
      </c>
      <c r="EW349" s="206">
        <f t="shared" si="1894"/>
        <v>0</v>
      </c>
      <c r="EX349" s="207"/>
      <c r="EY349" s="207">
        <f t="shared" si="1895"/>
        <v>0</v>
      </c>
      <c r="EZ349" s="206">
        <f t="shared" si="1896"/>
        <v>0</v>
      </c>
      <c r="FA349" s="206">
        <f t="shared" si="1897"/>
        <v>0</v>
      </c>
      <c r="FB349" s="207"/>
      <c r="FC349" s="207">
        <f t="shared" si="1898"/>
        <v>0</v>
      </c>
      <c r="FD349" s="206">
        <f t="shared" si="1899"/>
        <v>0</v>
      </c>
      <c r="FE349" s="206">
        <f t="shared" si="1900"/>
        <v>0</v>
      </c>
      <c r="FF349" s="207"/>
      <c r="FG349" s="207">
        <f t="shared" si="1901"/>
        <v>0</v>
      </c>
      <c r="FH349" s="206">
        <f t="shared" si="1902"/>
        <v>0</v>
      </c>
      <c r="FI349" s="206">
        <f t="shared" si="1903"/>
        <v>0</v>
      </c>
      <c r="FJ349" s="207">
        <v>0.5</v>
      </c>
      <c r="FK349" s="207">
        <f t="shared" si="1904"/>
        <v>50</v>
      </c>
      <c r="FL349" s="206">
        <f t="shared" si="1905"/>
        <v>0.5</v>
      </c>
      <c r="FM349" s="206">
        <f t="shared" si="1906"/>
        <v>50</v>
      </c>
      <c r="FN349" s="207"/>
      <c r="FO349" s="207">
        <f t="shared" si="1907"/>
        <v>0</v>
      </c>
      <c r="FP349" s="206">
        <f t="shared" si="1908"/>
        <v>0</v>
      </c>
      <c r="FQ349" s="206">
        <f t="shared" si="1909"/>
        <v>0</v>
      </c>
      <c r="FR349" s="207"/>
      <c r="FS349" s="207">
        <f t="shared" si="1910"/>
        <v>0</v>
      </c>
      <c r="FT349" s="206">
        <f t="shared" si="1911"/>
        <v>0</v>
      </c>
      <c r="FU349" s="206">
        <f t="shared" si="1912"/>
        <v>0</v>
      </c>
      <c r="FV349" s="207"/>
      <c r="FW349" s="207">
        <f t="shared" si="2067"/>
        <v>0</v>
      </c>
      <c r="FX349" s="206"/>
      <c r="FY349" s="206"/>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1:263" s="3" customFormat="1" x14ac:dyDescent="0.2">
      <c r="A350" s="45" t="s">
        <v>151</v>
      </c>
      <c r="B350" s="45" t="s">
        <v>152</v>
      </c>
      <c r="C350" s="45" t="s">
        <v>3</v>
      </c>
      <c r="D350" s="45">
        <v>100</v>
      </c>
      <c r="E350" s="486"/>
      <c r="F350" s="52">
        <f t="shared" si="2039"/>
        <v>0</v>
      </c>
      <c r="G350" s="47"/>
      <c r="H350" s="52">
        <f t="shared" si="2040"/>
        <v>0</v>
      </c>
      <c r="I350" s="47"/>
      <c r="J350" s="52">
        <f t="shared" si="2041"/>
        <v>0</v>
      </c>
      <c r="K350" s="47"/>
      <c r="L350" s="52">
        <f t="shared" si="2042"/>
        <v>0</v>
      </c>
      <c r="M350" s="47"/>
      <c r="N350" s="52">
        <f t="shared" si="2043"/>
        <v>0</v>
      </c>
      <c r="O350" s="47"/>
      <c r="P350" s="52">
        <f t="shared" si="2044"/>
        <v>0</v>
      </c>
      <c r="Q350" s="47"/>
      <c r="R350" s="52">
        <f t="shared" si="2045"/>
        <v>0</v>
      </c>
      <c r="S350" s="47"/>
      <c r="T350" s="52">
        <f t="shared" si="2046"/>
        <v>0</v>
      </c>
      <c r="U350" s="47"/>
      <c r="V350" s="52">
        <f t="shared" si="2047"/>
        <v>0</v>
      </c>
      <c r="W350" s="47"/>
      <c r="X350" s="52">
        <f t="shared" si="2048"/>
        <v>0</v>
      </c>
      <c r="Y350" s="47"/>
      <c r="Z350" s="52">
        <f t="shared" si="2049"/>
        <v>0</v>
      </c>
      <c r="AA350" s="47"/>
      <c r="AB350" s="481">
        <f t="shared" si="2050"/>
        <v>0</v>
      </c>
      <c r="AC350" s="486"/>
      <c r="AD350" s="52">
        <f t="shared" si="1843"/>
        <v>0</v>
      </c>
      <c r="AE350" s="47"/>
      <c r="AF350" s="52">
        <f t="shared" si="1844"/>
        <v>0</v>
      </c>
      <c r="AG350" s="47"/>
      <c r="AH350" s="52">
        <f t="shared" si="1845"/>
        <v>0</v>
      </c>
      <c r="AI350" s="47"/>
      <c r="AJ350" s="52">
        <f t="shared" si="1846"/>
        <v>0</v>
      </c>
      <c r="AK350" s="47"/>
      <c r="AL350" s="52">
        <f t="shared" si="1847"/>
        <v>0</v>
      </c>
      <c r="AM350" s="47"/>
      <c r="AN350" s="52">
        <f t="shared" si="1848"/>
        <v>0</v>
      </c>
      <c r="AO350" s="47"/>
      <c r="AP350" s="52">
        <f t="shared" si="1849"/>
        <v>0</v>
      </c>
      <c r="AQ350" s="47"/>
      <c r="AR350" s="52">
        <f t="shared" si="1850"/>
        <v>0</v>
      </c>
      <c r="AS350" s="47"/>
      <c r="AT350" s="52">
        <f t="shared" si="1851"/>
        <v>0</v>
      </c>
      <c r="AU350" s="47"/>
      <c r="AV350" s="52">
        <f t="shared" si="1852"/>
        <v>0</v>
      </c>
      <c r="AW350" s="47"/>
      <c r="AX350" s="52">
        <f t="shared" si="1853"/>
        <v>0</v>
      </c>
      <c r="AY350" s="47"/>
      <c r="AZ350" s="481">
        <f t="shared" si="1854"/>
        <v>0</v>
      </c>
      <c r="BA350" s="486"/>
      <c r="BB350" s="52">
        <f t="shared" si="2051"/>
        <v>0</v>
      </c>
      <c r="BC350" s="47"/>
      <c r="BD350" s="52">
        <f t="shared" si="2052"/>
        <v>0</v>
      </c>
      <c r="BE350" s="47"/>
      <c r="BF350" s="52">
        <f t="shared" si="2053"/>
        <v>0</v>
      </c>
      <c r="BG350" s="47"/>
      <c r="BH350" s="52">
        <f t="shared" si="2054"/>
        <v>0</v>
      </c>
      <c r="BI350" s="47"/>
      <c r="BJ350" s="52">
        <f t="shared" si="2055"/>
        <v>0</v>
      </c>
      <c r="BK350" s="47"/>
      <c r="BL350" s="52">
        <f t="shared" si="2056"/>
        <v>0</v>
      </c>
      <c r="BM350" s="47"/>
      <c r="BN350" s="52">
        <f t="shared" si="2057"/>
        <v>0</v>
      </c>
      <c r="BO350" s="47"/>
      <c r="BP350" s="52">
        <f t="shared" si="2058"/>
        <v>0</v>
      </c>
      <c r="BQ350" s="47"/>
      <c r="BR350" s="52">
        <f t="shared" si="2059"/>
        <v>0</v>
      </c>
      <c r="BS350" s="47"/>
      <c r="BT350" s="52">
        <f t="shared" si="2060"/>
        <v>0</v>
      </c>
      <c r="BU350" s="47"/>
      <c r="BV350" s="52">
        <f t="shared" si="2061"/>
        <v>0</v>
      </c>
      <c r="BW350" s="47"/>
      <c r="BX350" s="505">
        <f t="shared" si="2062"/>
        <v>0</v>
      </c>
      <c r="BY350" s="499"/>
      <c r="BZ350" s="52">
        <f t="shared" si="2063"/>
        <v>0</v>
      </c>
      <c r="CA350" s="47"/>
      <c r="CB350" s="52">
        <f t="shared" si="2064"/>
        <v>0</v>
      </c>
      <c r="CC350" s="47"/>
      <c r="CD350" s="52">
        <f t="shared" si="2065"/>
        <v>0</v>
      </c>
      <c r="CE350" s="47"/>
      <c r="CF350" s="52">
        <f t="shared" si="2066"/>
        <v>0</v>
      </c>
      <c r="CG350" s="42"/>
      <c r="CH350" s="49">
        <f t="shared" si="1871"/>
        <v>0</v>
      </c>
      <c r="CI350" s="49">
        <f t="shared" si="1928"/>
        <v>0</v>
      </c>
      <c r="CJ350" s="1"/>
      <c r="CK350" s="1"/>
      <c r="CL350" s="207"/>
      <c r="CM350" s="207">
        <f t="shared" si="1872"/>
        <v>0</v>
      </c>
      <c r="CN350" s="206">
        <f t="shared" si="1929"/>
        <v>0</v>
      </c>
      <c r="CO350" s="206">
        <f t="shared" si="1930"/>
        <v>0</v>
      </c>
      <c r="CP350" s="207"/>
      <c r="CQ350" s="207">
        <f t="shared" si="1931"/>
        <v>0</v>
      </c>
      <c r="CR350" s="206">
        <f t="shared" si="1932"/>
        <v>0</v>
      </c>
      <c r="CS350" s="206">
        <f t="shared" si="1933"/>
        <v>0</v>
      </c>
      <c r="CT350" s="207"/>
      <c r="CU350" s="207">
        <f t="shared" si="1873"/>
        <v>0</v>
      </c>
      <c r="CV350" s="206">
        <f t="shared" si="1934"/>
        <v>0</v>
      </c>
      <c r="CW350" s="206">
        <f t="shared" si="1935"/>
        <v>0</v>
      </c>
      <c r="CX350" s="207"/>
      <c r="CY350" s="207">
        <f t="shared" si="1936"/>
        <v>0</v>
      </c>
      <c r="CZ350" s="206">
        <f t="shared" si="1926"/>
        <v>0</v>
      </c>
      <c r="DA350" s="206">
        <f t="shared" si="1927"/>
        <v>0</v>
      </c>
      <c r="DB350" s="207"/>
      <c r="DC350" s="207">
        <f t="shared" si="1937"/>
        <v>0</v>
      </c>
      <c r="DD350" s="206">
        <f t="shared" si="2037"/>
        <v>0</v>
      </c>
      <c r="DE350" s="206">
        <f t="shared" si="1939"/>
        <v>0</v>
      </c>
      <c r="DF350" s="207"/>
      <c r="DG350" s="207">
        <f t="shared" si="1940"/>
        <v>0</v>
      </c>
      <c r="DH350" s="206">
        <f t="shared" si="1941"/>
        <v>0</v>
      </c>
      <c r="DI350" s="206">
        <f t="shared" si="1942"/>
        <v>0</v>
      </c>
      <c r="DJ350" s="207"/>
      <c r="DK350" s="207">
        <f t="shared" si="1943"/>
        <v>0</v>
      </c>
      <c r="DL350" s="206">
        <f t="shared" si="1944"/>
        <v>0</v>
      </c>
      <c r="DM350" s="206">
        <f t="shared" si="1945"/>
        <v>0</v>
      </c>
      <c r="DN350" s="207"/>
      <c r="DO350" s="207">
        <f t="shared" si="1946"/>
        <v>0</v>
      </c>
      <c r="DP350" s="206">
        <f t="shared" si="1947"/>
        <v>0</v>
      </c>
      <c r="DQ350" s="206">
        <f t="shared" si="1948"/>
        <v>0</v>
      </c>
      <c r="DR350" s="207"/>
      <c r="DS350" s="207">
        <f t="shared" si="1949"/>
        <v>0</v>
      </c>
      <c r="DT350" s="206">
        <f t="shared" si="1950"/>
        <v>0</v>
      </c>
      <c r="DU350" s="206">
        <f t="shared" si="1951"/>
        <v>0</v>
      </c>
      <c r="DV350" s="207"/>
      <c r="DW350" s="207">
        <f t="shared" si="1874"/>
        <v>0</v>
      </c>
      <c r="DX350" s="206">
        <f t="shared" si="1875"/>
        <v>0</v>
      </c>
      <c r="DY350" s="206">
        <f t="shared" si="1876"/>
        <v>0</v>
      </c>
      <c r="DZ350" s="525"/>
      <c r="EA350" s="207">
        <f t="shared" si="1877"/>
        <v>0</v>
      </c>
      <c r="EB350" s="206">
        <f t="shared" si="1878"/>
        <v>0</v>
      </c>
      <c r="EC350" s="206">
        <f t="shared" si="1879"/>
        <v>0</v>
      </c>
      <c r="ED350" s="207"/>
      <c r="EE350" s="207">
        <f t="shared" si="1880"/>
        <v>0</v>
      </c>
      <c r="EF350" s="206">
        <f t="shared" si="1881"/>
        <v>0</v>
      </c>
      <c r="EG350" s="206">
        <f t="shared" si="1882"/>
        <v>0</v>
      </c>
      <c r="EH350" s="207"/>
      <c r="EI350" s="207">
        <f t="shared" si="1883"/>
        <v>0</v>
      </c>
      <c r="EJ350" s="206">
        <f t="shared" si="1884"/>
        <v>0</v>
      </c>
      <c r="EK350" s="206">
        <f t="shared" si="1885"/>
        <v>0</v>
      </c>
      <c r="EL350" s="207"/>
      <c r="EM350" s="207">
        <f t="shared" si="1886"/>
        <v>0</v>
      </c>
      <c r="EN350" s="206">
        <f t="shared" si="1887"/>
        <v>0</v>
      </c>
      <c r="EO350" s="206">
        <f t="shared" si="1888"/>
        <v>0</v>
      </c>
      <c r="EP350" s="207"/>
      <c r="EQ350" s="207">
        <f t="shared" si="1889"/>
        <v>0</v>
      </c>
      <c r="ER350" s="206">
        <f t="shared" si="1890"/>
        <v>0</v>
      </c>
      <c r="ES350" s="206">
        <f t="shared" si="1891"/>
        <v>0</v>
      </c>
      <c r="ET350" s="207"/>
      <c r="EU350" s="207">
        <f t="shared" si="1892"/>
        <v>0</v>
      </c>
      <c r="EV350" s="206">
        <f t="shared" si="1893"/>
        <v>0</v>
      </c>
      <c r="EW350" s="206">
        <f t="shared" si="1894"/>
        <v>0</v>
      </c>
      <c r="EX350" s="207"/>
      <c r="EY350" s="207">
        <f t="shared" si="1895"/>
        <v>0</v>
      </c>
      <c r="EZ350" s="206">
        <f t="shared" si="1896"/>
        <v>0</v>
      </c>
      <c r="FA350" s="206">
        <f t="shared" si="1897"/>
        <v>0</v>
      </c>
      <c r="FB350" s="207"/>
      <c r="FC350" s="207">
        <f t="shared" si="1898"/>
        <v>0</v>
      </c>
      <c r="FD350" s="206">
        <f t="shared" si="1899"/>
        <v>0</v>
      </c>
      <c r="FE350" s="206">
        <f t="shared" si="1900"/>
        <v>0</v>
      </c>
      <c r="FF350" s="207"/>
      <c r="FG350" s="207">
        <f t="shared" si="1901"/>
        <v>0</v>
      </c>
      <c r="FH350" s="206">
        <f t="shared" si="1902"/>
        <v>0</v>
      </c>
      <c r="FI350" s="206">
        <f t="shared" si="1903"/>
        <v>0</v>
      </c>
      <c r="FJ350" s="207"/>
      <c r="FK350" s="207">
        <f t="shared" si="1904"/>
        <v>0</v>
      </c>
      <c r="FL350" s="206">
        <f t="shared" si="1905"/>
        <v>0</v>
      </c>
      <c r="FM350" s="206">
        <f t="shared" si="1906"/>
        <v>0</v>
      </c>
      <c r="FN350" s="207"/>
      <c r="FO350" s="207">
        <f t="shared" si="1907"/>
        <v>0</v>
      </c>
      <c r="FP350" s="206">
        <f t="shared" si="1908"/>
        <v>0</v>
      </c>
      <c r="FQ350" s="206">
        <f t="shared" si="1909"/>
        <v>0</v>
      </c>
      <c r="FR350" s="207"/>
      <c r="FS350" s="207">
        <f t="shared" si="1910"/>
        <v>0</v>
      </c>
      <c r="FT350" s="206">
        <f t="shared" si="1911"/>
        <v>0</v>
      </c>
      <c r="FU350" s="206">
        <f t="shared" si="1912"/>
        <v>0</v>
      </c>
      <c r="FV350" s="207"/>
      <c r="FW350" s="207">
        <f t="shared" si="2067"/>
        <v>0</v>
      </c>
      <c r="FX350" s="206"/>
      <c r="FY350" s="206"/>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1:263" s="3" customFormat="1" x14ac:dyDescent="0.2">
      <c r="A351" s="45" t="s">
        <v>388</v>
      </c>
      <c r="B351" s="45" t="s">
        <v>103</v>
      </c>
      <c r="C351" s="45" t="s">
        <v>3</v>
      </c>
      <c r="D351" s="45">
        <v>100</v>
      </c>
      <c r="E351" s="486"/>
      <c r="F351" s="52">
        <f t="shared" si="2039"/>
        <v>0</v>
      </c>
      <c r="G351" s="47"/>
      <c r="H351" s="52">
        <f t="shared" si="2040"/>
        <v>0</v>
      </c>
      <c r="I351" s="47"/>
      <c r="J351" s="52">
        <f t="shared" si="2041"/>
        <v>0</v>
      </c>
      <c r="K351" s="47"/>
      <c r="L351" s="52">
        <f t="shared" si="2042"/>
        <v>0</v>
      </c>
      <c r="M351" s="47"/>
      <c r="N351" s="52">
        <f t="shared" si="2043"/>
        <v>0</v>
      </c>
      <c r="O351" s="47"/>
      <c r="P351" s="52">
        <f t="shared" si="2044"/>
        <v>0</v>
      </c>
      <c r="Q351" s="47"/>
      <c r="R351" s="52">
        <f t="shared" si="2045"/>
        <v>0</v>
      </c>
      <c r="S351" s="47"/>
      <c r="T351" s="52">
        <f t="shared" si="2046"/>
        <v>0</v>
      </c>
      <c r="U351" s="47"/>
      <c r="V351" s="52">
        <f t="shared" si="2047"/>
        <v>0</v>
      </c>
      <c r="W351" s="47"/>
      <c r="X351" s="52">
        <f t="shared" si="2048"/>
        <v>0</v>
      </c>
      <c r="Y351" s="47"/>
      <c r="Z351" s="52">
        <f t="shared" si="2049"/>
        <v>0</v>
      </c>
      <c r="AA351" s="47"/>
      <c r="AB351" s="481">
        <f t="shared" si="2050"/>
        <v>0</v>
      </c>
      <c r="AC351" s="486"/>
      <c r="AD351" s="52">
        <f t="shared" si="1843"/>
        <v>0</v>
      </c>
      <c r="AE351" s="184">
        <v>1</v>
      </c>
      <c r="AF351" s="52">
        <f t="shared" si="1844"/>
        <v>100</v>
      </c>
      <c r="AG351" s="47"/>
      <c r="AH351" s="52">
        <f t="shared" si="1845"/>
        <v>0</v>
      </c>
      <c r="AI351" s="47"/>
      <c r="AJ351" s="52">
        <f t="shared" si="1846"/>
        <v>0</v>
      </c>
      <c r="AK351" s="47"/>
      <c r="AL351" s="52">
        <f t="shared" si="1847"/>
        <v>0</v>
      </c>
      <c r="AM351" s="47"/>
      <c r="AN351" s="52">
        <f t="shared" si="1848"/>
        <v>0</v>
      </c>
      <c r="AO351" s="47"/>
      <c r="AP351" s="52">
        <f t="shared" si="1849"/>
        <v>0</v>
      </c>
      <c r="AQ351" s="47"/>
      <c r="AR351" s="52">
        <f t="shared" si="1850"/>
        <v>0</v>
      </c>
      <c r="AS351" s="47"/>
      <c r="AT351" s="52">
        <f t="shared" si="1851"/>
        <v>0</v>
      </c>
      <c r="AU351" s="47"/>
      <c r="AV351" s="52">
        <f t="shared" si="1852"/>
        <v>0</v>
      </c>
      <c r="AW351" s="47"/>
      <c r="AX351" s="52">
        <f t="shared" si="1853"/>
        <v>0</v>
      </c>
      <c r="AY351" s="47"/>
      <c r="AZ351" s="481">
        <f t="shared" si="1854"/>
        <v>0</v>
      </c>
      <c r="BA351" s="486"/>
      <c r="BB351" s="52">
        <f t="shared" si="2051"/>
        <v>0</v>
      </c>
      <c r="BC351" s="47"/>
      <c r="BD351" s="52">
        <f t="shared" si="2052"/>
        <v>0</v>
      </c>
      <c r="BE351" s="47"/>
      <c r="BF351" s="52">
        <f t="shared" si="2053"/>
        <v>0</v>
      </c>
      <c r="BG351" s="47"/>
      <c r="BH351" s="52">
        <f t="shared" si="2054"/>
        <v>0</v>
      </c>
      <c r="BI351" s="47"/>
      <c r="BJ351" s="52">
        <f t="shared" si="2055"/>
        <v>0</v>
      </c>
      <c r="BK351" s="47"/>
      <c r="BL351" s="52">
        <f t="shared" si="2056"/>
        <v>0</v>
      </c>
      <c r="BM351" s="47"/>
      <c r="BN351" s="52">
        <f t="shared" si="2057"/>
        <v>0</v>
      </c>
      <c r="BO351" s="47"/>
      <c r="BP351" s="52">
        <f t="shared" si="2058"/>
        <v>0</v>
      </c>
      <c r="BQ351" s="47"/>
      <c r="BR351" s="52">
        <f t="shared" si="2059"/>
        <v>0</v>
      </c>
      <c r="BS351" s="47"/>
      <c r="BT351" s="52">
        <f t="shared" si="2060"/>
        <v>0</v>
      </c>
      <c r="BU351" s="47"/>
      <c r="BV351" s="52">
        <f t="shared" si="2061"/>
        <v>0</v>
      </c>
      <c r="BW351" s="47"/>
      <c r="BX351" s="505">
        <f t="shared" si="2062"/>
        <v>0</v>
      </c>
      <c r="BY351" s="499"/>
      <c r="BZ351" s="52">
        <f t="shared" si="2063"/>
        <v>0</v>
      </c>
      <c r="CA351" s="47"/>
      <c r="CB351" s="52">
        <f t="shared" si="2064"/>
        <v>0</v>
      </c>
      <c r="CC351" s="47"/>
      <c r="CD351" s="52">
        <f t="shared" si="2065"/>
        <v>0</v>
      </c>
      <c r="CE351" s="47"/>
      <c r="CF351" s="52">
        <f t="shared" si="2066"/>
        <v>0</v>
      </c>
      <c r="CG351" s="42"/>
      <c r="CH351" s="49">
        <f t="shared" si="1871"/>
        <v>1</v>
      </c>
      <c r="CI351" s="49">
        <f t="shared" si="1928"/>
        <v>100</v>
      </c>
      <c r="CJ351" s="1"/>
      <c r="CK351" s="1"/>
      <c r="CL351" s="207"/>
      <c r="CM351" s="207">
        <f t="shared" si="1872"/>
        <v>0</v>
      </c>
      <c r="CN351" s="206">
        <f t="shared" si="1929"/>
        <v>0</v>
      </c>
      <c r="CO351" s="206">
        <f t="shared" si="1930"/>
        <v>0</v>
      </c>
      <c r="CP351" s="207"/>
      <c r="CQ351" s="207">
        <f t="shared" si="1931"/>
        <v>0</v>
      </c>
      <c r="CR351" s="206">
        <f t="shared" si="1932"/>
        <v>0</v>
      </c>
      <c r="CS351" s="206">
        <f t="shared" si="1933"/>
        <v>0</v>
      </c>
      <c r="CT351" s="207"/>
      <c r="CU351" s="207">
        <f t="shared" si="1873"/>
        <v>0</v>
      </c>
      <c r="CV351" s="206">
        <f t="shared" si="1934"/>
        <v>0</v>
      </c>
      <c r="CW351" s="206">
        <f t="shared" si="1935"/>
        <v>0</v>
      </c>
      <c r="CX351" s="207"/>
      <c r="CY351" s="207">
        <f t="shared" si="1936"/>
        <v>0</v>
      </c>
      <c r="CZ351" s="206">
        <f t="shared" si="1926"/>
        <v>0</v>
      </c>
      <c r="DA351" s="206">
        <f t="shared" si="1927"/>
        <v>0</v>
      </c>
      <c r="DB351" s="207"/>
      <c r="DC351" s="207">
        <f t="shared" si="1937"/>
        <v>0</v>
      </c>
      <c r="DD351" s="206">
        <f t="shared" si="2037"/>
        <v>0</v>
      </c>
      <c r="DE351" s="206">
        <f t="shared" si="1939"/>
        <v>0</v>
      </c>
      <c r="DF351" s="207"/>
      <c r="DG351" s="207">
        <f t="shared" si="1940"/>
        <v>0</v>
      </c>
      <c r="DH351" s="206">
        <f t="shared" si="1941"/>
        <v>0</v>
      </c>
      <c r="DI351" s="206">
        <f t="shared" si="1942"/>
        <v>0</v>
      </c>
      <c r="DJ351" s="207"/>
      <c r="DK351" s="207">
        <f t="shared" si="1943"/>
        <v>0</v>
      </c>
      <c r="DL351" s="206">
        <f t="shared" si="1944"/>
        <v>0</v>
      </c>
      <c r="DM351" s="206">
        <f t="shared" si="1945"/>
        <v>0</v>
      </c>
      <c r="DN351" s="207"/>
      <c r="DO351" s="207">
        <f t="shared" si="1946"/>
        <v>0</v>
      </c>
      <c r="DP351" s="206">
        <f t="shared" si="1947"/>
        <v>0</v>
      </c>
      <c r="DQ351" s="206">
        <f t="shared" si="1948"/>
        <v>0</v>
      </c>
      <c r="DR351" s="207"/>
      <c r="DS351" s="207">
        <f t="shared" si="1949"/>
        <v>0</v>
      </c>
      <c r="DT351" s="206">
        <f t="shared" si="1950"/>
        <v>0</v>
      </c>
      <c r="DU351" s="206">
        <f t="shared" si="1951"/>
        <v>0</v>
      </c>
      <c r="DV351" s="207"/>
      <c r="DW351" s="207">
        <f t="shared" si="1874"/>
        <v>0</v>
      </c>
      <c r="DX351" s="206">
        <f t="shared" si="1875"/>
        <v>0</v>
      </c>
      <c r="DY351" s="206">
        <f t="shared" si="1876"/>
        <v>0</v>
      </c>
      <c r="DZ351" s="525"/>
      <c r="EA351" s="207">
        <f t="shared" si="1877"/>
        <v>0</v>
      </c>
      <c r="EB351" s="206">
        <f t="shared" si="1878"/>
        <v>0</v>
      </c>
      <c r="EC351" s="206">
        <f t="shared" si="1879"/>
        <v>0</v>
      </c>
      <c r="ED351" s="207"/>
      <c r="EE351" s="207">
        <f t="shared" si="1880"/>
        <v>0</v>
      </c>
      <c r="EF351" s="206">
        <f t="shared" si="1881"/>
        <v>1</v>
      </c>
      <c r="EG351" s="206">
        <f t="shared" si="1882"/>
        <v>100</v>
      </c>
      <c r="EH351" s="207"/>
      <c r="EI351" s="207">
        <f t="shared" si="1883"/>
        <v>0</v>
      </c>
      <c r="EJ351" s="206">
        <f t="shared" si="1884"/>
        <v>0</v>
      </c>
      <c r="EK351" s="206">
        <f t="shared" si="1885"/>
        <v>0</v>
      </c>
      <c r="EL351" s="207"/>
      <c r="EM351" s="207">
        <f t="shared" si="1886"/>
        <v>0</v>
      </c>
      <c r="EN351" s="206">
        <f t="shared" si="1887"/>
        <v>0</v>
      </c>
      <c r="EO351" s="206">
        <f t="shared" si="1888"/>
        <v>0</v>
      </c>
      <c r="EP351" s="207"/>
      <c r="EQ351" s="207">
        <f t="shared" si="1889"/>
        <v>0</v>
      </c>
      <c r="ER351" s="206">
        <f t="shared" si="1890"/>
        <v>0</v>
      </c>
      <c r="ES351" s="206">
        <f t="shared" si="1891"/>
        <v>0</v>
      </c>
      <c r="ET351" s="207"/>
      <c r="EU351" s="207">
        <f t="shared" si="1892"/>
        <v>0</v>
      </c>
      <c r="EV351" s="206">
        <f t="shared" si="1893"/>
        <v>0</v>
      </c>
      <c r="EW351" s="206">
        <f t="shared" si="1894"/>
        <v>0</v>
      </c>
      <c r="EX351" s="207"/>
      <c r="EY351" s="207">
        <f t="shared" si="1895"/>
        <v>0</v>
      </c>
      <c r="EZ351" s="206">
        <f t="shared" si="1896"/>
        <v>0</v>
      </c>
      <c r="FA351" s="206">
        <f t="shared" si="1897"/>
        <v>0</v>
      </c>
      <c r="FB351" s="207"/>
      <c r="FC351" s="207">
        <f t="shared" si="1898"/>
        <v>0</v>
      </c>
      <c r="FD351" s="206">
        <f t="shared" si="1899"/>
        <v>0</v>
      </c>
      <c r="FE351" s="206">
        <f t="shared" si="1900"/>
        <v>0</v>
      </c>
      <c r="FF351" s="207"/>
      <c r="FG351" s="207">
        <f t="shared" si="1901"/>
        <v>0</v>
      </c>
      <c r="FH351" s="206">
        <f t="shared" si="1902"/>
        <v>0</v>
      </c>
      <c r="FI351" s="206">
        <f t="shared" si="1903"/>
        <v>0</v>
      </c>
      <c r="FJ351" s="207"/>
      <c r="FK351" s="207">
        <f t="shared" si="1904"/>
        <v>0</v>
      </c>
      <c r="FL351" s="206">
        <f t="shared" si="1905"/>
        <v>0</v>
      </c>
      <c r="FM351" s="206">
        <f t="shared" si="1906"/>
        <v>0</v>
      </c>
      <c r="FN351" s="207"/>
      <c r="FO351" s="207">
        <f t="shared" si="1907"/>
        <v>0</v>
      </c>
      <c r="FP351" s="206">
        <f t="shared" si="1908"/>
        <v>0</v>
      </c>
      <c r="FQ351" s="206">
        <f t="shared" si="1909"/>
        <v>0</v>
      </c>
      <c r="FR351" s="207"/>
      <c r="FS351" s="207">
        <f t="shared" si="1910"/>
        <v>0</v>
      </c>
      <c r="FT351" s="206">
        <f t="shared" si="1911"/>
        <v>0</v>
      </c>
      <c r="FU351" s="206">
        <f t="shared" si="1912"/>
        <v>0</v>
      </c>
      <c r="FV351" s="207"/>
      <c r="FW351" s="207">
        <f t="shared" si="2067"/>
        <v>0</v>
      </c>
      <c r="FX351" s="206"/>
      <c r="FY351" s="206"/>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1:263" s="3" customFormat="1" x14ac:dyDescent="0.2">
      <c r="A352" s="45" t="s">
        <v>187</v>
      </c>
      <c r="B352" s="45" t="s">
        <v>188</v>
      </c>
      <c r="C352" s="45" t="s">
        <v>3</v>
      </c>
      <c r="D352" s="45">
        <v>100</v>
      </c>
      <c r="E352" s="486"/>
      <c r="F352" s="52">
        <f t="shared" si="2039"/>
        <v>0</v>
      </c>
      <c r="G352" s="47"/>
      <c r="H352" s="52">
        <f t="shared" si="2040"/>
        <v>0</v>
      </c>
      <c r="I352" s="47"/>
      <c r="J352" s="52">
        <f t="shared" si="2041"/>
        <v>0</v>
      </c>
      <c r="K352" s="47"/>
      <c r="L352" s="52">
        <f t="shared" si="2042"/>
        <v>0</v>
      </c>
      <c r="M352" s="47"/>
      <c r="N352" s="52">
        <f t="shared" si="2043"/>
        <v>0</v>
      </c>
      <c r="O352" s="47"/>
      <c r="P352" s="52">
        <f t="shared" si="2044"/>
        <v>0</v>
      </c>
      <c r="Q352" s="47"/>
      <c r="R352" s="52">
        <f t="shared" si="2045"/>
        <v>0</v>
      </c>
      <c r="S352" s="47"/>
      <c r="T352" s="52">
        <f t="shared" si="2046"/>
        <v>0</v>
      </c>
      <c r="U352" s="47"/>
      <c r="V352" s="52">
        <f t="shared" si="2047"/>
        <v>0</v>
      </c>
      <c r="W352" s="47"/>
      <c r="X352" s="52">
        <f t="shared" si="2048"/>
        <v>0</v>
      </c>
      <c r="Y352" s="47"/>
      <c r="Z352" s="52">
        <f t="shared" si="2049"/>
        <v>0</v>
      </c>
      <c r="AA352" s="47"/>
      <c r="AB352" s="481">
        <f t="shared" si="2050"/>
        <v>0</v>
      </c>
      <c r="AC352" s="486"/>
      <c r="AD352" s="52">
        <f t="shared" si="1843"/>
        <v>0</v>
      </c>
      <c r="AE352" s="47"/>
      <c r="AF352" s="52">
        <f t="shared" si="1844"/>
        <v>0</v>
      </c>
      <c r="AG352" s="47"/>
      <c r="AH352" s="52">
        <f t="shared" si="1845"/>
        <v>0</v>
      </c>
      <c r="AI352" s="47"/>
      <c r="AJ352" s="52">
        <f t="shared" si="1846"/>
        <v>0</v>
      </c>
      <c r="AK352" s="47"/>
      <c r="AL352" s="52">
        <f t="shared" si="1847"/>
        <v>0</v>
      </c>
      <c r="AM352" s="47"/>
      <c r="AN352" s="52">
        <f t="shared" si="1848"/>
        <v>0</v>
      </c>
      <c r="AO352" s="47"/>
      <c r="AP352" s="52">
        <f t="shared" si="1849"/>
        <v>0</v>
      </c>
      <c r="AQ352" s="47"/>
      <c r="AR352" s="52">
        <f t="shared" si="1850"/>
        <v>0</v>
      </c>
      <c r="AS352" s="47"/>
      <c r="AT352" s="52">
        <f t="shared" si="1851"/>
        <v>0</v>
      </c>
      <c r="AU352" s="47">
        <v>8.75</v>
      </c>
      <c r="AV352" s="52">
        <f t="shared" si="1852"/>
        <v>875</v>
      </c>
      <c r="AW352" s="47"/>
      <c r="AX352" s="52">
        <f t="shared" si="1853"/>
        <v>0</v>
      </c>
      <c r="AY352" s="47"/>
      <c r="AZ352" s="481">
        <f t="shared" si="1854"/>
        <v>0</v>
      </c>
      <c r="BA352" s="486"/>
      <c r="BB352" s="52">
        <f t="shared" si="2051"/>
        <v>0</v>
      </c>
      <c r="BC352" s="47"/>
      <c r="BD352" s="52">
        <f t="shared" si="2052"/>
        <v>0</v>
      </c>
      <c r="BE352" s="47"/>
      <c r="BF352" s="52">
        <f t="shared" si="2053"/>
        <v>0</v>
      </c>
      <c r="BG352" s="47"/>
      <c r="BH352" s="52">
        <f t="shared" si="2054"/>
        <v>0</v>
      </c>
      <c r="BI352" s="47"/>
      <c r="BJ352" s="52">
        <f t="shared" si="2055"/>
        <v>0</v>
      </c>
      <c r="BK352" s="47"/>
      <c r="BL352" s="52">
        <f t="shared" si="2056"/>
        <v>0</v>
      </c>
      <c r="BM352" s="47"/>
      <c r="BN352" s="52">
        <f t="shared" si="2057"/>
        <v>0</v>
      </c>
      <c r="BO352" s="47"/>
      <c r="BP352" s="52">
        <f t="shared" si="2058"/>
        <v>0</v>
      </c>
      <c r="BQ352" s="47"/>
      <c r="BR352" s="52">
        <f t="shared" si="2059"/>
        <v>0</v>
      </c>
      <c r="BS352" s="47"/>
      <c r="BT352" s="52">
        <f t="shared" si="2060"/>
        <v>0</v>
      </c>
      <c r="BU352" s="47"/>
      <c r="BV352" s="52">
        <f t="shared" si="2061"/>
        <v>0</v>
      </c>
      <c r="BW352" s="47"/>
      <c r="BX352" s="505">
        <f t="shared" si="2062"/>
        <v>0</v>
      </c>
      <c r="BY352" s="499"/>
      <c r="BZ352" s="52">
        <f t="shared" si="2063"/>
        <v>0</v>
      </c>
      <c r="CA352" s="47"/>
      <c r="CB352" s="52">
        <f t="shared" si="2064"/>
        <v>0</v>
      </c>
      <c r="CC352" s="47"/>
      <c r="CD352" s="52">
        <f t="shared" si="2065"/>
        <v>0</v>
      </c>
      <c r="CE352" s="47"/>
      <c r="CF352" s="52">
        <f t="shared" si="2066"/>
        <v>0</v>
      </c>
      <c r="CG352" s="42"/>
      <c r="CH352" s="49">
        <f t="shared" si="1871"/>
        <v>8.75</v>
      </c>
      <c r="CI352" s="49">
        <f t="shared" si="1928"/>
        <v>875</v>
      </c>
      <c r="CJ352" s="1"/>
      <c r="CK352" s="1"/>
      <c r="CL352" s="207"/>
      <c r="CM352" s="207">
        <f t="shared" si="1872"/>
        <v>0</v>
      </c>
      <c r="CN352" s="206">
        <f t="shared" si="1929"/>
        <v>0</v>
      </c>
      <c r="CO352" s="206">
        <f t="shared" si="1930"/>
        <v>0</v>
      </c>
      <c r="CP352" s="207"/>
      <c r="CQ352" s="207">
        <f t="shared" si="1931"/>
        <v>0</v>
      </c>
      <c r="CR352" s="206">
        <f t="shared" si="1932"/>
        <v>0</v>
      </c>
      <c r="CS352" s="206">
        <f t="shared" si="1933"/>
        <v>0</v>
      </c>
      <c r="CT352" s="207"/>
      <c r="CU352" s="207">
        <f t="shared" si="1873"/>
        <v>0</v>
      </c>
      <c r="CV352" s="206">
        <f t="shared" si="1934"/>
        <v>0</v>
      </c>
      <c r="CW352" s="206">
        <f t="shared" si="1935"/>
        <v>0</v>
      </c>
      <c r="CX352" s="207"/>
      <c r="CY352" s="207">
        <f t="shared" si="1936"/>
        <v>0</v>
      </c>
      <c r="CZ352" s="206">
        <f t="shared" si="1926"/>
        <v>0</v>
      </c>
      <c r="DA352" s="206">
        <f t="shared" si="1927"/>
        <v>0</v>
      </c>
      <c r="DB352" s="207"/>
      <c r="DC352" s="207">
        <f t="shared" si="1937"/>
        <v>0</v>
      </c>
      <c r="DD352" s="206">
        <f t="shared" si="2037"/>
        <v>0</v>
      </c>
      <c r="DE352" s="206">
        <f t="shared" si="1939"/>
        <v>0</v>
      </c>
      <c r="DF352" s="207"/>
      <c r="DG352" s="207">
        <f t="shared" si="1940"/>
        <v>0</v>
      </c>
      <c r="DH352" s="206">
        <f t="shared" si="1941"/>
        <v>0</v>
      </c>
      <c r="DI352" s="206">
        <f t="shared" si="1942"/>
        <v>0</v>
      </c>
      <c r="DJ352" s="207"/>
      <c r="DK352" s="207">
        <f t="shared" si="1943"/>
        <v>0</v>
      </c>
      <c r="DL352" s="206">
        <f t="shared" si="1944"/>
        <v>0</v>
      </c>
      <c r="DM352" s="206">
        <f t="shared" si="1945"/>
        <v>0</v>
      </c>
      <c r="DN352" s="207"/>
      <c r="DO352" s="207">
        <f t="shared" si="1946"/>
        <v>0</v>
      </c>
      <c r="DP352" s="206">
        <f t="shared" si="1947"/>
        <v>0</v>
      </c>
      <c r="DQ352" s="206">
        <f t="shared" si="1948"/>
        <v>0</v>
      </c>
      <c r="DR352" s="207"/>
      <c r="DS352" s="207">
        <f t="shared" si="1949"/>
        <v>0</v>
      </c>
      <c r="DT352" s="206">
        <f t="shared" si="1950"/>
        <v>0</v>
      </c>
      <c r="DU352" s="206">
        <f t="shared" si="1951"/>
        <v>0</v>
      </c>
      <c r="DV352" s="207"/>
      <c r="DW352" s="207">
        <f t="shared" si="1874"/>
        <v>0</v>
      </c>
      <c r="DX352" s="206">
        <f t="shared" si="1875"/>
        <v>0</v>
      </c>
      <c r="DY352" s="206">
        <f t="shared" si="1876"/>
        <v>0</v>
      </c>
      <c r="DZ352" s="525"/>
      <c r="EA352" s="207">
        <f t="shared" si="1877"/>
        <v>0</v>
      </c>
      <c r="EB352" s="206">
        <f t="shared" si="1878"/>
        <v>0</v>
      </c>
      <c r="EC352" s="206">
        <f t="shared" si="1879"/>
        <v>0</v>
      </c>
      <c r="ED352" s="207"/>
      <c r="EE352" s="207">
        <f t="shared" si="1880"/>
        <v>0</v>
      </c>
      <c r="EF352" s="206">
        <f t="shared" si="1881"/>
        <v>0</v>
      </c>
      <c r="EG352" s="206">
        <f t="shared" si="1882"/>
        <v>0</v>
      </c>
      <c r="EH352" s="207"/>
      <c r="EI352" s="207">
        <f t="shared" si="1883"/>
        <v>0</v>
      </c>
      <c r="EJ352" s="206">
        <f t="shared" si="1884"/>
        <v>0</v>
      </c>
      <c r="EK352" s="206">
        <f t="shared" si="1885"/>
        <v>0</v>
      </c>
      <c r="EL352" s="207"/>
      <c r="EM352" s="207">
        <f t="shared" si="1886"/>
        <v>0</v>
      </c>
      <c r="EN352" s="206">
        <f t="shared" si="1887"/>
        <v>0</v>
      </c>
      <c r="EO352" s="206">
        <f t="shared" si="1888"/>
        <v>0</v>
      </c>
      <c r="EP352" s="207"/>
      <c r="EQ352" s="207">
        <f t="shared" si="1889"/>
        <v>0</v>
      </c>
      <c r="ER352" s="206">
        <f t="shared" si="1890"/>
        <v>0</v>
      </c>
      <c r="ES352" s="206">
        <f t="shared" si="1891"/>
        <v>0</v>
      </c>
      <c r="ET352" s="207"/>
      <c r="EU352" s="207">
        <f t="shared" si="1892"/>
        <v>0</v>
      </c>
      <c r="EV352" s="206">
        <f t="shared" si="1893"/>
        <v>0</v>
      </c>
      <c r="EW352" s="206">
        <f t="shared" si="1894"/>
        <v>0</v>
      </c>
      <c r="EX352" s="207"/>
      <c r="EY352" s="207">
        <f t="shared" si="1895"/>
        <v>0</v>
      </c>
      <c r="EZ352" s="206">
        <f t="shared" si="1896"/>
        <v>0</v>
      </c>
      <c r="FA352" s="206">
        <f t="shared" si="1897"/>
        <v>0</v>
      </c>
      <c r="FB352" s="207"/>
      <c r="FC352" s="207">
        <f t="shared" si="1898"/>
        <v>0</v>
      </c>
      <c r="FD352" s="206">
        <f t="shared" si="1899"/>
        <v>0</v>
      </c>
      <c r="FE352" s="206">
        <f t="shared" si="1900"/>
        <v>0</v>
      </c>
      <c r="FF352" s="207"/>
      <c r="FG352" s="207">
        <f t="shared" si="1901"/>
        <v>0</v>
      </c>
      <c r="FH352" s="206">
        <f t="shared" si="1902"/>
        <v>0</v>
      </c>
      <c r="FI352" s="206">
        <f t="shared" si="1903"/>
        <v>0</v>
      </c>
      <c r="FJ352" s="207"/>
      <c r="FK352" s="207">
        <f t="shared" si="1904"/>
        <v>0</v>
      </c>
      <c r="FL352" s="206">
        <f t="shared" si="1905"/>
        <v>8.75</v>
      </c>
      <c r="FM352" s="206">
        <f t="shared" si="1906"/>
        <v>875</v>
      </c>
      <c r="FN352" s="207"/>
      <c r="FO352" s="207">
        <f t="shared" si="1907"/>
        <v>0</v>
      </c>
      <c r="FP352" s="206">
        <f t="shared" si="1908"/>
        <v>0</v>
      </c>
      <c r="FQ352" s="206">
        <f t="shared" si="1909"/>
        <v>0</v>
      </c>
      <c r="FR352" s="207"/>
      <c r="FS352" s="207">
        <f t="shared" si="1910"/>
        <v>0</v>
      </c>
      <c r="FT352" s="206">
        <f t="shared" si="1911"/>
        <v>0</v>
      </c>
      <c r="FU352" s="206">
        <f t="shared" si="1912"/>
        <v>0</v>
      </c>
      <c r="FV352" s="207"/>
      <c r="FW352" s="207">
        <f t="shared" si="2067"/>
        <v>0</v>
      </c>
      <c r="FX352" s="206"/>
      <c r="FY352" s="206"/>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1:263" s="3" customFormat="1" x14ac:dyDescent="0.2">
      <c r="A353" s="45" t="s">
        <v>218</v>
      </c>
      <c r="B353" s="45" t="s">
        <v>216</v>
      </c>
      <c r="C353" s="45" t="s">
        <v>3</v>
      </c>
      <c r="D353" s="45">
        <v>100</v>
      </c>
      <c r="E353" s="486"/>
      <c r="F353" s="52">
        <f t="shared" si="2039"/>
        <v>0</v>
      </c>
      <c r="G353" s="47"/>
      <c r="H353" s="52">
        <f t="shared" si="2040"/>
        <v>0</v>
      </c>
      <c r="I353" s="47"/>
      <c r="J353" s="52">
        <f t="shared" si="2041"/>
        <v>0</v>
      </c>
      <c r="K353" s="47"/>
      <c r="L353" s="52">
        <f t="shared" si="2042"/>
        <v>0</v>
      </c>
      <c r="M353" s="47"/>
      <c r="N353" s="52">
        <f t="shared" si="2043"/>
        <v>0</v>
      </c>
      <c r="O353" s="47"/>
      <c r="P353" s="52">
        <f t="shared" si="2044"/>
        <v>0</v>
      </c>
      <c r="Q353" s="47"/>
      <c r="R353" s="52">
        <f t="shared" si="2045"/>
        <v>0</v>
      </c>
      <c r="S353" s="47"/>
      <c r="T353" s="52">
        <f t="shared" si="2046"/>
        <v>0</v>
      </c>
      <c r="U353" s="47"/>
      <c r="V353" s="52">
        <f t="shared" si="2047"/>
        <v>0</v>
      </c>
      <c r="W353" s="47"/>
      <c r="X353" s="52">
        <f t="shared" si="2048"/>
        <v>0</v>
      </c>
      <c r="Y353" s="47"/>
      <c r="Z353" s="52">
        <f t="shared" si="2049"/>
        <v>0</v>
      </c>
      <c r="AA353" s="47"/>
      <c r="AB353" s="481">
        <f t="shared" si="2050"/>
        <v>0</v>
      </c>
      <c r="AC353" s="486"/>
      <c r="AD353" s="52">
        <f t="shared" si="1843"/>
        <v>0</v>
      </c>
      <c r="AE353" s="47"/>
      <c r="AF353" s="52">
        <f t="shared" si="1844"/>
        <v>0</v>
      </c>
      <c r="AG353" s="47"/>
      <c r="AH353" s="52">
        <f t="shared" si="1845"/>
        <v>0</v>
      </c>
      <c r="AI353" s="47"/>
      <c r="AJ353" s="52">
        <f t="shared" si="1846"/>
        <v>0</v>
      </c>
      <c r="AK353" s="47"/>
      <c r="AL353" s="52">
        <f t="shared" si="1847"/>
        <v>0</v>
      </c>
      <c r="AM353" s="47"/>
      <c r="AN353" s="52">
        <f t="shared" si="1848"/>
        <v>0</v>
      </c>
      <c r="AO353" s="47"/>
      <c r="AP353" s="52">
        <f t="shared" si="1849"/>
        <v>0</v>
      </c>
      <c r="AQ353" s="47"/>
      <c r="AR353" s="52">
        <f t="shared" si="1850"/>
        <v>0</v>
      </c>
      <c r="AS353" s="47"/>
      <c r="AT353" s="52">
        <f t="shared" si="1851"/>
        <v>0</v>
      </c>
      <c r="AU353" s="47"/>
      <c r="AV353" s="52">
        <f t="shared" si="1852"/>
        <v>0</v>
      </c>
      <c r="AW353" s="47"/>
      <c r="AX353" s="52">
        <f t="shared" si="1853"/>
        <v>0</v>
      </c>
      <c r="AY353" s="47"/>
      <c r="AZ353" s="481">
        <f t="shared" si="1854"/>
        <v>0</v>
      </c>
      <c r="BA353" s="486"/>
      <c r="BB353" s="52">
        <f t="shared" si="2051"/>
        <v>0</v>
      </c>
      <c r="BC353" s="47"/>
      <c r="BD353" s="52">
        <f t="shared" si="2052"/>
        <v>0</v>
      </c>
      <c r="BE353" s="47"/>
      <c r="BF353" s="52">
        <f t="shared" si="2053"/>
        <v>0</v>
      </c>
      <c r="BG353" s="47"/>
      <c r="BH353" s="52">
        <f t="shared" si="2054"/>
        <v>0</v>
      </c>
      <c r="BI353" s="47"/>
      <c r="BJ353" s="52">
        <f t="shared" si="2055"/>
        <v>0</v>
      </c>
      <c r="BK353" s="47"/>
      <c r="BL353" s="52">
        <f t="shared" si="2056"/>
        <v>0</v>
      </c>
      <c r="BM353" s="47"/>
      <c r="BN353" s="52">
        <f t="shared" si="2057"/>
        <v>0</v>
      </c>
      <c r="BO353" s="47"/>
      <c r="BP353" s="52">
        <f t="shared" si="2058"/>
        <v>0</v>
      </c>
      <c r="BQ353" s="47"/>
      <c r="BR353" s="52">
        <f t="shared" si="2059"/>
        <v>0</v>
      </c>
      <c r="BS353" s="47"/>
      <c r="BT353" s="52">
        <f t="shared" si="2060"/>
        <v>0</v>
      </c>
      <c r="BU353" s="47"/>
      <c r="BV353" s="52">
        <f t="shared" si="2061"/>
        <v>0</v>
      </c>
      <c r="BW353" s="47"/>
      <c r="BX353" s="505">
        <f t="shared" si="2062"/>
        <v>0</v>
      </c>
      <c r="BY353" s="499"/>
      <c r="BZ353" s="52">
        <f t="shared" si="2063"/>
        <v>0</v>
      </c>
      <c r="CA353" s="47"/>
      <c r="CB353" s="52">
        <f t="shared" si="2064"/>
        <v>0</v>
      </c>
      <c r="CC353" s="47"/>
      <c r="CD353" s="52">
        <f t="shared" si="2065"/>
        <v>0</v>
      </c>
      <c r="CE353" s="47"/>
      <c r="CF353" s="52">
        <f t="shared" si="2066"/>
        <v>0</v>
      </c>
      <c r="CG353" s="42"/>
      <c r="CH353" s="49">
        <f t="shared" si="1871"/>
        <v>0</v>
      </c>
      <c r="CI353" s="49">
        <f t="shared" si="1928"/>
        <v>0</v>
      </c>
      <c r="CJ353" s="1"/>
      <c r="CK353" s="1"/>
      <c r="CL353" s="207"/>
      <c r="CM353" s="207">
        <f t="shared" si="1872"/>
        <v>0</v>
      </c>
      <c r="CN353" s="206">
        <f t="shared" si="1929"/>
        <v>0</v>
      </c>
      <c r="CO353" s="206">
        <f t="shared" si="1930"/>
        <v>0</v>
      </c>
      <c r="CP353" s="207"/>
      <c r="CQ353" s="207">
        <f t="shared" si="1931"/>
        <v>0</v>
      </c>
      <c r="CR353" s="206">
        <f t="shared" si="1932"/>
        <v>0</v>
      </c>
      <c r="CS353" s="206">
        <f t="shared" si="1933"/>
        <v>0</v>
      </c>
      <c r="CT353" s="207"/>
      <c r="CU353" s="207">
        <f t="shared" si="1873"/>
        <v>0</v>
      </c>
      <c r="CV353" s="206">
        <f t="shared" si="1934"/>
        <v>0</v>
      </c>
      <c r="CW353" s="206">
        <f t="shared" si="1935"/>
        <v>0</v>
      </c>
      <c r="CX353" s="207"/>
      <c r="CY353" s="207">
        <f t="shared" si="1936"/>
        <v>0</v>
      </c>
      <c r="CZ353" s="206">
        <f t="shared" si="1926"/>
        <v>0</v>
      </c>
      <c r="DA353" s="206">
        <f t="shared" si="1927"/>
        <v>0</v>
      </c>
      <c r="DB353" s="207"/>
      <c r="DC353" s="207">
        <f t="shared" si="1937"/>
        <v>0</v>
      </c>
      <c r="DD353" s="206">
        <f t="shared" si="2037"/>
        <v>0</v>
      </c>
      <c r="DE353" s="206">
        <f t="shared" si="1939"/>
        <v>0</v>
      </c>
      <c r="DF353" s="207"/>
      <c r="DG353" s="207">
        <f t="shared" si="1940"/>
        <v>0</v>
      </c>
      <c r="DH353" s="206">
        <f t="shared" si="1941"/>
        <v>0</v>
      </c>
      <c r="DI353" s="206">
        <f t="shared" si="1942"/>
        <v>0</v>
      </c>
      <c r="DJ353" s="207"/>
      <c r="DK353" s="207">
        <f t="shared" si="1943"/>
        <v>0</v>
      </c>
      <c r="DL353" s="206">
        <f t="shared" si="1944"/>
        <v>0</v>
      </c>
      <c r="DM353" s="206">
        <f t="shared" si="1945"/>
        <v>0</v>
      </c>
      <c r="DN353" s="207"/>
      <c r="DO353" s="207">
        <f t="shared" si="1946"/>
        <v>0</v>
      </c>
      <c r="DP353" s="206">
        <f t="shared" si="1947"/>
        <v>0</v>
      </c>
      <c r="DQ353" s="206">
        <f t="shared" si="1948"/>
        <v>0</v>
      </c>
      <c r="DR353" s="207"/>
      <c r="DS353" s="207">
        <f t="shared" si="1949"/>
        <v>0</v>
      </c>
      <c r="DT353" s="206">
        <f t="shared" si="1950"/>
        <v>0</v>
      </c>
      <c r="DU353" s="206">
        <f t="shared" si="1951"/>
        <v>0</v>
      </c>
      <c r="DV353" s="207"/>
      <c r="DW353" s="207">
        <f t="shared" si="1874"/>
        <v>0</v>
      </c>
      <c r="DX353" s="206">
        <f t="shared" si="1875"/>
        <v>0</v>
      </c>
      <c r="DY353" s="206">
        <f t="shared" si="1876"/>
        <v>0</v>
      </c>
      <c r="DZ353" s="525"/>
      <c r="EA353" s="207">
        <f t="shared" si="1877"/>
        <v>0</v>
      </c>
      <c r="EB353" s="206">
        <f t="shared" si="1878"/>
        <v>0</v>
      </c>
      <c r="EC353" s="206">
        <f t="shared" si="1879"/>
        <v>0</v>
      </c>
      <c r="ED353" s="207"/>
      <c r="EE353" s="207">
        <f t="shared" si="1880"/>
        <v>0</v>
      </c>
      <c r="EF353" s="206">
        <f t="shared" si="1881"/>
        <v>0</v>
      </c>
      <c r="EG353" s="206">
        <f t="shared" si="1882"/>
        <v>0</v>
      </c>
      <c r="EH353" s="207"/>
      <c r="EI353" s="207">
        <f t="shared" si="1883"/>
        <v>0</v>
      </c>
      <c r="EJ353" s="206">
        <f t="shared" si="1884"/>
        <v>0</v>
      </c>
      <c r="EK353" s="206">
        <f t="shared" si="1885"/>
        <v>0</v>
      </c>
      <c r="EL353" s="207"/>
      <c r="EM353" s="207">
        <f t="shared" si="1886"/>
        <v>0</v>
      </c>
      <c r="EN353" s="206">
        <f t="shared" si="1887"/>
        <v>0</v>
      </c>
      <c r="EO353" s="206">
        <f t="shared" si="1888"/>
        <v>0</v>
      </c>
      <c r="EP353" s="207"/>
      <c r="EQ353" s="207">
        <f t="shared" si="1889"/>
        <v>0</v>
      </c>
      <c r="ER353" s="206">
        <f t="shared" si="1890"/>
        <v>0</v>
      </c>
      <c r="ES353" s="206">
        <f t="shared" si="1891"/>
        <v>0</v>
      </c>
      <c r="ET353" s="207"/>
      <c r="EU353" s="207">
        <f t="shared" si="1892"/>
        <v>0</v>
      </c>
      <c r="EV353" s="206">
        <f t="shared" si="1893"/>
        <v>0</v>
      </c>
      <c r="EW353" s="206">
        <f t="shared" si="1894"/>
        <v>0</v>
      </c>
      <c r="EX353" s="207"/>
      <c r="EY353" s="207">
        <f t="shared" si="1895"/>
        <v>0</v>
      </c>
      <c r="EZ353" s="206">
        <f t="shared" si="1896"/>
        <v>0</v>
      </c>
      <c r="FA353" s="206">
        <f t="shared" si="1897"/>
        <v>0</v>
      </c>
      <c r="FB353" s="207"/>
      <c r="FC353" s="207">
        <f t="shared" si="1898"/>
        <v>0</v>
      </c>
      <c r="FD353" s="206">
        <f t="shared" si="1899"/>
        <v>0</v>
      </c>
      <c r="FE353" s="206">
        <f t="shared" si="1900"/>
        <v>0</v>
      </c>
      <c r="FF353" s="207"/>
      <c r="FG353" s="207">
        <f t="shared" si="1901"/>
        <v>0</v>
      </c>
      <c r="FH353" s="206">
        <f t="shared" si="1902"/>
        <v>0</v>
      </c>
      <c r="FI353" s="206">
        <f t="shared" si="1903"/>
        <v>0</v>
      </c>
      <c r="FJ353" s="207"/>
      <c r="FK353" s="207">
        <f t="shared" si="1904"/>
        <v>0</v>
      </c>
      <c r="FL353" s="206">
        <f t="shared" si="1905"/>
        <v>0</v>
      </c>
      <c r="FM353" s="206">
        <f t="shared" si="1906"/>
        <v>0</v>
      </c>
      <c r="FN353" s="207"/>
      <c r="FO353" s="207">
        <f t="shared" si="1907"/>
        <v>0</v>
      </c>
      <c r="FP353" s="206">
        <f t="shared" si="1908"/>
        <v>0</v>
      </c>
      <c r="FQ353" s="206">
        <f t="shared" si="1909"/>
        <v>0</v>
      </c>
      <c r="FR353" s="207"/>
      <c r="FS353" s="207">
        <f t="shared" si="1910"/>
        <v>0</v>
      </c>
      <c r="FT353" s="206">
        <f t="shared" si="1911"/>
        <v>0</v>
      </c>
      <c r="FU353" s="206">
        <f t="shared" si="1912"/>
        <v>0</v>
      </c>
      <c r="FV353" s="207"/>
      <c r="FW353" s="207">
        <f t="shared" si="2067"/>
        <v>0</v>
      </c>
      <c r="FX353" s="206"/>
      <c r="FY353" s="206"/>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1:263" s="3" customFormat="1" x14ac:dyDescent="0.2">
      <c r="A354" s="45" t="s">
        <v>111</v>
      </c>
      <c r="B354" s="45" t="s">
        <v>112</v>
      </c>
      <c r="C354" s="45" t="s">
        <v>3</v>
      </c>
      <c r="D354" s="45">
        <v>100</v>
      </c>
      <c r="E354" s="486"/>
      <c r="F354" s="52">
        <f t="shared" si="2039"/>
        <v>0</v>
      </c>
      <c r="G354" s="47"/>
      <c r="H354" s="52">
        <f t="shared" si="2040"/>
        <v>0</v>
      </c>
      <c r="I354" s="47"/>
      <c r="J354" s="52">
        <f t="shared" si="2041"/>
        <v>0</v>
      </c>
      <c r="K354" s="47"/>
      <c r="L354" s="52">
        <f t="shared" si="2042"/>
        <v>0</v>
      </c>
      <c r="M354" s="47"/>
      <c r="N354" s="52">
        <f t="shared" si="2043"/>
        <v>0</v>
      </c>
      <c r="O354" s="47"/>
      <c r="P354" s="52">
        <f t="shared" si="2044"/>
        <v>0</v>
      </c>
      <c r="Q354" s="47"/>
      <c r="R354" s="52">
        <f t="shared" si="2045"/>
        <v>0</v>
      </c>
      <c r="S354" s="47"/>
      <c r="T354" s="52">
        <f t="shared" si="2046"/>
        <v>0</v>
      </c>
      <c r="U354" s="47"/>
      <c r="V354" s="52">
        <f t="shared" si="2047"/>
        <v>0</v>
      </c>
      <c r="W354" s="47"/>
      <c r="X354" s="52">
        <f t="shared" si="2048"/>
        <v>0</v>
      </c>
      <c r="Y354" s="47"/>
      <c r="Z354" s="52">
        <f t="shared" si="2049"/>
        <v>0</v>
      </c>
      <c r="AA354" s="47"/>
      <c r="AB354" s="481">
        <f t="shared" si="2050"/>
        <v>0</v>
      </c>
      <c r="AC354" s="486"/>
      <c r="AD354" s="52">
        <f t="shared" si="1843"/>
        <v>0</v>
      </c>
      <c r="AE354" s="47"/>
      <c r="AF354" s="52">
        <f t="shared" si="1844"/>
        <v>0</v>
      </c>
      <c r="AG354" s="47"/>
      <c r="AH354" s="52">
        <f t="shared" si="1845"/>
        <v>0</v>
      </c>
      <c r="AI354" s="47"/>
      <c r="AJ354" s="52">
        <f t="shared" si="1846"/>
        <v>0</v>
      </c>
      <c r="AK354" s="47"/>
      <c r="AL354" s="52">
        <f t="shared" si="1847"/>
        <v>0</v>
      </c>
      <c r="AM354" s="47"/>
      <c r="AN354" s="52">
        <f t="shared" si="1848"/>
        <v>0</v>
      </c>
      <c r="AO354" s="47"/>
      <c r="AP354" s="52">
        <f t="shared" si="1849"/>
        <v>0</v>
      </c>
      <c r="AQ354" s="47"/>
      <c r="AR354" s="52">
        <f t="shared" si="1850"/>
        <v>0</v>
      </c>
      <c r="AS354" s="47"/>
      <c r="AT354" s="52">
        <f t="shared" si="1851"/>
        <v>0</v>
      </c>
      <c r="AU354" s="47"/>
      <c r="AV354" s="52">
        <f t="shared" si="1852"/>
        <v>0</v>
      </c>
      <c r="AW354" s="47"/>
      <c r="AX354" s="52">
        <f t="shared" si="1853"/>
        <v>0</v>
      </c>
      <c r="AY354" s="47"/>
      <c r="AZ354" s="481">
        <f t="shared" si="1854"/>
        <v>0</v>
      </c>
      <c r="BA354" s="486"/>
      <c r="BB354" s="52">
        <f t="shared" si="2051"/>
        <v>0</v>
      </c>
      <c r="BC354" s="47"/>
      <c r="BD354" s="52">
        <f t="shared" si="2052"/>
        <v>0</v>
      </c>
      <c r="BE354" s="47"/>
      <c r="BF354" s="52">
        <f t="shared" si="2053"/>
        <v>0</v>
      </c>
      <c r="BG354" s="47"/>
      <c r="BH354" s="52">
        <f t="shared" si="2054"/>
        <v>0</v>
      </c>
      <c r="BI354" s="47"/>
      <c r="BJ354" s="52">
        <f t="shared" si="2055"/>
        <v>0</v>
      </c>
      <c r="BK354" s="47"/>
      <c r="BL354" s="52">
        <f t="shared" si="2056"/>
        <v>0</v>
      </c>
      <c r="BM354" s="47"/>
      <c r="BN354" s="52">
        <f t="shared" si="2057"/>
        <v>0</v>
      </c>
      <c r="BO354" s="47"/>
      <c r="BP354" s="52">
        <f t="shared" si="2058"/>
        <v>0</v>
      </c>
      <c r="BQ354" s="47"/>
      <c r="BR354" s="52">
        <f t="shared" si="2059"/>
        <v>0</v>
      </c>
      <c r="BS354" s="47"/>
      <c r="BT354" s="52">
        <f t="shared" si="2060"/>
        <v>0</v>
      </c>
      <c r="BU354" s="47"/>
      <c r="BV354" s="52">
        <f t="shared" si="2061"/>
        <v>0</v>
      </c>
      <c r="BW354" s="47"/>
      <c r="BX354" s="505">
        <f t="shared" si="2062"/>
        <v>0</v>
      </c>
      <c r="BY354" s="499"/>
      <c r="BZ354" s="52">
        <f t="shared" si="2063"/>
        <v>0</v>
      </c>
      <c r="CA354" s="47"/>
      <c r="CB354" s="52">
        <f t="shared" si="2064"/>
        <v>0</v>
      </c>
      <c r="CC354" s="47"/>
      <c r="CD354" s="52">
        <f t="shared" si="2065"/>
        <v>0</v>
      </c>
      <c r="CE354" s="47"/>
      <c r="CF354" s="52">
        <f t="shared" si="2066"/>
        <v>0</v>
      </c>
      <c r="CG354" s="42"/>
      <c r="CH354" s="49">
        <f t="shared" si="1871"/>
        <v>0</v>
      </c>
      <c r="CI354" s="49">
        <f t="shared" si="1928"/>
        <v>0</v>
      </c>
      <c r="CJ354" s="1"/>
      <c r="CK354" s="1"/>
      <c r="CL354" s="207"/>
      <c r="CM354" s="207">
        <f t="shared" si="1872"/>
        <v>0</v>
      </c>
      <c r="CN354" s="206">
        <f t="shared" si="1929"/>
        <v>0</v>
      </c>
      <c r="CO354" s="206">
        <f t="shared" si="1930"/>
        <v>0</v>
      </c>
      <c r="CP354" s="207"/>
      <c r="CQ354" s="207">
        <f t="shared" si="1931"/>
        <v>0</v>
      </c>
      <c r="CR354" s="206">
        <f t="shared" si="1932"/>
        <v>0</v>
      </c>
      <c r="CS354" s="206">
        <f t="shared" si="1933"/>
        <v>0</v>
      </c>
      <c r="CT354" s="207"/>
      <c r="CU354" s="207">
        <f t="shared" si="1873"/>
        <v>0</v>
      </c>
      <c r="CV354" s="206">
        <f t="shared" si="1934"/>
        <v>0</v>
      </c>
      <c r="CW354" s="206">
        <f t="shared" si="1935"/>
        <v>0</v>
      </c>
      <c r="CX354" s="207"/>
      <c r="CY354" s="207">
        <f t="shared" si="1936"/>
        <v>0</v>
      </c>
      <c r="CZ354" s="206">
        <f t="shared" si="1926"/>
        <v>0</v>
      </c>
      <c r="DA354" s="206">
        <f t="shared" si="1927"/>
        <v>0</v>
      </c>
      <c r="DB354" s="207"/>
      <c r="DC354" s="207">
        <f t="shared" si="1937"/>
        <v>0</v>
      </c>
      <c r="DD354" s="206">
        <f t="shared" si="2037"/>
        <v>0</v>
      </c>
      <c r="DE354" s="206">
        <f t="shared" si="1939"/>
        <v>0</v>
      </c>
      <c r="DF354" s="207"/>
      <c r="DG354" s="207">
        <f t="shared" si="1940"/>
        <v>0</v>
      </c>
      <c r="DH354" s="206">
        <f t="shared" si="1941"/>
        <v>0</v>
      </c>
      <c r="DI354" s="206">
        <f t="shared" si="1942"/>
        <v>0</v>
      </c>
      <c r="DJ354" s="207"/>
      <c r="DK354" s="207">
        <f t="shared" si="1943"/>
        <v>0</v>
      </c>
      <c r="DL354" s="206">
        <f t="shared" si="1944"/>
        <v>0</v>
      </c>
      <c r="DM354" s="206">
        <f t="shared" si="1945"/>
        <v>0</v>
      </c>
      <c r="DN354" s="207"/>
      <c r="DO354" s="207">
        <f t="shared" si="1946"/>
        <v>0</v>
      </c>
      <c r="DP354" s="206">
        <f t="shared" si="1947"/>
        <v>0</v>
      </c>
      <c r="DQ354" s="206">
        <f t="shared" si="1948"/>
        <v>0</v>
      </c>
      <c r="DR354" s="207"/>
      <c r="DS354" s="207">
        <f t="shared" si="1949"/>
        <v>0</v>
      </c>
      <c r="DT354" s="206">
        <f t="shared" si="1950"/>
        <v>0</v>
      </c>
      <c r="DU354" s="206">
        <f t="shared" si="1951"/>
        <v>0</v>
      </c>
      <c r="DV354" s="207"/>
      <c r="DW354" s="207">
        <f t="shared" si="1874"/>
        <v>0</v>
      </c>
      <c r="DX354" s="206">
        <f t="shared" si="1875"/>
        <v>0</v>
      </c>
      <c r="DY354" s="206">
        <f t="shared" si="1876"/>
        <v>0</v>
      </c>
      <c r="DZ354" s="525"/>
      <c r="EA354" s="207">
        <f t="shared" si="1877"/>
        <v>0</v>
      </c>
      <c r="EB354" s="206">
        <f t="shared" si="1878"/>
        <v>0</v>
      </c>
      <c r="EC354" s="206">
        <f t="shared" si="1879"/>
        <v>0</v>
      </c>
      <c r="ED354" s="207"/>
      <c r="EE354" s="207">
        <f t="shared" si="1880"/>
        <v>0</v>
      </c>
      <c r="EF354" s="206">
        <f t="shared" si="1881"/>
        <v>0</v>
      </c>
      <c r="EG354" s="206">
        <f t="shared" si="1882"/>
        <v>0</v>
      </c>
      <c r="EH354" s="207"/>
      <c r="EI354" s="207">
        <f t="shared" si="1883"/>
        <v>0</v>
      </c>
      <c r="EJ354" s="206">
        <f t="shared" si="1884"/>
        <v>0</v>
      </c>
      <c r="EK354" s="206">
        <f t="shared" si="1885"/>
        <v>0</v>
      </c>
      <c r="EL354" s="207"/>
      <c r="EM354" s="207">
        <f t="shared" si="1886"/>
        <v>0</v>
      </c>
      <c r="EN354" s="206">
        <f t="shared" si="1887"/>
        <v>0</v>
      </c>
      <c r="EO354" s="206">
        <f t="shared" si="1888"/>
        <v>0</v>
      </c>
      <c r="EP354" s="207"/>
      <c r="EQ354" s="207">
        <f t="shared" si="1889"/>
        <v>0</v>
      </c>
      <c r="ER354" s="206">
        <f t="shared" si="1890"/>
        <v>0</v>
      </c>
      <c r="ES354" s="206">
        <f t="shared" si="1891"/>
        <v>0</v>
      </c>
      <c r="ET354" s="207"/>
      <c r="EU354" s="207">
        <f t="shared" si="1892"/>
        <v>0</v>
      </c>
      <c r="EV354" s="206">
        <f t="shared" si="1893"/>
        <v>0</v>
      </c>
      <c r="EW354" s="206">
        <f t="shared" si="1894"/>
        <v>0</v>
      </c>
      <c r="EX354" s="207"/>
      <c r="EY354" s="207">
        <f t="shared" si="1895"/>
        <v>0</v>
      </c>
      <c r="EZ354" s="206">
        <f t="shared" si="1896"/>
        <v>0</v>
      </c>
      <c r="FA354" s="206">
        <f t="shared" si="1897"/>
        <v>0</v>
      </c>
      <c r="FB354" s="207"/>
      <c r="FC354" s="207">
        <f t="shared" si="1898"/>
        <v>0</v>
      </c>
      <c r="FD354" s="206">
        <f t="shared" si="1899"/>
        <v>0</v>
      </c>
      <c r="FE354" s="206">
        <f t="shared" si="1900"/>
        <v>0</v>
      </c>
      <c r="FF354" s="207"/>
      <c r="FG354" s="207">
        <f t="shared" si="1901"/>
        <v>0</v>
      </c>
      <c r="FH354" s="206">
        <f t="shared" si="1902"/>
        <v>0</v>
      </c>
      <c r="FI354" s="206">
        <f t="shared" si="1903"/>
        <v>0</v>
      </c>
      <c r="FJ354" s="207"/>
      <c r="FK354" s="207">
        <f t="shared" si="1904"/>
        <v>0</v>
      </c>
      <c r="FL354" s="206">
        <f t="shared" si="1905"/>
        <v>0</v>
      </c>
      <c r="FM354" s="206">
        <f t="shared" si="1906"/>
        <v>0</v>
      </c>
      <c r="FN354" s="207"/>
      <c r="FO354" s="207">
        <f t="shared" si="1907"/>
        <v>0</v>
      </c>
      <c r="FP354" s="206">
        <f t="shared" si="1908"/>
        <v>0</v>
      </c>
      <c r="FQ354" s="206">
        <f t="shared" si="1909"/>
        <v>0</v>
      </c>
      <c r="FR354" s="207"/>
      <c r="FS354" s="207">
        <f t="shared" si="1910"/>
        <v>0</v>
      </c>
      <c r="FT354" s="206">
        <f t="shared" si="1911"/>
        <v>0</v>
      </c>
      <c r="FU354" s="206">
        <f t="shared" si="1912"/>
        <v>0</v>
      </c>
      <c r="FV354" s="207"/>
      <c r="FW354" s="207">
        <f t="shared" si="2067"/>
        <v>0</v>
      </c>
      <c r="FX354" s="206"/>
      <c r="FY354" s="206"/>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1:263" s="3" customFormat="1" x14ac:dyDescent="0.2">
      <c r="A355" s="45" t="s">
        <v>207</v>
      </c>
      <c r="B355" s="45" t="s">
        <v>202</v>
      </c>
      <c r="C355" s="45" t="s">
        <v>3</v>
      </c>
      <c r="D355" s="45">
        <v>100</v>
      </c>
      <c r="E355" s="486"/>
      <c r="F355" s="52">
        <f t="shared" si="2039"/>
        <v>0</v>
      </c>
      <c r="G355" s="47"/>
      <c r="H355" s="52">
        <f t="shared" si="2040"/>
        <v>0</v>
      </c>
      <c r="I355" s="47"/>
      <c r="J355" s="52">
        <f t="shared" si="2041"/>
        <v>0</v>
      </c>
      <c r="K355" s="47"/>
      <c r="L355" s="52">
        <f t="shared" si="2042"/>
        <v>0</v>
      </c>
      <c r="M355" s="47"/>
      <c r="N355" s="52">
        <f t="shared" si="2043"/>
        <v>0</v>
      </c>
      <c r="O355" s="47"/>
      <c r="P355" s="52">
        <f t="shared" si="2044"/>
        <v>0</v>
      </c>
      <c r="Q355" s="47"/>
      <c r="R355" s="52">
        <f t="shared" si="2045"/>
        <v>0</v>
      </c>
      <c r="S355" s="47"/>
      <c r="T355" s="52">
        <f t="shared" si="2046"/>
        <v>0</v>
      </c>
      <c r="U355" s="47"/>
      <c r="V355" s="52">
        <f t="shared" si="2047"/>
        <v>0</v>
      </c>
      <c r="W355" s="47"/>
      <c r="X355" s="52">
        <f t="shared" si="2048"/>
        <v>0</v>
      </c>
      <c r="Y355" s="47"/>
      <c r="Z355" s="52">
        <f t="shared" si="2049"/>
        <v>0</v>
      </c>
      <c r="AA355" s="47"/>
      <c r="AB355" s="481">
        <f t="shared" si="2050"/>
        <v>0</v>
      </c>
      <c r="AC355" s="486"/>
      <c r="AD355" s="52">
        <f t="shared" si="1843"/>
        <v>0</v>
      </c>
      <c r="AE355" s="47"/>
      <c r="AF355" s="52">
        <f t="shared" si="1844"/>
        <v>0</v>
      </c>
      <c r="AG355" s="47"/>
      <c r="AH355" s="52">
        <f t="shared" si="1845"/>
        <v>0</v>
      </c>
      <c r="AI355" s="47"/>
      <c r="AJ355" s="52">
        <f t="shared" si="1846"/>
        <v>0</v>
      </c>
      <c r="AK355" s="47"/>
      <c r="AL355" s="52">
        <f t="shared" si="1847"/>
        <v>0</v>
      </c>
      <c r="AM355" s="47"/>
      <c r="AN355" s="52">
        <f t="shared" si="1848"/>
        <v>0</v>
      </c>
      <c r="AO355" s="47"/>
      <c r="AP355" s="52">
        <f t="shared" si="1849"/>
        <v>0</v>
      </c>
      <c r="AQ355" s="47"/>
      <c r="AR355" s="52">
        <f t="shared" si="1850"/>
        <v>0</v>
      </c>
      <c r="AS355" s="47"/>
      <c r="AT355" s="52">
        <f t="shared" si="1851"/>
        <v>0</v>
      </c>
      <c r="AU355" s="47"/>
      <c r="AV355" s="52">
        <f t="shared" si="1852"/>
        <v>0</v>
      </c>
      <c r="AW355" s="47"/>
      <c r="AX355" s="52">
        <f t="shared" si="1853"/>
        <v>0</v>
      </c>
      <c r="AY355" s="47"/>
      <c r="AZ355" s="481">
        <f t="shared" si="1854"/>
        <v>0</v>
      </c>
      <c r="BA355" s="486"/>
      <c r="BB355" s="52">
        <f t="shared" si="2051"/>
        <v>0</v>
      </c>
      <c r="BC355" s="47"/>
      <c r="BD355" s="52">
        <f t="shared" si="2052"/>
        <v>0</v>
      </c>
      <c r="BE355" s="47"/>
      <c r="BF355" s="52">
        <f t="shared" si="2053"/>
        <v>0</v>
      </c>
      <c r="BG355" s="47"/>
      <c r="BH355" s="52">
        <f t="shared" si="2054"/>
        <v>0</v>
      </c>
      <c r="BI355" s="47"/>
      <c r="BJ355" s="52">
        <f t="shared" si="2055"/>
        <v>0</v>
      </c>
      <c r="BK355" s="47"/>
      <c r="BL355" s="52">
        <f t="shared" si="2056"/>
        <v>0</v>
      </c>
      <c r="BM355" s="47"/>
      <c r="BN355" s="52">
        <f t="shared" si="2057"/>
        <v>0</v>
      </c>
      <c r="BO355" s="47"/>
      <c r="BP355" s="52">
        <f t="shared" si="2058"/>
        <v>0</v>
      </c>
      <c r="BQ355" s="47"/>
      <c r="BR355" s="52">
        <f t="shared" si="2059"/>
        <v>0</v>
      </c>
      <c r="BS355" s="47"/>
      <c r="BT355" s="52">
        <f t="shared" si="2060"/>
        <v>0</v>
      </c>
      <c r="BU355" s="47"/>
      <c r="BV355" s="52">
        <f t="shared" si="2061"/>
        <v>0</v>
      </c>
      <c r="BW355" s="47"/>
      <c r="BX355" s="505">
        <f t="shared" si="2062"/>
        <v>0</v>
      </c>
      <c r="BY355" s="499"/>
      <c r="BZ355" s="52">
        <f t="shared" si="2063"/>
        <v>0</v>
      </c>
      <c r="CA355" s="47"/>
      <c r="CB355" s="52">
        <f t="shared" si="2064"/>
        <v>0</v>
      </c>
      <c r="CC355" s="47"/>
      <c r="CD355" s="52">
        <f t="shared" si="2065"/>
        <v>0</v>
      </c>
      <c r="CE355" s="47"/>
      <c r="CF355" s="52">
        <f t="shared" si="2066"/>
        <v>0</v>
      </c>
      <c r="CG355" s="42"/>
      <c r="CH355" s="49">
        <f t="shared" si="1871"/>
        <v>0</v>
      </c>
      <c r="CI355" s="49">
        <f t="shared" si="1928"/>
        <v>0</v>
      </c>
      <c r="CJ355" s="1"/>
      <c r="CK355" s="1"/>
      <c r="CL355" s="207"/>
      <c r="CM355" s="207">
        <f t="shared" si="1872"/>
        <v>0</v>
      </c>
      <c r="CN355" s="206">
        <f t="shared" si="1929"/>
        <v>0</v>
      </c>
      <c r="CO355" s="206">
        <f t="shared" si="1930"/>
        <v>0</v>
      </c>
      <c r="CP355" s="207"/>
      <c r="CQ355" s="207">
        <f t="shared" si="1931"/>
        <v>0</v>
      </c>
      <c r="CR355" s="206">
        <f t="shared" si="1932"/>
        <v>0</v>
      </c>
      <c r="CS355" s="206">
        <f t="shared" si="1933"/>
        <v>0</v>
      </c>
      <c r="CT355" s="207"/>
      <c r="CU355" s="207">
        <f t="shared" si="1873"/>
        <v>0</v>
      </c>
      <c r="CV355" s="206">
        <f t="shared" si="1934"/>
        <v>0</v>
      </c>
      <c r="CW355" s="206">
        <f t="shared" si="1935"/>
        <v>0</v>
      </c>
      <c r="CX355" s="207"/>
      <c r="CY355" s="207">
        <f t="shared" si="1936"/>
        <v>0</v>
      </c>
      <c r="CZ355" s="206">
        <f t="shared" si="1926"/>
        <v>0</v>
      </c>
      <c r="DA355" s="206">
        <f t="shared" si="1927"/>
        <v>0</v>
      </c>
      <c r="DB355" s="207"/>
      <c r="DC355" s="207">
        <f t="shared" si="1937"/>
        <v>0</v>
      </c>
      <c r="DD355" s="206">
        <f t="shared" si="2037"/>
        <v>0</v>
      </c>
      <c r="DE355" s="206">
        <f t="shared" si="1939"/>
        <v>0</v>
      </c>
      <c r="DF355" s="207"/>
      <c r="DG355" s="207">
        <f t="shared" si="1940"/>
        <v>0</v>
      </c>
      <c r="DH355" s="206">
        <f t="shared" si="1941"/>
        <v>0</v>
      </c>
      <c r="DI355" s="206">
        <f t="shared" si="1942"/>
        <v>0</v>
      </c>
      <c r="DJ355" s="207"/>
      <c r="DK355" s="207">
        <f t="shared" si="1943"/>
        <v>0</v>
      </c>
      <c r="DL355" s="206">
        <f t="shared" si="1944"/>
        <v>0</v>
      </c>
      <c r="DM355" s="206">
        <f t="shared" si="1945"/>
        <v>0</v>
      </c>
      <c r="DN355" s="207"/>
      <c r="DO355" s="207">
        <f t="shared" si="1946"/>
        <v>0</v>
      </c>
      <c r="DP355" s="206">
        <f t="shared" si="1947"/>
        <v>0</v>
      </c>
      <c r="DQ355" s="206">
        <f t="shared" si="1948"/>
        <v>0</v>
      </c>
      <c r="DR355" s="207"/>
      <c r="DS355" s="207">
        <f t="shared" si="1949"/>
        <v>0</v>
      </c>
      <c r="DT355" s="206">
        <f t="shared" si="1950"/>
        <v>0</v>
      </c>
      <c r="DU355" s="206">
        <f t="shared" si="1951"/>
        <v>0</v>
      </c>
      <c r="DV355" s="207"/>
      <c r="DW355" s="207">
        <f t="shared" si="1874"/>
        <v>0</v>
      </c>
      <c r="DX355" s="206">
        <f t="shared" si="1875"/>
        <v>0</v>
      </c>
      <c r="DY355" s="206">
        <f t="shared" si="1876"/>
        <v>0</v>
      </c>
      <c r="DZ355" s="525"/>
      <c r="EA355" s="207">
        <f t="shared" si="1877"/>
        <v>0</v>
      </c>
      <c r="EB355" s="206">
        <f t="shared" si="1878"/>
        <v>0</v>
      </c>
      <c r="EC355" s="206">
        <f t="shared" si="1879"/>
        <v>0</v>
      </c>
      <c r="ED355" s="207"/>
      <c r="EE355" s="207">
        <f t="shared" si="1880"/>
        <v>0</v>
      </c>
      <c r="EF355" s="206">
        <f t="shared" si="1881"/>
        <v>0</v>
      </c>
      <c r="EG355" s="206">
        <f t="shared" si="1882"/>
        <v>0</v>
      </c>
      <c r="EH355" s="207"/>
      <c r="EI355" s="207">
        <f t="shared" si="1883"/>
        <v>0</v>
      </c>
      <c r="EJ355" s="206">
        <f t="shared" si="1884"/>
        <v>0</v>
      </c>
      <c r="EK355" s="206">
        <f t="shared" si="1885"/>
        <v>0</v>
      </c>
      <c r="EL355" s="207"/>
      <c r="EM355" s="207">
        <f t="shared" si="1886"/>
        <v>0</v>
      </c>
      <c r="EN355" s="206">
        <f t="shared" si="1887"/>
        <v>0</v>
      </c>
      <c r="EO355" s="206">
        <f t="shared" si="1888"/>
        <v>0</v>
      </c>
      <c r="EP355" s="207"/>
      <c r="EQ355" s="207">
        <f t="shared" si="1889"/>
        <v>0</v>
      </c>
      <c r="ER355" s="206">
        <f t="shared" si="1890"/>
        <v>0</v>
      </c>
      <c r="ES355" s="206">
        <f t="shared" si="1891"/>
        <v>0</v>
      </c>
      <c r="ET355" s="207"/>
      <c r="EU355" s="207">
        <f t="shared" si="1892"/>
        <v>0</v>
      </c>
      <c r="EV355" s="206">
        <f t="shared" si="1893"/>
        <v>0</v>
      </c>
      <c r="EW355" s="206">
        <f t="shared" si="1894"/>
        <v>0</v>
      </c>
      <c r="EX355" s="207"/>
      <c r="EY355" s="207">
        <f t="shared" si="1895"/>
        <v>0</v>
      </c>
      <c r="EZ355" s="206">
        <f t="shared" si="1896"/>
        <v>0</v>
      </c>
      <c r="FA355" s="206">
        <f t="shared" si="1897"/>
        <v>0</v>
      </c>
      <c r="FB355" s="207"/>
      <c r="FC355" s="207">
        <f t="shared" si="1898"/>
        <v>0</v>
      </c>
      <c r="FD355" s="206">
        <f t="shared" si="1899"/>
        <v>0</v>
      </c>
      <c r="FE355" s="206">
        <f t="shared" si="1900"/>
        <v>0</v>
      </c>
      <c r="FF355" s="207"/>
      <c r="FG355" s="207">
        <f t="shared" si="1901"/>
        <v>0</v>
      </c>
      <c r="FH355" s="206">
        <f t="shared" si="1902"/>
        <v>0</v>
      </c>
      <c r="FI355" s="206">
        <f t="shared" si="1903"/>
        <v>0</v>
      </c>
      <c r="FJ355" s="207"/>
      <c r="FK355" s="207">
        <f t="shared" si="1904"/>
        <v>0</v>
      </c>
      <c r="FL355" s="206">
        <f t="shared" si="1905"/>
        <v>0</v>
      </c>
      <c r="FM355" s="206">
        <f t="shared" si="1906"/>
        <v>0</v>
      </c>
      <c r="FN355" s="207"/>
      <c r="FO355" s="207">
        <f t="shared" si="1907"/>
        <v>0</v>
      </c>
      <c r="FP355" s="206">
        <f t="shared" si="1908"/>
        <v>0</v>
      </c>
      <c r="FQ355" s="206">
        <f t="shared" si="1909"/>
        <v>0</v>
      </c>
      <c r="FR355" s="207"/>
      <c r="FS355" s="207">
        <f t="shared" si="1910"/>
        <v>0</v>
      </c>
      <c r="FT355" s="206">
        <f t="shared" si="1911"/>
        <v>0</v>
      </c>
      <c r="FU355" s="206">
        <f t="shared" si="1912"/>
        <v>0</v>
      </c>
      <c r="FV355" s="207"/>
      <c r="FW355" s="207">
        <f t="shared" si="2067"/>
        <v>0</v>
      </c>
      <c r="FX355" s="206"/>
      <c r="FY355" s="206"/>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1:263" s="3" customFormat="1" x14ac:dyDescent="0.2">
      <c r="A356" s="45" t="s">
        <v>229</v>
      </c>
      <c r="B356" s="45" t="s">
        <v>230</v>
      </c>
      <c r="C356" s="45" t="s">
        <v>3</v>
      </c>
      <c r="D356" s="45">
        <v>100</v>
      </c>
      <c r="E356" s="486"/>
      <c r="F356" s="52">
        <f t="shared" si="2039"/>
        <v>0</v>
      </c>
      <c r="G356" s="47"/>
      <c r="H356" s="52">
        <f t="shared" si="2040"/>
        <v>0</v>
      </c>
      <c r="I356" s="47"/>
      <c r="J356" s="52">
        <f t="shared" si="2041"/>
        <v>0</v>
      </c>
      <c r="K356" s="47"/>
      <c r="L356" s="52">
        <f t="shared" si="2042"/>
        <v>0</v>
      </c>
      <c r="M356" s="47"/>
      <c r="N356" s="52">
        <f t="shared" si="2043"/>
        <v>0</v>
      </c>
      <c r="O356" s="47"/>
      <c r="P356" s="52">
        <f t="shared" si="2044"/>
        <v>0</v>
      </c>
      <c r="Q356" s="47"/>
      <c r="R356" s="52">
        <f t="shared" si="2045"/>
        <v>0</v>
      </c>
      <c r="S356" s="47"/>
      <c r="T356" s="52">
        <f t="shared" si="2046"/>
        <v>0</v>
      </c>
      <c r="U356" s="47"/>
      <c r="V356" s="52">
        <f t="shared" si="2047"/>
        <v>0</v>
      </c>
      <c r="W356" s="47"/>
      <c r="X356" s="52">
        <f t="shared" si="2048"/>
        <v>0</v>
      </c>
      <c r="Y356" s="47"/>
      <c r="Z356" s="52">
        <f t="shared" si="2049"/>
        <v>0</v>
      </c>
      <c r="AA356" s="47"/>
      <c r="AB356" s="481">
        <f t="shared" si="2050"/>
        <v>0</v>
      </c>
      <c r="AC356" s="486"/>
      <c r="AD356" s="52">
        <f t="shared" si="1843"/>
        <v>0</v>
      </c>
      <c r="AE356" s="47"/>
      <c r="AF356" s="52">
        <f t="shared" si="1844"/>
        <v>0</v>
      </c>
      <c r="AG356" s="47"/>
      <c r="AH356" s="52">
        <f t="shared" si="1845"/>
        <v>0</v>
      </c>
      <c r="AI356" s="47"/>
      <c r="AJ356" s="52">
        <f t="shared" si="1846"/>
        <v>0</v>
      </c>
      <c r="AK356" s="47"/>
      <c r="AL356" s="52">
        <f t="shared" si="1847"/>
        <v>0</v>
      </c>
      <c r="AM356" s="47"/>
      <c r="AN356" s="52">
        <f t="shared" si="1848"/>
        <v>0</v>
      </c>
      <c r="AO356" s="47"/>
      <c r="AP356" s="52">
        <f t="shared" si="1849"/>
        <v>0</v>
      </c>
      <c r="AQ356" s="47"/>
      <c r="AR356" s="52">
        <f t="shared" si="1850"/>
        <v>0</v>
      </c>
      <c r="AS356" s="47"/>
      <c r="AT356" s="52">
        <f t="shared" si="1851"/>
        <v>0</v>
      </c>
      <c r="AU356" s="47"/>
      <c r="AV356" s="52">
        <f t="shared" si="1852"/>
        <v>0</v>
      </c>
      <c r="AW356" s="47"/>
      <c r="AX356" s="52">
        <f t="shared" si="1853"/>
        <v>0</v>
      </c>
      <c r="AY356" s="47"/>
      <c r="AZ356" s="481">
        <f t="shared" si="1854"/>
        <v>0</v>
      </c>
      <c r="BA356" s="486"/>
      <c r="BB356" s="52">
        <f t="shared" si="2051"/>
        <v>0</v>
      </c>
      <c r="BC356" s="47"/>
      <c r="BD356" s="52">
        <f t="shared" si="2052"/>
        <v>0</v>
      </c>
      <c r="BE356" s="47"/>
      <c r="BF356" s="52">
        <f t="shared" si="2053"/>
        <v>0</v>
      </c>
      <c r="BG356" s="47"/>
      <c r="BH356" s="52">
        <f t="shared" si="2054"/>
        <v>0</v>
      </c>
      <c r="BI356" s="47"/>
      <c r="BJ356" s="52">
        <f t="shared" si="2055"/>
        <v>0</v>
      </c>
      <c r="BK356" s="47"/>
      <c r="BL356" s="52">
        <f t="shared" si="2056"/>
        <v>0</v>
      </c>
      <c r="BM356" s="47"/>
      <c r="BN356" s="52">
        <f t="shared" si="2057"/>
        <v>0</v>
      </c>
      <c r="BO356" s="47"/>
      <c r="BP356" s="52">
        <f t="shared" si="2058"/>
        <v>0</v>
      </c>
      <c r="BQ356" s="47"/>
      <c r="BR356" s="52">
        <f t="shared" si="2059"/>
        <v>0</v>
      </c>
      <c r="BS356" s="47"/>
      <c r="BT356" s="52">
        <f t="shared" si="2060"/>
        <v>0</v>
      </c>
      <c r="BU356" s="47"/>
      <c r="BV356" s="52">
        <f t="shared" si="2061"/>
        <v>0</v>
      </c>
      <c r="BW356" s="47"/>
      <c r="BX356" s="505">
        <f t="shared" si="2062"/>
        <v>0</v>
      </c>
      <c r="BY356" s="499"/>
      <c r="BZ356" s="52">
        <f t="shared" si="2063"/>
        <v>0</v>
      </c>
      <c r="CA356" s="47"/>
      <c r="CB356" s="52">
        <f t="shared" si="2064"/>
        <v>0</v>
      </c>
      <c r="CC356" s="47"/>
      <c r="CD356" s="52">
        <f t="shared" si="2065"/>
        <v>0</v>
      </c>
      <c r="CE356" s="47"/>
      <c r="CF356" s="52">
        <f t="shared" si="2066"/>
        <v>0</v>
      </c>
      <c r="CG356" s="42"/>
      <c r="CH356" s="49">
        <f t="shared" si="1871"/>
        <v>0</v>
      </c>
      <c r="CI356" s="49">
        <f t="shared" si="1928"/>
        <v>0</v>
      </c>
      <c r="CJ356" s="1"/>
      <c r="CK356" s="1"/>
      <c r="CL356" s="207"/>
      <c r="CM356" s="207">
        <f t="shared" si="1872"/>
        <v>0</v>
      </c>
      <c r="CN356" s="206">
        <f t="shared" si="1929"/>
        <v>0</v>
      </c>
      <c r="CO356" s="206">
        <f t="shared" si="1930"/>
        <v>0</v>
      </c>
      <c r="CP356" s="207"/>
      <c r="CQ356" s="207">
        <f t="shared" si="1931"/>
        <v>0</v>
      </c>
      <c r="CR356" s="206">
        <f t="shared" si="1932"/>
        <v>0</v>
      </c>
      <c r="CS356" s="206">
        <f t="shared" si="1933"/>
        <v>0</v>
      </c>
      <c r="CT356" s="207"/>
      <c r="CU356" s="207">
        <f t="shared" si="1873"/>
        <v>0</v>
      </c>
      <c r="CV356" s="206">
        <f t="shared" si="1934"/>
        <v>0</v>
      </c>
      <c r="CW356" s="206">
        <f t="shared" si="1935"/>
        <v>0</v>
      </c>
      <c r="CX356" s="207"/>
      <c r="CY356" s="207">
        <f t="shared" si="1936"/>
        <v>0</v>
      </c>
      <c r="CZ356" s="206">
        <f t="shared" si="1926"/>
        <v>0</v>
      </c>
      <c r="DA356" s="206">
        <f t="shared" si="1927"/>
        <v>0</v>
      </c>
      <c r="DB356" s="207"/>
      <c r="DC356" s="207">
        <f t="shared" si="1937"/>
        <v>0</v>
      </c>
      <c r="DD356" s="206">
        <f t="shared" si="2037"/>
        <v>0</v>
      </c>
      <c r="DE356" s="206">
        <f t="shared" si="1939"/>
        <v>0</v>
      </c>
      <c r="DF356" s="207"/>
      <c r="DG356" s="207">
        <f t="shared" si="1940"/>
        <v>0</v>
      </c>
      <c r="DH356" s="206">
        <f t="shared" si="1941"/>
        <v>0</v>
      </c>
      <c r="DI356" s="206">
        <f t="shared" si="1942"/>
        <v>0</v>
      </c>
      <c r="DJ356" s="207"/>
      <c r="DK356" s="207">
        <f t="shared" si="1943"/>
        <v>0</v>
      </c>
      <c r="DL356" s="206">
        <f t="shared" si="1944"/>
        <v>0</v>
      </c>
      <c r="DM356" s="206">
        <f t="shared" si="1945"/>
        <v>0</v>
      </c>
      <c r="DN356" s="207"/>
      <c r="DO356" s="207">
        <f t="shared" si="1946"/>
        <v>0</v>
      </c>
      <c r="DP356" s="206">
        <f t="shared" si="1947"/>
        <v>0</v>
      </c>
      <c r="DQ356" s="206">
        <f t="shared" si="1948"/>
        <v>0</v>
      </c>
      <c r="DR356" s="207"/>
      <c r="DS356" s="207">
        <f t="shared" si="1949"/>
        <v>0</v>
      </c>
      <c r="DT356" s="206">
        <f t="shared" si="1950"/>
        <v>0</v>
      </c>
      <c r="DU356" s="206">
        <f t="shared" si="1951"/>
        <v>0</v>
      </c>
      <c r="DV356" s="207"/>
      <c r="DW356" s="207">
        <f t="shared" si="1874"/>
        <v>0</v>
      </c>
      <c r="DX356" s="206">
        <f t="shared" si="1875"/>
        <v>0</v>
      </c>
      <c r="DY356" s="206">
        <f t="shared" si="1876"/>
        <v>0</v>
      </c>
      <c r="DZ356" s="525"/>
      <c r="EA356" s="207">
        <f t="shared" si="1877"/>
        <v>0</v>
      </c>
      <c r="EB356" s="206">
        <f t="shared" si="1878"/>
        <v>0</v>
      </c>
      <c r="EC356" s="206">
        <f t="shared" si="1879"/>
        <v>0</v>
      </c>
      <c r="ED356" s="207"/>
      <c r="EE356" s="207">
        <f t="shared" si="1880"/>
        <v>0</v>
      </c>
      <c r="EF356" s="206">
        <f t="shared" si="1881"/>
        <v>0</v>
      </c>
      <c r="EG356" s="206">
        <f t="shared" si="1882"/>
        <v>0</v>
      </c>
      <c r="EH356" s="207"/>
      <c r="EI356" s="207">
        <f t="shared" si="1883"/>
        <v>0</v>
      </c>
      <c r="EJ356" s="206">
        <f t="shared" si="1884"/>
        <v>0</v>
      </c>
      <c r="EK356" s="206">
        <f t="shared" si="1885"/>
        <v>0</v>
      </c>
      <c r="EL356" s="207"/>
      <c r="EM356" s="207">
        <f t="shared" si="1886"/>
        <v>0</v>
      </c>
      <c r="EN356" s="206">
        <f t="shared" si="1887"/>
        <v>0</v>
      </c>
      <c r="EO356" s="206">
        <f t="shared" si="1888"/>
        <v>0</v>
      </c>
      <c r="EP356" s="207"/>
      <c r="EQ356" s="207">
        <f t="shared" si="1889"/>
        <v>0</v>
      </c>
      <c r="ER356" s="206">
        <f t="shared" si="1890"/>
        <v>0</v>
      </c>
      <c r="ES356" s="206">
        <f t="shared" si="1891"/>
        <v>0</v>
      </c>
      <c r="ET356" s="207"/>
      <c r="EU356" s="207">
        <f t="shared" si="1892"/>
        <v>0</v>
      </c>
      <c r="EV356" s="206">
        <f t="shared" si="1893"/>
        <v>0</v>
      </c>
      <c r="EW356" s="206">
        <f t="shared" si="1894"/>
        <v>0</v>
      </c>
      <c r="EX356" s="207"/>
      <c r="EY356" s="207">
        <f t="shared" si="1895"/>
        <v>0</v>
      </c>
      <c r="EZ356" s="206">
        <f t="shared" si="1896"/>
        <v>0</v>
      </c>
      <c r="FA356" s="206">
        <f t="shared" si="1897"/>
        <v>0</v>
      </c>
      <c r="FB356" s="207"/>
      <c r="FC356" s="207">
        <f t="shared" si="1898"/>
        <v>0</v>
      </c>
      <c r="FD356" s="206">
        <f t="shared" si="1899"/>
        <v>0</v>
      </c>
      <c r="FE356" s="206">
        <f t="shared" si="1900"/>
        <v>0</v>
      </c>
      <c r="FF356" s="207"/>
      <c r="FG356" s="207">
        <f t="shared" si="1901"/>
        <v>0</v>
      </c>
      <c r="FH356" s="206">
        <f t="shared" si="1902"/>
        <v>0</v>
      </c>
      <c r="FI356" s="206">
        <f t="shared" si="1903"/>
        <v>0</v>
      </c>
      <c r="FJ356" s="207"/>
      <c r="FK356" s="207">
        <f t="shared" si="1904"/>
        <v>0</v>
      </c>
      <c r="FL356" s="206">
        <f t="shared" si="1905"/>
        <v>0</v>
      </c>
      <c r="FM356" s="206">
        <f t="shared" si="1906"/>
        <v>0</v>
      </c>
      <c r="FN356" s="207"/>
      <c r="FO356" s="207">
        <f t="shared" si="1907"/>
        <v>0</v>
      </c>
      <c r="FP356" s="206">
        <f t="shared" si="1908"/>
        <v>0</v>
      </c>
      <c r="FQ356" s="206">
        <f t="shared" si="1909"/>
        <v>0</v>
      </c>
      <c r="FR356" s="207"/>
      <c r="FS356" s="207">
        <f t="shared" si="1910"/>
        <v>0</v>
      </c>
      <c r="FT356" s="206">
        <f t="shared" si="1911"/>
        <v>0</v>
      </c>
      <c r="FU356" s="206">
        <f t="shared" si="1912"/>
        <v>0</v>
      </c>
      <c r="FV356" s="207"/>
      <c r="FW356" s="207">
        <f t="shared" si="2067"/>
        <v>0</v>
      </c>
      <c r="FX356" s="206"/>
      <c r="FY356" s="206"/>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1:263" s="3" customFormat="1" x14ac:dyDescent="0.2">
      <c r="A357" s="45"/>
      <c r="B357" s="45"/>
      <c r="C357" s="45" t="s">
        <v>3</v>
      </c>
      <c r="D357" s="45">
        <v>100</v>
      </c>
      <c r="E357" s="486"/>
      <c r="F357" s="52">
        <f t="shared" ref="F357:F359" si="2068">SUM(E357*$D357)</f>
        <v>0</v>
      </c>
      <c r="G357" s="47"/>
      <c r="H357" s="52">
        <f t="shared" ref="H357:H359" si="2069">SUM(G357*$D357)</f>
        <v>0</v>
      </c>
      <c r="I357" s="47"/>
      <c r="J357" s="52">
        <f t="shared" ref="J357:J359" si="2070">SUM(I357*$D357)</f>
        <v>0</v>
      </c>
      <c r="K357" s="47"/>
      <c r="L357" s="52">
        <f t="shared" ref="L357:L359" si="2071">SUM(K357*$D357)</f>
        <v>0</v>
      </c>
      <c r="M357" s="47"/>
      <c r="N357" s="52">
        <f t="shared" ref="N357:N359" si="2072">SUM(M357*$D357)</f>
        <v>0</v>
      </c>
      <c r="O357" s="47"/>
      <c r="P357" s="52">
        <f t="shared" ref="P357:P359" si="2073">SUM(O357*$D357)</f>
        <v>0</v>
      </c>
      <c r="Q357" s="47"/>
      <c r="R357" s="52">
        <f t="shared" ref="R357:R359" si="2074">SUM(Q357*$D357)</f>
        <v>0</v>
      </c>
      <c r="S357" s="47"/>
      <c r="T357" s="52">
        <f t="shared" ref="T357:T359" si="2075">SUM(S357*$D357)</f>
        <v>0</v>
      </c>
      <c r="U357" s="47"/>
      <c r="V357" s="52">
        <f t="shared" ref="V357:V359" si="2076">SUM(U357*$D357)</f>
        <v>0</v>
      </c>
      <c r="W357" s="47"/>
      <c r="X357" s="52">
        <f t="shared" ref="X357:X359" si="2077">SUM(W357*$D357)</f>
        <v>0</v>
      </c>
      <c r="Y357" s="47"/>
      <c r="Z357" s="52">
        <f t="shared" ref="Z357:Z359" si="2078">SUM(Y357*$D357)</f>
        <v>0</v>
      </c>
      <c r="AA357" s="47"/>
      <c r="AB357" s="481">
        <f t="shared" ref="AB357:AB359" si="2079">SUM(AA357*$D357)</f>
        <v>0</v>
      </c>
      <c r="AC357" s="486"/>
      <c r="AD357" s="52">
        <f t="shared" si="1843"/>
        <v>0</v>
      </c>
      <c r="AE357" s="47"/>
      <c r="AF357" s="52">
        <f t="shared" si="1844"/>
        <v>0</v>
      </c>
      <c r="AG357" s="47"/>
      <c r="AH357" s="52">
        <f t="shared" si="1845"/>
        <v>0</v>
      </c>
      <c r="AI357" s="47"/>
      <c r="AJ357" s="52">
        <f t="shared" si="1846"/>
        <v>0</v>
      </c>
      <c r="AK357" s="47"/>
      <c r="AL357" s="52">
        <f t="shared" si="1847"/>
        <v>0</v>
      </c>
      <c r="AM357" s="47"/>
      <c r="AN357" s="52">
        <f t="shared" si="1848"/>
        <v>0</v>
      </c>
      <c r="AO357" s="47"/>
      <c r="AP357" s="52">
        <f t="shared" si="1849"/>
        <v>0</v>
      </c>
      <c r="AQ357" s="47"/>
      <c r="AR357" s="52">
        <f t="shared" si="1850"/>
        <v>0</v>
      </c>
      <c r="AS357" s="47"/>
      <c r="AT357" s="52">
        <f t="shared" si="1851"/>
        <v>0</v>
      </c>
      <c r="AU357" s="47"/>
      <c r="AV357" s="52">
        <f t="shared" si="1852"/>
        <v>0</v>
      </c>
      <c r="AW357" s="47"/>
      <c r="AX357" s="52">
        <f t="shared" si="1853"/>
        <v>0</v>
      </c>
      <c r="AY357" s="47"/>
      <c r="AZ357" s="481">
        <f t="shared" si="1854"/>
        <v>0</v>
      </c>
      <c r="BA357" s="486"/>
      <c r="BB357" s="52">
        <f t="shared" ref="BB357:BB359" si="2080">SUM(BA357*$D357)</f>
        <v>0</v>
      </c>
      <c r="BC357" s="47"/>
      <c r="BD357" s="52">
        <f t="shared" ref="BD357:BD360" si="2081">SUM(BC357*$D357)</f>
        <v>0</v>
      </c>
      <c r="BE357" s="47"/>
      <c r="BF357" s="52">
        <f t="shared" ref="BF357:BF360" si="2082">SUM(BE357*$D357)</f>
        <v>0</v>
      </c>
      <c r="BG357" s="47"/>
      <c r="BH357" s="52">
        <f t="shared" ref="BH357:BH360" si="2083">SUM(BG357*$D357)</f>
        <v>0</v>
      </c>
      <c r="BI357" s="47"/>
      <c r="BJ357" s="52">
        <f t="shared" ref="BJ357:BJ360" si="2084">SUM(BI357*$D357)</f>
        <v>0</v>
      </c>
      <c r="BK357" s="47"/>
      <c r="BL357" s="52">
        <f t="shared" ref="BL357:BL360" si="2085">SUM(BK357*$D357)</f>
        <v>0</v>
      </c>
      <c r="BM357" s="47"/>
      <c r="BN357" s="52">
        <f t="shared" ref="BN357:BN360" si="2086">SUM(BM357*$D357)</f>
        <v>0</v>
      </c>
      <c r="BO357" s="47"/>
      <c r="BP357" s="52">
        <f t="shared" ref="BP357:BP360" si="2087">SUM(BO357*$D357)</f>
        <v>0</v>
      </c>
      <c r="BQ357" s="47"/>
      <c r="BR357" s="52">
        <f t="shared" ref="BR357:BR360" si="2088">SUM(BQ357*$D357)</f>
        <v>0</v>
      </c>
      <c r="BS357" s="47"/>
      <c r="BT357" s="52">
        <f t="shared" ref="BT357:BT360" si="2089">SUM(BS357*$D357)</f>
        <v>0</v>
      </c>
      <c r="BU357" s="47"/>
      <c r="BV357" s="52">
        <f t="shared" ref="BV357:BV360" si="2090">SUM(BU357*$D357)</f>
        <v>0</v>
      </c>
      <c r="BW357" s="47"/>
      <c r="BX357" s="505">
        <f t="shared" ref="BX357:BX360" si="2091">SUM(BW357*$D357)</f>
        <v>0</v>
      </c>
      <c r="BY357" s="499"/>
      <c r="BZ357" s="52">
        <f t="shared" ref="BZ357:BZ360" si="2092">SUM(BY357*$D357)</f>
        <v>0</v>
      </c>
      <c r="CA357" s="47"/>
      <c r="CB357" s="52">
        <f t="shared" ref="CB357:CB360" si="2093">SUM(CA357*$D357)</f>
        <v>0</v>
      </c>
      <c r="CC357" s="47"/>
      <c r="CD357" s="52">
        <f t="shared" ref="CD357:CD360" si="2094">SUM(CC357*$D357)</f>
        <v>0</v>
      </c>
      <c r="CE357" s="47"/>
      <c r="CF357" s="52">
        <f t="shared" ref="CF357:CF360" si="2095">SUM(CE357*$D357)</f>
        <v>0</v>
      </c>
      <c r="CG357" s="42"/>
      <c r="CH357" s="49">
        <f t="shared" si="1871"/>
        <v>0</v>
      </c>
      <c r="CI357" s="49">
        <f t="shared" si="1928"/>
        <v>0</v>
      </c>
      <c r="CJ357" s="1"/>
      <c r="CK357" s="1"/>
      <c r="CL357" s="207"/>
      <c r="CM357" s="207">
        <f t="shared" si="1872"/>
        <v>0</v>
      </c>
      <c r="CN357" s="206">
        <f t="shared" si="1929"/>
        <v>0</v>
      </c>
      <c r="CO357" s="206">
        <f t="shared" si="1930"/>
        <v>0</v>
      </c>
      <c r="CP357" s="207"/>
      <c r="CQ357" s="207">
        <f t="shared" si="1931"/>
        <v>0</v>
      </c>
      <c r="CR357" s="206">
        <f t="shared" si="1932"/>
        <v>0</v>
      </c>
      <c r="CS357" s="206">
        <f t="shared" si="1933"/>
        <v>0</v>
      </c>
      <c r="CT357" s="207"/>
      <c r="CU357" s="207">
        <f t="shared" si="1873"/>
        <v>0</v>
      </c>
      <c r="CV357" s="206">
        <f t="shared" si="1934"/>
        <v>0</v>
      </c>
      <c r="CW357" s="206">
        <f t="shared" si="1935"/>
        <v>0</v>
      </c>
      <c r="CX357" s="207"/>
      <c r="CY357" s="207">
        <f t="shared" si="1936"/>
        <v>0</v>
      </c>
      <c r="CZ357" s="206">
        <f t="shared" si="1926"/>
        <v>0</v>
      </c>
      <c r="DA357" s="206">
        <f t="shared" si="1927"/>
        <v>0</v>
      </c>
      <c r="DB357" s="207"/>
      <c r="DC357" s="207">
        <f t="shared" si="1937"/>
        <v>0</v>
      </c>
      <c r="DD357" s="206">
        <f t="shared" si="2037"/>
        <v>0</v>
      </c>
      <c r="DE357" s="206">
        <f t="shared" si="1939"/>
        <v>0</v>
      </c>
      <c r="DF357" s="207"/>
      <c r="DG357" s="207">
        <f t="shared" si="1940"/>
        <v>0</v>
      </c>
      <c r="DH357" s="206">
        <f t="shared" si="1941"/>
        <v>0</v>
      </c>
      <c r="DI357" s="206">
        <f t="shared" si="1942"/>
        <v>0</v>
      </c>
      <c r="DJ357" s="207"/>
      <c r="DK357" s="207">
        <f t="shared" si="1943"/>
        <v>0</v>
      </c>
      <c r="DL357" s="206">
        <f t="shared" si="1944"/>
        <v>0</v>
      </c>
      <c r="DM357" s="206">
        <f t="shared" si="1945"/>
        <v>0</v>
      </c>
      <c r="DN357" s="207"/>
      <c r="DO357" s="207">
        <f t="shared" si="1946"/>
        <v>0</v>
      </c>
      <c r="DP357" s="206">
        <f t="shared" si="1947"/>
        <v>0</v>
      </c>
      <c r="DQ357" s="206">
        <f t="shared" si="1948"/>
        <v>0</v>
      </c>
      <c r="DR357" s="207"/>
      <c r="DS357" s="207">
        <f t="shared" si="1949"/>
        <v>0</v>
      </c>
      <c r="DT357" s="206">
        <f t="shared" si="1950"/>
        <v>0</v>
      </c>
      <c r="DU357" s="206">
        <f t="shared" si="1951"/>
        <v>0</v>
      </c>
      <c r="DV357" s="207"/>
      <c r="DW357" s="207">
        <f t="shared" si="1874"/>
        <v>0</v>
      </c>
      <c r="DX357" s="206">
        <f t="shared" si="1875"/>
        <v>0</v>
      </c>
      <c r="DY357" s="206">
        <f t="shared" si="1876"/>
        <v>0</v>
      </c>
      <c r="DZ357" s="525"/>
      <c r="EA357" s="207">
        <f t="shared" si="1877"/>
        <v>0</v>
      </c>
      <c r="EB357" s="206">
        <f t="shared" si="1878"/>
        <v>0</v>
      </c>
      <c r="EC357" s="206">
        <f t="shared" si="1879"/>
        <v>0</v>
      </c>
      <c r="ED357" s="207"/>
      <c r="EE357" s="207">
        <f t="shared" si="1880"/>
        <v>0</v>
      </c>
      <c r="EF357" s="206">
        <f t="shared" si="1881"/>
        <v>0</v>
      </c>
      <c r="EG357" s="206">
        <f t="shared" si="1882"/>
        <v>0</v>
      </c>
      <c r="EH357" s="207"/>
      <c r="EI357" s="207">
        <f t="shared" si="1883"/>
        <v>0</v>
      </c>
      <c r="EJ357" s="206">
        <f t="shared" si="1884"/>
        <v>0</v>
      </c>
      <c r="EK357" s="206">
        <f t="shared" si="1885"/>
        <v>0</v>
      </c>
      <c r="EL357" s="207"/>
      <c r="EM357" s="207">
        <f t="shared" si="1886"/>
        <v>0</v>
      </c>
      <c r="EN357" s="206">
        <f t="shared" si="1887"/>
        <v>0</v>
      </c>
      <c r="EO357" s="206">
        <f t="shared" si="1888"/>
        <v>0</v>
      </c>
      <c r="EP357" s="207"/>
      <c r="EQ357" s="207">
        <f t="shared" si="1889"/>
        <v>0</v>
      </c>
      <c r="ER357" s="206">
        <f t="shared" si="1890"/>
        <v>0</v>
      </c>
      <c r="ES357" s="206">
        <f t="shared" si="1891"/>
        <v>0</v>
      </c>
      <c r="ET357" s="207"/>
      <c r="EU357" s="207">
        <f t="shared" si="1892"/>
        <v>0</v>
      </c>
      <c r="EV357" s="206">
        <f t="shared" si="1893"/>
        <v>0</v>
      </c>
      <c r="EW357" s="206">
        <f t="shared" si="1894"/>
        <v>0</v>
      </c>
      <c r="EX357" s="207"/>
      <c r="EY357" s="207">
        <f t="shared" si="1895"/>
        <v>0</v>
      </c>
      <c r="EZ357" s="206">
        <f t="shared" si="1896"/>
        <v>0</v>
      </c>
      <c r="FA357" s="206">
        <f t="shared" si="1897"/>
        <v>0</v>
      </c>
      <c r="FB357" s="207"/>
      <c r="FC357" s="207">
        <f t="shared" si="1898"/>
        <v>0</v>
      </c>
      <c r="FD357" s="206">
        <f t="shared" si="1899"/>
        <v>0</v>
      </c>
      <c r="FE357" s="206">
        <f t="shared" si="1900"/>
        <v>0</v>
      </c>
      <c r="FF357" s="207"/>
      <c r="FG357" s="207">
        <f t="shared" si="1901"/>
        <v>0</v>
      </c>
      <c r="FH357" s="206">
        <f t="shared" si="1902"/>
        <v>0</v>
      </c>
      <c r="FI357" s="206">
        <f t="shared" si="1903"/>
        <v>0</v>
      </c>
      <c r="FJ357" s="207"/>
      <c r="FK357" s="207">
        <f t="shared" si="1904"/>
        <v>0</v>
      </c>
      <c r="FL357" s="206">
        <f t="shared" si="1905"/>
        <v>0</v>
      </c>
      <c r="FM357" s="206">
        <f t="shared" si="1906"/>
        <v>0</v>
      </c>
      <c r="FN357" s="207"/>
      <c r="FO357" s="207">
        <f t="shared" si="1907"/>
        <v>0</v>
      </c>
      <c r="FP357" s="206">
        <f t="shared" si="1908"/>
        <v>0</v>
      </c>
      <c r="FQ357" s="206">
        <f t="shared" si="1909"/>
        <v>0</v>
      </c>
      <c r="FR357" s="207"/>
      <c r="FS357" s="207">
        <f t="shared" si="1910"/>
        <v>0</v>
      </c>
      <c r="FT357" s="206">
        <f t="shared" si="1911"/>
        <v>0</v>
      </c>
      <c r="FU357" s="206">
        <f t="shared" si="1912"/>
        <v>0</v>
      </c>
      <c r="FV357" s="207"/>
      <c r="FW357" s="207">
        <f t="shared" si="2038"/>
        <v>0</v>
      </c>
      <c r="FX357" s="206"/>
      <c r="FY357" s="206"/>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1:263" s="3" customFormat="1" x14ac:dyDescent="0.2">
      <c r="A358" s="45" t="s">
        <v>129</v>
      </c>
      <c r="B358" s="45" t="s">
        <v>130</v>
      </c>
      <c r="C358" s="45" t="s">
        <v>8</v>
      </c>
      <c r="D358" s="45">
        <v>75</v>
      </c>
      <c r="E358" s="486"/>
      <c r="F358" s="52">
        <f t="shared" si="2068"/>
        <v>0</v>
      </c>
      <c r="G358" s="47"/>
      <c r="H358" s="52">
        <f t="shared" si="2069"/>
        <v>0</v>
      </c>
      <c r="I358" s="47"/>
      <c r="J358" s="52">
        <f t="shared" si="2070"/>
        <v>0</v>
      </c>
      <c r="K358" s="47"/>
      <c r="L358" s="52">
        <f t="shared" si="2071"/>
        <v>0</v>
      </c>
      <c r="M358" s="47"/>
      <c r="N358" s="52">
        <f t="shared" si="2072"/>
        <v>0</v>
      </c>
      <c r="O358" s="47"/>
      <c r="P358" s="52">
        <f t="shared" si="2073"/>
        <v>0</v>
      </c>
      <c r="Q358" s="47"/>
      <c r="R358" s="52">
        <f t="shared" si="2074"/>
        <v>0</v>
      </c>
      <c r="S358" s="47"/>
      <c r="T358" s="52">
        <f t="shared" si="2075"/>
        <v>0</v>
      </c>
      <c r="U358" s="47"/>
      <c r="V358" s="52">
        <f t="shared" si="2076"/>
        <v>0</v>
      </c>
      <c r="W358" s="47"/>
      <c r="X358" s="52">
        <f t="shared" si="2077"/>
        <v>0</v>
      </c>
      <c r="Y358" s="47">
        <v>3.25</v>
      </c>
      <c r="Z358" s="52">
        <f t="shared" si="2078"/>
        <v>243.75</v>
      </c>
      <c r="AA358" s="47"/>
      <c r="AB358" s="481">
        <f t="shared" si="2079"/>
        <v>0</v>
      </c>
      <c r="AC358" s="486"/>
      <c r="AD358" s="52">
        <f t="shared" si="1843"/>
        <v>0</v>
      </c>
      <c r="AE358" s="184">
        <v>82</v>
      </c>
      <c r="AF358" s="52">
        <f t="shared" si="1844"/>
        <v>6150</v>
      </c>
      <c r="AG358" s="47">
        <v>106.75</v>
      </c>
      <c r="AH358" s="52">
        <f t="shared" si="1845"/>
        <v>8006.25</v>
      </c>
      <c r="AI358" s="47">
        <v>116</v>
      </c>
      <c r="AJ358" s="52">
        <f t="shared" si="1846"/>
        <v>8700</v>
      </c>
      <c r="AK358" s="47">
        <v>112</v>
      </c>
      <c r="AL358" s="52">
        <f t="shared" si="1847"/>
        <v>8400</v>
      </c>
      <c r="AM358" s="47">
        <v>137</v>
      </c>
      <c r="AN358" s="52">
        <f t="shared" si="1848"/>
        <v>10275</v>
      </c>
      <c r="AO358" s="47">
        <v>124.75</v>
      </c>
      <c r="AP358" s="52">
        <f t="shared" si="1849"/>
        <v>9356.25</v>
      </c>
      <c r="AQ358" s="47">
        <v>138.75</v>
      </c>
      <c r="AR358" s="52">
        <f t="shared" si="1850"/>
        <v>10406.25</v>
      </c>
      <c r="AS358" s="47">
        <v>121.25</v>
      </c>
      <c r="AT358" s="52">
        <f t="shared" si="1851"/>
        <v>9093.75</v>
      </c>
      <c r="AU358" s="47">
        <v>69.75</v>
      </c>
      <c r="AV358" s="52">
        <f t="shared" si="1852"/>
        <v>5231.25</v>
      </c>
      <c r="AW358" s="47">
        <v>77</v>
      </c>
      <c r="AX358" s="52">
        <f t="shared" si="1853"/>
        <v>5775</v>
      </c>
      <c r="AY358" s="47">
        <v>54</v>
      </c>
      <c r="AZ358" s="481">
        <f t="shared" si="1854"/>
        <v>4050</v>
      </c>
      <c r="BA358" s="486"/>
      <c r="BB358" s="52">
        <f t="shared" si="2080"/>
        <v>0</v>
      </c>
      <c r="BC358" s="47"/>
      <c r="BD358" s="52">
        <f t="shared" si="2081"/>
        <v>0</v>
      </c>
      <c r="BE358" s="47"/>
      <c r="BF358" s="52">
        <f t="shared" si="2082"/>
        <v>0</v>
      </c>
      <c r="BG358" s="47"/>
      <c r="BH358" s="52">
        <f t="shared" si="2083"/>
        <v>0</v>
      </c>
      <c r="BI358" s="47"/>
      <c r="BJ358" s="52">
        <f t="shared" si="2084"/>
        <v>0</v>
      </c>
      <c r="BK358" s="47"/>
      <c r="BL358" s="52">
        <f t="shared" si="2085"/>
        <v>0</v>
      </c>
      <c r="BM358" s="47"/>
      <c r="BN358" s="52">
        <f t="shared" si="2086"/>
        <v>0</v>
      </c>
      <c r="BO358" s="47"/>
      <c r="BP358" s="52">
        <f t="shared" si="2087"/>
        <v>0</v>
      </c>
      <c r="BQ358" s="47"/>
      <c r="BR358" s="52">
        <f t="shared" si="2088"/>
        <v>0</v>
      </c>
      <c r="BS358" s="47"/>
      <c r="BT358" s="52">
        <f t="shared" si="2089"/>
        <v>0</v>
      </c>
      <c r="BU358" s="47"/>
      <c r="BV358" s="52">
        <f t="shared" si="2090"/>
        <v>0</v>
      </c>
      <c r="BW358" s="47"/>
      <c r="BX358" s="505">
        <f t="shared" si="2091"/>
        <v>0</v>
      </c>
      <c r="BY358" s="499"/>
      <c r="BZ358" s="52">
        <f t="shared" si="2092"/>
        <v>0</v>
      </c>
      <c r="CA358" s="47"/>
      <c r="CB358" s="52">
        <f t="shared" si="2093"/>
        <v>0</v>
      </c>
      <c r="CC358" s="47"/>
      <c r="CD358" s="52">
        <f t="shared" si="2094"/>
        <v>0</v>
      </c>
      <c r="CE358" s="47"/>
      <c r="CF358" s="52">
        <f t="shared" si="2095"/>
        <v>0</v>
      </c>
      <c r="CG358" s="42"/>
      <c r="CH358" s="49">
        <f t="shared" si="1871"/>
        <v>1142.5</v>
      </c>
      <c r="CI358" s="49">
        <f t="shared" si="1928"/>
        <v>85687.5</v>
      </c>
      <c r="CJ358" s="1"/>
      <c r="CK358" s="1"/>
      <c r="CL358" s="207"/>
      <c r="CM358" s="207">
        <f t="shared" si="1872"/>
        <v>0</v>
      </c>
      <c r="CN358" s="206">
        <f t="shared" si="1929"/>
        <v>0</v>
      </c>
      <c r="CO358" s="206">
        <f t="shared" si="1930"/>
        <v>0</v>
      </c>
      <c r="CP358" s="207"/>
      <c r="CQ358" s="207">
        <f t="shared" si="1931"/>
        <v>0</v>
      </c>
      <c r="CR358" s="206">
        <f t="shared" si="1932"/>
        <v>0</v>
      </c>
      <c r="CS358" s="206">
        <f t="shared" si="1933"/>
        <v>0</v>
      </c>
      <c r="CT358" s="207"/>
      <c r="CU358" s="207">
        <f t="shared" si="1873"/>
        <v>0</v>
      </c>
      <c r="CV358" s="206">
        <f t="shared" si="1934"/>
        <v>0</v>
      </c>
      <c r="CW358" s="206">
        <f t="shared" si="1935"/>
        <v>0</v>
      </c>
      <c r="CX358" s="207"/>
      <c r="CY358" s="207">
        <f t="shared" si="1936"/>
        <v>0</v>
      </c>
      <c r="CZ358" s="206">
        <f t="shared" si="1926"/>
        <v>0</v>
      </c>
      <c r="DA358" s="206">
        <f t="shared" si="1927"/>
        <v>0</v>
      </c>
      <c r="DB358" s="207"/>
      <c r="DC358" s="207">
        <f t="shared" si="1937"/>
        <v>0</v>
      </c>
      <c r="DD358" s="206">
        <f t="shared" si="2037"/>
        <v>0</v>
      </c>
      <c r="DE358" s="206">
        <f t="shared" si="1939"/>
        <v>0</v>
      </c>
      <c r="DF358" s="207"/>
      <c r="DG358" s="207">
        <f t="shared" si="1940"/>
        <v>0</v>
      </c>
      <c r="DH358" s="206">
        <f t="shared" si="1941"/>
        <v>0</v>
      </c>
      <c r="DI358" s="206">
        <f t="shared" si="1942"/>
        <v>0</v>
      </c>
      <c r="DJ358" s="207"/>
      <c r="DK358" s="207">
        <f t="shared" si="1943"/>
        <v>0</v>
      </c>
      <c r="DL358" s="206">
        <f t="shared" si="1944"/>
        <v>0</v>
      </c>
      <c r="DM358" s="206">
        <f t="shared" si="1945"/>
        <v>0</v>
      </c>
      <c r="DN358" s="207"/>
      <c r="DO358" s="207">
        <f t="shared" si="1946"/>
        <v>0</v>
      </c>
      <c r="DP358" s="206">
        <f t="shared" si="1947"/>
        <v>0</v>
      </c>
      <c r="DQ358" s="206">
        <f t="shared" si="1948"/>
        <v>0</v>
      </c>
      <c r="DR358" s="207"/>
      <c r="DS358" s="207">
        <f t="shared" si="1949"/>
        <v>0</v>
      </c>
      <c r="DT358" s="206">
        <f t="shared" si="1950"/>
        <v>3.25</v>
      </c>
      <c r="DU358" s="206">
        <f t="shared" si="1951"/>
        <v>243.75</v>
      </c>
      <c r="DV358" s="207"/>
      <c r="DW358" s="207">
        <f t="shared" si="1874"/>
        <v>0</v>
      </c>
      <c r="DX358" s="206">
        <f t="shared" si="1875"/>
        <v>0</v>
      </c>
      <c r="DY358" s="206">
        <f t="shared" si="1876"/>
        <v>0</v>
      </c>
      <c r="DZ358" s="525"/>
      <c r="EA358" s="207">
        <f t="shared" si="1877"/>
        <v>0</v>
      </c>
      <c r="EB358" s="206">
        <f t="shared" si="1878"/>
        <v>0</v>
      </c>
      <c r="EC358" s="206">
        <f t="shared" si="1879"/>
        <v>0</v>
      </c>
      <c r="ED358" s="207"/>
      <c r="EE358" s="207">
        <f t="shared" si="1880"/>
        <v>0</v>
      </c>
      <c r="EF358" s="206">
        <f t="shared" si="1881"/>
        <v>82</v>
      </c>
      <c r="EG358" s="206">
        <f t="shared" si="1882"/>
        <v>6150</v>
      </c>
      <c r="EH358" s="207"/>
      <c r="EI358" s="207">
        <f t="shared" si="1883"/>
        <v>0</v>
      </c>
      <c r="EJ358" s="206">
        <f t="shared" si="1884"/>
        <v>106.75</v>
      </c>
      <c r="EK358" s="206">
        <f t="shared" si="1885"/>
        <v>8006.25</v>
      </c>
      <c r="EL358" s="207"/>
      <c r="EM358" s="207">
        <f t="shared" si="1886"/>
        <v>0</v>
      </c>
      <c r="EN358" s="206">
        <f t="shared" si="1887"/>
        <v>116</v>
      </c>
      <c r="EO358" s="206">
        <f t="shared" si="1888"/>
        <v>8700</v>
      </c>
      <c r="EP358" s="207"/>
      <c r="EQ358" s="207">
        <f t="shared" si="1889"/>
        <v>0</v>
      </c>
      <c r="ER358" s="206">
        <f t="shared" si="1890"/>
        <v>112</v>
      </c>
      <c r="ES358" s="206">
        <f t="shared" si="1891"/>
        <v>8400</v>
      </c>
      <c r="ET358" s="207"/>
      <c r="EU358" s="207">
        <f t="shared" si="1892"/>
        <v>0</v>
      </c>
      <c r="EV358" s="206">
        <f t="shared" si="1893"/>
        <v>137</v>
      </c>
      <c r="EW358" s="206">
        <f t="shared" si="1894"/>
        <v>10275</v>
      </c>
      <c r="EX358" s="207"/>
      <c r="EY358" s="207">
        <f t="shared" si="1895"/>
        <v>0</v>
      </c>
      <c r="EZ358" s="206">
        <f t="shared" si="1896"/>
        <v>124.75</v>
      </c>
      <c r="FA358" s="206">
        <f t="shared" si="1897"/>
        <v>9356.25</v>
      </c>
      <c r="FB358" s="207"/>
      <c r="FC358" s="207">
        <f t="shared" si="1898"/>
        <v>0</v>
      </c>
      <c r="FD358" s="206">
        <f t="shared" si="1899"/>
        <v>138.75</v>
      </c>
      <c r="FE358" s="206">
        <f t="shared" si="1900"/>
        <v>10406.25</v>
      </c>
      <c r="FF358" s="207"/>
      <c r="FG358" s="207">
        <f t="shared" si="1901"/>
        <v>0</v>
      </c>
      <c r="FH358" s="206">
        <f t="shared" si="1902"/>
        <v>121.25</v>
      </c>
      <c r="FI358" s="206">
        <f t="shared" si="1903"/>
        <v>9093.75</v>
      </c>
      <c r="FJ358" s="207"/>
      <c r="FK358" s="207">
        <f t="shared" si="1904"/>
        <v>0</v>
      </c>
      <c r="FL358" s="206">
        <f t="shared" si="1905"/>
        <v>69.75</v>
      </c>
      <c r="FM358" s="206">
        <f t="shared" si="1906"/>
        <v>5231.25</v>
      </c>
      <c r="FN358" s="207"/>
      <c r="FO358" s="207">
        <f t="shared" si="1907"/>
        <v>0</v>
      </c>
      <c r="FP358" s="206">
        <f t="shared" si="1908"/>
        <v>77</v>
      </c>
      <c r="FQ358" s="206">
        <f t="shared" si="1909"/>
        <v>5775</v>
      </c>
      <c r="FR358" s="207"/>
      <c r="FS358" s="207">
        <f t="shared" si="1910"/>
        <v>0</v>
      </c>
      <c r="FT358" s="206">
        <f t="shared" si="1911"/>
        <v>54</v>
      </c>
      <c r="FU358" s="206">
        <f t="shared" si="1912"/>
        <v>4050</v>
      </c>
      <c r="FV358" s="207"/>
      <c r="FW358" s="207">
        <f t="shared" si="2038"/>
        <v>0</v>
      </c>
      <c r="FX358" s="206"/>
      <c r="FY358" s="206"/>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1:263" s="3" customFormat="1" x14ac:dyDescent="0.2">
      <c r="A359" s="45" t="s">
        <v>204</v>
      </c>
      <c r="B359" s="45" t="s">
        <v>130</v>
      </c>
      <c r="C359" s="45" t="s">
        <v>8</v>
      </c>
      <c r="D359" s="45">
        <v>75</v>
      </c>
      <c r="E359" s="486"/>
      <c r="F359" s="52">
        <f t="shared" si="2068"/>
        <v>0</v>
      </c>
      <c r="G359" s="47"/>
      <c r="H359" s="52">
        <f t="shared" si="2069"/>
        <v>0</v>
      </c>
      <c r="I359" s="47"/>
      <c r="J359" s="52">
        <f t="shared" si="2070"/>
        <v>0</v>
      </c>
      <c r="K359" s="47"/>
      <c r="L359" s="52">
        <f t="shared" si="2071"/>
        <v>0</v>
      </c>
      <c r="M359" s="47"/>
      <c r="N359" s="52">
        <f t="shared" si="2072"/>
        <v>0</v>
      </c>
      <c r="O359" s="47"/>
      <c r="P359" s="52">
        <f t="shared" si="2073"/>
        <v>0</v>
      </c>
      <c r="Q359" s="47"/>
      <c r="R359" s="52">
        <f t="shared" si="2074"/>
        <v>0</v>
      </c>
      <c r="S359" s="47"/>
      <c r="T359" s="52">
        <f t="shared" si="2075"/>
        <v>0</v>
      </c>
      <c r="U359" s="47"/>
      <c r="V359" s="52">
        <f t="shared" si="2076"/>
        <v>0</v>
      </c>
      <c r="W359" s="47"/>
      <c r="X359" s="52">
        <f t="shared" si="2077"/>
        <v>0</v>
      </c>
      <c r="Y359" s="47"/>
      <c r="Z359" s="52">
        <f t="shared" si="2078"/>
        <v>0</v>
      </c>
      <c r="AA359" s="47"/>
      <c r="AB359" s="481">
        <f t="shared" si="2079"/>
        <v>0</v>
      </c>
      <c r="AC359" s="486"/>
      <c r="AD359" s="52">
        <f t="shared" si="1843"/>
        <v>0</v>
      </c>
      <c r="AE359" s="47"/>
      <c r="AF359" s="52">
        <f t="shared" si="1844"/>
        <v>0</v>
      </c>
      <c r="AG359" s="47"/>
      <c r="AH359" s="52">
        <f t="shared" si="1845"/>
        <v>0</v>
      </c>
      <c r="AI359" s="47"/>
      <c r="AJ359" s="52">
        <f t="shared" si="1846"/>
        <v>0</v>
      </c>
      <c r="AK359" s="47"/>
      <c r="AL359" s="52">
        <f t="shared" si="1847"/>
        <v>0</v>
      </c>
      <c r="AM359" s="47"/>
      <c r="AN359" s="52">
        <f t="shared" si="1848"/>
        <v>0</v>
      </c>
      <c r="AO359" s="47"/>
      <c r="AP359" s="52">
        <f t="shared" si="1849"/>
        <v>0</v>
      </c>
      <c r="AQ359" s="47"/>
      <c r="AR359" s="52">
        <f t="shared" si="1850"/>
        <v>0</v>
      </c>
      <c r="AS359" s="47"/>
      <c r="AT359" s="52">
        <f t="shared" si="1851"/>
        <v>0</v>
      </c>
      <c r="AU359" s="47"/>
      <c r="AV359" s="52">
        <f t="shared" si="1852"/>
        <v>0</v>
      </c>
      <c r="AW359" s="47"/>
      <c r="AX359" s="52">
        <f t="shared" si="1853"/>
        <v>0</v>
      </c>
      <c r="AY359" s="47"/>
      <c r="AZ359" s="481">
        <f t="shared" si="1854"/>
        <v>0</v>
      </c>
      <c r="BA359" s="486"/>
      <c r="BB359" s="52">
        <f t="shared" si="2080"/>
        <v>0</v>
      </c>
      <c r="BC359" s="47"/>
      <c r="BD359" s="52">
        <f t="shared" si="2081"/>
        <v>0</v>
      </c>
      <c r="BE359" s="47"/>
      <c r="BF359" s="52">
        <f t="shared" si="2082"/>
        <v>0</v>
      </c>
      <c r="BG359" s="47"/>
      <c r="BH359" s="52">
        <f t="shared" si="2083"/>
        <v>0</v>
      </c>
      <c r="BI359" s="47"/>
      <c r="BJ359" s="52">
        <f t="shared" si="2084"/>
        <v>0</v>
      </c>
      <c r="BK359" s="47"/>
      <c r="BL359" s="52">
        <f t="shared" si="2085"/>
        <v>0</v>
      </c>
      <c r="BM359" s="47"/>
      <c r="BN359" s="52">
        <f t="shared" si="2086"/>
        <v>0</v>
      </c>
      <c r="BO359" s="47"/>
      <c r="BP359" s="52">
        <f t="shared" si="2087"/>
        <v>0</v>
      </c>
      <c r="BQ359" s="47"/>
      <c r="BR359" s="52">
        <f t="shared" si="2088"/>
        <v>0</v>
      </c>
      <c r="BS359" s="47"/>
      <c r="BT359" s="52">
        <f t="shared" si="2089"/>
        <v>0</v>
      </c>
      <c r="BU359" s="47"/>
      <c r="BV359" s="52">
        <f t="shared" si="2090"/>
        <v>0</v>
      </c>
      <c r="BW359" s="47"/>
      <c r="BX359" s="505">
        <f t="shared" si="2091"/>
        <v>0</v>
      </c>
      <c r="BY359" s="499"/>
      <c r="BZ359" s="52">
        <f t="shared" si="2092"/>
        <v>0</v>
      </c>
      <c r="CA359" s="47"/>
      <c r="CB359" s="52">
        <f t="shared" si="2093"/>
        <v>0</v>
      </c>
      <c r="CC359" s="47"/>
      <c r="CD359" s="52">
        <f t="shared" si="2094"/>
        <v>0</v>
      </c>
      <c r="CE359" s="47"/>
      <c r="CF359" s="52">
        <f t="shared" si="2095"/>
        <v>0</v>
      </c>
      <c r="CG359" s="42"/>
      <c r="CH359" s="49">
        <f t="shared" si="1871"/>
        <v>0</v>
      </c>
      <c r="CI359" s="49">
        <f t="shared" si="1928"/>
        <v>0</v>
      </c>
      <c r="CJ359" s="1"/>
      <c r="CK359" s="1"/>
      <c r="CL359" s="207"/>
      <c r="CM359" s="207">
        <f t="shared" si="1872"/>
        <v>0</v>
      </c>
      <c r="CN359" s="206">
        <f t="shared" si="1929"/>
        <v>0</v>
      </c>
      <c r="CO359" s="206">
        <f t="shared" si="1930"/>
        <v>0</v>
      </c>
      <c r="CP359" s="207"/>
      <c r="CQ359" s="207">
        <f t="shared" si="1931"/>
        <v>0</v>
      </c>
      <c r="CR359" s="206">
        <f t="shared" si="1932"/>
        <v>0</v>
      </c>
      <c r="CS359" s="206">
        <f t="shared" si="1933"/>
        <v>0</v>
      </c>
      <c r="CT359" s="207"/>
      <c r="CU359" s="207">
        <f t="shared" si="1873"/>
        <v>0</v>
      </c>
      <c r="CV359" s="206">
        <f t="shared" si="1934"/>
        <v>0</v>
      </c>
      <c r="CW359" s="206">
        <f t="shared" si="1935"/>
        <v>0</v>
      </c>
      <c r="CX359" s="207"/>
      <c r="CY359" s="207">
        <f t="shared" si="1936"/>
        <v>0</v>
      </c>
      <c r="CZ359" s="206">
        <f t="shared" si="1926"/>
        <v>0</v>
      </c>
      <c r="DA359" s="206">
        <f t="shared" si="1927"/>
        <v>0</v>
      </c>
      <c r="DB359" s="207"/>
      <c r="DC359" s="207">
        <f t="shared" si="1937"/>
        <v>0</v>
      </c>
      <c r="DD359" s="206">
        <f t="shared" si="2037"/>
        <v>0</v>
      </c>
      <c r="DE359" s="206">
        <f t="shared" si="1939"/>
        <v>0</v>
      </c>
      <c r="DF359" s="207"/>
      <c r="DG359" s="207">
        <f t="shared" si="1940"/>
        <v>0</v>
      </c>
      <c r="DH359" s="206">
        <f t="shared" si="1941"/>
        <v>0</v>
      </c>
      <c r="DI359" s="206">
        <f t="shared" si="1942"/>
        <v>0</v>
      </c>
      <c r="DJ359" s="207"/>
      <c r="DK359" s="207">
        <f t="shared" si="1943"/>
        <v>0</v>
      </c>
      <c r="DL359" s="206">
        <f t="shared" si="1944"/>
        <v>0</v>
      </c>
      <c r="DM359" s="206">
        <f t="shared" si="1945"/>
        <v>0</v>
      </c>
      <c r="DN359" s="207"/>
      <c r="DO359" s="207">
        <f t="shared" si="1946"/>
        <v>0</v>
      </c>
      <c r="DP359" s="206">
        <f t="shared" si="1947"/>
        <v>0</v>
      </c>
      <c r="DQ359" s="206">
        <f t="shared" si="1948"/>
        <v>0</v>
      </c>
      <c r="DR359" s="207"/>
      <c r="DS359" s="207">
        <f t="shared" si="1949"/>
        <v>0</v>
      </c>
      <c r="DT359" s="206">
        <f t="shared" si="1950"/>
        <v>0</v>
      </c>
      <c r="DU359" s="206">
        <f t="shared" si="1951"/>
        <v>0</v>
      </c>
      <c r="DV359" s="207"/>
      <c r="DW359" s="207">
        <f t="shared" si="1874"/>
        <v>0</v>
      </c>
      <c r="DX359" s="206">
        <f t="shared" si="1875"/>
        <v>0</v>
      </c>
      <c r="DY359" s="206">
        <f t="shared" si="1876"/>
        <v>0</v>
      </c>
      <c r="DZ359" s="525"/>
      <c r="EA359" s="207">
        <f t="shared" si="1877"/>
        <v>0</v>
      </c>
      <c r="EB359" s="206">
        <f t="shared" si="1878"/>
        <v>0</v>
      </c>
      <c r="EC359" s="206">
        <f t="shared" si="1879"/>
        <v>0</v>
      </c>
      <c r="ED359" s="207"/>
      <c r="EE359" s="207">
        <f t="shared" si="1880"/>
        <v>0</v>
      </c>
      <c r="EF359" s="206">
        <f t="shared" si="1881"/>
        <v>0</v>
      </c>
      <c r="EG359" s="206">
        <f t="shared" si="1882"/>
        <v>0</v>
      </c>
      <c r="EH359" s="207"/>
      <c r="EI359" s="207">
        <f t="shared" si="1883"/>
        <v>0</v>
      </c>
      <c r="EJ359" s="206">
        <f t="shared" si="1884"/>
        <v>0</v>
      </c>
      <c r="EK359" s="206">
        <f t="shared" si="1885"/>
        <v>0</v>
      </c>
      <c r="EL359" s="207"/>
      <c r="EM359" s="207">
        <f t="shared" si="1886"/>
        <v>0</v>
      </c>
      <c r="EN359" s="206">
        <f t="shared" si="1887"/>
        <v>0</v>
      </c>
      <c r="EO359" s="206">
        <f t="shared" si="1888"/>
        <v>0</v>
      </c>
      <c r="EP359" s="207"/>
      <c r="EQ359" s="207">
        <f t="shared" si="1889"/>
        <v>0</v>
      </c>
      <c r="ER359" s="206">
        <f t="shared" si="1890"/>
        <v>0</v>
      </c>
      <c r="ES359" s="206">
        <f t="shared" si="1891"/>
        <v>0</v>
      </c>
      <c r="ET359" s="207"/>
      <c r="EU359" s="207">
        <f t="shared" si="1892"/>
        <v>0</v>
      </c>
      <c r="EV359" s="206">
        <f t="shared" si="1893"/>
        <v>0</v>
      </c>
      <c r="EW359" s="206">
        <f t="shared" si="1894"/>
        <v>0</v>
      </c>
      <c r="EX359" s="207"/>
      <c r="EY359" s="207">
        <f t="shared" si="1895"/>
        <v>0</v>
      </c>
      <c r="EZ359" s="206">
        <f t="shared" si="1896"/>
        <v>0</v>
      </c>
      <c r="FA359" s="206">
        <f t="shared" si="1897"/>
        <v>0</v>
      </c>
      <c r="FB359" s="207"/>
      <c r="FC359" s="207">
        <f t="shared" si="1898"/>
        <v>0</v>
      </c>
      <c r="FD359" s="206">
        <f t="shared" si="1899"/>
        <v>0</v>
      </c>
      <c r="FE359" s="206">
        <f t="shared" si="1900"/>
        <v>0</v>
      </c>
      <c r="FF359" s="207"/>
      <c r="FG359" s="207">
        <f t="shared" si="1901"/>
        <v>0</v>
      </c>
      <c r="FH359" s="206">
        <f t="shared" si="1902"/>
        <v>0</v>
      </c>
      <c r="FI359" s="206">
        <f t="shared" si="1903"/>
        <v>0</v>
      </c>
      <c r="FJ359" s="207"/>
      <c r="FK359" s="207">
        <f t="shared" si="1904"/>
        <v>0</v>
      </c>
      <c r="FL359" s="206">
        <f t="shared" si="1905"/>
        <v>0</v>
      </c>
      <c r="FM359" s="206">
        <f t="shared" si="1906"/>
        <v>0</v>
      </c>
      <c r="FN359" s="207"/>
      <c r="FO359" s="207">
        <f t="shared" si="1907"/>
        <v>0</v>
      </c>
      <c r="FP359" s="206">
        <f t="shared" si="1908"/>
        <v>0</v>
      </c>
      <c r="FQ359" s="206">
        <f t="shared" si="1909"/>
        <v>0</v>
      </c>
      <c r="FR359" s="207"/>
      <c r="FS359" s="207">
        <f t="shared" si="1910"/>
        <v>0</v>
      </c>
      <c r="FT359" s="206">
        <f t="shared" si="1911"/>
        <v>0</v>
      </c>
      <c r="FU359" s="206">
        <f t="shared" si="1912"/>
        <v>0</v>
      </c>
      <c r="FV359" s="207"/>
      <c r="FW359" s="207">
        <f t="shared" si="2038"/>
        <v>0</v>
      </c>
      <c r="FX359" s="206"/>
      <c r="FY359" s="206"/>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1:263" s="3" customFormat="1" x14ac:dyDescent="0.2">
      <c r="A360" s="45"/>
      <c r="B360" s="45"/>
      <c r="C360" s="45" t="s">
        <v>8</v>
      </c>
      <c r="D360" s="45">
        <v>75</v>
      </c>
      <c r="E360" s="486"/>
      <c r="F360" s="52">
        <f t="shared" ref="F360:F372" si="2096">SUM(E360*$D360)</f>
        <v>0</v>
      </c>
      <c r="G360" s="47"/>
      <c r="H360" s="52">
        <f t="shared" ref="H360:H372" si="2097">SUM(G360*$D360)</f>
        <v>0</v>
      </c>
      <c r="I360" s="47"/>
      <c r="J360" s="52">
        <f t="shared" ref="J360:J372" si="2098">SUM(I360*$D360)</f>
        <v>0</v>
      </c>
      <c r="K360" s="47"/>
      <c r="L360" s="52">
        <f t="shared" ref="L360:L372" si="2099">SUM(K360*$D360)</f>
        <v>0</v>
      </c>
      <c r="M360" s="47"/>
      <c r="N360" s="52">
        <f t="shared" ref="N360:N372" si="2100">SUM(M360*$D360)</f>
        <v>0</v>
      </c>
      <c r="O360" s="47"/>
      <c r="P360" s="52">
        <f t="shared" ref="P360:P372" si="2101">SUM(O360*$D360)</f>
        <v>0</v>
      </c>
      <c r="Q360" s="47"/>
      <c r="R360" s="52">
        <f t="shared" ref="R360:R372" si="2102">SUM(Q360*$D360)</f>
        <v>0</v>
      </c>
      <c r="S360" s="47"/>
      <c r="T360" s="52">
        <f t="shared" ref="T360:T372" si="2103">SUM(S360*$D360)</f>
        <v>0</v>
      </c>
      <c r="U360" s="47"/>
      <c r="V360" s="52">
        <f t="shared" ref="V360:V372" si="2104">SUM(U360*$D360)</f>
        <v>0</v>
      </c>
      <c r="W360" s="47"/>
      <c r="X360" s="52">
        <f t="shared" ref="X360:X372" si="2105">SUM(W360*$D360)</f>
        <v>0</v>
      </c>
      <c r="Y360" s="47"/>
      <c r="Z360" s="52">
        <f t="shared" ref="Z360:Z372" si="2106">SUM(Y360*$D360)</f>
        <v>0</v>
      </c>
      <c r="AA360" s="47"/>
      <c r="AB360" s="481">
        <f t="shared" ref="AB360:AB372" si="2107">SUM(AA360*$D360)</f>
        <v>0</v>
      </c>
      <c r="AC360" s="486"/>
      <c r="AD360" s="52">
        <f t="shared" si="1843"/>
        <v>0</v>
      </c>
      <c r="AE360" s="47"/>
      <c r="AF360" s="52">
        <f t="shared" si="1844"/>
        <v>0</v>
      </c>
      <c r="AG360" s="47"/>
      <c r="AH360" s="52">
        <f t="shared" si="1845"/>
        <v>0</v>
      </c>
      <c r="AI360" s="47"/>
      <c r="AJ360" s="52">
        <f t="shared" si="1846"/>
        <v>0</v>
      </c>
      <c r="AK360" s="47"/>
      <c r="AL360" s="52">
        <f t="shared" si="1847"/>
        <v>0</v>
      </c>
      <c r="AM360" s="47"/>
      <c r="AN360" s="52">
        <f t="shared" si="1848"/>
        <v>0</v>
      </c>
      <c r="AO360" s="47"/>
      <c r="AP360" s="52">
        <f t="shared" si="1849"/>
        <v>0</v>
      </c>
      <c r="AQ360" s="47"/>
      <c r="AR360" s="52">
        <f t="shared" si="1850"/>
        <v>0</v>
      </c>
      <c r="AS360" s="47"/>
      <c r="AT360" s="52">
        <f t="shared" si="1851"/>
        <v>0</v>
      </c>
      <c r="AU360" s="47"/>
      <c r="AV360" s="52">
        <f t="shared" si="1852"/>
        <v>0</v>
      </c>
      <c r="AW360" s="47"/>
      <c r="AX360" s="52">
        <f t="shared" si="1853"/>
        <v>0</v>
      </c>
      <c r="AY360" s="47"/>
      <c r="AZ360" s="481">
        <f t="shared" si="1854"/>
        <v>0</v>
      </c>
      <c r="BA360" s="486"/>
      <c r="BB360" s="52">
        <f t="shared" si="1855"/>
        <v>0</v>
      </c>
      <c r="BC360" s="47"/>
      <c r="BD360" s="52">
        <f t="shared" si="2081"/>
        <v>0</v>
      </c>
      <c r="BE360" s="47"/>
      <c r="BF360" s="52">
        <f t="shared" si="2082"/>
        <v>0</v>
      </c>
      <c r="BG360" s="47"/>
      <c r="BH360" s="52">
        <f t="shared" si="2083"/>
        <v>0</v>
      </c>
      <c r="BI360" s="47"/>
      <c r="BJ360" s="52">
        <f t="shared" si="2084"/>
        <v>0</v>
      </c>
      <c r="BK360" s="47"/>
      <c r="BL360" s="52">
        <f t="shared" si="2085"/>
        <v>0</v>
      </c>
      <c r="BM360" s="47"/>
      <c r="BN360" s="52">
        <f t="shared" si="2086"/>
        <v>0</v>
      </c>
      <c r="BO360" s="47"/>
      <c r="BP360" s="52">
        <f t="shared" si="2087"/>
        <v>0</v>
      </c>
      <c r="BQ360" s="47"/>
      <c r="BR360" s="52">
        <f t="shared" si="2088"/>
        <v>0</v>
      </c>
      <c r="BS360" s="47"/>
      <c r="BT360" s="52">
        <f t="shared" si="2089"/>
        <v>0</v>
      </c>
      <c r="BU360" s="47"/>
      <c r="BV360" s="52">
        <f t="shared" si="2090"/>
        <v>0</v>
      </c>
      <c r="BW360" s="47"/>
      <c r="BX360" s="505">
        <f t="shared" si="2091"/>
        <v>0</v>
      </c>
      <c r="BY360" s="499"/>
      <c r="BZ360" s="52">
        <f t="shared" si="2092"/>
        <v>0</v>
      </c>
      <c r="CA360" s="47"/>
      <c r="CB360" s="52">
        <f t="shared" si="2093"/>
        <v>0</v>
      </c>
      <c r="CC360" s="47"/>
      <c r="CD360" s="52">
        <f t="shared" si="2094"/>
        <v>0</v>
      </c>
      <c r="CE360" s="47"/>
      <c r="CF360" s="52">
        <f t="shared" si="2095"/>
        <v>0</v>
      </c>
      <c r="CG360" s="42"/>
      <c r="CH360" s="49">
        <f t="shared" si="1871"/>
        <v>0</v>
      </c>
      <c r="CI360" s="49">
        <f t="shared" si="1928"/>
        <v>0</v>
      </c>
      <c r="CJ360" s="1"/>
      <c r="CK360" s="1"/>
      <c r="CL360" s="207"/>
      <c r="CM360" s="207">
        <f t="shared" si="1872"/>
        <v>0</v>
      </c>
      <c r="CN360" s="206">
        <f t="shared" si="1929"/>
        <v>0</v>
      </c>
      <c r="CO360" s="206">
        <f t="shared" si="1930"/>
        <v>0</v>
      </c>
      <c r="CP360" s="207"/>
      <c r="CQ360" s="207">
        <f t="shared" si="1931"/>
        <v>0</v>
      </c>
      <c r="CR360" s="206">
        <f t="shared" si="1932"/>
        <v>0</v>
      </c>
      <c r="CS360" s="206">
        <f t="shared" si="1933"/>
        <v>0</v>
      </c>
      <c r="CT360" s="207"/>
      <c r="CU360" s="207">
        <f t="shared" si="1873"/>
        <v>0</v>
      </c>
      <c r="CV360" s="206">
        <f t="shared" si="1934"/>
        <v>0</v>
      </c>
      <c r="CW360" s="206">
        <f t="shared" si="1935"/>
        <v>0</v>
      </c>
      <c r="CX360" s="207"/>
      <c r="CY360" s="207">
        <f t="shared" si="1936"/>
        <v>0</v>
      </c>
      <c r="CZ360" s="206">
        <f t="shared" si="1926"/>
        <v>0</v>
      </c>
      <c r="DA360" s="206">
        <f t="shared" si="1927"/>
        <v>0</v>
      </c>
      <c r="DB360" s="207"/>
      <c r="DC360" s="207">
        <f t="shared" si="1937"/>
        <v>0</v>
      </c>
      <c r="DD360" s="206">
        <f t="shared" si="2037"/>
        <v>0</v>
      </c>
      <c r="DE360" s="206">
        <f t="shared" si="1939"/>
        <v>0</v>
      </c>
      <c r="DF360" s="207"/>
      <c r="DG360" s="207">
        <f t="shared" si="1940"/>
        <v>0</v>
      </c>
      <c r="DH360" s="206">
        <f t="shared" si="1941"/>
        <v>0</v>
      </c>
      <c r="DI360" s="206">
        <f t="shared" si="1942"/>
        <v>0</v>
      </c>
      <c r="DJ360" s="207"/>
      <c r="DK360" s="207">
        <f t="shared" si="1943"/>
        <v>0</v>
      </c>
      <c r="DL360" s="206">
        <f t="shared" si="1944"/>
        <v>0</v>
      </c>
      <c r="DM360" s="206">
        <f t="shared" si="1945"/>
        <v>0</v>
      </c>
      <c r="DN360" s="207"/>
      <c r="DO360" s="207">
        <f t="shared" si="1946"/>
        <v>0</v>
      </c>
      <c r="DP360" s="206">
        <f t="shared" si="1947"/>
        <v>0</v>
      </c>
      <c r="DQ360" s="206">
        <f t="shared" si="1948"/>
        <v>0</v>
      </c>
      <c r="DR360" s="207"/>
      <c r="DS360" s="207">
        <f t="shared" si="1949"/>
        <v>0</v>
      </c>
      <c r="DT360" s="206">
        <f t="shared" si="1950"/>
        <v>0</v>
      </c>
      <c r="DU360" s="206">
        <f t="shared" si="1951"/>
        <v>0</v>
      </c>
      <c r="DV360" s="207"/>
      <c r="DW360" s="207">
        <f t="shared" si="1874"/>
        <v>0</v>
      </c>
      <c r="DX360" s="206">
        <f t="shared" si="1875"/>
        <v>0</v>
      </c>
      <c r="DY360" s="206">
        <f t="shared" si="1876"/>
        <v>0</v>
      </c>
      <c r="DZ360" s="525"/>
      <c r="EA360" s="207">
        <f t="shared" si="1877"/>
        <v>0</v>
      </c>
      <c r="EB360" s="206">
        <f t="shared" si="1878"/>
        <v>0</v>
      </c>
      <c r="EC360" s="206">
        <f t="shared" si="1879"/>
        <v>0</v>
      </c>
      <c r="ED360" s="207"/>
      <c r="EE360" s="207">
        <f t="shared" si="1880"/>
        <v>0</v>
      </c>
      <c r="EF360" s="206">
        <f t="shared" si="1881"/>
        <v>0</v>
      </c>
      <c r="EG360" s="206">
        <f t="shared" si="1882"/>
        <v>0</v>
      </c>
      <c r="EH360" s="207"/>
      <c r="EI360" s="207">
        <f t="shared" si="1883"/>
        <v>0</v>
      </c>
      <c r="EJ360" s="206">
        <f t="shared" si="1884"/>
        <v>0</v>
      </c>
      <c r="EK360" s="206">
        <f t="shared" si="1885"/>
        <v>0</v>
      </c>
      <c r="EL360" s="207"/>
      <c r="EM360" s="207">
        <f t="shared" si="1886"/>
        <v>0</v>
      </c>
      <c r="EN360" s="206">
        <f t="shared" si="1887"/>
        <v>0</v>
      </c>
      <c r="EO360" s="206">
        <f t="shared" si="1888"/>
        <v>0</v>
      </c>
      <c r="EP360" s="207"/>
      <c r="EQ360" s="207">
        <f t="shared" si="1889"/>
        <v>0</v>
      </c>
      <c r="ER360" s="206">
        <f t="shared" si="1890"/>
        <v>0</v>
      </c>
      <c r="ES360" s="206">
        <f t="shared" si="1891"/>
        <v>0</v>
      </c>
      <c r="ET360" s="207"/>
      <c r="EU360" s="207">
        <f t="shared" si="1892"/>
        <v>0</v>
      </c>
      <c r="EV360" s="206">
        <f t="shared" si="1893"/>
        <v>0</v>
      </c>
      <c r="EW360" s="206">
        <f t="shared" si="1894"/>
        <v>0</v>
      </c>
      <c r="EX360" s="207"/>
      <c r="EY360" s="207">
        <f t="shared" si="1895"/>
        <v>0</v>
      </c>
      <c r="EZ360" s="206">
        <f t="shared" si="1896"/>
        <v>0</v>
      </c>
      <c r="FA360" s="206">
        <f t="shared" si="1897"/>
        <v>0</v>
      </c>
      <c r="FB360" s="207"/>
      <c r="FC360" s="207">
        <f t="shared" si="1898"/>
        <v>0</v>
      </c>
      <c r="FD360" s="206">
        <f t="shared" si="1899"/>
        <v>0</v>
      </c>
      <c r="FE360" s="206">
        <f t="shared" si="1900"/>
        <v>0</v>
      </c>
      <c r="FF360" s="207"/>
      <c r="FG360" s="207">
        <f t="shared" si="1901"/>
        <v>0</v>
      </c>
      <c r="FH360" s="206">
        <f t="shared" si="1902"/>
        <v>0</v>
      </c>
      <c r="FI360" s="206">
        <f t="shared" si="1903"/>
        <v>0</v>
      </c>
      <c r="FJ360" s="207"/>
      <c r="FK360" s="207">
        <f t="shared" si="1904"/>
        <v>0</v>
      </c>
      <c r="FL360" s="206">
        <f t="shared" si="1905"/>
        <v>0</v>
      </c>
      <c r="FM360" s="206">
        <f t="shared" si="1906"/>
        <v>0</v>
      </c>
      <c r="FN360" s="207"/>
      <c r="FO360" s="207">
        <f t="shared" si="1907"/>
        <v>0</v>
      </c>
      <c r="FP360" s="206">
        <f t="shared" si="1908"/>
        <v>0</v>
      </c>
      <c r="FQ360" s="206">
        <f t="shared" si="1909"/>
        <v>0</v>
      </c>
      <c r="FR360" s="207"/>
      <c r="FS360" s="207">
        <f t="shared" si="1910"/>
        <v>0</v>
      </c>
      <c r="FT360" s="206">
        <f t="shared" si="1911"/>
        <v>0</v>
      </c>
      <c r="FU360" s="206">
        <f t="shared" si="1912"/>
        <v>0</v>
      </c>
      <c r="FV360" s="207"/>
      <c r="FW360" s="207">
        <f t="shared" si="2038"/>
        <v>0</v>
      </c>
      <c r="FX360" s="206"/>
      <c r="FY360" s="206"/>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1:263" s="3" customFormat="1" x14ac:dyDescent="0.2">
      <c r="A361" s="45" t="s">
        <v>203</v>
      </c>
      <c r="B361" s="45" t="s">
        <v>92</v>
      </c>
      <c r="C361" s="45" t="s">
        <v>9</v>
      </c>
      <c r="D361" s="45">
        <v>60</v>
      </c>
      <c r="E361" s="486"/>
      <c r="F361" s="52">
        <f>SUM(E361*$D361)</f>
        <v>0</v>
      </c>
      <c r="G361" s="47"/>
      <c r="H361" s="52">
        <f>SUM(G361*$D361)</f>
        <v>0</v>
      </c>
      <c r="I361" s="47"/>
      <c r="J361" s="52">
        <f>SUM(I361*$D361)</f>
        <v>0</v>
      </c>
      <c r="K361" s="47"/>
      <c r="L361" s="52">
        <f>SUM(K361*$D361)</f>
        <v>0</v>
      </c>
      <c r="M361" s="47"/>
      <c r="N361" s="52">
        <f>SUM(M361*$D361)</f>
        <v>0</v>
      </c>
      <c r="O361" s="47"/>
      <c r="P361" s="52">
        <f>SUM(O361*$D361)</f>
        <v>0</v>
      </c>
      <c r="Q361" s="47"/>
      <c r="R361" s="52">
        <f>SUM(Q361*$D361)</f>
        <v>0</v>
      </c>
      <c r="S361" s="47"/>
      <c r="T361" s="52">
        <f>SUM(S361*$D361)</f>
        <v>0</v>
      </c>
      <c r="U361" s="47"/>
      <c r="V361" s="52">
        <f>SUM(U361*$D361)</f>
        <v>0</v>
      </c>
      <c r="W361" s="47"/>
      <c r="X361" s="52">
        <f>SUM(W361*$D361)</f>
        <v>0</v>
      </c>
      <c r="Y361" s="47"/>
      <c r="Z361" s="52">
        <f>SUM(Y361*$D361)</f>
        <v>0</v>
      </c>
      <c r="AA361" s="47"/>
      <c r="AB361" s="481">
        <f>SUM(AA361*$D361)</f>
        <v>0</v>
      </c>
      <c r="AC361" s="486"/>
      <c r="AD361" s="52">
        <f t="shared" si="1843"/>
        <v>0</v>
      </c>
      <c r="AE361" s="47"/>
      <c r="AF361" s="52">
        <f t="shared" si="1844"/>
        <v>0</v>
      </c>
      <c r="AG361" s="47"/>
      <c r="AH361" s="52">
        <f t="shared" si="1845"/>
        <v>0</v>
      </c>
      <c r="AI361" s="47"/>
      <c r="AJ361" s="52">
        <f t="shared" si="1846"/>
        <v>0</v>
      </c>
      <c r="AK361" s="47"/>
      <c r="AL361" s="52">
        <f t="shared" si="1847"/>
        <v>0</v>
      </c>
      <c r="AM361" s="47"/>
      <c r="AN361" s="52">
        <f t="shared" si="1848"/>
        <v>0</v>
      </c>
      <c r="AO361" s="47"/>
      <c r="AP361" s="52">
        <f t="shared" si="1849"/>
        <v>0</v>
      </c>
      <c r="AQ361" s="47"/>
      <c r="AR361" s="52">
        <f t="shared" si="1850"/>
        <v>0</v>
      </c>
      <c r="AS361" s="47"/>
      <c r="AT361" s="52">
        <f t="shared" si="1851"/>
        <v>0</v>
      </c>
      <c r="AU361" s="47"/>
      <c r="AV361" s="52">
        <f t="shared" si="1852"/>
        <v>0</v>
      </c>
      <c r="AW361" s="47"/>
      <c r="AX361" s="52">
        <f t="shared" si="1853"/>
        <v>0</v>
      </c>
      <c r="AY361" s="47"/>
      <c r="AZ361" s="481">
        <f t="shared" si="1854"/>
        <v>0</v>
      </c>
      <c r="BA361" s="486"/>
      <c r="BB361" s="52">
        <f>SUM(BA361*$D361)</f>
        <v>0</v>
      </c>
      <c r="BC361" s="47"/>
      <c r="BD361" s="52">
        <f>SUM(BC361*$D361)</f>
        <v>0</v>
      </c>
      <c r="BE361" s="47"/>
      <c r="BF361" s="52">
        <f>SUM(BE361*$D361)</f>
        <v>0</v>
      </c>
      <c r="BG361" s="47"/>
      <c r="BH361" s="52">
        <f>SUM(BG361*$D361)</f>
        <v>0</v>
      </c>
      <c r="BI361" s="47"/>
      <c r="BJ361" s="52">
        <f>SUM(BI361*$D361)</f>
        <v>0</v>
      </c>
      <c r="BK361" s="47"/>
      <c r="BL361" s="52">
        <f>SUM(BK361*$D361)</f>
        <v>0</v>
      </c>
      <c r="BM361" s="47"/>
      <c r="BN361" s="52">
        <f>SUM(BM361*$D361)</f>
        <v>0</v>
      </c>
      <c r="BO361" s="47"/>
      <c r="BP361" s="52">
        <f>SUM(BO361*$D361)</f>
        <v>0</v>
      </c>
      <c r="BQ361" s="47"/>
      <c r="BR361" s="52">
        <f>SUM(BQ361*$D361)</f>
        <v>0</v>
      </c>
      <c r="BS361" s="47"/>
      <c r="BT361" s="52">
        <f>SUM(BS361*$D361)</f>
        <v>0</v>
      </c>
      <c r="BU361" s="47"/>
      <c r="BV361" s="52">
        <f>SUM(BU361*$D361)</f>
        <v>0</v>
      </c>
      <c r="BW361" s="47"/>
      <c r="BX361" s="505">
        <f>SUM(BW361*$D361)</f>
        <v>0</v>
      </c>
      <c r="BY361" s="499"/>
      <c r="BZ361" s="52">
        <f>SUM(BY361*$D361)</f>
        <v>0</v>
      </c>
      <c r="CA361" s="47"/>
      <c r="CB361" s="52">
        <f>SUM(CA361*$D361)</f>
        <v>0</v>
      </c>
      <c r="CC361" s="47"/>
      <c r="CD361" s="52">
        <f>SUM(CC361*$D361)</f>
        <v>0</v>
      </c>
      <c r="CE361" s="47"/>
      <c r="CF361" s="52">
        <f>SUM(CE361*$D361)</f>
        <v>0</v>
      </c>
      <c r="CG361" s="42"/>
      <c r="CH361" s="49">
        <f t="shared" si="1871"/>
        <v>0</v>
      </c>
      <c r="CI361" s="49">
        <f t="shared" si="1928"/>
        <v>0</v>
      </c>
      <c r="CJ361" s="1"/>
      <c r="CK361" s="1"/>
      <c r="CL361" s="207"/>
      <c r="CM361" s="207">
        <f t="shared" si="1872"/>
        <v>0</v>
      </c>
      <c r="CN361" s="206">
        <f t="shared" si="1929"/>
        <v>0</v>
      </c>
      <c r="CO361" s="206">
        <f t="shared" si="1930"/>
        <v>0</v>
      </c>
      <c r="CP361" s="207"/>
      <c r="CQ361" s="207">
        <f t="shared" si="1931"/>
        <v>0</v>
      </c>
      <c r="CR361" s="206">
        <f t="shared" si="1932"/>
        <v>0</v>
      </c>
      <c r="CS361" s="206">
        <f t="shared" si="1933"/>
        <v>0</v>
      </c>
      <c r="CT361" s="207"/>
      <c r="CU361" s="207">
        <f>SUM(CT361*D362)</f>
        <v>0</v>
      </c>
      <c r="CV361" s="206">
        <f t="shared" si="1934"/>
        <v>0</v>
      </c>
      <c r="CW361" s="206">
        <f t="shared" si="1935"/>
        <v>0</v>
      </c>
      <c r="CX361" s="207"/>
      <c r="CY361" s="207">
        <f t="shared" si="1936"/>
        <v>0</v>
      </c>
      <c r="CZ361" s="206">
        <f t="shared" si="1926"/>
        <v>0</v>
      </c>
      <c r="DA361" s="206">
        <f t="shared" si="1927"/>
        <v>0</v>
      </c>
      <c r="DB361" s="207"/>
      <c r="DC361" s="207">
        <f t="shared" si="1937"/>
        <v>0</v>
      </c>
      <c r="DD361" s="206">
        <f t="shared" si="2037"/>
        <v>0</v>
      </c>
      <c r="DE361" s="206">
        <f t="shared" si="1939"/>
        <v>0</v>
      </c>
      <c r="DF361" s="207"/>
      <c r="DG361" s="207">
        <f t="shared" si="1940"/>
        <v>0</v>
      </c>
      <c r="DH361" s="206">
        <f t="shared" si="1941"/>
        <v>0</v>
      </c>
      <c r="DI361" s="206">
        <f t="shared" si="1942"/>
        <v>0</v>
      </c>
      <c r="DJ361" s="207"/>
      <c r="DK361" s="207">
        <f t="shared" si="1943"/>
        <v>0</v>
      </c>
      <c r="DL361" s="206">
        <f t="shared" si="1944"/>
        <v>0</v>
      </c>
      <c r="DM361" s="206">
        <f t="shared" si="1945"/>
        <v>0</v>
      </c>
      <c r="DN361" s="207"/>
      <c r="DO361" s="207">
        <f t="shared" si="1946"/>
        <v>0</v>
      </c>
      <c r="DP361" s="206">
        <f t="shared" si="1947"/>
        <v>0</v>
      </c>
      <c r="DQ361" s="206">
        <f t="shared" si="1948"/>
        <v>0</v>
      </c>
      <c r="DR361" s="207"/>
      <c r="DS361" s="207">
        <f t="shared" si="1949"/>
        <v>0</v>
      </c>
      <c r="DT361" s="206">
        <f t="shared" si="1950"/>
        <v>0</v>
      </c>
      <c r="DU361" s="206">
        <f t="shared" si="1951"/>
        <v>0</v>
      </c>
      <c r="DV361" s="207"/>
      <c r="DW361" s="207">
        <f t="shared" si="1874"/>
        <v>0</v>
      </c>
      <c r="DX361" s="206">
        <f t="shared" si="1875"/>
        <v>0</v>
      </c>
      <c r="DY361" s="206">
        <f t="shared" si="1876"/>
        <v>0</v>
      </c>
      <c r="DZ361" s="525"/>
      <c r="EA361" s="207">
        <f t="shared" si="1877"/>
        <v>0</v>
      </c>
      <c r="EB361" s="206">
        <f t="shared" si="1878"/>
        <v>0</v>
      </c>
      <c r="EC361" s="206">
        <f t="shared" si="1879"/>
        <v>0</v>
      </c>
      <c r="ED361" s="207"/>
      <c r="EE361" s="207">
        <f t="shared" si="1880"/>
        <v>0</v>
      </c>
      <c r="EF361" s="206">
        <f t="shared" si="1881"/>
        <v>0</v>
      </c>
      <c r="EG361" s="206">
        <f t="shared" si="1882"/>
        <v>0</v>
      </c>
      <c r="EH361" s="207"/>
      <c r="EI361" s="207">
        <f t="shared" si="1883"/>
        <v>0</v>
      </c>
      <c r="EJ361" s="206">
        <f t="shared" si="1884"/>
        <v>0</v>
      </c>
      <c r="EK361" s="206">
        <f t="shared" si="1885"/>
        <v>0</v>
      </c>
      <c r="EL361" s="207"/>
      <c r="EM361" s="207">
        <f>SUM(EL361*T362)</f>
        <v>0</v>
      </c>
      <c r="EN361" s="206">
        <f t="shared" si="1887"/>
        <v>0</v>
      </c>
      <c r="EO361" s="206">
        <f t="shared" si="1888"/>
        <v>0</v>
      </c>
      <c r="EP361" s="207"/>
      <c r="EQ361" s="207">
        <f>SUM(EP361*X362)</f>
        <v>0</v>
      </c>
      <c r="ER361" s="206">
        <f t="shared" si="1890"/>
        <v>0</v>
      </c>
      <c r="ES361" s="206">
        <f t="shared" si="1891"/>
        <v>0</v>
      </c>
      <c r="ET361" s="207"/>
      <c r="EU361" s="207">
        <f t="shared" si="1892"/>
        <v>0</v>
      </c>
      <c r="EV361" s="206">
        <f t="shared" si="1893"/>
        <v>0</v>
      </c>
      <c r="EW361" s="206">
        <f t="shared" si="1894"/>
        <v>0</v>
      </c>
      <c r="EX361" s="207"/>
      <c r="EY361" s="207">
        <f>SUM(EX361*AF362)</f>
        <v>0</v>
      </c>
      <c r="EZ361" s="206">
        <f t="shared" si="1896"/>
        <v>0</v>
      </c>
      <c r="FA361" s="206">
        <f t="shared" si="1897"/>
        <v>0</v>
      </c>
      <c r="FB361" s="207"/>
      <c r="FC361" s="207">
        <f t="shared" si="1898"/>
        <v>0</v>
      </c>
      <c r="FD361" s="206">
        <f t="shared" si="1899"/>
        <v>0</v>
      </c>
      <c r="FE361" s="206">
        <f t="shared" si="1900"/>
        <v>0</v>
      </c>
      <c r="FF361" s="207"/>
      <c r="FG361" s="207">
        <f t="shared" si="1901"/>
        <v>0</v>
      </c>
      <c r="FH361" s="206">
        <f t="shared" si="1902"/>
        <v>0</v>
      </c>
      <c r="FI361" s="206">
        <f t="shared" si="1903"/>
        <v>0</v>
      </c>
      <c r="FJ361" s="207"/>
      <c r="FK361" s="207">
        <f t="shared" si="1904"/>
        <v>0</v>
      </c>
      <c r="FL361" s="206">
        <f t="shared" si="1905"/>
        <v>0</v>
      </c>
      <c r="FM361" s="206">
        <f t="shared" si="1906"/>
        <v>0</v>
      </c>
      <c r="FN361" s="207"/>
      <c r="FO361" s="207">
        <f t="shared" si="1907"/>
        <v>0</v>
      </c>
      <c r="FP361" s="206">
        <f t="shared" si="1908"/>
        <v>0</v>
      </c>
      <c r="FQ361" s="206">
        <f t="shared" si="1909"/>
        <v>0</v>
      </c>
      <c r="FR361" s="207"/>
      <c r="FS361" s="207">
        <f t="shared" si="1910"/>
        <v>0</v>
      </c>
      <c r="FT361" s="206">
        <f t="shared" si="1911"/>
        <v>0</v>
      </c>
      <c r="FU361" s="206">
        <f t="shared" si="1912"/>
        <v>0</v>
      </c>
      <c r="FV361" s="207"/>
      <c r="FW361" s="207">
        <f>SUM(FV361*CH362)</f>
        <v>0</v>
      </c>
      <c r="FX361" s="206"/>
      <c r="FY361" s="206"/>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1:263" s="3" customFormat="1" x14ac:dyDescent="0.2">
      <c r="A362" s="211" t="s">
        <v>129</v>
      </c>
      <c r="B362" s="211" t="s">
        <v>130</v>
      </c>
      <c r="C362" s="211" t="s">
        <v>9</v>
      </c>
      <c r="D362" s="211">
        <v>60</v>
      </c>
      <c r="E362" s="496"/>
      <c r="F362" s="431">
        <f>SUM(E362*$D362)</f>
        <v>0</v>
      </c>
      <c r="G362" s="432"/>
      <c r="H362" s="431">
        <f>SUM(G362*$D362)</f>
        <v>0</v>
      </c>
      <c r="I362" s="432"/>
      <c r="J362" s="431">
        <f>SUM(I362*$D362)</f>
        <v>0</v>
      </c>
      <c r="K362" s="432"/>
      <c r="L362" s="431">
        <f>SUM(K362*$D362)</f>
        <v>0</v>
      </c>
      <c r="M362" s="432"/>
      <c r="N362" s="431">
        <f>SUM(M362*$D362)</f>
        <v>0</v>
      </c>
      <c r="O362" s="432"/>
      <c r="P362" s="431">
        <f>SUM(O362*$D362)</f>
        <v>0</v>
      </c>
      <c r="Q362" s="432"/>
      <c r="R362" s="431">
        <f>SUM(Q362*$D362)</f>
        <v>0</v>
      </c>
      <c r="S362" s="432"/>
      <c r="T362" s="431">
        <f>SUM(S362*$D362)</f>
        <v>0</v>
      </c>
      <c r="U362" s="432"/>
      <c r="V362" s="431">
        <f>SUM(U362*$D362)</f>
        <v>0</v>
      </c>
      <c r="W362" s="432"/>
      <c r="X362" s="431">
        <f>SUM(W362*$D362)</f>
        <v>0</v>
      </c>
      <c r="Y362" s="432">
        <v>0</v>
      </c>
      <c r="Z362" s="431">
        <f>SUM(Y362*$D362)</f>
        <v>0</v>
      </c>
      <c r="AA362" s="432"/>
      <c r="AB362" s="484">
        <f>SUM(AA362*$D362)</f>
        <v>0</v>
      </c>
      <c r="AC362" s="496"/>
      <c r="AD362" s="431">
        <f t="shared" si="1843"/>
        <v>0</v>
      </c>
      <c r="AE362" s="432"/>
      <c r="AF362" s="431">
        <f t="shared" si="1844"/>
        <v>0</v>
      </c>
      <c r="AG362" s="432"/>
      <c r="AH362" s="431">
        <f t="shared" si="1845"/>
        <v>0</v>
      </c>
      <c r="AI362" s="432"/>
      <c r="AJ362" s="431">
        <f t="shared" si="1846"/>
        <v>0</v>
      </c>
      <c r="AK362" s="432"/>
      <c r="AL362" s="431">
        <f t="shared" si="1847"/>
        <v>0</v>
      </c>
      <c r="AM362" s="432"/>
      <c r="AN362" s="431">
        <f t="shared" si="1848"/>
        <v>0</v>
      </c>
      <c r="AO362" s="432"/>
      <c r="AP362" s="431">
        <f t="shared" si="1849"/>
        <v>0</v>
      </c>
      <c r="AQ362" s="432"/>
      <c r="AR362" s="431">
        <f t="shared" si="1850"/>
        <v>0</v>
      </c>
      <c r="AS362" s="432"/>
      <c r="AT362" s="431">
        <f t="shared" si="1851"/>
        <v>0</v>
      </c>
      <c r="AU362" s="432"/>
      <c r="AV362" s="431">
        <f t="shared" si="1852"/>
        <v>0</v>
      </c>
      <c r="AW362" s="432"/>
      <c r="AX362" s="431">
        <f t="shared" si="1853"/>
        <v>0</v>
      </c>
      <c r="AY362" s="432"/>
      <c r="AZ362" s="484">
        <f t="shared" si="1854"/>
        <v>0</v>
      </c>
      <c r="BA362" s="496"/>
      <c r="BB362" s="431">
        <f>SUM(BA362*$D362)</f>
        <v>0</v>
      </c>
      <c r="BC362" s="432"/>
      <c r="BD362" s="431">
        <f>SUM(BC362*$D362)</f>
        <v>0</v>
      </c>
      <c r="BE362" s="432"/>
      <c r="BF362" s="431">
        <f>SUM(BE362*$D362)</f>
        <v>0</v>
      </c>
      <c r="BG362" s="432"/>
      <c r="BH362" s="431">
        <f>SUM(BG362*$D362)</f>
        <v>0</v>
      </c>
      <c r="BI362" s="432"/>
      <c r="BJ362" s="431">
        <f>SUM(BI362*$D362)</f>
        <v>0</v>
      </c>
      <c r="BK362" s="432"/>
      <c r="BL362" s="431">
        <f>SUM(BK362*$D362)</f>
        <v>0</v>
      </c>
      <c r="BM362" s="432"/>
      <c r="BN362" s="431">
        <f>SUM(BM362*$D362)</f>
        <v>0</v>
      </c>
      <c r="BO362" s="432"/>
      <c r="BP362" s="431">
        <f>SUM(BO362*$D362)</f>
        <v>0</v>
      </c>
      <c r="BQ362" s="432"/>
      <c r="BR362" s="431">
        <f>SUM(BQ362*$D362)</f>
        <v>0</v>
      </c>
      <c r="BS362" s="432"/>
      <c r="BT362" s="431">
        <f>SUM(BS362*$D362)</f>
        <v>0</v>
      </c>
      <c r="BU362" s="432"/>
      <c r="BV362" s="431">
        <f>SUM(BU362*$D362)</f>
        <v>0</v>
      </c>
      <c r="BW362" s="432"/>
      <c r="BX362" s="514">
        <f>SUM(BW362*$D362)</f>
        <v>0</v>
      </c>
      <c r="BY362" s="503"/>
      <c r="BZ362" s="431">
        <f>SUM(BY362*$D362)</f>
        <v>0</v>
      </c>
      <c r="CA362" s="432"/>
      <c r="CB362" s="431">
        <f>SUM(CA362*$D362)</f>
        <v>0</v>
      </c>
      <c r="CC362" s="432"/>
      <c r="CD362" s="431">
        <f>SUM(CC362*$D362)</f>
        <v>0</v>
      </c>
      <c r="CE362" s="432"/>
      <c r="CF362" s="431">
        <f>SUM(CE362*$D362)</f>
        <v>0</v>
      </c>
      <c r="CG362" s="433"/>
      <c r="CH362" s="434">
        <f t="shared" si="1871"/>
        <v>0</v>
      </c>
      <c r="CI362" s="434">
        <f t="shared" si="1928"/>
        <v>0</v>
      </c>
      <c r="CJ362" s="435"/>
      <c r="CK362" s="435"/>
      <c r="CL362" s="437"/>
      <c r="CM362" s="437">
        <f t="shared" si="1872"/>
        <v>0</v>
      </c>
      <c r="CN362" s="438">
        <f t="shared" si="1929"/>
        <v>0</v>
      </c>
      <c r="CO362" s="438">
        <f t="shared" si="1930"/>
        <v>0</v>
      </c>
      <c r="CP362" s="437"/>
      <c r="CQ362" s="437">
        <f t="shared" si="1931"/>
        <v>0</v>
      </c>
      <c r="CR362" s="438">
        <f t="shared" si="1932"/>
        <v>0</v>
      </c>
      <c r="CS362" s="438">
        <f t="shared" si="1933"/>
        <v>0</v>
      </c>
      <c r="CT362" s="437"/>
      <c r="CU362" s="437">
        <f>SUM(CT362*D364)</f>
        <v>0</v>
      </c>
      <c r="CV362" s="438">
        <f t="shared" si="1934"/>
        <v>0</v>
      </c>
      <c r="CW362" s="438">
        <f t="shared" si="1935"/>
        <v>0</v>
      </c>
      <c r="CX362" s="437"/>
      <c r="CY362" s="437">
        <f t="shared" si="1936"/>
        <v>0</v>
      </c>
      <c r="CZ362" s="206">
        <f t="shared" si="1926"/>
        <v>0</v>
      </c>
      <c r="DA362" s="206">
        <f t="shared" si="1927"/>
        <v>0</v>
      </c>
      <c r="DB362" s="437"/>
      <c r="DC362" s="437">
        <f t="shared" si="1937"/>
        <v>0</v>
      </c>
      <c r="DD362" s="438">
        <f t="shared" si="2037"/>
        <v>0</v>
      </c>
      <c r="DE362" s="438">
        <f t="shared" si="1939"/>
        <v>0</v>
      </c>
      <c r="DF362" s="437"/>
      <c r="DG362" s="437">
        <f t="shared" si="1940"/>
        <v>0</v>
      </c>
      <c r="DH362" s="438">
        <f t="shared" si="1941"/>
        <v>0</v>
      </c>
      <c r="DI362" s="438">
        <f t="shared" si="1942"/>
        <v>0</v>
      </c>
      <c r="DJ362" s="437"/>
      <c r="DK362" s="437">
        <f t="shared" si="1943"/>
        <v>0</v>
      </c>
      <c r="DL362" s="438">
        <f t="shared" si="1944"/>
        <v>0</v>
      </c>
      <c r="DM362" s="438">
        <f t="shared" si="1945"/>
        <v>0</v>
      </c>
      <c r="DN362" s="437"/>
      <c r="DO362" s="437">
        <f t="shared" si="1946"/>
        <v>0</v>
      </c>
      <c r="DP362" s="438">
        <f t="shared" si="1947"/>
        <v>0</v>
      </c>
      <c r="DQ362" s="438">
        <f t="shared" si="1948"/>
        <v>0</v>
      </c>
      <c r="DR362" s="437"/>
      <c r="DS362" s="437">
        <f t="shared" si="1949"/>
        <v>0</v>
      </c>
      <c r="DT362" s="438">
        <f t="shared" si="1950"/>
        <v>0</v>
      </c>
      <c r="DU362" s="438">
        <f t="shared" si="1951"/>
        <v>0</v>
      </c>
      <c r="DV362" s="437"/>
      <c r="DW362" s="207">
        <f t="shared" si="1874"/>
        <v>0</v>
      </c>
      <c r="DX362" s="206">
        <f t="shared" si="1875"/>
        <v>0</v>
      </c>
      <c r="DY362" s="206">
        <f t="shared" si="1876"/>
        <v>0</v>
      </c>
      <c r="DZ362" s="530"/>
      <c r="EA362" s="437">
        <f t="shared" si="1877"/>
        <v>0</v>
      </c>
      <c r="EB362" s="438">
        <f t="shared" si="1878"/>
        <v>0</v>
      </c>
      <c r="EC362" s="438">
        <f t="shared" si="1879"/>
        <v>0</v>
      </c>
      <c r="ED362" s="437"/>
      <c r="EE362" s="207">
        <f t="shared" si="1880"/>
        <v>0</v>
      </c>
      <c r="EF362" s="206">
        <f t="shared" si="1881"/>
        <v>0</v>
      </c>
      <c r="EG362" s="206">
        <f t="shared" si="1882"/>
        <v>0</v>
      </c>
      <c r="EH362" s="437"/>
      <c r="EI362" s="207">
        <f t="shared" si="1883"/>
        <v>0</v>
      </c>
      <c r="EJ362" s="206">
        <f t="shared" si="1884"/>
        <v>0</v>
      </c>
      <c r="EK362" s="206">
        <f t="shared" si="1885"/>
        <v>0</v>
      </c>
      <c r="EL362" s="437"/>
      <c r="EM362" s="437">
        <f>SUM(EL362*T364)</f>
        <v>0</v>
      </c>
      <c r="EN362" s="206">
        <f t="shared" si="1887"/>
        <v>0</v>
      </c>
      <c r="EO362" s="206">
        <f t="shared" si="1888"/>
        <v>0</v>
      </c>
      <c r="EP362" s="437"/>
      <c r="EQ362" s="437">
        <f>SUM(EP362*X364)</f>
        <v>0</v>
      </c>
      <c r="ER362" s="206">
        <f t="shared" si="1890"/>
        <v>0</v>
      </c>
      <c r="ES362" s="206">
        <f t="shared" si="1891"/>
        <v>0</v>
      </c>
      <c r="ET362" s="437"/>
      <c r="EU362" s="207">
        <f t="shared" si="1892"/>
        <v>0</v>
      </c>
      <c r="EV362" s="206">
        <f t="shared" si="1893"/>
        <v>0</v>
      </c>
      <c r="EW362" s="206">
        <f t="shared" si="1894"/>
        <v>0</v>
      </c>
      <c r="EX362" s="437"/>
      <c r="EY362" s="437">
        <f>SUM(EX362*AF364)</f>
        <v>0</v>
      </c>
      <c r="EZ362" s="206">
        <f t="shared" si="1896"/>
        <v>0</v>
      </c>
      <c r="FA362" s="206">
        <f t="shared" si="1897"/>
        <v>0</v>
      </c>
      <c r="FB362" s="437"/>
      <c r="FC362" s="207">
        <f t="shared" si="1898"/>
        <v>0</v>
      </c>
      <c r="FD362" s="206">
        <f t="shared" si="1899"/>
        <v>0</v>
      </c>
      <c r="FE362" s="206">
        <f t="shared" si="1900"/>
        <v>0</v>
      </c>
      <c r="FF362" s="437"/>
      <c r="FG362" s="207">
        <f t="shared" si="1901"/>
        <v>0</v>
      </c>
      <c r="FH362" s="206">
        <f t="shared" si="1902"/>
        <v>0</v>
      </c>
      <c r="FI362" s="206">
        <f t="shared" si="1903"/>
        <v>0</v>
      </c>
      <c r="FJ362" s="437"/>
      <c r="FK362" s="207">
        <f t="shared" si="1904"/>
        <v>0</v>
      </c>
      <c r="FL362" s="206">
        <f t="shared" si="1905"/>
        <v>0</v>
      </c>
      <c r="FM362" s="206">
        <f t="shared" si="1906"/>
        <v>0</v>
      </c>
      <c r="FN362" s="437"/>
      <c r="FO362" s="207">
        <f t="shared" si="1907"/>
        <v>0</v>
      </c>
      <c r="FP362" s="206">
        <f t="shared" si="1908"/>
        <v>0</v>
      </c>
      <c r="FQ362" s="206">
        <f t="shared" si="1909"/>
        <v>0</v>
      </c>
      <c r="FR362" s="437"/>
      <c r="FS362" s="207">
        <f t="shared" si="1910"/>
        <v>0</v>
      </c>
      <c r="FT362" s="206">
        <f t="shared" si="1911"/>
        <v>0</v>
      </c>
      <c r="FU362" s="206">
        <f t="shared" si="1912"/>
        <v>0</v>
      </c>
      <c r="FV362" s="437"/>
      <c r="FW362" s="437">
        <f>SUM(FV362*CH364)</f>
        <v>0</v>
      </c>
      <c r="FX362" s="438"/>
      <c r="FY362" s="438"/>
      <c r="FZ362" s="435"/>
      <c r="GA362" s="435"/>
      <c r="GB362" s="435"/>
      <c r="GC362" s="435"/>
      <c r="GD362" s="435"/>
      <c r="GE362" s="435"/>
      <c r="GF362" s="435"/>
      <c r="GG362" s="435"/>
      <c r="GH362" s="435"/>
      <c r="GI362" s="435"/>
      <c r="GJ362" s="435"/>
      <c r="GK362" s="435"/>
      <c r="GL362" s="435"/>
      <c r="GM362" s="435"/>
      <c r="GN362" s="435"/>
      <c r="GO362" s="435"/>
      <c r="GP362" s="435"/>
      <c r="GQ362" s="435"/>
      <c r="GR362" s="435"/>
      <c r="GS362" s="435"/>
      <c r="GT362" s="435"/>
      <c r="GU362" s="435"/>
      <c r="GV362" s="435"/>
      <c r="GW362" s="435"/>
      <c r="GX362" s="435"/>
      <c r="GY362" s="435"/>
      <c r="GZ362" s="435"/>
      <c r="HA362" s="435"/>
      <c r="HB362" s="435"/>
      <c r="HC362" s="435"/>
      <c r="HD362" s="435"/>
      <c r="HE362" s="435"/>
      <c r="HF362" s="435"/>
      <c r="HG362" s="435"/>
      <c r="HH362" s="435"/>
      <c r="HI362" s="435"/>
      <c r="HJ362" s="435"/>
      <c r="HK362" s="435"/>
      <c r="HL362" s="435"/>
      <c r="HM362" s="435"/>
      <c r="HN362" s="435"/>
      <c r="HO362" s="435"/>
      <c r="HP362" s="435"/>
      <c r="HQ362" s="435"/>
      <c r="HR362" s="435"/>
      <c r="HS362" s="435"/>
      <c r="HT362" s="435"/>
      <c r="HU362" s="435"/>
      <c r="HV362" s="435"/>
      <c r="HW362" s="435"/>
      <c r="HX362" s="435"/>
      <c r="HY362" s="435"/>
      <c r="HZ362" s="435"/>
      <c r="IA362" s="435"/>
      <c r="IB362" s="435"/>
      <c r="IC362" s="435"/>
      <c r="ID362" s="435"/>
      <c r="IE362" s="435"/>
      <c r="IF362" s="435"/>
      <c r="IG362" s="435"/>
      <c r="IH362" s="435"/>
      <c r="II362" s="435"/>
      <c r="IJ362" s="435"/>
      <c r="IK362" s="435"/>
      <c r="IL362" s="435"/>
      <c r="IM362" s="435"/>
      <c r="IN362" s="435"/>
      <c r="IO362" s="435"/>
      <c r="IP362" s="435"/>
      <c r="IQ362" s="435"/>
      <c r="IR362" s="435"/>
      <c r="IS362" s="435"/>
      <c r="IT362" s="435"/>
      <c r="IU362" s="435"/>
      <c r="IV362" s="435"/>
      <c r="IW362" s="435"/>
      <c r="IX362" s="435"/>
      <c r="IY362" s="435"/>
      <c r="IZ362" s="435"/>
      <c r="JA362" s="435"/>
      <c r="JB362" s="435"/>
      <c r="JC362" s="435"/>
    </row>
    <row r="363" spans="1:263" s="3" customFormat="1" x14ac:dyDescent="0.2">
      <c r="A363" s="45" t="s">
        <v>406</v>
      </c>
      <c r="B363" s="45" t="s">
        <v>407</v>
      </c>
      <c r="C363" s="45" t="s">
        <v>9</v>
      </c>
      <c r="D363" s="45">
        <v>60</v>
      </c>
      <c r="E363" s="486"/>
      <c r="F363" s="52">
        <f>SUM(E363*$D363)</f>
        <v>0</v>
      </c>
      <c r="G363" s="47"/>
      <c r="H363" s="52">
        <f>SUM(G363*$D363)</f>
        <v>0</v>
      </c>
      <c r="I363" s="47"/>
      <c r="J363" s="52">
        <f>SUM(I363*$D363)</f>
        <v>0</v>
      </c>
      <c r="K363" s="47"/>
      <c r="L363" s="52">
        <f>SUM(K363*$D363)</f>
        <v>0</v>
      </c>
      <c r="M363" s="47"/>
      <c r="N363" s="52">
        <f>SUM(M363*$D363)</f>
        <v>0</v>
      </c>
      <c r="O363" s="47"/>
      <c r="P363" s="52">
        <f>SUM(O363*$D363)</f>
        <v>0</v>
      </c>
      <c r="Q363" s="47"/>
      <c r="R363" s="52">
        <f>SUM(Q363*$D363)</f>
        <v>0</v>
      </c>
      <c r="S363" s="47"/>
      <c r="T363" s="52">
        <f>SUM(S363*$D363)</f>
        <v>0</v>
      </c>
      <c r="U363" s="47"/>
      <c r="V363" s="52">
        <f>SUM(U363*$D363)</f>
        <v>0</v>
      </c>
      <c r="W363" s="47"/>
      <c r="X363" s="52">
        <f>SUM(W363*$D363)</f>
        <v>0</v>
      </c>
      <c r="Y363" s="47"/>
      <c r="Z363" s="52">
        <f>SUM(Y363*$D363)</f>
        <v>0</v>
      </c>
      <c r="AA363" s="47"/>
      <c r="AB363" s="481">
        <f>SUM(AA363*$D363)</f>
        <v>0</v>
      </c>
      <c r="AC363" s="486"/>
      <c r="AD363" s="52">
        <f t="shared" si="1843"/>
        <v>0</v>
      </c>
      <c r="AE363" s="47"/>
      <c r="AF363" s="52">
        <f t="shared" si="1844"/>
        <v>0</v>
      </c>
      <c r="AG363" s="47"/>
      <c r="AH363" s="52">
        <f t="shared" si="1845"/>
        <v>0</v>
      </c>
      <c r="AI363" s="47"/>
      <c r="AJ363" s="52">
        <f t="shared" si="1846"/>
        <v>0</v>
      </c>
      <c r="AK363" s="47"/>
      <c r="AL363" s="52">
        <f t="shared" si="1847"/>
        <v>0</v>
      </c>
      <c r="AM363" s="47"/>
      <c r="AN363" s="52">
        <f t="shared" si="1848"/>
        <v>0</v>
      </c>
      <c r="AO363" s="47"/>
      <c r="AP363" s="52">
        <f t="shared" si="1849"/>
        <v>0</v>
      </c>
      <c r="AQ363" s="47"/>
      <c r="AR363" s="52">
        <f t="shared" si="1850"/>
        <v>0</v>
      </c>
      <c r="AS363" s="47"/>
      <c r="AT363" s="52">
        <f t="shared" si="1851"/>
        <v>0</v>
      </c>
      <c r="AU363" s="47">
        <v>4.5</v>
      </c>
      <c r="AV363" s="52">
        <f t="shared" si="1852"/>
        <v>270</v>
      </c>
      <c r="AW363" s="47"/>
      <c r="AX363" s="52">
        <f t="shared" si="1853"/>
        <v>0</v>
      </c>
      <c r="AY363" s="47"/>
      <c r="AZ363" s="481">
        <f t="shared" si="1854"/>
        <v>0</v>
      </c>
      <c r="BA363" s="486"/>
      <c r="BB363" s="52">
        <f>SUM(BA363*$D363)</f>
        <v>0</v>
      </c>
      <c r="BC363" s="47"/>
      <c r="BD363" s="52">
        <f>SUM(BC363*$D363)</f>
        <v>0</v>
      </c>
      <c r="BE363" s="47"/>
      <c r="BF363" s="52">
        <f>SUM(BE363*$D363)</f>
        <v>0</v>
      </c>
      <c r="BG363" s="47"/>
      <c r="BH363" s="52">
        <f>SUM(BG363*$D363)</f>
        <v>0</v>
      </c>
      <c r="BI363" s="47"/>
      <c r="BJ363" s="52">
        <f>SUM(BI363*$D363)</f>
        <v>0</v>
      </c>
      <c r="BK363" s="47"/>
      <c r="BL363" s="52">
        <f>SUM(BK363*$D363)</f>
        <v>0</v>
      </c>
      <c r="BM363" s="47"/>
      <c r="BN363" s="52">
        <f>SUM(BM363*$D363)</f>
        <v>0</v>
      </c>
      <c r="BO363" s="47"/>
      <c r="BP363" s="52">
        <f>SUM(BO363*$D363)</f>
        <v>0</v>
      </c>
      <c r="BQ363" s="47"/>
      <c r="BR363" s="52">
        <f>SUM(BQ363*$D363)</f>
        <v>0</v>
      </c>
      <c r="BS363" s="47"/>
      <c r="BT363" s="52">
        <f>SUM(BS363*$D363)</f>
        <v>0</v>
      </c>
      <c r="BU363" s="47"/>
      <c r="BV363" s="52">
        <f>SUM(BU363*$D363)</f>
        <v>0</v>
      </c>
      <c r="BW363" s="47"/>
      <c r="BX363" s="505">
        <f>SUM(BW363*$D363)</f>
        <v>0</v>
      </c>
      <c r="BY363" s="499"/>
      <c r="BZ363" s="52">
        <f>SUM(BY363*$D363)</f>
        <v>0</v>
      </c>
      <c r="CA363" s="47"/>
      <c r="CB363" s="52">
        <f>SUM(CA363*$D363)</f>
        <v>0</v>
      </c>
      <c r="CC363" s="47"/>
      <c r="CD363" s="52">
        <f>SUM(CC363*$D363)</f>
        <v>0</v>
      </c>
      <c r="CE363" s="47"/>
      <c r="CF363" s="52">
        <f>SUM(CE363*$D363)</f>
        <v>0</v>
      </c>
      <c r="CG363" s="42"/>
      <c r="CH363" s="49">
        <f t="shared" si="1871"/>
        <v>4.5</v>
      </c>
      <c r="CI363" s="49">
        <f t="shared" si="1928"/>
        <v>270</v>
      </c>
      <c r="CJ363" s="1"/>
      <c r="CK363" s="1"/>
      <c r="CL363" s="207"/>
      <c r="CM363" s="207">
        <f t="shared" si="1872"/>
        <v>0</v>
      </c>
      <c r="CN363" s="206">
        <f t="shared" si="1929"/>
        <v>0</v>
      </c>
      <c r="CO363" s="206">
        <f t="shared" si="1930"/>
        <v>0</v>
      </c>
      <c r="CP363" s="207"/>
      <c r="CQ363" s="207">
        <f t="shared" si="1931"/>
        <v>0</v>
      </c>
      <c r="CR363" s="206">
        <f t="shared" si="1932"/>
        <v>0</v>
      </c>
      <c r="CS363" s="206">
        <f t="shared" si="1933"/>
        <v>0</v>
      </c>
      <c r="CT363" s="207"/>
      <c r="CU363" s="207">
        <f>SUM(CT363*D363)</f>
        <v>0</v>
      </c>
      <c r="CV363" s="206">
        <f t="shared" si="1934"/>
        <v>0</v>
      </c>
      <c r="CW363" s="206">
        <f t="shared" si="1935"/>
        <v>0</v>
      </c>
      <c r="CX363" s="207"/>
      <c r="CY363" s="207">
        <f t="shared" si="1936"/>
        <v>0</v>
      </c>
      <c r="CZ363" s="206">
        <f t="shared" si="1926"/>
        <v>0</v>
      </c>
      <c r="DA363" s="206">
        <f t="shared" si="1927"/>
        <v>0</v>
      </c>
      <c r="DB363" s="207"/>
      <c r="DC363" s="207">
        <f t="shared" si="1937"/>
        <v>0</v>
      </c>
      <c r="DD363" s="206">
        <f t="shared" si="2037"/>
        <v>0</v>
      </c>
      <c r="DE363" s="206">
        <f t="shared" si="1939"/>
        <v>0</v>
      </c>
      <c r="DF363" s="207"/>
      <c r="DG363" s="207">
        <f t="shared" si="1940"/>
        <v>0</v>
      </c>
      <c r="DH363" s="206">
        <f t="shared" si="1941"/>
        <v>0</v>
      </c>
      <c r="DI363" s="206">
        <f t="shared" si="1942"/>
        <v>0</v>
      </c>
      <c r="DJ363" s="207"/>
      <c r="DK363" s="207">
        <f t="shared" si="1943"/>
        <v>0</v>
      </c>
      <c r="DL363" s="206">
        <f t="shared" si="1944"/>
        <v>0</v>
      </c>
      <c r="DM363" s="206">
        <f t="shared" si="1945"/>
        <v>0</v>
      </c>
      <c r="DN363" s="207"/>
      <c r="DO363" s="207">
        <f t="shared" si="1946"/>
        <v>0</v>
      </c>
      <c r="DP363" s="206">
        <f t="shared" si="1947"/>
        <v>0</v>
      </c>
      <c r="DQ363" s="206">
        <f t="shared" si="1948"/>
        <v>0</v>
      </c>
      <c r="DR363" s="207"/>
      <c r="DS363" s="207">
        <f t="shared" si="1949"/>
        <v>0</v>
      </c>
      <c r="DT363" s="206">
        <f t="shared" si="1950"/>
        <v>0</v>
      </c>
      <c r="DU363" s="206">
        <f t="shared" si="1951"/>
        <v>0</v>
      </c>
      <c r="DV363" s="207"/>
      <c r="DW363" s="207">
        <f t="shared" si="1874"/>
        <v>0</v>
      </c>
      <c r="DX363" s="206">
        <f t="shared" si="1875"/>
        <v>0</v>
      </c>
      <c r="DY363" s="206">
        <f t="shared" si="1876"/>
        <v>0</v>
      </c>
      <c r="DZ363" s="525"/>
      <c r="EA363" s="207">
        <f t="shared" si="1877"/>
        <v>0</v>
      </c>
      <c r="EB363" s="206">
        <f t="shared" si="1878"/>
        <v>0</v>
      </c>
      <c r="EC363" s="206">
        <f t="shared" si="1879"/>
        <v>0</v>
      </c>
      <c r="ED363" s="207"/>
      <c r="EE363" s="207">
        <f t="shared" si="1880"/>
        <v>0</v>
      </c>
      <c r="EF363" s="206">
        <f t="shared" si="1881"/>
        <v>0</v>
      </c>
      <c r="EG363" s="206">
        <f t="shared" si="1882"/>
        <v>0</v>
      </c>
      <c r="EH363" s="207"/>
      <c r="EI363" s="207">
        <f t="shared" si="1883"/>
        <v>0</v>
      </c>
      <c r="EJ363" s="206">
        <f t="shared" si="1884"/>
        <v>0</v>
      </c>
      <c r="EK363" s="206">
        <f t="shared" si="1885"/>
        <v>0</v>
      </c>
      <c r="EL363" s="207"/>
      <c r="EM363" s="207">
        <f>SUM(EL363*T363)</f>
        <v>0</v>
      </c>
      <c r="EN363" s="206">
        <f t="shared" si="1887"/>
        <v>0</v>
      </c>
      <c r="EO363" s="206">
        <f t="shared" si="1888"/>
        <v>0</v>
      </c>
      <c r="EP363" s="207"/>
      <c r="EQ363" s="207">
        <f>SUM(EP363*X363)</f>
        <v>0</v>
      </c>
      <c r="ER363" s="206">
        <f t="shared" si="1890"/>
        <v>0</v>
      </c>
      <c r="ES363" s="206">
        <f t="shared" si="1891"/>
        <v>0</v>
      </c>
      <c r="ET363" s="207"/>
      <c r="EU363" s="207">
        <f t="shared" si="1892"/>
        <v>0</v>
      </c>
      <c r="EV363" s="206">
        <f t="shared" si="1893"/>
        <v>0</v>
      </c>
      <c r="EW363" s="206">
        <f t="shared" si="1894"/>
        <v>0</v>
      </c>
      <c r="EX363" s="207"/>
      <c r="EY363" s="207">
        <f>SUM(EX363*AF363)</f>
        <v>0</v>
      </c>
      <c r="EZ363" s="206">
        <f t="shared" si="1896"/>
        <v>0</v>
      </c>
      <c r="FA363" s="206">
        <f t="shared" si="1897"/>
        <v>0</v>
      </c>
      <c r="FB363" s="207"/>
      <c r="FC363" s="207">
        <f t="shared" si="1898"/>
        <v>0</v>
      </c>
      <c r="FD363" s="206">
        <f t="shared" si="1899"/>
        <v>0</v>
      </c>
      <c r="FE363" s="206">
        <f t="shared" si="1900"/>
        <v>0</v>
      </c>
      <c r="FF363" s="207"/>
      <c r="FG363" s="207">
        <f t="shared" si="1901"/>
        <v>0</v>
      </c>
      <c r="FH363" s="206">
        <f t="shared" si="1902"/>
        <v>0</v>
      </c>
      <c r="FI363" s="206">
        <f t="shared" si="1903"/>
        <v>0</v>
      </c>
      <c r="FJ363" s="207"/>
      <c r="FK363" s="207">
        <f t="shared" si="1904"/>
        <v>0</v>
      </c>
      <c r="FL363" s="206">
        <f t="shared" si="1905"/>
        <v>4.5</v>
      </c>
      <c r="FM363" s="206">
        <f t="shared" si="1906"/>
        <v>270</v>
      </c>
      <c r="FN363" s="207"/>
      <c r="FO363" s="207">
        <f t="shared" si="1907"/>
        <v>0</v>
      </c>
      <c r="FP363" s="206">
        <f t="shared" si="1908"/>
        <v>0</v>
      </c>
      <c r="FQ363" s="206">
        <f t="shared" si="1909"/>
        <v>0</v>
      </c>
      <c r="FR363" s="207"/>
      <c r="FS363" s="207">
        <f t="shared" si="1910"/>
        <v>0</v>
      </c>
      <c r="FT363" s="206">
        <f t="shared" si="1911"/>
        <v>0</v>
      </c>
      <c r="FU363" s="206">
        <f t="shared" si="1912"/>
        <v>0</v>
      </c>
      <c r="FV363" s="207"/>
      <c r="FW363" s="207">
        <f>SUM(FV363*CH363)</f>
        <v>0</v>
      </c>
      <c r="FX363" s="206"/>
      <c r="FY363" s="206"/>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1:263" s="436" customFormat="1" x14ac:dyDescent="0.2">
      <c r="A364" s="45" t="s">
        <v>172</v>
      </c>
      <c r="B364" s="45" t="s">
        <v>173</v>
      </c>
      <c r="C364" s="45" t="s">
        <v>9</v>
      </c>
      <c r="D364" s="45">
        <v>60</v>
      </c>
      <c r="E364" s="486"/>
      <c r="F364" s="52">
        <f>SUM(E364*$D364)</f>
        <v>0</v>
      </c>
      <c r="G364" s="47"/>
      <c r="H364" s="52">
        <f>SUM(G364*$D364)</f>
        <v>0</v>
      </c>
      <c r="I364" s="47"/>
      <c r="J364" s="52">
        <f>SUM(I364*$D364)</f>
        <v>0</v>
      </c>
      <c r="K364" s="47"/>
      <c r="L364" s="52">
        <f>SUM(K364*$D364)</f>
        <v>0</v>
      </c>
      <c r="M364" s="47"/>
      <c r="N364" s="52">
        <f>SUM(M364*$D364)</f>
        <v>0</v>
      </c>
      <c r="O364" s="47"/>
      <c r="P364" s="52">
        <f>SUM(O364*$D364)</f>
        <v>0</v>
      </c>
      <c r="Q364" s="47"/>
      <c r="R364" s="52">
        <f>SUM(Q364*$D364)</f>
        <v>0</v>
      </c>
      <c r="S364" s="47"/>
      <c r="T364" s="52">
        <f>SUM(S364*$D364)</f>
        <v>0</v>
      </c>
      <c r="U364" s="47"/>
      <c r="V364" s="52">
        <f>SUM(U364*$D364)</f>
        <v>0</v>
      </c>
      <c r="W364" s="47"/>
      <c r="X364" s="52">
        <f>SUM(W364*$D364)</f>
        <v>0</v>
      </c>
      <c r="Y364" s="47"/>
      <c r="Z364" s="52">
        <f>SUM(Y364*$D364)</f>
        <v>0</v>
      </c>
      <c r="AA364" s="47"/>
      <c r="AB364" s="481">
        <f>SUM(AA364*$D364)</f>
        <v>0</v>
      </c>
      <c r="AC364" s="486"/>
      <c r="AD364" s="52">
        <f t="shared" si="1843"/>
        <v>0</v>
      </c>
      <c r="AE364" s="47"/>
      <c r="AF364" s="52">
        <f t="shared" si="1844"/>
        <v>0</v>
      </c>
      <c r="AG364" s="47"/>
      <c r="AH364" s="52">
        <f t="shared" si="1845"/>
        <v>0</v>
      </c>
      <c r="AI364" s="47"/>
      <c r="AJ364" s="52">
        <f t="shared" si="1846"/>
        <v>0</v>
      </c>
      <c r="AK364" s="47"/>
      <c r="AL364" s="52">
        <f t="shared" si="1847"/>
        <v>0</v>
      </c>
      <c r="AM364" s="47"/>
      <c r="AN364" s="52">
        <f t="shared" si="1848"/>
        <v>0</v>
      </c>
      <c r="AO364" s="47"/>
      <c r="AP364" s="52">
        <f t="shared" si="1849"/>
        <v>0</v>
      </c>
      <c r="AQ364" s="47"/>
      <c r="AR364" s="52">
        <f t="shared" si="1850"/>
        <v>0</v>
      </c>
      <c r="AS364" s="47"/>
      <c r="AT364" s="52">
        <f t="shared" si="1851"/>
        <v>0</v>
      </c>
      <c r="AU364" s="47"/>
      <c r="AV364" s="52">
        <f t="shared" si="1852"/>
        <v>0</v>
      </c>
      <c r="AW364" s="47"/>
      <c r="AX364" s="52">
        <f t="shared" si="1853"/>
        <v>0</v>
      </c>
      <c r="AY364" s="47"/>
      <c r="AZ364" s="481">
        <f t="shared" si="1854"/>
        <v>0</v>
      </c>
      <c r="BA364" s="486"/>
      <c r="BB364" s="52">
        <f>SUM(BA364*$D364)</f>
        <v>0</v>
      </c>
      <c r="BC364" s="47"/>
      <c r="BD364" s="52">
        <f>SUM(BC364*$D364)</f>
        <v>0</v>
      </c>
      <c r="BE364" s="47"/>
      <c r="BF364" s="52">
        <f>SUM(BE364*$D364)</f>
        <v>0</v>
      </c>
      <c r="BG364" s="47"/>
      <c r="BH364" s="52">
        <f>SUM(BG364*$D364)</f>
        <v>0</v>
      </c>
      <c r="BI364" s="47"/>
      <c r="BJ364" s="52">
        <f>SUM(BI364*$D364)</f>
        <v>0</v>
      </c>
      <c r="BK364" s="47"/>
      <c r="BL364" s="52">
        <f>SUM(BK364*$D364)</f>
        <v>0</v>
      </c>
      <c r="BM364" s="47"/>
      <c r="BN364" s="52">
        <f>SUM(BM364*$D364)</f>
        <v>0</v>
      </c>
      <c r="BO364" s="47"/>
      <c r="BP364" s="52">
        <f>SUM(BO364*$D364)</f>
        <v>0</v>
      </c>
      <c r="BQ364" s="47"/>
      <c r="BR364" s="52">
        <f>SUM(BQ364*$D364)</f>
        <v>0</v>
      </c>
      <c r="BS364" s="47"/>
      <c r="BT364" s="52">
        <f>SUM(BS364*$D364)</f>
        <v>0</v>
      </c>
      <c r="BU364" s="47"/>
      <c r="BV364" s="52">
        <f>SUM(BU364*$D364)</f>
        <v>0</v>
      </c>
      <c r="BW364" s="47"/>
      <c r="BX364" s="505">
        <f>SUM(BW364*$D364)</f>
        <v>0</v>
      </c>
      <c r="BY364" s="499"/>
      <c r="BZ364" s="52">
        <f>SUM(BY364*$D364)</f>
        <v>0</v>
      </c>
      <c r="CA364" s="47"/>
      <c r="CB364" s="52">
        <f>SUM(CA364*$D364)</f>
        <v>0</v>
      </c>
      <c r="CC364" s="47"/>
      <c r="CD364" s="52">
        <f>SUM(CC364*$D364)</f>
        <v>0</v>
      </c>
      <c r="CE364" s="47"/>
      <c r="CF364" s="52">
        <f>SUM(CE364*$D364)</f>
        <v>0</v>
      </c>
      <c r="CG364" s="42"/>
      <c r="CH364" s="49">
        <f t="shared" si="1871"/>
        <v>0</v>
      </c>
      <c r="CI364" s="49">
        <f t="shared" si="1928"/>
        <v>0</v>
      </c>
      <c r="CJ364" s="1"/>
      <c r="CK364" s="1"/>
      <c r="CL364" s="207"/>
      <c r="CM364" s="207">
        <f t="shared" si="1872"/>
        <v>0</v>
      </c>
      <c r="CN364" s="206">
        <f t="shared" si="1929"/>
        <v>0</v>
      </c>
      <c r="CO364" s="206">
        <f t="shared" si="1930"/>
        <v>0</v>
      </c>
      <c r="CP364" s="207"/>
      <c r="CQ364" s="207">
        <f t="shared" si="1931"/>
        <v>0</v>
      </c>
      <c r="CR364" s="206">
        <f t="shared" si="1932"/>
        <v>0</v>
      </c>
      <c r="CS364" s="206">
        <f t="shared" si="1933"/>
        <v>0</v>
      </c>
      <c r="CT364" s="207"/>
      <c r="CU364" s="207">
        <f>SUM(CT364*D366)</f>
        <v>0</v>
      </c>
      <c r="CV364" s="206">
        <f t="shared" si="1934"/>
        <v>0</v>
      </c>
      <c r="CW364" s="206">
        <f t="shared" si="1935"/>
        <v>0</v>
      </c>
      <c r="CX364" s="207"/>
      <c r="CY364" s="207">
        <f t="shared" si="1936"/>
        <v>0</v>
      </c>
      <c r="CZ364" s="206">
        <f t="shared" si="1926"/>
        <v>0</v>
      </c>
      <c r="DA364" s="206">
        <f t="shared" si="1927"/>
        <v>0</v>
      </c>
      <c r="DB364" s="207"/>
      <c r="DC364" s="207">
        <f t="shared" si="1937"/>
        <v>0</v>
      </c>
      <c r="DD364" s="206">
        <f t="shared" si="2037"/>
        <v>0</v>
      </c>
      <c r="DE364" s="206">
        <f t="shared" si="1939"/>
        <v>0</v>
      </c>
      <c r="DF364" s="207"/>
      <c r="DG364" s="207">
        <f t="shared" si="1940"/>
        <v>0</v>
      </c>
      <c r="DH364" s="206">
        <f t="shared" si="1941"/>
        <v>0</v>
      </c>
      <c r="DI364" s="206">
        <f t="shared" si="1942"/>
        <v>0</v>
      </c>
      <c r="DJ364" s="207"/>
      <c r="DK364" s="207">
        <f t="shared" si="1943"/>
        <v>0</v>
      </c>
      <c r="DL364" s="206">
        <f t="shared" si="1944"/>
        <v>0</v>
      </c>
      <c r="DM364" s="206">
        <f t="shared" si="1945"/>
        <v>0</v>
      </c>
      <c r="DN364" s="207"/>
      <c r="DO364" s="207">
        <f t="shared" si="1946"/>
        <v>0</v>
      </c>
      <c r="DP364" s="206">
        <f t="shared" si="1947"/>
        <v>0</v>
      </c>
      <c r="DQ364" s="206">
        <f t="shared" si="1948"/>
        <v>0</v>
      </c>
      <c r="DR364" s="207"/>
      <c r="DS364" s="207">
        <f t="shared" si="1949"/>
        <v>0</v>
      </c>
      <c r="DT364" s="206">
        <f t="shared" si="1950"/>
        <v>0</v>
      </c>
      <c r="DU364" s="206">
        <f t="shared" si="1951"/>
        <v>0</v>
      </c>
      <c r="DV364" s="207"/>
      <c r="DW364" s="207">
        <f t="shared" si="1874"/>
        <v>0</v>
      </c>
      <c r="DX364" s="206">
        <f t="shared" si="1875"/>
        <v>0</v>
      </c>
      <c r="DY364" s="206">
        <f t="shared" si="1876"/>
        <v>0</v>
      </c>
      <c r="DZ364" s="525"/>
      <c r="EA364" s="207">
        <f t="shared" si="1877"/>
        <v>0</v>
      </c>
      <c r="EB364" s="206">
        <f t="shared" si="1878"/>
        <v>0</v>
      </c>
      <c r="EC364" s="206">
        <f t="shared" si="1879"/>
        <v>0</v>
      </c>
      <c r="ED364" s="207"/>
      <c r="EE364" s="207">
        <f t="shared" si="1880"/>
        <v>0</v>
      </c>
      <c r="EF364" s="206">
        <f t="shared" si="1881"/>
        <v>0</v>
      </c>
      <c r="EG364" s="206">
        <f t="shared" si="1882"/>
        <v>0</v>
      </c>
      <c r="EH364" s="207"/>
      <c r="EI364" s="207">
        <f t="shared" si="1883"/>
        <v>0</v>
      </c>
      <c r="EJ364" s="206">
        <f t="shared" si="1884"/>
        <v>0</v>
      </c>
      <c r="EK364" s="206">
        <f t="shared" si="1885"/>
        <v>0</v>
      </c>
      <c r="EL364" s="207"/>
      <c r="EM364" s="207">
        <f>SUM(EL364*T366)</f>
        <v>0</v>
      </c>
      <c r="EN364" s="206">
        <f t="shared" si="1887"/>
        <v>0</v>
      </c>
      <c r="EO364" s="206">
        <f t="shared" si="1888"/>
        <v>0</v>
      </c>
      <c r="EP364" s="207"/>
      <c r="EQ364" s="207">
        <f>SUM(EP364*X366)</f>
        <v>0</v>
      </c>
      <c r="ER364" s="206">
        <f t="shared" si="1890"/>
        <v>0</v>
      </c>
      <c r="ES364" s="206">
        <f t="shared" si="1891"/>
        <v>0</v>
      </c>
      <c r="ET364" s="207"/>
      <c r="EU364" s="207">
        <f t="shared" si="1892"/>
        <v>0</v>
      </c>
      <c r="EV364" s="206">
        <f t="shared" si="1893"/>
        <v>0</v>
      </c>
      <c r="EW364" s="206">
        <f t="shared" si="1894"/>
        <v>0</v>
      </c>
      <c r="EX364" s="207"/>
      <c r="EY364" s="207">
        <f>SUM(EX364*AF366)</f>
        <v>0</v>
      </c>
      <c r="EZ364" s="206">
        <f t="shared" si="1896"/>
        <v>0</v>
      </c>
      <c r="FA364" s="206">
        <f t="shared" si="1897"/>
        <v>0</v>
      </c>
      <c r="FB364" s="207"/>
      <c r="FC364" s="207">
        <f t="shared" si="1898"/>
        <v>0</v>
      </c>
      <c r="FD364" s="206">
        <f t="shared" si="1899"/>
        <v>0</v>
      </c>
      <c r="FE364" s="206">
        <f t="shared" si="1900"/>
        <v>0</v>
      </c>
      <c r="FF364" s="207"/>
      <c r="FG364" s="207">
        <f t="shared" si="1901"/>
        <v>0</v>
      </c>
      <c r="FH364" s="206">
        <f t="shared" si="1902"/>
        <v>0</v>
      </c>
      <c r="FI364" s="206">
        <f t="shared" si="1903"/>
        <v>0</v>
      </c>
      <c r="FJ364" s="207"/>
      <c r="FK364" s="207">
        <f t="shared" si="1904"/>
        <v>0</v>
      </c>
      <c r="FL364" s="206">
        <f t="shared" si="1905"/>
        <v>0</v>
      </c>
      <c r="FM364" s="206">
        <f t="shared" si="1906"/>
        <v>0</v>
      </c>
      <c r="FN364" s="207"/>
      <c r="FO364" s="207">
        <f t="shared" si="1907"/>
        <v>0</v>
      </c>
      <c r="FP364" s="206">
        <f t="shared" si="1908"/>
        <v>0</v>
      </c>
      <c r="FQ364" s="206">
        <f t="shared" si="1909"/>
        <v>0</v>
      </c>
      <c r="FR364" s="207"/>
      <c r="FS364" s="207">
        <f t="shared" si="1910"/>
        <v>0</v>
      </c>
      <c r="FT364" s="206">
        <f t="shared" si="1911"/>
        <v>0</v>
      </c>
      <c r="FU364" s="206">
        <f t="shared" si="1912"/>
        <v>0</v>
      </c>
      <c r="FV364" s="207"/>
      <c r="FW364" s="207">
        <f>SUM(FV364*CH366)</f>
        <v>0</v>
      </c>
      <c r="FX364" s="206"/>
      <c r="FY364" s="206"/>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1:263" s="3" customFormat="1" x14ac:dyDescent="0.2">
      <c r="A365" s="45"/>
      <c r="B365" s="45"/>
      <c r="C365" s="45"/>
      <c r="D365" s="45"/>
      <c r="E365" s="486"/>
      <c r="F365" s="52">
        <f t="shared" ref="F365" si="2108">SUM(E365*$D365)</f>
        <v>0</v>
      </c>
      <c r="G365" s="47"/>
      <c r="H365" s="52">
        <f t="shared" ref="H365" si="2109">SUM(G365*$D365)</f>
        <v>0</v>
      </c>
      <c r="I365" s="47"/>
      <c r="J365" s="52">
        <f t="shared" ref="J365" si="2110">SUM(I365*$D365)</f>
        <v>0</v>
      </c>
      <c r="K365" s="47"/>
      <c r="L365" s="52">
        <f t="shared" ref="L365" si="2111">SUM(K365*$D365)</f>
        <v>0</v>
      </c>
      <c r="M365" s="47"/>
      <c r="N365" s="52">
        <f t="shared" ref="N365" si="2112">SUM(M365*$D365)</f>
        <v>0</v>
      </c>
      <c r="O365" s="47"/>
      <c r="P365" s="52">
        <f t="shared" ref="P365" si="2113">SUM(O365*$D365)</f>
        <v>0</v>
      </c>
      <c r="Q365" s="47"/>
      <c r="R365" s="52">
        <f t="shared" ref="R365" si="2114">SUM(Q365*$D365)</f>
        <v>0</v>
      </c>
      <c r="S365" s="47"/>
      <c r="T365" s="52">
        <f t="shared" ref="T365" si="2115">SUM(S365*$D365)</f>
        <v>0</v>
      </c>
      <c r="U365" s="47"/>
      <c r="V365" s="52">
        <f t="shared" ref="V365" si="2116">SUM(U365*$D365)</f>
        <v>0</v>
      </c>
      <c r="W365" s="47"/>
      <c r="X365" s="52">
        <f t="shared" ref="X365" si="2117">SUM(W365*$D365)</f>
        <v>0</v>
      </c>
      <c r="Y365" s="47"/>
      <c r="Z365" s="52">
        <f t="shared" ref="Z365" si="2118">SUM(Y365*$D365)</f>
        <v>0</v>
      </c>
      <c r="AA365" s="47"/>
      <c r="AB365" s="481">
        <f t="shared" ref="AB365" si="2119">SUM(AA365*$D365)</f>
        <v>0</v>
      </c>
      <c r="AC365" s="486"/>
      <c r="AD365" s="52">
        <f t="shared" si="1843"/>
        <v>0</v>
      </c>
      <c r="AE365" s="47"/>
      <c r="AF365" s="52">
        <f t="shared" si="1844"/>
        <v>0</v>
      </c>
      <c r="AG365" s="47"/>
      <c r="AH365" s="52">
        <f t="shared" si="1845"/>
        <v>0</v>
      </c>
      <c r="AI365" s="47"/>
      <c r="AJ365" s="52">
        <f t="shared" si="1846"/>
        <v>0</v>
      </c>
      <c r="AK365" s="47"/>
      <c r="AL365" s="52">
        <f t="shared" si="1847"/>
        <v>0</v>
      </c>
      <c r="AM365" s="47"/>
      <c r="AN365" s="52">
        <f t="shared" si="1848"/>
        <v>0</v>
      </c>
      <c r="AO365" s="47"/>
      <c r="AP365" s="52">
        <f t="shared" si="1849"/>
        <v>0</v>
      </c>
      <c r="AQ365" s="47"/>
      <c r="AR365" s="52">
        <f t="shared" si="1850"/>
        <v>0</v>
      </c>
      <c r="AS365" s="47"/>
      <c r="AT365" s="52">
        <f t="shared" si="1851"/>
        <v>0</v>
      </c>
      <c r="AU365" s="47"/>
      <c r="AV365" s="52">
        <f t="shared" si="1852"/>
        <v>0</v>
      </c>
      <c r="AW365" s="47"/>
      <c r="AX365" s="52">
        <f t="shared" si="1853"/>
        <v>0</v>
      </c>
      <c r="AY365" s="47"/>
      <c r="AZ365" s="481">
        <f t="shared" si="1854"/>
        <v>0</v>
      </c>
      <c r="BA365" s="486"/>
      <c r="BB365" s="52">
        <f t="shared" ref="BB365" si="2120">SUM(BA365*$D365)</f>
        <v>0</v>
      </c>
      <c r="BC365" s="47"/>
      <c r="BD365" s="52">
        <f t="shared" ref="BD365" si="2121">SUM(BC365*$D365)</f>
        <v>0</v>
      </c>
      <c r="BE365" s="47"/>
      <c r="BF365" s="52">
        <f t="shared" ref="BF365" si="2122">SUM(BE365*$D365)</f>
        <v>0</v>
      </c>
      <c r="BG365" s="47"/>
      <c r="BH365" s="52">
        <f t="shared" ref="BH365" si="2123">SUM(BG365*$D365)</f>
        <v>0</v>
      </c>
      <c r="BI365" s="47"/>
      <c r="BJ365" s="52">
        <f t="shared" ref="BJ365" si="2124">SUM(BI365*$D365)</f>
        <v>0</v>
      </c>
      <c r="BK365" s="47"/>
      <c r="BL365" s="52">
        <f t="shared" ref="BL365" si="2125">SUM(BK365*$D365)</f>
        <v>0</v>
      </c>
      <c r="BM365" s="47"/>
      <c r="BN365" s="52">
        <f t="shared" ref="BN365" si="2126">SUM(BM365*$D365)</f>
        <v>0</v>
      </c>
      <c r="BO365" s="47"/>
      <c r="BP365" s="52">
        <f t="shared" ref="BP365" si="2127">SUM(BO365*$D365)</f>
        <v>0</v>
      </c>
      <c r="BQ365" s="47"/>
      <c r="BR365" s="52">
        <f t="shared" ref="BR365" si="2128">SUM(BQ365*$D365)</f>
        <v>0</v>
      </c>
      <c r="BS365" s="47"/>
      <c r="BT365" s="52">
        <f t="shared" ref="BT365" si="2129">SUM(BS365*$D365)</f>
        <v>0</v>
      </c>
      <c r="BU365" s="47"/>
      <c r="BV365" s="52">
        <f t="shared" ref="BV365" si="2130">SUM(BU365*$D365)</f>
        <v>0</v>
      </c>
      <c r="BW365" s="47"/>
      <c r="BX365" s="505">
        <f t="shared" ref="BX365" si="2131">SUM(BW365*$D365)</f>
        <v>0</v>
      </c>
      <c r="BY365" s="499"/>
      <c r="BZ365" s="52">
        <f t="shared" ref="BZ365" si="2132">SUM(BY365*$D365)</f>
        <v>0</v>
      </c>
      <c r="CA365" s="47"/>
      <c r="CB365" s="52">
        <f t="shared" ref="CB365" si="2133">SUM(CA365*$D365)</f>
        <v>0</v>
      </c>
      <c r="CC365" s="47"/>
      <c r="CD365" s="52">
        <f t="shared" ref="CD365" si="2134">SUM(CC365*$D365)</f>
        <v>0</v>
      </c>
      <c r="CE365" s="47"/>
      <c r="CF365" s="52">
        <f t="shared" ref="CF365" si="2135">SUM(CE365*$D365)</f>
        <v>0</v>
      </c>
      <c r="CG365" s="42"/>
      <c r="CH365" s="49">
        <f t="shared" si="1871"/>
        <v>0</v>
      </c>
      <c r="CI365" s="49">
        <f t="shared" si="1928"/>
        <v>0</v>
      </c>
      <c r="CJ365" s="1"/>
      <c r="CK365" s="1"/>
      <c r="CL365" s="207"/>
      <c r="CM365" s="207">
        <f t="shared" si="1872"/>
        <v>0</v>
      </c>
      <c r="CN365" s="206">
        <f t="shared" si="1929"/>
        <v>0</v>
      </c>
      <c r="CO365" s="206">
        <f t="shared" si="1930"/>
        <v>0</v>
      </c>
      <c r="CP365" s="207"/>
      <c r="CQ365" s="207">
        <f t="shared" si="1931"/>
        <v>0</v>
      </c>
      <c r="CR365" s="206">
        <f t="shared" si="1932"/>
        <v>0</v>
      </c>
      <c r="CS365" s="206">
        <f t="shared" si="1933"/>
        <v>0</v>
      </c>
      <c r="CT365" s="207"/>
      <c r="CU365" s="207">
        <f>SUM(CT365*D365)</f>
        <v>0</v>
      </c>
      <c r="CV365" s="206">
        <f t="shared" si="1934"/>
        <v>0</v>
      </c>
      <c r="CW365" s="206">
        <f t="shared" si="1935"/>
        <v>0</v>
      </c>
      <c r="CX365" s="207"/>
      <c r="CY365" s="207">
        <f t="shared" si="1936"/>
        <v>0</v>
      </c>
      <c r="CZ365" s="206">
        <f t="shared" si="1926"/>
        <v>0</v>
      </c>
      <c r="DA365" s="206">
        <f t="shared" si="1927"/>
        <v>0</v>
      </c>
      <c r="DB365" s="207"/>
      <c r="DC365" s="207">
        <f t="shared" si="1937"/>
        <v>0</v>
      </c>
      <c r="DD365" s="206">
        <f t="shared" si="2037"/>
        <v>0</v>
      </c>
      <c r="DE365" s="206">
        <f t="shared" si="1939"/>
        <v>0</v>
      </c>
      <c r="DF365" s="207"/>
      <c r="DG365" s="207">
        <f t="shared" si="1940"/>
        <v>0</v>
      </c>
      <c r="DH365" s="206">
        <f t="shared" si="1941"/>
        <v>0</v>
      </c>
      <c r="DI365" s="206">
        <f t="shared" si="1942"/>
        <v>0</v>
      </c>
      <c r="DJ365" s="207"/>
      <c r="DK365" s="207">
        <f t="shared" si="1943"/>
        <v>0</v>
      </c>
      <c r="DL365" s="206">
        <f t="shared" si="1944"/>
        <v>0</v>
      </c>
      <c r="DM365" s="206">
        <f t="shared" si="1945"/>
        <v>0</v>
      </c>
      <c r="DN365" s="207"/>
      <c r="DO365" s="207">
        <f t="shared" si="1946"/>
        <v>0</v>
      </c>
      <c r="DP365" s="206">
        <f t="shared" si="1947"/>
        <v>0</v>
      </c>
      <c r="DQ365" s="206">
        <f t="shared" si="1948"/>
        <v>0</v>
      </c>
      <c r="DR365" s="207"/>
      <c r="DS365" s="207">
        <f t="shared" si="1949"/>
        <v>0</v>
      </c>
      <c r="DT365" s="206">
        <f t="shared" si="1950"/>
        <v>0</v>
      </c>
      <c r="DU365" s="206">
        <f t="shared" si="1951"/>
        <v>0</v>
      </c>
      <c r="DV365" s="207"/>
      <c r="DW365" s="207">
        <f t="shared" si="1874"/>
        <v>0</v>
      </c>
      <c r="DX365" s="206">
        <f t="shared" si="1875"/>
        <v>0</v>
      </c>
      <c r="DY365" s="206">
        <f t="shared" si="1876"/>
        <v>0</v>
      </c>
      <c r="DZ365" s="525"/>
      <c r="EA365" s="207">
        <f t="shared" si="1877"/>
        <v>0</v>
      </c>
      <c r="EB365" s="206">
        <f t="shared" si="1878"/>
        <v>0</v>
      </c>
      <c r="EC365" s="206">
        <f t="shared" si="1879"/>
        <v>0</v>
      </c>
      <c r="ED365" s="207"/>
      <c r="EE365" s="207">
        <f t="shared" si="1880"/>
        <v>0</v>
      </c>
      <c r="EF365" s="206">
        <f t="shared" si="1881"/>
        <v>0</v>
      </c>
      <c r="EG365" s="206">
        <f t="shared" si="1882"/>
        <v>0</v>
      </c>
      <c r="EH365" s="207"/>
      <c r="EI365" s="207">
        <f t="shared" si="1883"/>
        <v>0</v>
      </c>
      <c r="EJ365" s="206">
        <f t="shared" si="1884"/>
        <v>0</v>
      </c>
      <c r="EK365" s="206">
        <f t="shared" si="1885"/>
        <v>0</v>
      </c>
      <c r="EL365" s="207"/>
      <c r="EM365" s="207">
        <f>SUM(EL365*T365)</f>
        <v>0</v>
      </c>
      <c r="EN365" s="206">
        <f t="shared" si="1887"/>
        <v>0</v>
      </c>
      <c r="EO365" s="206">
        <f t="shared" si="1888"/>
        <v>0</v>
      </c>
      <c r="EP365" s="207"/>
      <c r="EQ365" s="207">
        <f>SUM(EP365*X365)</f>
        <v>0</v>
      </c>
      <c r="ER365" s="206">
        <f t="shared" si="1890"/>
        <v>0</v>
      </c>
      <c r="ES365" s="206">
        <f t="shared" si="1891"/>
        <v>0</v>
      </c>
      <c r="ET365" s="207"/>
      <c r="EU365" s="207">
        <f t="shared" si="1892"/>
        <v>0</v>
      </c>
      <c r="EV365" s="206">
        <f t="shared" si="1893"/>
        <v>0</v>
      </c>
      <c r="EW365" s="206">
        <f t="shared" si="1894"/>
        <v>0</v>
      </c>
      <c r="EX365" s="207"/>
      <c r="EY365" s="207">
        <f>SUM(EX365*AF365)</f>
        <v>0</v>
      </c>
      <c r="EZ365" s="206">
        <f t="shared" si="1896"/>
        <v>0</v>
      </c>
      <c r="FA365" s="206">
        <f t="shared" si="1897"/>
        <v>0</v>
      </c>
      <c r="FB365" s="207"/>
      <c r="FC365" s="207">
        <f t="shared" si="1898"/>
        <v>0</v>
      </c>
      <c r="FD365" s="206">
        <f t="shared" si="1899"/>
        <v>0</v>
      </c>
      <c r="FE365" s="206">
        <f t="shared" si="1900"/>
        <v>0</v>
      </c>
      <c r="FF365" s="207"/>
      <c r="FG365" s="207">
        <f t="shared" si="1901"/>
        <v>0</v>
      </c>
      <c r="FH365" s="206">
        <f t="shared" si="1902"/>
        <v>0</v>
      </c>
      <c r="FI365" s="206">
        <f t="shared" si="1903"/>
        <v>0</v>
      </c>
      <c r="FJ365" s="207"/>
      <c r="FK365" s="207">
        <f t="shared" si="1904"/>
        <v>0</v>
      </c>
      <c r="FL365" s="206">
        <f t="shared" si="1905"/>
        <v>0</v>
      </c>
      <c r="FM365" s="206">
        <f t="shared" si="1906"/>
        <v>0</v>
      </c>
      <c r="FN365" s="207"/>
      <c r="FO365" s="207">
        <f t="shared" si="1907"/>
        <v>0</v>
      </c>
      <c r="FP365" s="206">
        <f t="shared" si="1908"/>
        <v>0</v>
      </c>
      <c r="FQ365" s="206">
        <f t="shared" si="1909"/>
        <v>0</v>
      </c>
      <c r="FR365" s="207"/>
      <c r="FS365" s="207">
        <f t="shared" si="1910"/>
        <v>0</v>
      </c>
      <c r="FT365" s="206">
        <f t="shared" si="1911"/>
        <v>0</v>
      </c>
      <c r="FU365" s="206">
        <f t="shared" si="1912"/>
        <v>0</v>
      </c>
      <c r="FV365" s="207"/>
      <c r="FW365" s="207">
        <f t="shared" ref="FW365" si="2136">SUM(FV365*CH365)</f>
        <v>0</v>
      </c>
      <c r="FX365" s="206"/>
      <c r="FY365" s="206"/>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1:263" s="3" customFormat="1" x14ac:dyDescent="0.2">
      <c r="A366" s="45" t="s">
        <v>177</v>
      </c>
      <c r="B366" s="45" t="s">
        <v>178</v>
      </c>
      <c r="C366" s="45" t="s">
        <v>10</v>
      </c>
      <c r="D366" s="45">
        <v>35</v>
      </c>
      <c r="E366" s="486"/>
      <c r="F366" s="52">
        <f>SUM(E366*$D366)</f>
        <v>0</v>
      </c>
      <c r="G366" s="47"/>
      <c r="H366" s="52">
        <f>SUM(G366*$D366)</f>
        <v>0</v>
      </c>
      <c r="I366" s="47"/>
      <c r="J366" s="52">
        <f>SUM(I366*$D366)</f>
        <v>0</v>
      </c>
      <c r="K366" s="47"/>
      <c r="L366" s="52">
        <f>SUM(K366*$D366)</f>
        <v>0</v>
      </c>
      <c r="M366" s="47"/>
      <c r="N366" s="52">
        <f>SUM(M366*$D366)</f>
        <v>0</v>
      </c>
      <c r="O366" s="47"/>
      <c r="P366" s="52">
        <f>SUM(O366*$D366)</f>
        <v>0</v>
      </c>
      <c r="Q366" s="47"/>
      <c r="R366" s="52">
        <f>SUM(Q366*$D366)</f>
        <v>0</v>
      </c>
      <c r="S366" s="47"/>
      <c r="T366" s="52">
        <f>SUM(S366*$D366)</f>
        <v>0</v>
      </c>
      <c r="U366" s="47"/>
      <c r="V366" s="52">
        <f>SUM(U366*$D366)</f>
        <v>0</v>
      </c>
      <c r="W366" s="47"/>
      <c r="X366" s="52">
        <f>SUM(W366*$D366)</f>
        <v>0</v>
      </c>
      <c r="Y366" s="47"/>
      <c r="Z366" s="52">
        <f>SUM(Y366*$D366)</f>
        <v>0</v>
      </c>
      <c r="AA366" s="47"/>
      <c r="AB366" s="481">
        <f>SUM(AA366*$D366)</f>
        <v>0</v>
      </c>
      <c r="AC366" s="486"/>
      <c r="AD366" s="52">
        <f t="shared" si="1843"/>
        <v>0</v>
      </c>
      <c r="AE366" s="47"/>
      <c r="AF366" s="52">
        <f t="shared" si="1844"/>
        <v>0</v>
      </c>
      <c r="AG366" s="47"/>
      <c r="AH366" s="52">
        <f t="shared" si="1845"/>
        <v>0</v>
      </c>
      <c r="AI366" s="47"/>
      <c r="AJ366" s="52">
        <f t="shared" si="1846"/>
        <v>0</v>
      </c>
      <c r="AK366" s="47"/>
      <c r="AL366" s="52">
        <f t="shared" si="1847"/>
        <v>0</v>
      </c>
      <c r="AM366" s="47"/>
      <c r="AN366" s="52">
        <f t="shared" si="1848"/>
        <v>0</v>
      </c>
      <c r="AO366" s="47"/>
      <c r="AP366" s="52">
        <f t="shared" si="1849"/>
        <v>0</v>
      </c>
      <c r="AQ366" s="47"/>
      <c r="AR366" s="52">
        <f t="shared" si="1850"/>
        <v>0</v>
      </c>
      <c r="AS366" s="47"/>
      <c r="AT366" s="52">
        <f t="shared" si="1851"/>
        <v>0</v>
      </c>
      <c r="AU366" s="47"/>
      <c r="AV366" s="52">
        <f t="shared" si="1852"/>
        <v>0</v>
      </c>
      <c r="AW366" s="47"/>
      <c r="AX366" s="52">
        <f t="shared" si="1853"/>
        <v>0</v>
      </c>
      <c r="AY366" s="47"/>
      <c r="AZ366" s="481">
        <f t="shared" si="1854"/>
        <v>0</v>
      </c>
      <c r="BA366" s="486"/>
      <c r="BB366" s="52">
        <f>SUM(BA366*$D366)</f>
        <v>0</v>
      </c>
      <c r="BC366" s="47"/>
      <c r="BD366" s="52">
        <f>SUM(BC366*$D366)</f>
        <v>0</v>
      </c>
      <c r="BE366" s="47"/>
      <c r="BF366" s="52">
        <f>SUM(BE366*$D366)</f>
        <v>0</v>
      </c>
      <c r="BG366" s="47"/>
      <c r="BH366" s="52">
        <f>SUM(BG366*$D366)</f>
        <v>0</v>
      </c>
      <c r="BI366" s="47"/>
      <c r="BJ366" s="52">
        <f>SUM(BI366*$D366)</f>
        <v>0</v>
      </c>
      <c r="BK366" s="47"/>
      <c r="BL366" s="52">
        <f>SUM(BK366*$D366)</f>
        <v>0</v>
      </c>
      <c r="BM366" s="47"/>
      <c r="BN366" s="52">
        <f>SUM(BM366*$D366)</f>
        <v>0</v>
      </c>
      <c r="BO366" s="47"/>
      <c r="BP366" s="52">
        <f>SUM(BO366*$D366)</f>
        <v>0</v>
      </c>
      <c r="BQ366" s="47"/>
      <c r="BR366" s="52">
        <f>SUM(BQ366*$D366)</f>
        <v>0</v>
      </c>
      <c r="BS366" s="47"/>
      <c r="BT366" s="52">
        <f>SUM(BS366*$D366)</f>
        <v>0</v>
      </c>
      <c r="BU366" s="47"/>
      <c r="BV366" s="52">
        <f>SUM(BU366*$D366)</f>
        <v>0</v>
      </c>
      <c r="BW366" s="47"/>
      <c r="BX366" s="505">
        <f>SUM(BW366*$D366)</f>
        <v>0</v>
      </c>
      <c r="BY366" s="499"/>
      <c r="BZ366" s="52">
        <f>SUM(BY366*$D366)</f>
        <v>0</v>
      </c>
      <c r="CA366" s="47"/>
      <c r="CB366" s="52">
        <f>SUM(CA366*$D366)</f>
        <v>0</v>
      </c>
      <c r="CC366" s="47"/>
      <c r="CD366" s="52">
        <f>SUM(CC366*$D366)</f>
        <v>0</v>
      </c>
      <c r="CE366" s="47"/>
      <c r="CF366" s="52">
        <f>SUM(CE366*$D366)</f>
        <v>0</v>
      </c>
      <c r="CG366" s="42"/>
      <c r="CH366" s="49">
        <f t="shared" si="1871"/>
        <v>0</v>
      </c>
      <c r="CI366" s="49">
        <f t="shared" si="1928"/>
        <v>0</v>
      </c>
      <c r="CJ366" s="1"/>
      <c r="CK366" s="1"/>
      <c r="CL366" s="207"/>
      <c r="CM366" s="207">
        <f t="shared" si="1872"/>
        <v>0</v>
      </c>
      <c r="CN366" s="206">
        <f t="shared" si="1929"/>
        <v>0</v>
      </c>
      <c r="CO366" s="206">
        <f t="shared" si="1930"/>
        <v>0</v>
      </c>
      <c r="CP366" s="207"/>
      <c r="CQ366" s="207">
        <f t="shared" si="1931"/>
        <v>0</v>
      </c>
      <c r="CR366" s="206">
        <f t="shared" si="1932"/>
        <v>0</v>
      </c>
      <c r="CS366" s="206">
        <f t="shared" si="1933"/>
        <v>0</v>
      </c>
      <c r="CT366" s="207"/>
      <c r="CU366" s="207">
        <f>SUM(CT366*D367)</f>
        <v>0</v>
      </c>
      <c r="CV366" s="206">
        <f t="shared" si="1934"/>
        <v>0</v>
      </c>
      <c r="CW366" s="206">
        <f t="shared" si="1935"/>
        <v>0</v>
      </c>
      <c r="CX366" s="207"/>
      <c r="CY366" s="207">
        <f t="shared" si="1936"/>
        <v>0</v>
      </c>
      <c r="CZ366" s="206">
        <f t="shared" si="1926"/>
        <v>0</v>
      </c>
      <c r="DA366" s="206">
        <f t="shared" si="1927"/>
        <v>0</v>
      </c>
      <c r="DB366" s="207"/>
      <c r="DC366" s="207">
        <f t="shared" si="1937"/>
        <v>0</v>
      </c>
      <c r="DD366" s="206">
        <f t="shared" si="2037"/>
        <v>0</v>
      </c>
      <c r="DE366" s="206">
        <f t="shared" si="1939"/>
        <v>0</v>
      </c>
      <c r="DF366" s="207"/>
      <c r="DG366" s="207">
        <f t="shared" si="1940"/>
        <v>0</v>
      </c>
      <c r="DH366" s="206">
        <f t="shared" si="1941"/>
        <v>0</v>
      </c>
      <c r="DI366" s="206">
        <f t="shared" si="1942"/>
        <v>0</v>
      </c>
      <c r="DJ366" s="207"/>
      <c r="DK366" s="207">
        <f t="shared" si="1943"/>
        <v>0</v>
      </c>
      <c r="DL366" s="206">
        <f t="shared" si="1944"/>
        <v>0</v>
      </c>
      <c r="DM366" s="206">
        <f t="shared" si="1945"/>
        <v>0</v>
      </c>
      <c r="DN366" s="207"/>
      <c r="DO366" s="207">
        <f t="shared" si="1946"/>
        <v>0</v>
      </c>
      <c r="DP366" s="206">
        <f t="shared" si="1947"/>
        <v>0</v>
      </c>
      <c r="DQ366" s="206">
        <f t="shared" si="1948"/>
        <v>0</v>
      </c>
      <c r="DR366" s="207"/>
      <c r="DS366" s="207">
        <f t="shared" si="1949"/>
        <v>0</v>
      </c>
      <c r="DT366" s="206">
        <f t="shared" si="1950"/>
        <v>0</v>
      </c>
      <c r="DU366" s="206">
        <f t="shared" si="1951"/>
        <v>0</v>
      </c>
      <c r="DV366" s="207"/>
      <c r="DW366" s="207">
        <f t="shared" si="1874"/>
        <v>0</v>
      </c>
      <c r="DX366" s="206">
        <f t="shared" si="1875"/>
        <v>0</v>
      </c>
      <c r="DY366" s="206">
        <f t="shared" si="1876"/>
        <v>0</v>
      </c>
      <c r="DZ366" s="525"/>
      <c r="EA366" s="207">
        <f t="shared" si="1877"/>
        <v>0</v>
      </c>
      <c r="EB366" s="206">
        <f t="shared" si="1878"/>
        <v>0</v>
      </c>
      <c r="EC366" s="206">
        <f t="shared" si="1879"/>
        <v>0</v>
      </c>
      <c r="ED366" s="207"/>
      <c r="EE366" s="207">
        <f t="shared" si="1880"/>
        <v>0</v>
      </c>
      <c r="EF366" s="206">
        <f t="shared" si="1881"/>
        <v>0</v>
      </c>
      <c r="EG366" s="206">
        <f t="shared" si="1882"/>
        <v>0</v>
      </c>
      <c r="EH366" s="207"/>
      <c r="EI366" s="207">
        <f t="shared" si="1883"/>
        <v>0</v>
      </c>
      <c r="EJ366" s="206">
        <f t="shared" si="1884"/>
        <v>0</v>
      </c>
      <c r="EK366" s="206">
        <f t="shared" si="1885"/>
        <v>0</v>
      </c>
      <c r="EL366" s="207"/>
      <c r="EM366" s="207">
        <f>SUM(EL366*T367)</f>
        <v>0</v>
      </c>
      <c r="EN366" s="206">
        <f t="shared" si="1887"/>
        <v>0</v>
      </c>
      <c r="EO366" s="206">
        <f t="shared" si="1888"/>
        <v>0</v>
      </c>
      <c r="EP366" s="207"/>
      <c r="EQ366" s="207">
        <f>SUM(EP366*X367)</f>
        <v>0</v>
      </c>
      <c r="ER366" s="206">
        <f t="shared" si="1890"/>
        <v>0</v>
      </c>
      <c r="ES366" s="206">
        <f t="shared" si="1891"/>
        <v>0</v>
      </c>
      <c r="ET366" s="207"/>
      <c r="EU366" s="207">
        <f t="shared" si="1892"/>
        <v>0</v>
      </c>
      <c r="EV366" s="206">
        <f t="shared" si="1893"/>
        <v>0</v>
      </c>
      <c r="EW366" s="206">
        <f t="shared" si="1894"/>
        <v>0</v>
      </c>
      <c r="EX366" s="207"/>
      <c r="EY366" s="207">
        <f>SUM(EX366*AF367)</f>
        <v>0</v>
      </c>
      <c r="EZ366" s="206">
        <f t="shared" si="1896"/>
        <v>0</v>
      </c>
      <c r="FA366" s="206">
        <f t="shared" si="1897"/>
        <v>0</v>
      </c>
      <c r="FB366" s="207"/>
      <c r="FC366" s="207">
        <f t="shared" si="1898"/>
        <v>0</v>
      </c>
      <c r="FD366" s="206">
        <f t="shared" si="1899"/>
        <v>0</v>
      </c>
      <c r="FE366" s="206">
        <f t="shared" si="1900"/>
        <v>0</v>
      </c>
      <c r="FF366" s="207"/>
      <c r="FG366" s="207">
        <f t="shared" si="1901"/>
        <v>0</v>
      </c>
      <c r="FH366" s="206">
        <f t="shared" si="1902"/>
        <v>0</v>
      </c>
      <c r="FI366" s="206">
        <f t="shared" si="1903"/>
        <v>0</v>
      </c>
      <c r="FJ366" s="207"/>
      <c r="FK366" s="207">
        <f t="shared" si="1904"/>
        <v>0</v>
      </c>
      <c r="FL366" s="206">
        <f t="shared" si="1905"/>
        <v>0</v>
      </c>
      <c r="FM366" s="206">
        <f t="shared" si="1906"/>
        <v>0</v>
      </c>
      <c r="FN366" s="207"/>
      <c r="FO366" s="207">
        <f t="shared" si="1907"/>
        <v>0</v>
      </c>
      <c r="FP366" s="206">
        <f t="shared" si="1908"/>
        <v>0</v>
      </c>
      <c r="FQ366" s="206">
        <f t="shared" si="1909"/>
        <v>0</v>
      </c>
      <c r="FR366" s="207"/>
      <c r="FS366" s="207">
        <f t="shared" si="1910"/>
        <v>0</v>
      </c>
      <c r="FT366" s="206">
        <f t="shared" si="1911"/>
        <v>0</v>
      </c>
      <c r="FU366" s="206">
        <f t="shared" si="1912"/>
        <v>0</v>
      </c>
      <c r="FV366" s="207"/>
      <c r="FW366" s="207">
        <f>SUM(FV366*CH367)</f>
        <v>0</v>
      </c>
      <c r="FX366" s="206"/>
      <c r="FY366" s="206"/>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1:263" s="3" customFormat="1" x14ac:dyDescent="0.2">
      <c r="A367" s="45" t="s">
        <v>190</v>
      </c>
      <c r="B367" s="45" t="s">
        <v>191</v>
      </c>
      <c r="C367" s="45" t="s">
        <v>10</v>
      </c>
      <c r="D367" s="45">
        <v>35</v>
      </c>
      <c r="E367" s="486"/>
      <c r="F367" s="52">
        <f>SUM(E367*$D367)</f>
        <v>0</v>
      </c>
      <c r="G367" s="47"/>
      <c r="H367" s="52">
        <f>SUM(G367*$D367)</f>
        <v>0</v>
      </c>
      <c r="I367" s="47"/>
      <c r="J367" s="52">
        <f>SUM(I367*$D367)</f>
        <v>0</v>
      </c>
      <c r="K367" s="47"/>
      <c r="L367" s="52">
        <f>SUM(K367*$D367)</f>
        <v>0</v>
      </c>
      <c r="M367" s="47"/>
      <c r="N367" s="52">
        <f>SUM(M367*$D367)</f>
        <v>0</v>
      </c>
      <c r="O367" s="47"/>
      <c r="P367" s="52">
        <f>SUM(O367*$D367)</f>
        <v>0</v>
      </c>
      <c r="Q367" s="47"/>
      <c r="R367" s="52">
        <f>SUM(Q367*$D367)</f>
        <v>0</v>
      </c>
      <c r="S367" s="47"/>
      <c r="T367" s="52">
        <f>SUM(S367*$D367)</f>
        <v>0</v>
      </c>
      <c r="U367" s="47"/>
      <c r="V367" s="52">
        <f>SUM(U367*$D367)</f>
        <v>0</v>
      </c>
      <c r="W367" s="47"/>
      <c r="X367" s="52">
        <f>SUM(W367*$D367)</f>
        <v>0</v>
      </c>
      <c r="Y367" s="47"/>
      <c r="Z367" s="52">
        <f>SUM(Y367*$D367)</f>
        <v>0</v>
      </c>
      <c r="AA367" s="47"/>
      <c r="AB367" s="481">
        <f>SUM(AA367*$D367)</f>
        <v>0</v>
      </c>
      <c r="AC367" s="486"/>
      <c r="AD367" s="52">
        <f t="shared" si="1843"/>
        <v>0</v>
      </c>
      <c r="AE367" s="47"/>
      <c r="AF367" s="52">
        <f t="shared" si="1844"/>
        <v>0</v>
      </c>
      <c r="AG367" s="47"/>
      <c r="AH367" s="52">
        <f t="shared" si="1845"/>
        <v>0</v>
      </c>
      <c r="AI367" s="47"/>
      <c r="AJ367" s="52">
        <f t="shared" si="1846"/>
        <v>0</v>
      </c>
      <c r="AK367" s="47"/>
      <c r="AL367" s="52">
        <f t="shared" si="1847"/>
        <v>0</v>
      </c>
      <c r="AM367" s="47"/>
      <c r="AN367" s="52">
        <f t="shared" si="1848"/>
        <v>0</v>
      </c>
      <c r="AO367" s="47"/>
      <c r="AP367" s="52">
        <f t="shared" si="1849"/>
        <v>0</v>
      </c>
      <c r="AQ367" s="47"/>
      <c r="AR367" s="52">
        <f t="shared" si="1850"/>
        <v>0</v>
      </c>
      <c r="AS367" s="47"/>
      <c r="AT367" s="52">
        <f t="shared" si="1851"/>
        <v>0</v>
      </c>
      <c r="AU367" s="47"/>
      <c r="AV367" s="52">
        <f t="shared" si="1852"/>
        <v>0</v>
      </c>
      <c r="AW367" s="47"/>
      <c r="AX367" s="52">
        <f t="shared" si="1853"/>
        <v>0</v>
      </c>
      <c r="AY367" s="47"/>
      <c r="AZ367" s="481">
        <f t="shared" si="1854"/>
        <v>0</v>
      </c>
      <c r="BA367" s="486"/>
      <c r="BB367" s="52">
        <f>SUM(BA367*$D367)</f>
        <v>0</v>
      </c>
      <c r="BC367" s="47"/>
      <c r="BD367" s="52">
        <f>SUM(BC367*$D367)</f>
        <v>0</v>
      </c>
      <c r="BE367" s="47"/>
      <c r="BF367" s="52">
        <f>SUM(BE367*$D367)</f>
        <v>0</v>
      </c>
      <c r="BG367" s="47"/>
      <c r="BH367" s="52">
        <f>SUM(BG367*$D367)</f>
        <v>0</v>
      </c>
      <c r="BI367" s="47"/>
      <c r="BJ367" s="52">
        <f>SUM(BI367*$D367)</f>
        <v>0</v>
      </c>
      <c r="BK367" s="47"/>
      <c r="BL367" s="52">
        <f>SUM(BK367*$D367)</f>
        <v>0</v>
      </c>
      <c r="BM367" s="47"/>
      <c r="BN367" s="52">
        <f>SUM(BM367*$D367)</f>
        <v>0</v>
      </c>
      <c r="BO367" s="47"/>
      <c r="BP367" s="52">
        <f>SUM(BO367*$D367)</f>
        <v>0</v>
      </c>
      <c r="BQ367" s="47"/>
      <c r="BR367" s="52">
        <f>SUM(BQ367*$D367)</f>
        <v>0</v>
      </c>
      <c r="BS367" s="47"/>
      <c r="BT367" s="52">
        <f>SUM(BS367*$D367)</f>
        <v>0</v>
      </c>
      <c r="BU367" s="47"/>
      <c r="BV367" s="52">
        <f>SUM(BU367*$D367)</f>
        <v>0</v>
      </c>
      <c r="BW367" s="47"/>
      <c r="BX367" s="505">
        <f>SUM(BW367*$D367)</f>
        <v>0</v>
      </c>
      <c r="BY367" s="499"/>
      <c r="BZ367" s="52">
        <f>SUM(BY367*$D367)</f>
        <v>0</v>
      </c>
      <c r="CA367" s="47"/>
      <c r="CB367" s="52">
        <f>SUM(CA367*$D367)</f>
        <v>0</v>
      </c>
      <c r="CC367" s="47"/>
      <c r="CD367" s="52">
        <f>SUM(CC367*$D367)</f>
        <v>0</v>
      </c>
      <c r="CE367" s="47"/>
      <c r="CF367" s="52">
        <f>SUM(CE367*$D367)</f>
        <v>0</v>
      </c>
      <c r="CG367" s="42"/>
      <c r="CH367" s="49">
        <f t="shared" si="1871"/>
        <v>0</v>
      </c>
      <c r="CI367" s="49">
        <f t="shared" si="1928"/>
        <v>0</v>
      </c>
      <c r="CJ367" s="1"/>
      <c r="CK367" s="1"/>
      <c r="CL367" s="207"/>
      <c r="CM367" s="207">
        <f t="shared" si="1872"/>
        <v>0</v>
      </c>
      <c r="CN367" s="206">
        <f t="shared" si="1929"/>
        <v>0</v>
      </c>
      <c r="CO367" s="206">
        <f t="shared" si="1930"/>
        <v>0</v>
      </c>
      <c r="CP367" s="207"/>
      <c r="CQ367" s="207">
        <f t="shared" si="1931"/>
        <v>0</v>
      </c>
      <c r="CR367" s="206">
        <f t="shared" si="1932"/>
        <v>0</v>
      </c>
      <c r="CS367" s="206">
        <f t="shared" si="1933"/>
        <v>0</v>
      </c>
      <c r="CT367" s="207"/>
      <c r="CU367" s="207">
        <f>SUM(CT367*D371)</f>
        <v>0</v>
      </c>
      <c r="CV367" s="206">
        <f t="shared" si="1934"/>
        <v>0</v>
      </c>
      <c r="CW367" s="206">
        <f t="shared" si="1935"/>
        <v>0</v>
      </c>
      <c r="CX367" s="207"/>
      <c r="CY367" s="207">
        <f t="shared" si="1936"/>
        <v>0</v>
      </c>
      <c r="CZ367" s="206">
        <f t="shared" si="1926"/>
        <v>0</v>
      </c>
      <c r="DA367" s="206">
        <f t="shared" si="1927"/>
        <v>0</v>
      </c>
      <c r="DB367" s="207"/>
      <c r="DC367" s="207">
        <f t="shared" si="1937"/>
        <v>0</v>
      </c>
      <c r="DD367" s="206">
        <f t="shared" si="2037"/>
        <v>0</v>
      </c>
      <c r="DE367" s="206">
        <f t="shared" si="1939"/>
        <v>0</v>
      </c>
      <c r="DF367" s="207"/>
      <c r="DG367" s="207">
        <f t="shared" si="1940"/>
        <v>0</v>
      </c>
      <c r="DH367" s="206">
        <f t="shared" si="1941"/>
        <v>0</v>
      </c>
      <c r="DI367" s="206">
        <f t="shared" si="1942"/>
        <v>0</v>
      </c>
      <c r="DJ367" s="207"/>
      <c r="DK367" s="207">
        <f t="shared" si="1943"/>
        <v>0</v>
      </c>
      <c r="DL367" s="206">
        <f t="shared" si="1944"/>
        <v>0</v>
      </c>
      <c r="DM367" s="206">
        <f t="shared" si="1945"/>
        <v>0</v>
      </c>
      <c r="DN367" s="207"/>
      <c r="DO367" s="207">
        <f t="shared" si="1946"/>
        <v>0</v>
      </c>
      <c r="DP367" s="206">
        <f t="shared" si="1947"/>
        <v>0</v>
      </c>
      <c r="DQ367" s="206">
        <f t="shared" si="1948"/>
        <v>0</v>
      </c>
      <c r="DR367" s="207"/>
      <c r="DS367" s="207">
        <f t="shared" si="1949"/>
        <v>0</v>
      </c>
      <c r="DT367" s="206">
        <f t="shared" si="1950"/>
        <v>0</v>
      </c>
      <c r="DU367" s="206">
        <f t="shared" si="1951"/>
        <v>0</v>
      </c>
      <c r="DV367" s="207"/>
      <c r="DW367" s="207">
        <f t="shared" si="1874"/>
        <v>0</v>
      </c>
      <c r="DX367" s="206">
        <f t="shared" si="1875"/>
        <v>0</v>
      </c>
      <c r="DY367" s="206">
        <f t="shared" si="1876"/>
        <v>0</v>
      </c>
      <c r="DZ367" s="525"/>
      <c r="EA367" s="207">
        <f t="shared" si="1877"/>
        <v>0</v>
      </c>
      <c r="EB367" s="206">
        <f t="shared" si="1878"/>
        <v>0</v>
      </c>
      <c r="EC367" s="206">
        <f t="shared" si="1879"/>
        <v>0</v>
      </c>
      <c r="ED367" s="207"/>
      <c r="EE367" s="207">
        <f t="shared" si="1880"/>
        <v>0</v>
      </c>
      <c r="EF367" s="206">
        <f t="shared" si="1881"/>
        <v>0</v>
      </c>
      <c r="EG367" s="206">
        <f t="shared" si="1882"/>
        <v>0</v>
      </c>
      <c r="EH367" s="207"/>
      <c r="EI367" s="207">
        <f t="shared" si="1883"/>
        <v>0</v>
      </c>
      <c r="EJ367" s="206">
        <f t="shared" si="1884"/>
        <v>0</v>
      </c>
      <c r="EK367" s="206">
        <f t="shared" si="1885"/>
        <v>0</v>
      </c>
      <c r="EL367" s="207"/>
      <c r="EM367" s="207">
        <f>SUM(EL367*T371)</f>
        <v>0</v>
      </c>
      <c r="EN367" s="206">
        <f t="shared" si="1887"/>
        <v>0</v>
      </c>
      <c r="EO367" s="206">
        <f t="shared" si="1888"/>
        <v>0</v>
      </c>
      <c r="EP367" s="207"/>
      <c r="EQ367" s="207">
        <f>SUM(EP367*X371)</f>
        <v>0</v>
      </c>
      <c r="ER367" s="206">
        <f t="shared" si="1890"/>
        <v>0</v>
      </c>
      <c r="ES367" s="206">
        <f t="shared" si="1891"/>
        <v>0</v>
      </c>
      <c r="ET367" s="207"/>
      <c r="EU367" s="207">
        <f t="shared" si="1892"/>
        <v>0</v>
      </c>
      <c r="EV367" s="206">
        <f t="shared" si="1893"/>
        <v>0</v>
      </c>
      <c r="EW367" s="206">
        <f t="shared" si="1894"/>
        <v>0</v>
      </c>
      <c r="EX367" s="207"/>
      <c r="EY367" s="207">
        <f>SUM(EX367*AF371)</f>
        <v>0</v>
      </c>
      <c r="EZ367" s="206">
        <f t="shared" si="1896"/>
        <v>0</v>
      </c>
      <c r="FA367" s="206">
        <f t="shared" si="1897"/>
        <v>0</v>
      </c>
      <c r="FB367" s="207"/>
      <c r="FC367" s="207">
        <f t="shared" si="1898"/>
        <v>0</v>
      </c>
      <c r="FD367" s="206">
        <f t="shared" si="1899"/>
        <v>0</v>
      </c>
      <c r="FE367" s="206">
        <f t="shared" si="1900"/>
        <v>0</v>
      </c>
      <c r="FF367" s="207"/>
      <c r="FG367" s="207">
        <f t="shared" si="1901"/>
        <v>0</v>
      </c>
      <c r="FH367" s="206">
        <f t="shared" si="1902"/>
        <v>0</v>
      </c>
      <c r="FI367" s="206">
        <f t="shared" si="1903"/>
        <v>0</v>
      </c>
      <c r="FJ367" s="207"/>
      <c r="FK367" s="207">
        <f t="shared" si="1904"/>
        <v>0</v>
      </c>
      <c r="FL367" s="206">
        <f t="shared" si="1905"/>
        <v>0</v>
      </c>
      <c r="FM367" s="206">
        <f t="shared" si="1906"/>
        <v>0</v>
      </c>
      <c r="FN367" s="207"/>
      <c r="FO367" s="207">
        <f t="shared" si="1907"/>
        <v>0</v>
      </c>
      <c r="FP367" s="206">
        <f t="shared" si="1908"/>
        <v>0</v>
      </c>
      <c r="FQ367" s="206">
        <f t="shared" si="1909"/>
        <v>0</v>
      </c>
      <c r="FR367" s="207"/>
      <c r="FS367" s="207">
        <f t="shared" si="1910"/>
        <v>0</v>
      </c>
      <c r="FT367" s="206">
        <f t="shared" si="1911"/>
        <v>0</v>
      </c>
      <c r="FU367" s="206">
        <f t="shared" si="1912"/>
        <v>0</v>
      </c>
      <c r="FV367" s="207"/>
      <c r="FW367" s="207">
        <f>SUM(FV367*CH371)</f>
        <v>0</v>
      </c>
      <c r="FX367" s="206"/>
      <c r="FY367" s="206"/>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1:263" s="3" customFormat="1" x14ac:dyDescent="0.2">
      <c r="A368" s="45" t="s">
        <v>251</v>
      </c>
      <c r="B368" s="45" t="s">
        <v>394</v>
      </c>
      <c r="C368" s="45" t="s">
        <v>10</v>
      </c>
      <c r="D368" s="45">
        <v>35</v>
      </c>
      <c r="E368" s="486"/>
      <c r="F368" s="52">
        <f t="shared" ref="F368" si="2137">SUM(E368*$D368)</f>
        <v>0</v>
      </c>
      <c r="G368" s="47"/>
      <c r="H368" s="52">
        <f t="shared" ref="H368" si="2138">SUM(G368*$D368)</f>
        <v>0</v>
      </c>
      <c r="I368" s="47"/>
      <c r="J368" s="52">
        <f t="shared" ref="J368" si="2139">SUM(I368*$D368)</f>
        <v>0</v>
      </c>
      <c r="K368" s="47"/>
      <c r="L368" s="52">
        <f t="shared" ref="L368" si="2140">SUM(K368*$D368)</f>
        <v>0</v>
      </c>
      <c r="M368" s="47"/>
      <c r="N368" s="52">
        <f t="shared" ref="N368" si="2141">SUM(M368*$D368)</f>
        <v>0</v>
      </c>
      <c r="O368" s="47"/>
      <c r="P368" s="52">
        <f t="shared" ref="P368" si="2142">SUM(O368*$D368)</f>
        <v>0</v>
      </c>
      <c r="Q368" s="47"/>
      <c r="R368" s="52">
        <f t="shared" ref="R368" si="2143">SUM(Q368*$D368)</f>
        <v>0</v>
      </c>
      <c r="S368" s="47"/>
      <c r="T368" s="52">
        <f t="shared" ref="T368" si="2144">SUM(S368*$D368)</f>
        <v>0</v>
      </c>
      <c r="U368" s="47"/>
      <c r="V368" s="52">
        <f t="shared" ref="V368" si="2145">SUM(U368*$D368)</f>
        <v>0</v>
      </c>
      <c r="W368" s="47"/>
      <c r="X368" s="52">
        <f t="shared" ref="X368" si="2146">SUM(W368*$D368)</f>
        <v>0</v>
      </c>
      <c r="Y368" s="47"/>
      <c r="Z368" s="52">
        <f t="shared" ref="Z368" si="2147">SUM(Y368*$D368)</f>
        <v>0</v>
      </c>
      <c r="AA368" s="47"/>
      <c r="AB368" s="481">
        <f t="shared" ref="AB368" si="2148">SUM(AA368*$D368)</f>
        <v>0</v>
      </c>
      <c r="AC368" s="486"/>
      <c r="AD368" s="52">
        <f t="shared" si="1843"/>
        <v>0</v>
      </c>
      <c r="AE368" s="47"/>
      <c r="AF368" s="52">
        <f t="shared" si="1844"/>
        <v>0</v>
      </c>
      <c r="AG368" s="47"/>
      <c r="AH368" s="52">
        <f t="shared" si="1845"/>
        <v>0</v>
      </c>
      <c r="AI368" s="47"/>
      <c r="AJ368" s="52">
        <f t="shared" si="1846"/>
        <v>0</v>
      </c>
      <c r="AK368" s="47">
        <v>2.5</v>
      </c>
      <c r="AL368" s="52">
        <f t="shared" si="1847"/>
        <v>87.5</v>
      </c>
      <c r="AM368" s="47"/>
      <c r="AN368" s="52">
        <f t="shared" si="1848"/>
        <v>0</v>
      </c>
      <c r="AO368" s="47"/>
      <c r="AP368" s="52">
        <f t="shared" si="1849"/>
        <v>0</v>
      </c>
      <c r="AQ368" s="47"/>
      <c r="AR368" s="52">
        <f t="shared" si="1850"/>
        <v>0</v>
      </c>
      <c r="AS368" s="47"/>
      <c r="AT368" s="52">
        <f t="shared" si="1851"/>
        <v>0</v>
      </c>
      <c r="AU368" s="47"/>
      <c r="AV368" s="52">
        <f t="shared" si="1852"/>
        <v>0</v>
      </c>
      <c r="AW368" s="47"/>
      <c r="AX368" s="52">
        <f t="shared" si="1853"/>
        <v>0</v>
      </c>
      <c r="AY368" s="47"/>
      <c r="AZ368" s="481">
        <f t="shared" si="1854"/>
        <v>0</v>
      </c>
      <c r="BA368" s="486"/>
      <c r="BB368" s="52">
        <f t="shared" ref="BB368" si="2149">SUM(BA368*$D368)</f>
        <v>0</v>
      </c>
      <c r="BC368" s="47"/>
      <c r="BD368" s="52">
        <f t="shared" ref="BD368" si="2150">SUM(BC368*$D368)</f>
        <v>0</v>
      </c>
      <c r="BE368" s="47"/>
      <c r="BF368" s="52">
        <f t="shared" ref="BF368" si="2151">SUM(BE368*$D368)</f>
        <v>0</v>
      </c>
      <c r="BG368" s="47"/>
      <c r="BH368" s="52">
        <f t="shared" ref="BH368" si="2152">SUM(BG368*$D368)</f>
        <v>0</v>
      </c>
      <c r="BI368" s="47"/>
      <c r="BJ368" s="52">
        <f t="shared" ref="BJ368" si="2153">SUM(BI368*$D368)</f>
        <v>0</v>
      </c>
      <c r="BK368" s="47"/>
      <c r="BL368" s="52">
        <f t="shared" ref="BL368" si="2154">SUM(BK368*$D368)</f>
        <v>0</v>
      </c>
      <c r="BM368" s="47"/>
      <c r="BN368" s="52">
        <f t="shared" ref="BN368" si="2155">SUM(BM368*$D368)</f>
        <v>0</v>
      </c>
      <c r="BO368" s="47"/>
      <c r="BP368" s="52">
        <f t="shared" ref="BP368" si="2156">SUM(BO368*$D368)</f>
        <v>0</v>
      </c>
      <c r="BQ368" s="47"/>
      <c r="BR368" s="52">
        <f t="shared" ref="BR368" si="2157">SUM(BQ368*$D368)</f>
        <v>0</v>
      </c>
      <c r="BS368" s="47"/>
      <c r="BT368" s="52">
        <f t="shared" ref="BT368" si="2158">SUM(BS368*$D368)</f>
        <v>0</v>
      </c>
      <c r="BU368" s="47"/>
      <c r="BV368" s="52">
        <f t="shared" ref="BV368" si="2159">SUM(BU368*$D368)</f>
        <v>0</v>
      </c>
      <c r="BW368" s="47"/>
      <c r="BX368" s="505">
        <f t="shared" ref="BX368" si="2160">SUM(BW368*$D368)</f>
        <v>0</v>
      </c>
      <c r="BY368" s="499"/>
      <c r="BZ368" s="52">
        <f t="shared" ref="BZ368" si="2161">SUM(BY368*$D368)</f>
        <v>0</v>
      </c>
      <c r="CA368" s="47"/>
      <c r="CB368" s="52">
        <f t="shared" ref="CB368" si="2162">SUM(CA368*$D368)</f>
        <v>0</v>
      </c>
      <c r="CC368" s="47"/>
      <c r="CD368" s="52">
        <f t="shared" ref="CD368" si="2163">SUM(CC368*$D368)</f>
        <v>0</v>
      </c>
      <c r="CE368" s="47"/>
      <c r="CF368" s="52">
        <f t="shared" ref="CF368" si="2164">SUM(CE368*$D368)</f>
        <v>0</v>
      </c>
      <c r="CG368" s="42"/>
      <c r="CH368" s="49">
        <f t="shared" si="1871"/>
        <v>2.5</v>
      </c>
      <c r="CI368" s="49">
        <f t="shared" si="1928"/>
        <v>87.5</v>
      </c>
      <c r="CJ368" s="1"/>
      <c r="CK368" s="1"/>
      <c r="CL368" s="207"/>
      <c r="CM368" s="207">
        <f t="shared" si="1872"/>
        <v>0</v>
      </c>
      <c r="CN368" s="206">
        <f t="shared" si="1929"/>
        <v>0</v>
      </c>
      <c r="CO368" s="206">
        <f t="shared" si="1930"/>
        <v>0</v>
      </c>
      <c r="CP368" s="207"/>
      <c r="CQ368" s="207">
        <f t="shared" si="1931"/>
        <v>0</v>
      </c>
      <c r="CR368" s="206">
        <f t="shared" si="1932"/>
        <v>0</v>
      </c>
      <c r="CS368" s="206">
        <f t="shared" si="1933"/>
        <v>0</v>
      </c>
      <c r="CT368" s="207"/>
      <c r="CU368" s="207">
        <f>SUM(CT368*D368)</f>
        <v>0</v>
      </c>
      <c r="CV368" s="206">
        <f t="shared" si="1934"/>
        <v>0</v>
      </c>
      <c r="CW368" s="206">
        <f t="shared" si="1935"/>
        <v>0</v>
      </c>
      <c r="CX368" s="207"/>
      <c r="CY368" s="207">
        <f t="shared" si="1936"/>
        <v>0</v>
      </c>
      <c r="CZ368" s="206">
        <f t="shared" si="1926"/>
        <v>0</v>
      </c>
      <c r="DA368" s="206">
        <f t="shared" si="1927"/>
        <v>0</v>
      </c>
      <c r="DB368" s="207"/>
      <c r="DC368" s="207">
        <f t="shared" si="1937"/>
        <v>0</v>
      </c>
      <c r="DD368" s="206">
        <f t="shared" si="2037"/>
        <v>0</v>
      </c>
      <c r="DE368" s="206">
        <f t="shared" si="1939"/>
        <v>0</v>
      </c>
      <c r="DF368" s="207"/>
      <c r="DG368" s="207">
        <f t="shared" si="1940"/>
        <v>0</v>
      </c>
      <c r="DH368" s="206">
        <f t="shared" si="1941"/>
        <v>0</v>
      </c>
      <c r="DI368" s="206">
        <f t="shared" si="1942"/>
        <v>0</v>
      </c>
      <c r="DJ368" s="207"/>
      <c r="DK368" s="207">
        <f t="shared" si="1943"/>
        <v>0</v>
      </c>
      <c r="DL368" s="206">
        <f t="shared" si="1944"/>
        <v>0</v>
      </c>
      <c r="DM368" s="206">
        <f t="shared" si="1945"/>
        <v>0</v>
      </c>
      <c r="DN368" s="207"/>
      <c r="DO368" s="207">
        <f t="shared" si="1946"/>
        <v>0</v>
      </c>
      <c r="DP368" s="206">
        <f t="shared" si="1947"/>
        <v>0</v>
      </c>
      <c r="DQ368" s="206">
        <f t="shared" si="1948"/>
        <v>0</v>
      </c>
      <c r="DR368" s="207"/>
      <c r="DS368" s="207">
        <f t="shared" si="1949"/>
        <v>0</v>
      </c>
      <c r="DT368" s="206">
        <f t="shared" si="1950"/>
        <v>0</v>
      </c>
      <c r="DU368" s="206">
        <f t="shared" si="1951"/>
        <v>0</v>
      </c>
      <c r="DV368" s="207"/>
      <c r="DW368" s="207">
        <f t="shared" si="1874"/>
        <v>0</v>
      </c>
      <c r="DX368" s="206">
        <f t="shared" si="1875"/>
        <v>0</v>
      </c>
      <c r="DY368" s="206">
        <f t="shared" si="1876"/>
        <v>0</v>
      </c>
      <c r="DZ368" s="525"/>
      <c r="EA368" s="207">
        <f t="shared" si="1877"/>
        <v>0</v>
      </c>
      <c r="EB368" s="206">
        <f t="shared" si="1878"/>
        <v>0</v>
      </c>
      <c r="EC368" s="206">
        <f t="shared" si="1879"/>
        <v>0</v>
      </c>
      <c r="ED368" s="207"/>
      <c r="EE368" s="207">
        <f t="shared" si="1880"/>
        <v>0</v>
      </c>
      <c r="EF368" s="206">
        <f t="shared" si="1881"/>
        <v>0</v>
      </c>
      <c r="EG368" s="206">
        <f t="shared" si="1882"/>
        <v>0</v>
      </c>
      <c r="EH368" s="207"/>
      <c r="EI368" s="207">
        <f t="shared" si="1883"/>
        <v>0</v>
      </c>
      <c r="EJ368" s="206">
        <f t="shared" si="1884"/>
        <v>0</v>
      </c>
      <c r="EK368" s="206">
        <f t="shared" si="1885"/>
        <v>0</v>
      </c>
      <c r="EL368" s="207"/>
      <c r="EM368" s="207">
        <f>SUM(EL368*T368)</f>
        <v>0</v>
      </c>
      <c r="EN368" s="206">
        <f t="shared" si="1887"/>
        <v>0</v>
      </c>
      <c r="EO368" s="206">
        <f t="shared" si="1888"/>
        <v>0</v>
      </c>
      <c r="EP368" s="207"/>
      <c r="EQ368" s="207">
        <f>SUM(EP368*X368)</f>
        <v>0</v>
      </c>
      <c r="ER368" s="519">
        <f t="shared" si="1890"/>
        <v>2.5</v>
      </c>
      <c r="ES368" s="206">
        <f t="shared" si="1891"/>
        <v>87.5</v>
      </c>
      <c r="ET368" s="207"/>
      <c r="EU368" s="207">
        <f t="shared" si="1892"/>
        <v>0</v>
      </c>
      <c r="EV368" s="206">
        <f t="shared" si="1893"/>
        <v>0</v>
      </c>
      <c r="EW368" s="206">
        <f t="shared" si="1894"/>
        <v>0</v>
      </c>
      <c r="EX368" s="207"/>
      <c r="EY368" s="207">
        <f>SUM(EX368*AF368)</f>
        <v>0</v>
      </c>
      <c r="EZ368" s="206">
        <f t="shared" si="1896"/>
        <v>0</v>
      </c>
      <c r="FA368" s="206">
        <f t="shared" si="1897"/>
        <v>0</v>
      </c>
      <c r="FB368" s="207"/>
      <c r="FC368" s="207">
        <f t="shared" si="1898"/>
        <v>0</v>
      </c>
      <c r="FD368" s="206">
        <f t="shared" si="1899"/>
        <v>0</v>
      </c>
      <c r="FE368" s="206">
        <f t="shared" si="1900"/>
        <v>0</v>
      </c>
      <c r="FF368" s="207"/>
      <c r="FG368" s="207">
        <f t="shared" si="1901"/>
        <v>0</v>
      </c>
      <c r="FH368" s="206">
        <f t="shared" si="1902"/>
        <v>0</v>
      </c>
      <c r="FI368" s="206">
        <f t="shared" si="1903"/>
        <v>0</v>
      </c>
      <c r="FJ368" s="207"/>
      <c r="FK368" s="207">
        <f t="shared" si="1904"/>
        <v>0</v>
      </c>
      <c r="FL368" s="206">
        <f t="shared" si="1905"/>
        <v>0</v>
      </c>
      <c r="FM368" s="206">
        <f t="shared" si="1906"/>
        <v>0</v>
      </c>
      <c r="FN368" s="207"/>
      <c r="FO368" s="207">
        <f t="shared" si="1907"/>
        <v>0</v>
      </c>
      <c r="FP368" s="206">
        <f t="shared" si="1908"/>
        <v>0</v>
      </c>
      <c r="FQ368" s="206">
        <f t="shared" si="1909"/>
        <v>0</v>
      </c>
      <c r="FR368" s="207"/>
      <c r="FS368" s="207">
        <f t="shared" si="1910"/>
        <v>0</v>
      </c>
      <c r="FT368" s="206">
        <f t="shared" si="1911"/>
        <v>0</v>
      </c>
      <c r="FU368" s="206">
        <f t="shared" si="1912"/>
        <v>0</v>
      </c>
      <c r="FV368" s="207"/>
      <c r="FW368" s="207">
        <f t="shared" ref="FW368:FW369" si="2165">SUM(FV368*CH368)</f>
        <v>0</v>
      </c>
      <c r="FX368" s="206"/>
      <c r="FY368" s="206"/>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1:263" s="3" customFormat="1" x14ac:dyDescent="0.2">
      <c r="A369" s="45" t="s">
        <v>399</v>
      </c>
      <c r="B369" s="45" t="s">
        <v>400</v>
      </c>
      <c r="C369" s="45" t="s">
        <v>10</v>
      </c>
      <c r="D369" s="45">
        <v>35</v>
      </c>
      <c r="E369" s="486"/>
      <c r="F369" s="52">
        <f>SUM(E369*$D369)</f>
        <v>0</v>
      </c>
      <c r="G369" s="47"/>
      <c r="H369" s="52">
        <f>SUM(G369*$D369)</f>
        <v>0</v>
      </c>
      <c r="I369" s="47"/>
      <c r="J369" s="52">
        <f>SUM(I369*$D369)</f>
        <v>0</v>
      </c>
      <c r="K369" s="47"/>
      <c r="L369" s="52">
        <f>SUM(K369*$D369)</f>
        <v>0</v>
      </c>
      <c r="M369" s="47"/>
      <c r="N369" s="52">
        <f>SUM(M369*$D369)</f>
        <v>0</v>
      </c>
      <c r="O369" s="47"/>
      <c r="P369" s="52">
        <f>SUM(O369*$D369)</f>
        <v>0</v>
      </c>
      <c r="Q369" s="47"/>
      <c r="R369" s="52">
        <f>SUM(Q369*$D369)</f>
        <v>0</v>
      </c>
      <c r="S369" s="47"/>
      <c r="T369" s="52">
        <f>SUM(S369*$D369)</f>
        <v>0</v>
      </c>
      <c r="U369" s="47"/>
      <c r="V369" s="52">
        <f>SUM(U369*$D369)</f>
        <v>0</v>
      </c>
      <c r="W369" s="47"/>
      <c r="X369" s="52">
        <f>SUM(W369*$D369)</f>
        <v>0</v>
      </c>
      <c r="Y369" s="47"/>
      <c r="Z369" s="52">
        <f>SUM(Y369*$D369)</f>
        <v>0</v>
      </c>
      <c r="AA369" s="47"/>
      <c r="AB369" s="481">
        <f>SUM(AA369*$D369)</f>
        <v>0</v>
      </c>
      <c r="AC369" s="486"/>
      <c r="AD369" s="52">
        <f t="shared" si="1843"/>
        <v>0</v>
      </c>
      <c r="AE369" s="47"/>
      <c r="AF369" s="52">
        <f t="shared" si="1844"/>
        <v>0</v>
      </c>
      <c r="AG369" s="47"/>
      <c r="AH369" s="52">
        <f t="shared" si="1845"/>
        <v>0</v>
      </c>
      <c r="AI369" s="47"/>
      <c r="AJ369" s="52">
        <f t="shared" si="1846"/>
        <v>0</v>
      </c>
      <c r="AK369" s="47"/>
      <c r="AL369" s="52">
        <f t="shared" si="1847"/>
        <v>0</v>
      </c>
      <c r="AM369" s="47"/>
      <c r="AN369" s="52">
        <f t="shared" si="1848"/>
        <v>0</v>
      </c>
      <c r="AO369" s="47"/>
      <c r="AP369" s="52">
        <f t="shared" si="1849"/>
        <v>0</v>
      </c>
      <c r="AQ369" s="47"/>
      <c r="AR369" s="52">
        <f t="shared" si="1850"/>
        <v>0</v>
      </c>
      <c r="AS369" s="47">
        <v>7</v>
      </c>
      <c r="AT369" s="52">
        <f t="shared" si="1851"/>
        <v>245</v>
      </c>
      <c r="AU369" s="47">
        <v>6.5</v>
      </c>
      <c r="AV369" s="52">
        <f t="shared" si="1852"/>
        <v>227.5</v>
      </c>
      <c r="AW369" s="47"/>
      <c r="AX369" s="52">
        <f t="shared" si="1853"/>
        <v>0</v>
      </c>
      <c r="AY369" s="47"/>
      <c r="AZ369" s="481">
        <f t="shared" si="1854"/>
        <v>0</v>
      </c>
      <c r="BA369" s="486"/>
      <c r="BB369" s="52">
        <f>SUM(BA369*$D369)</f>
        <v>0</v>
      </c>
      <c r="BC369" s="47"/>
      <c r="BD369" s="52">
        <f>SUM(BC369*$D369)</f>
        <v>0</v>
      </c>
      <c r="BE369" s="47"/>
      <c r="BF369" s="52">
        <f>SUM(BE369*$D369)</f>
        <v>0</v>
      </c>
      <c r="BG369" s="47"/>
      <c r="BH369" s="52">
        <f>SUM(BG369*$D369)</f>
        <v>0</v>
      </c>
      <c r="BI369" s="47"/>
      <c r="BJ369" s="52">
        <f>SUM(BI369*$D369)</f>
        <v>0</v>
      </c>
      <c r="BK369" s="47"/>
      <c r="BL369" s="52">
        <f>SUM(BK369*$D369)</f>
        <v>0</v>
      </c>
      <c r="BM369" s="47"/>
      <c r="BN369" s="52">
        <f>SUM(BM369*$D369)</f>
        <v>0</v>
      </c>
      <c r="BO369" s="47"/>
      <c r="BP369" s="52">
        <f>SUM(BO369*$D369)</f>
        <v>0</v>
      </c>
      <c r="BQ369" s="47"/>
      <c r="BR369" s="52">
        <f>SUM(BQ369*$D369)</f>
        <v>0</v>
      </c>
      <c r="BS369" s="47"/>
      <c r="BT369" s="52">
        <f>SUM(BS369*$D369)</f>
        <v>0</v>
      </c>
      <c r="BU369" s="47"/>
      <c r="BV369" s="52">
        <f>SUM(BU369*$D369)</f>
        <v>0</v>
      </c>
      <c r="BW369" s="47"/>
      <c r="BX369" s="505">
        <f>SUM(BW369*$D369)</f>
        <v>0</v>
      </c>
      <c r="BY369" s="499"/>
      <c r="BZ369" s="52">
        <f>SUM(BY369*$D369)</f>
        <v>0</v>
      </c>
      <c r="CA369" s="47"/>
      <c r="CB369" s="52">
        <f>SUM(CA369*$D369)</f>
        <v>0</v>
      </c>
      <c r="CC369" s="47"/>
      <c r="CD369" s="52">
        <f>SUM(CC369*$D369)</f>
        <v>0</v>
      </c>
      <c r="CE369" s="47"/>
      <c r="CF369" s="52">
        <f>SUM(CE369*$D369)</f>
        <v>0</v>
      </c>
      <c r="CG369" s="42"/>
      <c r="CH369" s="49">
        <f t="shared" si="1871"/>
        <v>13.5</v>
      </c>
      <c r="CI369" s="49">
        <f t="shared" si="1928"/>
        <v>472.5</v>
      </c>
      <c r="CJ369" s="1"/>
      <c r="CK369" s="1"/>
      <c r="CL369" s="207"/>
      <c r="CM369" s="207">
        <f t="shared" si="1872"/>
        <v>0</v>
      </c>
      <c r="CN369" s="206">
        <f t="shared" si="1929"/>
        <v>0</v>
      </c>
      <c r="CO369" s="206">
        <f t="shared" si="1930"/>
        <v>0</v>
      </c>
      <c r="CP369" s="207"/>
      <c r="CQ369" s="207">
        <f t="shared" si="1931"/>
        <v>0</v>
      </c>
      <c r="CR369" s="206">
        <f t="shared" si="1932"/>
        <v>0</v>
      </c>
      <c r="CS369" s="206">
        <f t="shared" si="1933"/>
        <v>0</v>
      </c>
      <c r="CT369" s="207"/>
      <c r="CU369" s="207">
        <f>SUM(CT369*D369)</f>
        <v>0</v>
      </c>
      <c r="CV369" s="206">
        <f t="shared" si="1934"/>
        <v>0</v>
      </c>
      <c r="CW369" s="206">
        <f t="shared" si="1935"/>
        <v>0</v>
      </c>
      <c r="CX369" s="207"/>
      <c r="CY369" s="207">
        <f t="shared" si="1936"/>
        <v>0</v>
      </c>
      <c r="CZ369" s="206">
        <f t="shared" si="1926"/>
        <v>0</v>
      </c>
      <c r="DA369" s="206">
        <f t="shared" si="1927"/>
        <v>0</v>
      </c>
      <c r="DB369" s="207"/>
      <c r="DC369" s="207">
        <f t="shared" si="1937"/>
        <v>0</v>
      </c>
      <c r="DD369" s="206">
        <f t="shared" si="2037"/>
        <v>0</v>
      </c>
      <c r="DE369" s="206">
        <f t="shared" si="1939"/>
        <v>0</v>
      </c>
      <c r="DF369" s="207"/>
      <c r="DG369" s="207">
        <f t="shared" si="1940"/>
        <v>0</v>
      </c>
      <c r="DH369" s="206">
        <f t="shared" si="1941"/>
        <v>0</v>
      </c>
      <c r="DI369" s="206">
        <f t="shared" si="1942"/>
        <v>0</v>
      </c>
      <c r="DJ369" s="207"/>
      <c r="DK369" s="207">
        <f t="shared" si="1943"/>
        <v>0</v>
      </c>
      <c r="DL369" s="206">
        <f t="shared" si="1944"/>
        <v>0</v>
      </c>
      <c r="DM369" s="206">
        <f t="shared" si="1945"/>
        <v>0</v>
      </c>
      <c r="DN369" s="207"/>
      <c r="DO369" s="207">
        <f t="shared" si="1946"/>
        <v>0</v>
      </c>
      <c r="DP369" s="206">
        <f t="shared" si="1947"/>
        <v>0</v>
      </c>
      <c r="DQ369" s="206">
        <f t="shared" si="1948"/>
        <v>0</v>
      </c>
      <c r="DR369" s="207"/>
      <c r="DS369" s="207">
        <f t="shared" si="1949"/>
        <v>0</v>
      </c>
      <c r="DT369" s="206">
        <f t="shared" si="1950"/>
        <v>0</v>
      </c>
      <c r="DU369" s="206">
        <f t="shared" si="1951"/>
        <v>0</v>
      </c>
      <c r="DV369" s="207"/>
      <c r="DW369" s="207">
        <f t="shared" si="1874"/>
        <v>0</v>
      </c>
      <c r="DX369" s="206">
        <f t="shared" si="1875"/>
        <v>0</v>
      </c>
      <c r="DY369" s="206">
        <f t="shared" si="1876"/>
        <v>0</v>
      </c>
      <c r="DZ369" s="525"/>
      <c r="EA369" s="207">
        <f t="shared" si="1877"/>
        <v>0</v>
      </c>
      <c r="EB369" s="206">
        <f t="shared" si="1878"/>
        <v>0</v>
      </c>
      <c r="EC369" s="206">
        <f t="shared" si="1879"/>
        <v>0</v>
      </c>
      <c r="ED369" s="207"/>
      <c r="EE369" s="207">
        <f t="shared" si="1880"/>
        <v>0</v>
      </c>
      <c r="EF369" s="206">
        <f t="shared" si="1881"/>
        <v>0</v>
      </c>
      <c r="EG369" s="206">
        <f t="shared" si="1882"/>
        <v>0</v>
      </c>
      <c r="EH369" s="207"/>
      <c r="EI369" s="207">
        <f t="shared" si="1883"/>
        <v>0</v>
      </c>
      <c r="EJ369" s="206">
        <f t="shared" si="1884"/>
        <v>0</v>
      </c>
      <c r="EK369" s="206">
        <f t="shared" si="1885"/>
        <v>0</v>
      </c>
      <c r="EL369" s="207"/>
      <c r="EM369" s="207">
        <f>SUM(EL369*T369)</f>
        <v>0</v>
      </c>
      <c r="EN369" s="206">
        <f t="shared" si="1887"/>
        <v>0</v>
      </c>
      <c r="EO369" s="206">
        <f t="shared" si="1888"/>
        <v>0</v>
      </c>
      <c r="EP369" s="207"/>
      <c r="EQ369" s="207">
        <f>SUM(EP369*X369)</f>
        <v>0</v>
      </c>
      <c r="ER369" s="519">
        <f t="shared" si="1890"/>
        <v>0</v>
      </c>
      <c r="ES369" s="206">
        <f t="shared" si="1891"/>
        <v>0</v>
      </c>
      <c r="ET369" s="207"/>
      <c r="EU369" s="207">
        <f t="shared" si="1892"/>
        <v>0</v>
      </c>
      <c r="EV369" s="206">
        <f t="shared" si="1893"/>
        <v>0</v>
      </c>
      <c r="EW369" s="206">
        <f t="shared" si="1894"/>
        <v>0</v>
      </c>
      <c r="EX369" s="207"/>
      <c r="EY369" s="207">
        <f>SUM(EX369*AF369)</f>
        <v>0</v>
      </c>
      <c r="EZ369" s="206">
        <f t="shared" si="1896"/>
        <v>0</v>
      </c>
      <c r="FA369" s="206">
        <f t="shared" si="1897"/>
        <v>0</v>
      </c>
      <c r="FB369" s="207"/>
      <c r="FC369" s="207">
        <f t="shared" si="1898"/>
        <v>0</v>
      </c>
      <c r="FD369" s="206">
        <f t="shared" si="1899"/>
        <v>0</v>
      </c>
      <c r="FE369" s="206">
        <f t="shared" si="1900"/>
        <v>0</v>
      </c>
      <c r="FF369" s="207"/>
      <c r="FG369" s="207">
        <f t="shared" si="1901"/>
        <v>0</v>
      </c>
      <c r="FH369" s="206">
        <f t="shared" si="1902"/>
        <v>7</v>
      </c>
      <c r="FI369" s="206">
        <f t="shared" si="1903"/>
        <v>245</v>
      </c>
      <c r="FJ369" s="207"/>
      <c r="FK369" s="207">
        <f t="shared" si="1904"/>
        <v>0</v>
      </c>
      <c r="FL369" s="206">
        <f t="shared" si="1905"/>
        <v>6.5</v>
      </c>
      <c r="FM369" s="206">
        <f t="shared" si="1906"/>
        <v>227.5</v>
      </c>
      <c r="FN369" s="207"/>
      <c r="FO369" s="207">
        <f t="shared" si="1907"/>
        <v>0</v>
      </c>
      <c r="FP369" s="206">
        <f t="shared" si="1908"/>
        <v>0</v>
      </c>
      <c r="FQ369" s="206">
        <f t="shared" si="1909"/>
        <v>0</v>
      </c>
      <c r="FR369" s="207"/>
      <c r="FS369" s="207">
        <f t="shared" si="1910"/>
        <v>0</v>
      </c>
      <c r="FT369" s="206">
        <f t="shared" si="1911"/>
        <v>0</v>
      </c>
      <c r="FU369" s="206">
        <f t="shared" si="1912"/>
        <v>0</v>
      </c>
      <c r="FV369" s="207"/>
      <c r="FW369" s="207">
        <f t="shared" si="2165"/>
        <v>0</v>
      </c>
      <c r="FX369" s="206"/>
      <c r="FY369" s="206"/>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1:263" s="3" customFormat="1" x14ac:dyDescent="0.2">
      <c r="A370" s="45" t="s">
        <v>408</v>
      </c>
      <c r="B370" s="45" t="s">
        <v>409</v>
      </c>
      <c r="C370" s="45" t="s">
        <v>10</v>
      </c>
      <c r="D370" s="45">
        <v>35</v>
      </c>
      <c r="E370" s="486"/>
      <c r="F370" s="52">
        <f t="shared" ref="F370" si="2166">SUM(E370*$D370)</f>
        <v>0</v>
      </c>
      <c r="G370" s="47"/>
      <c r="H370" s="52">
        <f t="shared" ref="H370" si="2167">SUM(G370*$D370)</f>
        <v>0</v>
      </c>
      <c r="I370" s="47"/>
      <c r="J370" s="52">
        <f t="shared" ref="J370" si="2168">SUM(I370*$D370)</f>
        <v>0</v>
      </c>
      <c r="K370" s="47"/>
      <c r="L370" s="52">
        <f t="shared" ref="L370" si="2169">SUM(K370*$D370)</f>
        <v>0</v>
      </c>
      <c r="M370" s="47"/>
      <c r="N370" s="52">
        <f t="shared" ref="N370" si="2170">SUM(M370*$D370)</f>
        <v>0</v>
      </c>
      <c r="O370" s="47"/>
      <c r="P370" s="52">
        <f t="shared" ref="P370" si="2171">SUM(O370*$D370)</f>
        <v>0</v>
      </c>
      <c r="Q370" s="47"/>
      <c r="R370" s="52">
        <f t="shared" ref="R370" si="2172">SUM(Q370*$D370)</f>
        <v>0</v>
      </c>
      <c r="S370" s="47"/>
      <c r="T370" s="52">
        <f t="shared" ref="T370" si="2173">SUM(S370*$D370)</f>
        <v>0</v>
      </c>
      <c r="U370" s="47"/>
      <c r="V370" s="52">
        <f t="shared" ref="V370" si="2174">SUM(U370*$D370)</f>
        <v>0</v>
      </c>
      <c r="W370" s="47"/>
      <c r="X370" s="52">
        <f t="shared" ref="X370" si="2175">SUM(W370*$D370)</f>
        <v>0</v>
      </c>
      <c r="Y370" s="47"/>
      <c r="Z370" s="52">
        <f t="shared" ref="Z370" si="2176">SUM(Y370*$D370)</f>
        <v>0</v>
      </c>
      <c r="AA370" s="47"/>
      <c r="AB370" s="481">
        <f t="shared" ref="AB370" si="2177">SUM(AA370*$D370)</f>
        <v>0</v>
      </c>
      <c r="AC370" s="486"/>
      <c r="AD370" s="52">
        <f t="shared" si="1843"/>
        <v>0</v>
      </c>
      <c r="AE370" s="47"/>
      <c r="AF370" s="52">
        <f t="shared" si="1844"/>
        <v>0</v>
      </c>
      <c r="AG370" s="47"/>
      <c r="AH370" s="52">
        <f t="shared" si="1845"/>
        <v>0</v>
      </c>
      <c r="AI370" s="47"/>
      <c r="AJ370" s="52">
        <f t="shared" si="1846"/>
        <v>0</v>
      </c>
      <c r="AK370" s="47">
        <v>2.5</v>
      </c>
      <c r="AL370" s="52">
        <f t="shared" si="1847"/>
        <v>87.5</v>
      </c>
      <c r="AM370" s="47"/>
      <c r="AN370" s="52">
        <f t="shared" si="1848"/>
        <v>0</v>
      </c>
      <c r="AO370" s="47"/>
      <c r="AP370" s="52">
        <f t="shared" si="1849"/>
        <v>0</v>
      </c>
      <c r="AQ370" s="47"/>
      <c r="AR370" s="52">
        <f t="shared" si="1850"/>
        <v>0</v>
      </c>
      <c r="AS370" s="47"/>
      <c r="AT370" s="52">
        <f t="shared" si="1851"/>
        <v>0</v>
      </c>
      <c r="AU370" s="47">
        <v>4.5</v>
      </c>
      <c r="AV370" s="52">
        <f t="shared" si="1852"/>
        <v>157.5</v>
      </c>
      <c r="AW370" s="47"/>
      <c r="AX370" s="52">
        <f t="shared" si="1853"/>
        <v>0</v>
      </c>
      <c r="AY370" s="47"/>
      <c r="AZ370" s="481">
        <f t="shared" si="1854"/>
        <v>0</v>
      </c>
      <c r="BA370" s="486"/>
      <c r="BB370" s="52">
        <f t="shared" ref="BB370" si="2178">SUM(BA370*$D370)</f>
        <v>0</v>
      </c>
      <c r="BC370" s="47"/>
      <c r="BD370" s="52">
        <f t="shared" ref="BD370" si="2179">SUM(BC370*$D370)</f>
        <v>0</v>
      </c>
      <c r="BE370" s="47"/>
      <c r="BF370" s="52">
        <f t="shared" ref="BF370" si="2180">SUM(BE370*$D370)</f>
        <v>0</v>
      </c>
      <c r="BG370" s="47"/>
      <c r="BH370" s="52">
        <f t="shared" ref="BH370" si="2181">SUM(BG370*$D370)</f>
        <v>0</v>
      </c>
      <c r="BI370" s="47"/>
      <c r="BJ370" s="52">
        <f t="shared" ref="BJ370" si="2182">SUM(BI370*$D370)</f>
        <v>0</v>
      </c>
      <c r="BK370" s="47"/>
      <c r="BL370" s="52">
        <f t="shared" ref="BL370" si="2183">SUM(BK370*$D370)</f>
        <v>0</v>
      </c>
      <c r="BM370" s="47"/>
      <c r="BN370" s="52">
        <f t="shared" ref="BN370" si="2184">SUM(BM370*$D370)</f>
        <v>0</v>
      </c>
      <c r="BO370" s="47"/>
      <c r="BP370" s="52">
        <f t="shared" ref="BP370" si="2185">SUM(BO370*$D370)</f>
        <v>0</v>
      </c>
      <c r="BQ370" s="47"/>
      <c r="BR370" s="52">
        <f t="shared" ref="BR370" si="2186">SUM(BQ370*$D370)</f>
        <v>0</v>
      </c>
      <c r="BS370" s="47"/>
      <c r="BT370" s="52">
        <f t="shared" ref="BT370" si="2187">SUM(BS370*$D370)</f>
        <v>0</v>
      </c>
      <c r="BU370" s="47"/>
      <c r="BV370" s="52">
        <f t="shared" ref="BV370" si="2188">SUM(BU370*$D370)</f>
        <v>0</v>
      </c>
      <c r="BW370" s="47"/>
      <c r="BX370" s="505">
        <f t="shared" ref="BX370" si="2189">SUM(BW370*$D370)</f>
        <v>0</v>
      </c>
      <c r="BY370" s="499"/>
      <c r="BZ370" s="52">
        <f t="shared" ref="BZ370" si="2190">SUM(BY370*$D370)</f>
        <v>0</v>
      </c>
      <c r="CA370" s="47"/>
      <c r="CB370" s="52">
        <f t="shared" ref="CB370" si="2191">SUM(CA370*$D370)</f>
        <v>0</v>
      </c>
      <c r="CC370" s="47"/>
      <c r="CD370" s="52">
        <f t="shared" ref="CD370" si="2192">SUM(CC370*$D370)</f>
        <v>0</v>
      </c>
      <c r="CE370" s="47"/>
      <c r="CF370" s="52">
        <f t="shared" ref="CF370" si="2193">SUM(CE370*$D370)</f>
        <v>0</v>
      </c>
      <c r="CG370" s="42"/>
      <c r="CH370" s="49">
        <f t="shared" si="1871"/>
        <v>7</v>
      </c>
      <c r="CI370" s="49">
        <f t="shared" si="1928"/>
        <v>245</v>
      </c>
      <c r="CJ370" s="1"/>
      <c r="CK370" s="1"/>
      <c r="CL370" s="207"/>
      <c r="CM370" s="207">
        <f t="shared" si="1872"/>
        <v>0</v>
      </c>
      <c r="CN370" s="206">
        <f t="shared" si="1929"/>
        <v>0</v>
      </c>
      <c r="CO370" s="206">
        <f t="shared" si="1930"/>
        <v>0</v>
      </c>
      <c r="CP370" s="207"/>
      <c r="CQ370" s="207">
        <f t="shared" si="1931"/>
        <v>0</v>
      </c>
      <c r="CR370" s="206">
        <f t="shared" si="1932"/>
        <v>0</v>
      </c>
      <c r="CS370" s="206">
        <f t="shared" si="1933"/>
        <v>0</v>
      </c>
      <c r="CT370" s="207"/>
      <c r="CU370" s="207">
        <f>SUM(CT370*D371)</f>
        <v>0</v>
      </c>
      <c r="CV370" s="206">
        <f t="shared" si="1934"/>
        <v>0</v>
      </c>
      <c r="CW370" s="206">
        <f t="shared" si="1935"/>
        <v>0</v>
      </c>
      <c r="CX370" s="207"/>
      <c r="CY370" s="207">
        <f t="shared" si="1936"/>
        <v>0</v>
      </c>
      <c r="CZ370" s="206">
        <f t="shared" si="1926"/>
        <v>0</v>
      </c>
      <c r="DA370" s="206">
        <f t="shared" si="1927"/>
        <v>0</v>
      </c>
      <c r="DB370" s="207"/>
      <c r="DC370" s="207">
        <f t="shared" si="1937"/>
        <v>0</v>
      </c>
      <c r="DD370" s="206">
        <f>SUM(DB370+M371)</f>
        <v>0</v>
      </c>
      <c r="DE370" s="206">
        <f t="shared" si="1939"/>
        <v>0</v>
      </c>
      <c r="DF370" s="207"/>
      <c r="DG370" s="207">
        <f t="shared" si="1940"/>
        <v>0</v>
      </c>
      <c r="DH370" s="206">
        <f>SUM(DF370+Q371)</f>
        <v>0</v>
      </c>
      <c r="DI370" s="206">
        <f t="shared" si="1942"/>
        <v>0</v>
      </c>
      <c r="DJ370" s="207"/>
      <c r="DK370" s="207">
        <f t="shared" si="1943"/>
        <v>0</v>
      </c>
      <c r="DL370" s="206">
        <f t="shared" si="1944"/>
        <v>0</v>
      </c>
      <c r="DM370" s="206">
        <f t="shared" si="1945"/>
        <v>0</v>
      </c>
      <c r="DN370" s="207"/>
      <c r="DO370" s="207">
        <f t="shared" si="1946"/>
        <v>0</v>
      </c>
      <c r="DP370" s="206">
        <f t="shared" si="1947"/>
        <v>0</v>
      </c>
      <c r="DQ370" s="206">
        <f t="shared" si="1948"/>
        <v>0</v>
      </c>
      <c r="DR370" s="207"/>
      <c r="DS370" s="207">
        <f t="shared" si="1949"/>
        <v>0</v>
      </c>
      <c r="DT370" s="206">
        <f t="shared" si="1950"/>
        <v>0</v>
      </c>
      <c r="DU370" s="206">
        <f t="shared" si="1951"/>
        <v>0</v>
      </c>
      <c r="DV370" s="207"/>
      <c r="DW370" s="207">
        <f t="shared" si="1874"/>
        <v>0</v>
      </c>
      <c r="DX370" s="206">
        <f t="shared" si="1875"/>
        <v>0</v>
      </c>
      <c r="DY370" s="206">
        <f t="shared" si="1876"/>
        <v>0</v>
      </c>
      <c r="DZ370" s="525"/>
      <c r="EA370" s="207">
        <f t="shared" si="1877"/>
        <v>0</v>
      </c>
      <c r="EB370" s="206">
        <f t="shared" si="1878"/>
        <v>0</v>
      </c>
      <c r="EC370" s="206">
        <f t="shared" si="1879"/>
        <v>0</v>
      </c>
      <c r="ED370" s="207"/>
      <c r="EE370" s="207">
        <f>SUM(ED370*L371)</f>
        <v>0</v>
      </c>
      <c r="EF370" s="206">
        <f t="shared" si="1881"/>
        <v>0</v>
      </c>
      <c r="EG370" s="206">
        <f t="shared" si="1882"/>
        <v>0</v>
      </c>
      <c r="EH370" s="207"/>
      <c r="EI370" s="207">
        <f t="shared" si="1883"/>
        <v>0</v>
      </c>
      <c r="EJ370" s="206">
        <f t="shared" si="1884"/>
        <v>0</v>
      </c>
      <c r="EK370" s="206">
        <f t="shared" si="1885"/>
        <v>0</v>
      </c>
      <c r="EL370" s="207"/>
      <c r="EM370" s="207">
        <f>SUM(EL370*T371)</f>
        <v>0</v>
      </c>
      <c r="EN370" s="206">
        <f t="shared" si="1887"/>
        <v>0</v>
      </c>
      <c r="EO370" s="206">
        <f t="shared" si="1888"/>
        <v>0</v>
      </c>
      <c r="EP370" s="207"/>
      <c r="EQ370" s="207">
        <f>SUM(EP370*X371)</f>
        <v>0</v>
      </c>
      <c r="ER370" s="519">
        <f>EP370+AK370</f>
        <v>2.5</v>
      </c>
      <c r="ES370" s="206">
        <f t="shared" si="1891"/>
        <v>87.5</v>
      </c>
      <c r="ET370" s="207"/>
      <c r="EU370" s="207">
        <f t="shared" si="1892"/>
        <v>0</v>
      </c>
      <c r="EV370" s="206">
        <f t="shared" si="1893"/>
        <v>0</v>
      </c>
      <c r="EW370" s="206">
        <f t="shared" si="1894"/>
        <v>0</v>
      </c>
      <c r="EX370" s="207"/>
      <c r="EY370" s="207">
        <f>SUM(EX370*AF371)</f>
        <v>0</v>
      </c>
      <c r="EZ370" s="206">
        <f t="shared" si="1896"/>
        <v>0</v>
      </c>
      <c r="FA370" s="206">
        <f t="shared" si="1897"/>
        <v>0</v>
      </c>
      <c r="FB370" s="207"/>
      <c r="FC370" s="207">
        <f t="shared" si="1898"/>
        <v>0</v>
      </c>
      <c r="FD370" s="206">
        <f t="shared" si="1899"/>
        <v>0</v>
      </c>
      <c r="FE370" s="206">
        <f t="shared" si="1900"/>
        <v>0</v>
      </c>
      <c r="FF370" s="207"/>
      <c r="FG370" s="207">
        <f t="shared" si="1901"/>
        <v>0</v>
      </c>
      <c r="FH370" s="206">
        <f t="shared" si="1902"/>
        <v>0</v>
      </c>
      <c r="FI370" s="206">
        <f t="shared" si="1903"/>
        <v>0</v>
      </c>
      <c r="FJ370" s="207"/>
      <c r="FK370" s="207">
        <f t="shared" si="1904"/>
        <v>0</v>
      </c>
      <c r="FL370" s="206">
        <f t="shared" si="1905"/>
        <v>4.5</v>
      </c>
      <c r="FM370" s="206">
        <f t="shared" si="1906"/>
        <v>157.5</v>
      </c>
      <c r="FN370" s="207"/>
      <c r="FO370" s="207">
        <f t="shared" si="1907"/>
        <v>0</v>
      </c>
      <c r="FP370" s="206">
        <f t="shared" si="1908"/>
        <v>0</v>
      </c>
      <c r="FQ370" s="206">
        <f t="shared" si="1909"/>
        <v>0</v>
      </c>
      <c r="FR370" s="207"/>
      <c r="FS370" s="207">
        <f t="shared" si="1910"/>
        <v>0</v>
      </c>
      <c r="FT370" s="206">
        <f t="shared" si="1911"/>
        <v>0</v>
      </c>
      <c r="FU370" s="206">
        <f t="shared" si="1912"/>
        <v>0</v>
      </c>
      <c r="FV370" s="207"/>
      <c r="FW370" s="207">
        <f t="shared" ref="FW370" si="2194">SUM(FV370*CH371)</f>
        <v>0</v>
      </c>
      <c r="FX370" s="206">
        <f>SUM(FV370+DH371)</f>
        <v>0</v>
      </c>
      <c r="FY370" s="206">
        <f t="shared" ref="FY370" si="2195">SUM(FX370*CH370)</f>
        <v>0</v>
      </c>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1:263" s="3" customFormat="1" x14ac:dyDescent="0.2">
      <c r="A371" s="45" t="s">
        <v>183</v>
      </c>
      <c r="B371" s="45" t="s">
        <v>184</v>
      </c>
      <c r="C371" s="45" t="s">
        <v>10</v>
      </c>
      <c r="D371" s="45">
        <v>35</v>
      </c>
      <c r="E371" s="486"/>
      <c r="F371" s="52">
        <f>SUM(E371*$D371)</f>
        <v>0</v>
      </c>
      <c r="G371" s="47"/>
      <c r="H371" s="52">
        <f>SUM(G371*$D371)</f>
        <v>0</v>
      </c>
      <c r="I371" s="47"/>
      <c r="J371" s="52">
        <f>SUM(I371*$D371)</f>
        <v>0</v>
      </c>
      <c r="K371" s="47"/>
      <c r="L371" s="52">
        <f>SUM(K371*$D371)</f>
        <v>0</v>
      </c>
      <c r="M371" s="47"/>
      <c r="N371" s="52">
        <f>SUM(M371*$D371)</f>
        <v>0</v>
      </c>
      <c r="O371" s="47"/>
      <c r="P371" s="52">
        <f>SUM(O371*$D371)</f>
        <v>0</v>
      </c>
      <c r="Q371" s="47"/>
      <c r="R371" s="52">
        <f>SUM(Q371*$D371)</f>
        <v>0</v>
      </c>
      <c r="S371" s="47"/>
      <c r="T371" s="52">
        <f>SUM(S371*$D371)</f>
        <v>0</v>
      </c>
      <c r="U371" s="47"/>
      <c r="V371" s="52">
        <f>SUM(U371*$D371)</f>
        <v>0</v>
      </c>
      <c r="W371" s="47"/>
      <c r="X371" s="52">
        <f>SUM(W371*$D371)</f>
        <v>0</v>
      </c>
      <c r="Y371" s="47"/>
      <c r="Z371" s="52">
        <f>SUM(Y371*$D371)</f>
        <v>0</v>
      </c>
      <c r="AA371" s="47"/>
      <c r="AB371" s="481">
        <f>SUM(AA371*$D371)</f>
        <v>0</v>
      </c>
      <c r="AC371" s="486"/>
      <c r="AD371" s="52">
        <f t="shared" si="1843"/>
        <v>0</v>
      </c>
      <c r="AE371" s="47"/>
      <c r="AF371" s="52">
        <f t="shared" si="1844"/>
        <v>0</v>
      </c>
      <c r="AG371" s="47"/>
      <c r="AH371" s="52">
        <f t="shared" si="1845"/>
        <v>0</v>
      </c>
      <c r="AI371" s="47"/>
      <c r="AJ371" s="52">
        <f t="shared" si="1846"/>
        <v>0</v>
      </c>
      <c r="AK371" s="47"/>
      <c r="AL371" s="52">
        <f t="shared" si="1847"/>
        <v>0</v>
      </c>
      <c r="AM371" s="47"/>
      <c r="AN371" s="52">
        <f t="shared" si="1848"/>
        <v>0</v>
      </c>
      <c r="AO371" s="47"/>
      <c r="AP371" s="52">
        <f t="shared" si="1849"/>
        <v>0</v>
      </c>
      <c r="AQ371" s="47"/>
      <c r="AR371" s="52">
        <f t="shared" si="1850"/>
        <v>0</v>
      </c>
      <c r="AS371" s="47"/>
      <c r="AT371" s="52">
        <f t="shared" si="1851"/>
        <v>0</v>
      </c>
      <c r="AU371" s="47"/>
      <c r="AV371" s="52">
        <f t="shared" si="1852"/>
        <v>0</v>
      </c>
      <c r="AW371" s="47"/>
      <c r="AX371" s="52">
        <f t="shared" si="1853"/>
        <v>0</v>
      </c>
      <c r="AY371" s="47"/>
      <c r="AZ371" s="481">
        <f t="shared" si="1854"/>
        <v>0</v>
      </c>
      <c r="BA371" s="486"/>
      <c r="BB371" s="52">
        <f>SUM(BA371*$D371)</f>
        <v>0</v>
      </c>
      <c r="BC371" s="47"/>
      <c r="BD371" s="52">
        <f>SUM(BC371*$D371)</f>
        <v>0</v>
      </c>
      <c r="BE371" s="47"/>
      <c r="BF371" s="52">
        <f>SUM(BE371*$D371)</f>
        <v>0</v>
      </c>
      <c r="BG371" s="47"/>
      <c r="BH371" s="52">
        <f>SUM(BG371*$D371)</f>
        <v>0</v>
      </c>
      <c r="BI371" s="47"/>
      <c r="BJ371" s="52">
        <f>SUM(BI371*$D371)</f>
        <v>0</v>
      </c>
      <c r="BK371" s="47"/>
      <c r="BL371" s="52">
        <f>SUM(BK371*$D371)</f>
        <v>0</v>
      </c>
      <c r="BM371" s="47"/>
      <c r="BN371" s="52">
        <f>SUM(BM371*$D371)</f>
        <v>0</v>
      </c>
      <c r="BO371" s="47"/>
      <c r="BP371" s="52">
        <f>SUM(BO371*$D371)</f>
        <v>0</v>
      </c>
      <c r="BQ371" s="47"/>
      <c r="BR371" s="52">
        <f>SUM(BQ371*$D371)</f>
        <v>0</v>
      </c>
      <c r="BS371" s="47"/>
      <c r="BT371" s="52">
        <f>SUM(BS371*$D371)</f>
        <v>0</v>
      </c>
      <c r="BU371" s="47"/>
      <c r="BV371" s="52">
        <f>SUM(BU371*$D371)</f>
        <v>0</v>
      </c>
      <c r="BW371" s="47"/>
      <c r="BX371" s="505">
        <f>SUM(BW371*$D371)</f>
        <v>0</v>
      </c>
      <c r="BY371" s="499"/>
      <c r="BZ371" s="52">
        <f>SUM(BY371*$D371)</f>
        <v>0</v>
      </c>
      <c r="CA371" s="47"/>
      <c r="CB371" s="52">
        <f>SUM(CA371*$D371)</f>
        <v>0</v>
      </c>
      <c r="CC371" s="47"/>
      <c r="CD371" s="52">
        <f>SUM(CC371*$D371)</f>
        <v>0</v>
      </c>
      <c r="CE371" s="47"/>
      <c r="CF371" s="52">
        <f>SUM(CE371*$D371)</f>
        <v>0</v>
      </c>
      <c r="CG371" s="42"/>
      <c r="CH371" s="49">
        <f t="shared" si="1871"/>
        <v>0</v>
      </c>
      <c r="CI371" s="49">
        <f t="shared" si="1928"/>
        <v>0</v>
      </c>
      <c r="CJ371" s="1"/>
      <c r="CK371" s="1"/>
      <c r="CL371" s="207"/>
      <c r="CM371" s="207">
        <f t="shared" si="1872"/>
        <v>0</v>
      </c>
      <c r="CN371" s="206">
        <f t="shared" si="1929"/>
        <v>0</v>
      </c>
      <c r="CO371" s="206">
        <f t="shared" si="1930"/>
        <v>0</v>
      </c>
      <c r="CP371" s="207"/>
      <c r="CQ371" s="207">
        <f t="shared" si="1931"/>
        <v>0</v>
      </c>
      <c r="CR371" s="206">
        <f t="shared" si="1932"/>
        <v>0</v>
      </c>
      <c r="CS371" s="206">
        <f t="shared" si="1933"/>
        <v>0</v>
      </c>
      <c r="CT371" s="207"/>
      <c r="CU371" s="207">
        <f>SUM(CT371*D372)</f>
        <v>0</v>
      </c>
      <c r="CV371" s="206">
        <f t="shared" si="1934"/>
        <v>0</v>
      </c>
      <c r="CW371" s="206">
        <f t="shared" si="1935"/>
        <v>0</v>
      </c>
      <c r="CX371" s="207"/>
      <c r="CY371" s="207">
        <f t="shared" si="1936"/>
        <v>0</v>
      </c>
      <c r="CZ371" s="206">
        <f t="shared" si="1926"/>
        <v>0</v>
      </c>
      <c r="DA371" s="206">
        <f t="shared" si="1927"/>
        <v>0</v>
      </c>
      <c r="DB371" s="207"/>
      <c r="DC371" s="207">
        <f t="shared" si="1937"/>
        <v>0</v>
      </c>
      <c r="DD371" s="206">
        <f>SUM(DB371+M371)</f>
        <v>0</v>
      </c>
      <c r="DE371" s="206">
        <f t="shared" si="1939"/>
        <v>0</v>
      </c>
      <c r="DF371" s="207"/>
      <c r="DG371" s="207">
        <f t="shared" si="1940"/>
        <v>0</v>
      </c>
      <c r="DH371" s="206">
        <f>SUM(DF371+Q371)</f>
        <v>0</v>
      </c>
      <c r="DI371" s="206">
        <f t="shared" si="1942"/>
        <v>0</v>
      </c>
      <c r="DJ371" s="207"/>
      <c r="DK371" s="207">
        <f t="shared" si="1943"/>
        <v>0</v>
      </c>
      <c r="DL371" s="206">
        <f t="shared" si="1944"/>
        <v>0</v>
      </c>
      <c r="DM371" s="206">
        <f t="shared" si="1945"/>
        <v>0</v>
      </c>
      <c r="DN371" s="207"/>
      <c r="DO371" s="207">
        <f t="shared" si="1946"/>
        <v>0</v>
      </c>
      <c r="DP371" s="206">
        <f t="shared" si="1947"/>
        <v>0</v>
      </c>
      <c r="DQ371" s="206">
        <f t="shared" si="1948"/>
        <v>0</v>
      </c>
      <c r="DR371" s="207"/>
      <c r="DS371" s="207">
        <f t="shared" si="1949"/>
        <v>0</v>
      </c>
      <c r="DT371" s="206">
        <f t="shared" si="1950"/>
        <v>0</v>
      </c>
      <c r="DU371" s="206">
        <f t="shared" si="1951"/>
        <v>0</v>
      </c>
      <c r="DV371" s="207"/>
      <c r="DW371" s="207">
        <f t="shared" si="1874"/>
        <v>0</v>
      </c>
      <c r="DX371" s="206">
        <f t="shared" si="1875"/>
        <v>0</v>
      </c>
      <c r="DY371" s="206">
        <f t="shared" si="1876"/>
        <v>0</v>
      </c>
      <c r="DZ371" s="525"/>
      <c r="EA371" s="207">
        <f t="shared" si="1877"/>
        <v>0</v>
      </c>
      <c r="EB371" s="206">
        <f t="shared" si="1878"/>
        <v>0</v>
      </c>
      <c r="EC371" s="206">
        <f t="shared" si="1879"/>
        <v>0</v>
      </c>
      <c r="ED371" s="207"/>
      <c r="EE371" s="207">
        <f>ED371*D371</f>
        <v>0</v>
      </c>
      <c r="EF371" s="206">
        <f t="shared" si="1881"/>
        <v>0</v>
      </c>
      <c r="EG371" s="206">
        <f t="shared" si="1882"/>
        <v>0</v>
      </c>
      <c r="EH371" s="207"/>
      <c r="EI371" s="207">
        <f t="shared" si="1883"/>
        <v>0</v>
      </c>
      <c r="EJ371" s="206">
        <f t="shared" si="1884"/>
        <v>0</v>
      </c>
      <c r="EK371" s="206">
        <f t="shared" si="1885"/>
        <v>0</v>
      </c>
      <c r="EL371" s="207"/>
      <c r="EM371" s="207">
        <f>SUM(EL371*T372)</f>
        <v>0</v>
      </c>
      <c r="EN371" s="206">
        <f t="shared" si="1887"/>
        <v>0</v>
      </c>
      <c r="EO371" s="206">
        <f t="shared" si="1888"/>
        <v>0</v>
      </c>
      <c r="EP371" s="207"/>
      <c r="EQ371" s="207">
        <f>SUM(EP371*X372)</f>
        <v>0</v>
      </c>
      <c r="ER371" s="519">
        <f t="shared" si="1890"/>
        <v>0</v>
      </c>
      <c r="ES371" s="206">
        <f t="shared" si="1891"/>
        <v>0</v>
      </c>
      <c r="ET371" s="207"/>
      <c r="EU371" s="207">
        <f t="shared" si="1892"/>
        <v>0</v>
      </c>
      <c r="EV371" s="206">
        <f t="shared" si="1893"/>
        <v>0</v>
      </c>
      <c r="EW371" s="206">
        <f t="shared" si="1894"/>
        <v>0</v>
      </c>
      <c r="EX371" s="207"/>
      <c r="EY371" s="207">
        <f>SUM(EX371*AF372)</f>
        <v>0</v>
      </c>
      <c r="EZ371" s="206">
        <f t="shared" si="1896"/>
        <v>0</v>
      </c>
      <c r="FA371" s="206">
        <f t="shared" si="1897"/>
        <v>0</v>
      </c>
      <c r="FB371" s="207"/>
      <c r="FC371" s="207">
        <f t="shared" si="1898"/>
        <v>0</v>
      </c>
      <c r="FD371" s="206">
        <f t="shared" si="1899"/>
        <v>0</v>
      </c>
      <c r="FE371" s="206">
        <f t="shared" si="1900"/>
        <v>0</v>
      </c>
      <c r="FF371" s="207"/>
      <c r="FG371" s="207">
        <f t="shared" si="1901"/>
        <v>0</v>
      </c>
      <c r="FH371" s="206">
        <f t="shared" si="1902"/>
        <v>0</v>
      </c>
      <c r="FI371" s="206">
        <f t="shared" si="1903"/>
        <v>0</v>
      </c>
      <c r="FJ371" s="207"/>
      <c r="FK371" s="207">
        <f t="shared" si="1904"/>
        <v>0</v>
      </c>
      <c r="FL371" s="206">
        <f t="shared" si="1905"/>
        <v>0</v>
      </c>
      <c r="FM371" s="206">
        <f t="shared" si="1906"/>
        <v>0</v>
      </c>
      <c r="FN371" s="207"/>
      <c r="FO371" s="207">
        <f t="shared" si="1907"/>
        <v>0</v>
      </c>
      <c r="FP371" s="206">
        <f t="shared" si="1908"/>
        <v>0</v>
      </c>
      <c r="FQ371" s="206">
        <f t="shared" si="1909"/>
        <v>0</v>
      </c>
      <c r="FR371" s="207"/>
      <c r="FS371" s="207">
        <f t="shared" si="1910"/>
        <v>0</v>
      </c>
      <c r="FT371" s="206">
        <f t="shared" si="1911"/>
        <v>0</v>
      </c>
      <c r="FU371" s="206">
        <f t="shared" si="1912"/>
        <v>0</v>
      </c>
      <c r="FV371" s="207"/>
      <c r="FW371" s="207">
        <f>SUM(FV371*CH372)</f>
        <v>0</v>
      </c>
      <c r="FX371" s="206">
        <f>SUM(FV371+DH371)</f>
        <v>0</v>
      </c>
      <c r="FY371" s="206">
        <f>SUM(FX371*CH371)</f>
        <v>0</v>
      </c>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1:263" s="3" customFormat="1" x14ac:dyDescent="0.2">
      <c r="A372" s="45"/>
      <c r="B372" s="45"/>
      <c r="C372" s="45" t="s">
        <v>10</v>
      </c>
      <c r="D372" s="45">
        <v>35</v>
      </c>
      <c r="E372" s="486"/>
      <c r="F372" s="52">
        <f t="shared" si="2096"/>
        <v>0</v>
      </c>
      <c r="G372" s="47"/>
      <c r="H372" s="52">
        <f t="shared" si="2097"/>
        <v>0</v>
      </c>
      <c r="I372" s="47"/>
      <c r="J372" s="52">
        <f t="shared" si="2098"/>
        <v>0</v>
      </c>
      <c r="K372" s="47"/>
      <c r="L372" s="52">
        <f t="shared" si="2099"/>
        <v>0</v>
      </c>
      <c r="M372" s="47"/>
      <c r="N372" s="52">
        <f t="shared" si="2100"/>
        <v>0</v>
      </c>
      <c r="O372" s="47"/>
      <c r="P372" s="52">
        <f t="shared" si="2101"/>
        <v>0</v>
      </c>
      <c r="Q372" s="47"/>
      <c r="R372" s="52">
        <f t="shared" si="2102"/>
        <v>0</v>
      </c>
      <c r="S372" s="47"/>
      <c r="T372" s="52">
        <f t="shared" si="2103"/>
        <v>0</v>
      </c>
      <c r="U372" s="47"/>
      <c r="V372" s="52">
        <f t="shared" si="2104"/>
        <v>0</v>
      </c>
      <c r="W372" s="47"/>
      <c r="X372" s="52">
        <f t="shared" si="2105"/>
        <v>0</v>
      </c>
      <c r="Y372" s="47"/>
      <c r="Z372" s="52">
        <f t="shared" si="2106"/>
        <v>0</v>
      </c>
      <c r="AA372" s="47"/>
      <c r="AB372" s="481">
        <f t="shared" si="2107"/>
        <v>0</v>
      </c>
      <c r="AC372" s="486"/>
      <c r="AD372" s="52">
        <f t="shared" si="1843"/>
        <v>0</v>
      </c>
      <c r="AE372" s="47"/>
      <c r="AF372" s="52">
        <f t="shared" si="1844"/>
        <v>0</v>
      </c>
      <c r="AG372" s="47"/>
      <c r="AH372" s="52">
        <f t="shared" si="1845"/>
        <v>0</v>
      </c>
      <c r="AI372" s="47"/>
      <c r="AJ372" s="52">
        <f t="shared" si="1846"/>
        <v>0</v>
      </c>
      <c r="AK372" s="47"/>
      <c r="AL372" s="52">
        <f t="shared" si="1847"/>
        <v>0</v>
      </c>
      <c r="AM372" s="47"/>
      <c r="AN372" s="52">
        <f t="shared" si="1848"/>
        <v>0</v>
      </c>
      <c r="AO372" s="47"/>
      <c r="AP372" s="52">
        <f t="shared" si="1849"/>
        <v>0</v>
      </c>
      <c r="AQ372" s="47"/>
      <c r="AR372" s="52">
        <f t="shared" si="1850"/>
        <v>0</v>
      </c>
      <c r="AS372" s="47"/>
      <c r="AT372" s="52">
        <f t="shared" si="1851"/>
        <v>0</v>
      </c>
      <c r="AU372" s="47"/>
      <c r="AV372" s="52">
        <f t="shared" si="1852"/>
        <v>0</v>
      </c>
      <c r="AW372" s="47"/>
      <c r="AX372" s="52">
        <f t="shared" si="1853"/>
        <v>0</v>
      </c>
      <c r="AY372" s="47"/>
      <c r="AZ372" s="481">
        <f t="shared" si="1854"/>
        <v>0</v>
      </c>
      <c r="BA372" s="486"/>
      <c r="BB372" s="52">
        <f t="shared" si="1855"/>
        <v>0</v>
      </c>
      <c r="BC372" s="47"/>
      <c r="BD372" s="52">
        <f t="shared" ref="BD372" si="2196">SUM(BC372*$D372)</f>
        <v>0</v>
      </c>
      <c r="BE372" s="47"/>
      <c r="BF372" s="52">
        <f t="shared" ref="BF372" si="2197">SUM(BE372*$D372)</f>
        <v>0</v>
      </c>
      <c r="BG372" s="47"/>
      <c r="BH372" s="52">
        <f t="shared" ref="BH372" si="2198">SUM(BG372*$D372)</f>
        <v>0</v>
      </c>
      <c r="BI372" s="47"/>
      <c r="BJ372" s="52">
        <f t="shared" ref="BJ372" si="2199">SUM(BI372*$D372)</f>
        <v>0</v>
      </c>
      <c r="BK372" s="47"/>
      <c r="BL372" s="52">
        <f t="shared" ref="BL372" si="2200">SUM(BK372*$D372)</f>
        <v>0</v>
      </c>
      <c r="BM372" s="47"/>
      <c r="BN372" s="52">
        <f t="shared" ref="BN372" si="2201">SUM(BM372*$D372)</f>
        <v>0</v>
      </c>
      <c r="BO372" s="47"/>
      <c r="BP372" s="52">
        <f t="shared" ref="BP372" si="2202">SUM(BO372*$D372)</f>
        <v>0</v>
      </c>
      <c r="BQ372" s="47"/>
      <c r="BR372" s="52">
        <f t="shared" ref="BR372" si="2203">SUM(BQ372*$D372)</f>
        <v>0</v>
      </c>
      <c r="BS372" s="47"/>
      <c r="BT372" s="52">
        <f t="shared" ref="BT372" si="2204">SUM(BS372*$D372)</f>
        <v>0</v>
      </c>
      <c r="BU372" s="47"/>
      <c r="BV372" s="52">
        <f t="shared" ref="BV372" si="2205">SUM(BU372*$D372)</f>
        <v>0</v>
      </c>
      <c r="BW372" s="47"/>
      <c r="BX372" s="505">
        <f t="shared" ref="BX372" si="2206">SUM(BW372*$D372)</f>
        <v>0</v>
      </c>
      <c r="BY372" s="499"/>
      <c r="BZ372" s="52">
        <f t="shared" ref="BZ372" si="2207">SUM(BY372*$D372)</f>
        <v>0</v>
      </c>
      <c r="CA372" s="47"/>
      <c r="CB372" s="52">
        <f t="shared" ref="CB372" si="2208">SUM(CA372*$D372)</f>
        <v>0</v>
      </c>
      <c r="CC372" s="47"/>
      <c r="CD372" s="52">
        <f t="shared" ref="CD372" si="2209">SUM(CC372*$D372)</f>
        <v>0</v>
      </c>
      <c r="CE372" s="47"/>
      <c r="CF372" s="52">
        <f t="shared" ref="CF372" si="2210">SUM(CE372*$D372)</f>
        <v>0</v>
      </c>
      <c r="CG372" s="42"/>
      <c r="CH372" s="49">
        <f t="shared" si="1871"/>
        <v>0</v>
      </c>
      <c r="CI372" s="49">
        <f t="shared" si="1928"/>
        <v>0</v>
      </c>
      <c r="CJ372" s="1"/>
      <c r="CK372" s="1"/>
      <c r="CL372" s="207"/>
      <c r="CM372" s="207">
        <f t="shared" si="1872"/>
        <v>0</v>
      </c>
      <c r="CN372" s="206">
        <f t="shared" si="1929"/>
        <v>0</v>
      </c>
      <c r="CO372" s="206">
        <f t="shared" si="1930"/>
        <v>0</v>
      </c>
      <c r="CP372" s="207"/>
      <c r="CQ372" s="207">
        <f t="shared" si="1931"/>
        <v>0</v>
      </c>
      <c r="CR372" s="206">
        <f t="shared" si="1932"/>
        <v>0</v>
      </c>
      <c r="CS372" s="206">
        <f t="shared" si="1933"/>
        <v>0</v>
      </c>
      <c r="CT372" s="207"/>
      <c r="CU372" s="207">
        <f>SUM(CT372*D373)</f>
        <v>0</v>
      </c>
      <c r="CV372" s="206">
        <f t="shared" si="1934"/>
        <v>0</v>
      </c>
      <c r="CW372" s="206">
        <f t="shared" si="1935"/>
        <v>0</v>
      </c>
      <c r="CX372" s="207"/>
      <c r="CY372" s="207">
        <f t="shared" si="1936"/>
        <v>0</v>
      </c>
      <c r="CZ372" s="206">
        <f t="shared" si="1926"/>
        <v>0</v>
      </c>
      <c r="DA372" s="206">
        <f t="shared" si="1927"/>
        <v>0</v>
      </c>
      <c r="DB372" s="207"/>
      <c r="DC372" s="207">
        <f t="shared" si="1937"/>
        <v>0</v>
      </c>
      <c r="DD372" s="206">
        <f>SUM(DB372+M373)</f>
        <v>0</v>
      </c>
      <c r="DE372" s="206">
        <f t="shared" si="1939"/>
        <v>0</v>
      </c>
      <c r="DF372" s="207"/>
      <c r="DG372" s="207">
        <f t="shared" si="1940"/>
        <v>0</v>
      </c>
      <c r="DH372" s="206">
        <f>SUM(DF372+Q373)</f>
        <v>0</v>
      </c>
      <c r="DI372" s="206">
        <f t="shared" si="1942"/>
        <v>0</v>
      </c>
      <c r="DJ372" s="207"/>
      <c r="DK372" s="207">
        <f t="shared" si="1943"/>
        <v>0</v>
      </c>
      <c r="DL372" s="206">
        <f t="shared" si="1944"/>
        <v>0</v>
      </c>
      <c r="DM372" s="206">
        <f t="shared" si="1945"/>
        <v>0</v>
      </c>
      <c r="DN372" s="207"/>
      <c r="DO372" s="207">
        <f t="shared" si="1946"/>
        <v>0</v>
      </c>
      <c r="DP372" s="206">
        <f t="shared" si="1947"/>
        <v>0</v>
      </c>
      <c r="DQ372" s="206">
        <f t="shared" si="1948"/>
        <v>0</v>
      </c>
      <c r="DR372" s="207"/>
      <c r="DS372" s="207">
        <f t="shared" si="1949"/>
        <v>0</v>
      </c>
      <c r="DT372" s="206">
        <f t="shared" si="1950"/>
        <v>0</v>
      </c>
      <c r="DU372" s="206">
        <f t="shared" si="1951"/>
        <v>0</v>
      </c>
      <c r="DV372" s="207"/>
      <c r="DW372" s="207">
        <f t="shared" si="1874"/>
        <v>0</v>
      </c>
      <c r="DX372" s="206">
        <f t="shared" si="1875"/>
        <v>0</v>
      </c>
      <c r="DY372" s="206">
        <f t="shared" si="1876"/>
        <v>0</v>
      </c>
      <c r="DZ372" s="525"/>
      <c r="EA372" s="207">
        <f t="shared" si="1877"/>
        <v>0</v>
      </c>
      <c r="EB372" s="206">
        <f t="shared" si="1878"/>
        <v>0</v>
      </c>
      <c r="EC372" s="206">
        <f t="shared" si="1879"/>
        <v>0</v>
      </c>
      <c r="ED372" s="207"/>
      <c r="EE372" s="207">
        <f>SUM(ED372*L373)</f>
        <v>0</v>
      </c>
      <c r="EF372" s="206">
        <f t="shared" si="1881"/>
        <v>0</v>
      </c>
      <c r="EG372" s="206">
        <f t="shared" si="1882"/>
        <v>0</v>
      </c>
      <c r="EH372" s="207"/>
      <c r="EI372" s="207">
        <f t="shared" si="1883"/>
        <v>0</v>
      </c>
      <c r="EJ372" s="206">
        <f t="shared" si="1884"/>
        <v>0</v>
      </c>
      <c r="EK372" s="206">
        <f t="shared" si="1885"/>
        <v>0</v>
      </c>
      <c r="EL372" s="207"/>
      <c r="EM372" s="207">
        <f>SUM(EL372*T373)</f>
        <v>0</v>
      </c>
      <c r="EN372" s="206">
        <f t="shared" si="1887"/>
        <v>0</v>
      </c>
      <c r="EO372" s="206">
        <f t="shared" si="1888"/>
        <v>0</v>
      </c>
      <c r="EP372" s="207"/>
      <c r="EQ372" s="207">
        <f>SUM(EP372*X373)</f>
        <v>0</v>
      </c>
      <c r="ER372" s="519">
        <f t="shared" si="1890"/>
        <v>0</v>
      </c>
      <c r="ES372" s="206">
        <f t="shared" si="1891"/>
        <v>0</v>
      </c>
      <c r="ET372" s="207"/>
      <c r="EU372" s="207">
        <f t="shared" si="1892"/>
        <v>0</v>
      </c>
      <c r="EV372" s="206">
        <f t="shared" si="1893"/>
        <v>0</v>
      </c>
      <c r="EW372" s="206">
        <f t="shared" si="1894"/>
        <v>0</v>
      </c>
      <c r="EX372" s="207"/>
      <c r="EY372" s="207">
        <f>SUM(EX372*AF373)</f>
        <v>0</v>
      </c>
      <c r="EZ372" s="206">
        <f t="shared" si="1896"/>
        <v>0</v>
      </c>
      <c r="FA372" s="206">
        <f t="shared" si="1897"/>
        <v>0</v>
      </c>
      <c r="FB372" s="207"/>
      <c r="FC372" s="207">
        <f t="shared" si="1898"/>
        <v>0</v>
      </c>
      <c r="FD372" s="206">
        <f t="shared" si="1899"/>
        <v>0</v>
      </c>
      <c r="FE372" s="206">
        <f t="shared" si="1900"/>
        <v>0</v>
      </c>
      <c r="FF372" s="207"/>
      <c r="FG372" s="207">
        <f t="shared" si="1901"/>
        <v>0</v>
      </c>
      <c r="FH372" s="206">
        <f t="shared" si="1902"/>
        <v>0</v>
      </c>
      <c r="FI372" s="206">
        <f t="shared" si="1903"/>
        <v>0</v>
      </c>
      <c r="FJ372" s="207"/>
      <c r="FK372" s="207">
        <f t="shared" si="1904"/>
        <v>0</v>
      </c>
      <c r="FL372" s="206">
        <f t="shared" si="1905"/>
        <v>0</v>
      </c>
      <c r="FM372" s="206">
        <f t="shared" si="1906"/>
        <v>0</v>
      </c>
      <c r="FN372" s="207"/>
      <c r="FO372" s="207">
        <f t="shared" si="1907"/>
        <v>0</v>
      </c>
      <c r="FP372" s="206">
        <f t="shared" si="1908"/>
        <v>0</v>
      </c>
      <c r="FQ372" s="206">
        <f t="shared" si="1909"/>
        <v>0</v>
      </c>
      <c r="FR372" s="207"/>
      <c r="FS372" s="207">
        <f t="shared" si="1910"/>
        <v>0</v>
      </c>
      <c r="FT372" s="206">
        <f t="shared" si="1911"/>
        <v>0</v>
      </c>
      <c r="FU372" s="206">
        <f t="shared" si="1912"/>
        <v>0</v>
      </c>
      <c r="FV372" s="207"/>
      <c r="FW372" s="207">
        <f t="shared" ref="FW372" si="2211">SUM(FV372*CH373)</f>
        <v>0</v>
      </c>
      <c r="FX372" s="206">
        <f>SUM(FV372+DH373)</f>
        <v>0</v>
      </c>
      <c r="FY372" s="206">
        <f t="shared" ref="FY372" si="2212">SUM(FX372*CH372)</f>
        <v>0</v>
      </c>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1:263" s="3" customFormat="1" x14ac:dyDescent="0.2">
      <c r="A373" s="14"/>
      <c r="B373" s="14"/>
      <c r="C373" s="14"/>
      <c r="D373" s="14"/>
      <c r="E373" s="489"/>
      <c r="F373" s="14"/>
      <c r="G373" s="14"/>
      <c r="H373" s="14"/>
      <c r="I373" s="14"/>
      <c r="J373" s="14"/>
      <c r="K373" s="43"/>
      <c r="L373" s="14"/>
      <c r="M373" s="14"/>
      <c r="N373" s="14"/>
      <c r="O373" s="14"/>
      <c r="P373" s="14"/>
      <c r="Q373" s="14"/>
      <c r="R373" s="14"/>
      <c r="S373" s="14"/>
      <c r="T373" s="14"/>
      <c r="U373" s="14"/>
      <c r="V373" s="14"/>
      <c r="W373" s="14"/>
      <c r="X373" s="14"/>
      <c r="Y373" s="14"/>
      <c r="Z373" s="14"/>
      <c r="AA373" s="14"/>
      <c r="AB373" s="14"/>
      <c r="AC373" s="489"/>
      <c r="AD373" s="14"/>
      <c r="AE373" s="14"/>
      <c r="AF373" s="14"/>
      <c r="AG373" s="14"/>
      <c r="AH373" s="14"/>
      <c r="AI373" s="43"/>
      <c r="AJ373" s="14"/>
      <c r="AK373" s="14"/>
      <c r="AL373" s="14"/>
      <c r="AM373" s="14"/>
      <c r="AN373" s="14"/>
      <c r="AO373" s="14"/>
      <c r="AP373" s="14"/>
      <c r="AQ373" s="14"/>
      <c r="AR373" s="14"/>
      <c r="AS373" s="14"/>
      <c r="AT373" s="14"/>
      <c r="AU373" s="14"/>
      <c r="AV373" s="14"/>
      <c r="AW373" s="14"/>
      <c r="AX373" s="14"/>
      <c r="AY373" s="14"/>
      <c r="AZ373" s="14"/>
      <c r="BA373" s="489"/>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508"/>
      <c r="BY373" s="14"/>
      <c r="BZ373" s="14"/>
      <c r="CA373" s="14"/>
      <c r="CB373" s="14"/>
      <c r="CC373" s="14"/>
      <c r="CD373" s="14"/>
      <c r="CE373" s="14"/>
      <c r="CF373" s="14"/>
      <c r="CG373" s="14"/>
      <c r="CH373" s="12"/>
      <c r="CI373" s="12"/>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495"/>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1:263" s="3" customFormat="1" x14ac:dyDescent="0.2">
      <c r="A374" s="14"/>
      <c r="B374" s="14"/>
      <c r="C374" s="14"/>
      <c r="D374" s="14"/>
      <c r="E374" s="490"/>
      <c r="F374" s="14"/>
      <c r="G374" s="44"/>
      <c r="H374" s="14"/>
      <c r="I374" s="44"/>
      <c r="J374" s="14"/>
      <c r="K374" s="44"/>
      <c r="L374" s="14"/>
      <c r="M374" s="44"/>
      <c r="N374" s="14"/>
      <c r="O374" s="44"/>
      <c r="P374" s="14"/>
      <c r="Q374" s="44"/>
      <c r="R374" s="14"/>
      <c r="S374" s="44"/>
      <c r="T374" s="14"/>
      <c r="U374" s="44"/>
      <c r="V374" s="14"/>
      <c r="W374" s="44"/>
      <c r="X374" s="14"/>
      <c r="Y374" s="44"/>
      <c r="Z374" s="14"/>
      <c r="AA374" s="44"/>
      <c r="AB374" s="14"/>
      <c r="AC374" s="490"/>
      <c r="AD374" s="14"/>
      <c r="AE374" s="44"/>
      <c r="AF374" s="14"/>
      <c r="AG374" s="44"/>
      <c r="AH374" s="14"/>
      <c r="AI374" s="44"/>
      <c r="AJ374" s="14"/>
      <c r="AK374" s="44"/>
      <c r="AL374" s="14"/>
      <c r="AM374" s="44"/>
      <c r="AN374" s="14"/>
      <c r="AO374" s="44"/>
      <c r="AP374" s="14"/>
      <c r="AQ374" s="44"/>
      <c r="AR374" s="14"/>
      <c r="AS374" s="44"/>
      <c r="AT374" s="14"/>
      <c r="AU374" s="44"/>
      <c r="AV374" s="14"/>
      <c r="AW374" s="44"/>
      <c r="AX374" s="14"/>
      <c r="AY374" s="44"/>
      <c r="AZ374" s="14"/>
      <c r="BA374" s="490"/>
      <c r="BB374" s="14"/>
      <c r="BC374" s="44"/>
      <c r="BD374" s="14"/>
      <c r="BE374" s="44"/>
      <c r="BF374" s="14"/>
      <c r="BG374" s="44"/>
      <c r="BH374" s="14"/>
      <c r="BI374" s="44"/>
      <c r="BJ374" s="14"/>
      <c r="BK374" s="44"/>
      <c r="BL374" s="14"/>
      <c r="BM374" s="44"/>
      <c r="BN374" s="14"/>
      <c r="BO374" s="44"/>
      <c r="BP374" s="14"/>
      <c r="BQ374" s="44"/>
      <c r="BR374" s="14"/>
      <c r="BS374" s="44"/>
      <c r="BT374" s="14"/>
      <c r="BU374" s="44"/>
      <c r="BV374" s="14"/>
      <c r="BW374" s="44"/>
      <c r="BX374" s="508"/>
      <c r="BY374" s="44"/>
      <c r="BZ374" s="14"/>
      <c r="CA374" s="44"/>
      <c r="CB374" s="14"/>
      <c r="CC374" s="44"/>
      <c r="CD374" s="14"/>
      <c r="CE374" s="44"/>
      <c r="CF374" s="14"/>
      <c r="CG374" s="14"/>
      <c r="CH374" s="12"/>
      <c r="CI374" s="12"/>
      <c r="CJ374" s="51"/>
      <c r="CK374" s="51"/>
      <c r="CL374" s="13"/>
      <c r="CM374" s="13"/>
      <c r="CN374" s="13"/>
      <c r="CO374" s="13"/>
      <c r="CP374" s="13"/>
      <c r="CQ374" s="13"/>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13"/>
      <c r="DV374" s="13"/>
      <c r="DW374" s="13"/>
      <c r="DX374" s="13"/>
      <c r="DY374" s="13"/>
      <c r="DZ374" s="523"/>
      <c r="EA374" s="13"/>
      <c r="EB374" s="13"/>
      <c r="EC374" s="13"/>
      <c r="ED374" s="13"/>
      <c r="EE374" s="13"/>
      <c r="EF374" s="13"/>
      <c r="EG374" s="13"/>
      <c r="EH374" s="13"/>
      <c r="EI374" s="13"/>
      <c r="EJ374" s="13"/>
      <c r="EK374" s="13"/>
      <c r="EL374" s="13"/>
      <c r="EM374" s="13"/>
      <c r="EN374" s="13"/>
      <c r="EO374" s="13"/>
      <c r="EP374" s="13"/>
      <c r="EQ374" s="13"/>
      <c r="ER374" s="13"/>
      <c r="ES374" s="13"/>
      <c r="ET374" s="13"/>
      <c r="EU374" s="13"/>
      <c r="EV374" s="13"/>
      <c r="EW374" s="13"/>
      <c r="EX374" s="13"/>
      <c r="EY374" s="13"/>
      <c r="EZ374" s="13"/>
      <c r="FA374" s="13"/>
      <c r="FB374" s="13"/>
      <c r="FC374" s="13"/>
      <c r="FD374" s="13"/>
      <c r="FE374" s="13"/>
      <c r="FF374" s="13"/>
      <c r="FG374" s="13"/>
      <c r="FH374" s="13"/>
      <c r="FI374" s="13"/>
      <c r="FJ374" s="13"/>
      <c r="FK374" s="13"/>
      <c r="FL374" s="13"/>
      <c r="FM374" s="13"/>
      <c r="FN374" s="13"/>
      <c r="FO374" s="13"/>
      <c r="FP374" s="13"/>
      <c r="FQ374" s="13"/>
      <c r="FR374" s="13"/>
      <c r="FS374" s="13"/>
      <c r="FT374" s="13"/>
      <c r="FU374" s="13"/>
      <c r="FV374" s="13"/>
      <c r="FW374" s="13"/>
      <c r="FX374" s="13"/>
      <c r="FY374" s="13"/>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1:263" s="9" customFormat="1" ht="24" x14ac:dyDescent="0.2">
      <c r="A375" s="53"/>
      <c r="B375" s="53" t="s">
        <v>59</v>
      </c>
      <c r="C375" s="53"/>
      <c r="D375" s="53"/>
      <c r="E375" s="491">
        <f t="shared" ref="E375:L375" si="2213">SUM(E325:E372)</f>
        <v>0</v>
      </c>
      <c r="F375" s="123">
        <f t="shared" si="2213"/>
        <v>0</v>
      </c>
      <c r="G375" s="53">
        <f t="shared" si="2213"/>
        <v>0</v>
      </c>
      <c r="H375" s="53">
        <f t="shared" si="2213"/>
        <v>0</v>
      </c>
      <c r="I375" s="53">
        <f t="shared" si="2213"/>
        <v>0</v>
      </c>
      <c r="J375" s="53">
        <f t="shared" si="2213"/>
        <v>0</v>
      </c>
      <c r="K375" s="53">
        <f t="shared" si="2213"/>
        <v>0</v>
      </c>
      <c r="L375" s="53">
        <f t="shared" si="2213"/>
        <v>0</v>
      </c>
      <c r="M375" s="53">
        <f t="shared" ref="M375:AR375" si="2214">SUM(M325:M372)</f>
        <v>1.75</v>
      </c>
      <c r="N375" s="123">
        <f t="shared" si="2214"/>
        <v>206.5</v>
      </c>
      <c r="O375" s="53">
        <f t="shared" si="2214"/>
        <v>0</v>
      </c>
      <c r="P375" s="123">
        <f t="shared" si="2214"/>
        <v>0</v>
      </c>
      <c r="Q375" s="53">
        <f t="shared" si="2214"/>
        <v>0</v>
      </c>
      <c r="R375" s="123">
        <f t="shared" si="2214"/>
        <v>0</v>
      </c>
      <c r="S375" s="53">
        <f t="shared" si="2214"/>
        <v>0</v>
      </c>
      <c r="T375" s="123">
        <f t="shared" si="2214"/>
        <v>0</v>
      </c>
      <c r="U375" s="53">
        <f t="shared" si="2214"/>
        <v>0</v>
      </c>
      <c r="V375" s="123">
        <f t="shared" si="2214"/>
        <v>0</v>
      </c>
      <c r="W375" s="53">
        <f t="shared" si="2214"/>
        <v>0</v>
      </c>
      <c r="X375" s="123">
        <f t="shared" si="2214"/>
        <v>0</v>
      </c>
      <c r="Y375" s="53">
        <f t="shared" si="2214"/>
        <v>6.75</v>
      </c>
      <c r="Z375" s="123">
        <f t="shared" si="2214"/>
        <v>711.75</v>
      </c>
      <c r="AA375" s="53">
        <f t="shared" si="2214"/>
        <v>34</v>
      </c>
      <c r="AB375" s="123">
        <f t="shared" si="2214"/>
        <v>4408</v>
      </c>
      <c r="AC375" s="491">
        <f t="shared" si="2214"/>
        <v>52.5</v>
      </c>
      <c r="AD375" s="123">
        <f t="shared" si="2214"/>
        <v>6811</v>
      </c>
      <c r="AE375" s="123">
        <f t="shared" si="2214"/>
        <v>192.25</v>
      </c>
      <c r="AF375" s="123">
        <f t="shared" si="2214"/>
        <v>20306</v>
      </c>
      <c r="AG375" s="123">
        <f t="shared" si="2214"/>
        <v>222.25</v>
      </c>
      <c r="AH375" s="123">
        <f t="shared" si="2214"/>
        <v>22548.25</v>
      </c>
      <c r="AI375" s="123">
        <f t="shared" si="2214"/>
        <v>161</v>
      </c>
      <c r="AJ375" s="123">
        <f t="shared" si="2214"/>
        <v>14340</v>
      </c>
      <c r="AK375" s="123">
        <f t="shared" si="2214"/>
        <v>203.25</v>
      </c>
      <c r="AL375" s="123">
        <f t="shared" si="2214"/>
        <v>19187</v>
      </c>
      <c r="AM375" s="123">
        <f t="shared" si="2214"/>
        <v>209</v>
      </c>
      <c r="AN375" s="123">
        <f t="shared" si="2214"/>
        <v>19394</v>
      </c>
      <c r="AO375" s="123">
        <f t="shared" si="2214"/>
        <v>193.25</v>
      </c>
      <c r="AP375" s="123">
        <f t="shared" si="2214"/>
        <v>17505.25</v>
      </c>
      <c r="AQ375" s="123">
        <f t="shared" si="2214"/>
        <v>246.25</v>
      </c>
      <c r="AR375" s="123">
        <f t="shared" si="2214"/>
        <v>23872.25</v>
      </c>
      <c r="AS375" s="123">
        <f t="shared" ref="AS375:BB375" si="2215">SUM(AS325:AS372)</f>
        <v>243.75</v>
      </c>
      <c r="AT375" s="123">
        <f t="shared" si="2215"/>
        <v>23451.75</v>
      </c>
      <c r="AU375" s="123">
        <f t="shared" si="2215"/>
        <v>183</v>
      </c>
      <c r="AV375" s="123">
        <f t="shared" si="2215"/>
        <v>17670.25</v>
      </c>
      <c r="AW375" s="123">
        <f t="shared" si="2215"/>
        <v>130.5</v>
      </c>
      <c r="AX375" s="123">
        <f t="shared" si="2215"/>
        <v>12173</v>
      </c>
      <c r="AY375" s="123">
        <f t="shared" si="2215"/>
        <v>84.5</v>
      </c>
      <c r="AZ375" s="123">
        <f t="shared" si="2215"/>
        <v>7902</v>
      </c>
      <c r="BA375" s="491">
        <f t="shared" si="2215"/>
        <v>0</v>
      </c>
      <c r="BB375" s="123">
        <f t="shared" si="2215"/>
        <v>0</v>
      </c>
      <c r="BC375" s="53">
        <f t="shared" ref="BC375:BF375" si="2216">SUM(BC325:BC372)</f>
        <v>0</v>
      </c>
      <c r="BD375" s="123">
        <f t="shared" si="2216"/>
        <v>0</v>
      </c>
      <c r="BE375" s="53">
        <f t="shared" si="2216"/>
        <v>0</v>
      </c>
      <c r="BF375" s="123">
        <f t="shared" si="2216"/>
        <v>0</v>
      </c>
      <c r="BG375" s="53">
        <f t="shared" ref="BG375:BN375" si="2217">SUM(BG325:BG372)</f>
        <v>0</v>
      </c>
      <c r="BH375" s="123">
        <f t="shared" si="2217"/>
        <v>0</v>
      </c>
      <c r="BI375" s="53">
        <f t="shared" si="2217"/>
        <v>0</v>
      </c>
      <c r="BJ375" s="123">
        <f t="shared" si="2217"/>
        <v>0</v>
      </c>
      <c r="BK375" s="53">
        <f t="shared" si="2217"/>
        <v>0</v>
      </c>
      <c r="BL375" s="123">
        <f t="shared" si="2217"/>
        <v>0</v>
      </c>
      <c r="BM375" s="53">
        <f t="shared" si="2217"/>
        <v>0</v>
      </c>
      <c r="BN375" s="123">
        <f t="shared" si="2217"/>
        <v>0</v>
      </c>
      <c r="BO375" s="53">
        <f t="shared" ref="BO375:CD375" si="2218">SUM(BO325:BO372)</f>
        <v>0</v>
      </c>
      <c r="BP375" s="123">
        <f t="shared" si="2218"/>
        <v>0</v>
      </c>
      <c r="BQ375" s="53">
        <f t="shared" si="2218"/>
        <v>0</v>
      </c>
      <c r="BR375" s="123">
        <f t="shared" si="2218"/>
        <v>0</v>
      </c>
      <c r="BS375" s="53">
        <f t="shared" si="2218"/>
        <v>0</v>
      </c>
      <c r="BT375" s="123">
        <f t="shared" si="2218"/>
        <v>0</v>
      </c>
      <c r="BU375" s="53">
        <f t="shared" si="2218"/>
        <v>0</v>
      </c>
      <c r="BV375" s="123">
        <f t="shared" si="2218"/>
        <v>0</v>
      </c>
      <c r="BW375" s="53">
        <f t="shared" si="2218"/>
        <v>0</v>
      </c>
      <c r="BX375" s="512">
        <f t="shared" si="2218"/>
        <v>0</v>
      </c>
      <c r="BY375" s="53">
        <f t="shared" si="2218"/>
        <v>0</v>
      </c>
      <c r="BZ375" s="123">
        <f t="shared" si="2218"/>
        <v>0</v>
      </c>
      <c r="CA375" s="53">
        <f t="shared" si="2218"/>
        <v>0</v>
      </c>
      <c r="CB375" s="123">
        <f t="shared" si="2218"/>
        <v>0</v>
      </c>
      <c r="CC375" s="53">
        <f t="shared" si="2218"/>
        <v>0</v>
      </c>
      <c r="CD375" s="123">
        <f t="shared" si="2218"/>
        <v>0</v>
      </c>
      <c r="CE375" s="53">
        <f t="shared" ref="CE375:CF375" si="2219">SUM(CE325:CE372)</f>
        <v>0</v>
      </c>
      <c r="CF375" s="123">
        <f t="shared" si="2219"/>
        <v>0</v>
      </c>
      <c r="CG375" s="53"/>
      <c r="CH375" s="54">
        <f>SUM(CH325:CH372)</f>
        <v>2164</v>
      </c>
      <c r="CI375" s="54">
        <f>SUM(CI325:CI372)</f>
        <v>210487</v>
      </c>
      <c r="CJ375" s="55" t="s">
        <v>59</v>
      </c>
      <c r="CK375" s="539"/>
      <c r="CL375" s="123">
        <f t="shared" ref="CL375:DQ375" si="2220">SUM(CL325:CL372)</f>
        <v>0</v>
      </c>
      <c r="CM375" s="123">
        <f t="shared" si="2220"/>
        <v>0</v>
      </c>
      <c r="CN375" s="123">
        <f t="shared" si="2220"/>
        <v>0</v>
      </c>
      <c r="CO375" s="123">
        <f t="shared" si="2220"/>
        <v>0</v>
      </c>
      <c r="CP375" s="123">
        <f t="shared" si="2220"/>
        <v>7.5</v>
      </c>
      <c r="CQ375" s="123">
        <f t="shared" si="2220"/>
        <v>1050</v>
      </c>
      <c r="CR375" s="123">
        <f t="shared" si="2220"/>
        <v>7.5</v>
      </c>
      <c r="CS375" s="123">
        <f t="shared" si="2220"/>
        <v>1050</v>
      </c>
      <c r="CT375" s="123">
        <f t="shared" si="2220"/>
        <v>0</v>
      </c>
      <c r="CU375" s="123">
        <f t="shared" si="2220"/>
        <v>0</v>
      </c>
      <c r="CV375" s="123">
        <f t="shared" si="2220"/>
        <v>1.75</v>
      </c>
      <c r="CW375" s="123">
        <f t="shared" si="2220"/>
        <v>206.5</v>
      </c>
      <c r="CX375" s="123">
        <f t="shared" si="2220"/>
        <v>2.25</v>
      </c>
      <c r="CY375" s="123">
        <f t="shared" si="2220"/>
        <v>315</v>
      </c>
      <c r="CZ375" s="123">
        <f t="shared" si="2220"/>
        <v>2.25</v>
      </c>
      <c r="DA375" s="123">
        <f t="shared" si="2220"/>
        <v>315</v>
      </c>
      <c r="DB375" s="123">
        <f t="shared" si="2220"/>
        <v>4.5</v>
      </c>
      <c r="DC375" s="123">
        <f t="shared" si="2220"/>
        <v>580</v>
      </c>
      <c r="DD375" s="123">
        <f t="shared" si="2220"/>
        <v>4.5</v>
      </c>
      <c r="DE375" s="123">
        <f t="shared" si="2220"/>
        <v>580</v>
      </c>
      <c r="DF375" s="123">
        <f t="shared" si="2220"/>
        <v>4.5</v>
      </c>
      <c r="DG375" s="123">
        <f t="shared" si="2220"/>
        <v>590</v>
      </c>
      <c r="DH375" s="123">
        <f t="shared" si="2220"/>
        <v>4.5</v>
      </c>
      <c r="DI375" s="123">
        <f t="shared" si="2220"/>
        <v>590</v>
      </c>
      <c r="DJ375" s="123">
        <f t="shared" si="2220"/>
        <v>3.5</v>
      </c>
      <c r="DK375" s="123">
        <f t="shared" si="2220"/>
        <v>470</v>
      </c>
      <c r="DL375" s="123">
        <f t="shared" si="2220"/>
        <v>3.5</v>
      </c>
      <c r="DM375" s="123">
        <f t="shared" si="2220"/>
        <v>470</v>
      </c>
      <c r="DN375" s="123">
        <f t="shared" si="2220"/>
        <v>7</v>
      </c>
      <c r="DO375" s="123">
        <f t="shared" si="2220"/>
        <v>980</v>
      </c>
      <c r="DP375" s="123">
        <f t="shared" si="2220"/>
        <v>7</v>
      </c>
      <c r="DQ375" s="123">
        <f t="shared" si="2220"/>
        <v>980</v>
      </c>
      <c r="DR375" s="123">
        <f t="shared" ref="DR375:EW375" si="2221">SUM(DR325:DR372)</f>
        <v>3.5</v>
      </c>
      <c r="DS375" s="123">
        <f t="shared" si="2221"/>
        <v>490</v>
      </c>
      <c r="DT375" s="123">
        <f t="shared" si="2221"/>
        <v>10.25</v>
      </c>
      <c r="DU375" s="123">
        <f t="shared" si="2221"/>
        <v>1201.75</v>
      </c>
      <c r="DV375" s="123">
        <f t="shared" si="2221"/>
        <v>3</v>
      </c>
      <c r="DW375" s="123">
        <f t="shared" si="2221"/>
        <v>420</v>
      </c>
      <c r="DX375" s="123">
        <f t="shared" si="2221"/>
        <v>37</v>
      </c>
      <c r="DY375" s="123">
        <f t="shared" si="2221"/>
        <v>4828</v>
      </c>
      <c r="DZ375" s="494">
        <f t="shared" si="2221"/>
        <v>3.5</v>
      </c>
      <c r="EA375" s="123">
        <f t="shared" si="2221"/>
        <v>490</v>
      </c>
      <c r="EB375" s="123">
        <f t="shared" si="2221"/>
        <v>56</v>
      </c>
      <c r="EC375" s="123">
        <f t="shared" si="2221"/>
        <v>7301</v>
      </c>
      <c r="ED375" s="123">
        <f t="shared" si="2221"/>
        <v>4</v>
      </c>
      <c r="EE375" s="123">
        <f t="shared" si="2221"/>
        <v>560</v>
      </c>
      <c r="EF375" s="123">
        <f t="shared" si="2221"/>
        <v>196.25</v>
      </c>
      <c r="EG375" s="123">
        <f t="shared" si="2221"/>
        <v>20866</v>
      </c>
      <c r="EH375" s="123">
        <f t="shared" si="2221"/>
        <v>4.5</v>
      </c>
      <c r="EI375" s="123">
        <f t="shared" si="2221"/>
        <v>630</v>
      </c>
      <c r="EJ375" s="123">
        <f t="shared" si="2221"/>
        <v>226.75</v>
      </c>
      <c r="EK375" s="123">
        <f t="shared" si="2221"/>
        <v>23178.25</v>
      </c>
      <c r="EL375" s="123">
        <f t="shared" si="2221"/>
        <v>0</v>
      </c>
      <c r="EM375" s="123">
        <f t="shared" si="2221"/>
        <v>0</v>
      </c>
      <c r="EN375" s="123">
        <f t="shared" si="2221"/>
        <v>161</v>
      </c>
      <c r="EO375" s="123">
        <f t="shared" si="2221"/>
        <v>14340</v>
      </c>
      <c r="EP375" s="123">
        <f t="shared" si="2221"/>
        <v>0</v>
      </c>
      <c r="EQ375" s="123">
        <f t="shared" si="2221"/>
        <v>0</v>
      </c>
      <c r="ER375" s="123">
        <f t="shared" si="2221"/>
        <v>203.25</v>
      </c>
      <c r="ES375" s="123">
        <f t="shared" si="2221"/>
        <v>19187</v>
      </c>
      <c r="ET375" s="123">
        <f t="shared" si="2221"/>
        <v>1.5</v>
      </c>
      <c r="EU375" s="123">
        <f t="shared" si="2221"/>
        <v>210</v>
      </c>
      <c r="EV375" s="123">
        <f t="shared" si="2221"/>
        <v>210.5</v>
      </c>
      <c r="EW375" s="123">
        <f t="shared" si="2221"/>
        <v>19604</v>
      </c>
      <c r="EX375" s="123">
        <f t="shared" ref="EX375:FQ375" si="2222">SUM(EX325:EX372)</f>
        <v>0</v>
      </c>
      <c r="EY375" s="123">
        <f t="shared" si="2222"/>
        <v>0</v>
      </c>
      <c r="EZ375" s="123">
        <f t="shared" si="2222"/>
        <v>193.25</v>
      </c>
      <c r="FA375" s="123">
        <f t="shared" si="2222"/>
        <v>17505.25</v>
      </c>
      <c r="FB375" s="123">
        <f t="shared" si="2222"/>
        <v>2</v>
      </c>
      <c r="FC375" s="123">
        <f t="shared" si="2222"/>
        <v>250</v>
      </c>
      <c r="FD375" s="123">
        <f t="shared" si="2222"/>
        <v>248.25</v>
      </c>
      <c r="FE375" s="123">
        <f t="shared" si="2222"/>
        <v>24122.25</v>
      </c>
      <c r="FF375" s="123">
        <f t="shared" si="2222"/>
        <v>3</v>
      </c>
      <c r="FG375" s="123">
        <f t="shared" si="2222"/>
        <v>420</v>
      </c>
      <c r="FH375" s="123">
        <f t="shared" si="2222"/>
        <v>246.75</v>
      </c>
      <c r="FI375" s="123">
        <f t="shared" si="2222"/>
        <v>23871.75</v>
      </c>
      <c r="FJ375" s="123">
        <f t="shared" si="2222"/>
        <v>2.25</v>
      </c>
      <c r="FK375" s="123">
        <f t="shared" si="2222"/>
        <v>295</v>
      </c>
      <c r="FL375" s="123">
        <f t="shared" si="2222"/>
        <v>185.25</v>
      </c>
      <c r="FM375" s="123">
        <f t="shared" si="2222"/>
        <v>17965.25</v>
      </c>
      <c r="FN375" s="123">
        <f t="shared" si="2222"/>
        <v>8</v>
      </c>
      <c r="FO375" s="123">
        <f t="shared" si="2222"/>
        <v>1120</v>
      </c>
      <c r="FP375" s="123">
        <f t="shared" si="2222"/>
        <v>138.5</v>
      </c>
      <c r="FQ375" s="123">
        <f t="shared" si="2222"/>
        <v>13293</v>
      </c>
      <c r="FR375" s="123">
        <f t="shared" ref="FR375:FU375" si="2223">SUM(FR325:FR372)</f>
        <v>1</v>
      </c>
      <c r="FS375" s="123">
        <f t="shared" si="2223"/>
        <v>140</v>
      </c>
      <c r="FT375" s="123">
        <f t="shared" si="2223"/>
        <v>85.5</v>
      </c>
      <c r="FU375" s="123">
        <f t="shared" si="2223"/>
        <v>8042</v>
      </c>
      <c r="FV375" s="123">
        <f t="shared" ref="FV375:FY375" si="2224">SUM(FV325:FV372)</f>
        <v>0</v>
      </c>
      <c r="FW375" s="123">
        <f t="shared" si="2224"/>
        <v>0</v>
      </c>
      <c r="FX375" s="123">
        <f t="shared" si="2224"/>
        <v>0</v>
      </c>
      <c r="FY375" s="123">
        <f t="shared" si="2224"/>
        <v>0</v>
      </c>
      <c r="FZ375" s="531">
        <f>FX375+FT375+FP375+FL375+FH375+FD375+EZ375+EV375+ER375+EN375+EJ375+EF375+EB375+DX375+DT375+DP375+DL375+DH375+DD375+CZ375+CV375+CR375+CN375</f>
        <v>2229.5</v>
      </c>
      <c r="GA375" s="531">
        <f>FR375+FN375++FJ375+FF375+FB375+EX375+ET375+EP375+EL375+EH375+ED375+DZ375+DV375+DR375+DN375+DJ375+DF375+DB375+CX375+CT375+CP375+CL375</f>
        <v>65.5</v>
      </c>
      <c r="GB375" s="531">
        <f>FZ375-GA375</f>
        <v>2164</v>
      </c>
      <c r="GC375" s="531">
        <f>SUM(CH375-GB375)</f>
        <v>0</v>
      </c>
      <c r="GD375" s="13"/>
      <c r="GE375" s="13"/>
      <c r="GF375" s="13"/>
      <c r="GG375" s="13"/>
      <c r="GH375" s="13"/>
      <c r="GI375" s="13"/>
      <c r="GJ375" s="13"/>
      <c r="GK375" s="13"/>
      <c r="GL375" s="13"/>
      <c r="GM375" s="13"/>
      <c r="GN375" s="13"/>
      <c r="GO375" s="13"/>
      <c r="GP375" s="13"/>
      <c r="GQ375" s="13"/>
      <c r="GR375" s="13"/>
      <c r="GS375" s="13"/>
      <c r="GT375" s="13"/>
      <c r="GU375" s="13"/>
      <c r="GV375" s="13"/>
      <c r="GW375" s="13"/>
      <c r="GX375" s="13"/>
      <c r="GY375" s="13"/>
      <c r="GZ375" s="13"/>
      <c r="HA375" s="13"/>
      <c r="HB375" s="13"/>
      <c r="HC375" s="13"/>
      <c r="HD375" s="13"/>
      <c r="HE375" s="13"/>
      <c r="HF375" s="13"/>
      <c r="HG375" s="13"/>
      <c r="HH375" s="13"/>
      <c r="HI375" s="13"/>
      <c r="HJ375" s="13"/>
      <c r="HK375" s="13"/>
      <c r="HL375" s="13"/>
      <c r="HM375" s="13"/>
      <c r="HN375" s="13"/>
      <c r="HO375" s="13"/>
      <c r="HP375" s="13"/>
      <c r="HQ375" s="13"/>
      <c r="HR375" s="13"/>
      <c r="HS375" s="13"/>
      <c r="HT375" s="13"/>
      <c r="HU375" s="13"/>
      <c r="HV375" s="13"/>
      <c r="HW375" s="13"/>
      <c r="HX375" s="13"/>
      <c r="HY375" s="13"/>
      <c r="HZ375" s="13"/>
      <c r="IA375" s="13"/>
      <c r="IB375" s="13"/>
      <c r="IC375" s="13"/>
      <c r="ID375" s="13"/>
      <c r="IE375" s="13"/>
      <c r="IF375" s="13"/>
      <c r="IG375" s="13"/>
      <c r="IH375" s="13"/>
      <c r="II375" s="13"/>
      <c r="IJ375" s="13"/>
      <c r="IK375" s="13"/>
      <c r="IL375" s="13"/>
      <c r="IM375" s="13"/>
      <c r="IN375" s="13"/>
      <c r="IO375" s="13"/>
      <c r="IP375" s="13"/>
      <c r="IQ375" s="13"/>
      <c r="IR375" s="13"/>
      <c r="IS375" s="13"/>
      <c r="IT375" s="13"/>
      <c r="IU375" s="13"/>
      <c r="IV375" s="13"/>
      <c r="IW375" s="13"/>
      <c r="IX375" s="13"/>
      <c r="IY375" s="13"/>
      <c r="IZ375" s="13"/>
      <c r="JA375" s="13"/>
      <c r="JB375" s="13"/>
      <c r="JC375" s="13"/>
    </row>
    <row r="376" spans="1:263" x14ac:dyDescent="0.2">
      <c r="A376" s="53"/>
      <c r="B376" s="53" t="s">
        <v>60</v>
      </c>
      <c r="C376" s="53"/>
      <c r="D376" s="53"/>
      <c r="E376" s="735" t="e">
        <f>F375/E375</f>
        <v>#DIV/0!</v>
      </c>
      <c r="F376" s="735"/>
      <c r="G376" s="735" t="e">
        <f>H375/G375</f>
        <v>#DIV/0!</v>
      </c>
      <c r="H376" s="735"/>
      <c r="I376" s="735" t="e">
        <f>J375/I375</f>
        <v>#DIV/0!</v>
      </c>
      <c r="J376" s="735"/>
      <c r="K376" s="735" t="e">
        <f>L375/K375</f>
        <v>#DIV/0!</v>
      </c>
      <c r="L376" s="735"/>
      <c r="M376" s="735">
        <f>N375/M375</f>
        <v>118</v>
      </c>
      <c r="N376" s="735"/>
      <c r="O376" s="735" t="e">
        <f>P375/O375</f>
        <v>#DIV/0!</v>
      </c>
      <c r="P376" s="735"/>
      <c r="Q376" s="735" t="e">
        <f>R375/Q375</f>
        <v>#DIV/0!</v>
      </c>
      <c r="R376" s="735"/>
      <c r="S376" s="735" t="e">
        <f>T375/S375</f>
        <v>#DIV/0!</v>
      </c>
      <c r="T376" s="735"/>
      <c r="U376" s="735" t="e">
        <f>V375/U375</f>
        <v>#DIV/0!</v>
      </c>
      <c r="V376" s="735"/>
      <c r="W376" s="735" t="e">
        <f>X375/W375</f>
        <v>#DIV/0!</v>
      </c>
      <c r="X376" s="735"/>
      <c r="Y376" s="735">
        <f>Z375/Y375</f>
        <v>105.44444444444444</v>
      </c>
      <c r="Z376" s="735"/>
      <c r="AA376" s="735">
        <f>AB375/AA375</f>
        <v>129.64705882352942</v>
      </c>
      <c r="AB376" s="735"/>
      <c r="AC376" s="735">
        <f>AD375/AC375</f>
        <v>129.73333333333332</v>
      </c>
      <c r="AD376" s="735"/>
      <c r="AE376" s="735">
        <f>AF375/AE375</f>
        <v>105.62288686605982</v>
      </c>
      <c r="AF376" s="735"/>
      <c r="AG376" s="735">
        <f>AH375/AG375</f>
        <v>101.45444319460067</v>
      </c>
      <c r="AH376" s="735"/>
      <c r="AI376" s="735">
        <f>AJ375/AI375</f>
        <v>89.068322981366464</v>
      </c>
      <c r="AJ376" s="735"/>
      <c r="AK376" s="735">
        <f>AL375/AK375</f>
        <v>94.400984009840101</v>
      </c>
      <c r="AL376" s="735"/>
      <c r="AM376" s="735">
        <f>AN375/AM375</f>
        <v>92.794258373205736</v>
      </c>
      <c r="AN376" s="735"/>
      <c r="AO376" s="735">
        <f>AP375/AO375</f>
        <v>90.583441138421733</v>
      </c>
      <c r="AP376" s="735"/>
      <c r="AQ376" s="735">
        <f>AR375/AQ375</f>
        <v>96.943147208121829</v>
      </c>
      <c r="AR376" s="735"/>
      <c r="AS376" s="735">
        <f>AT375/AS375</f>
        <v>96.212307692307689</v>
      </c>
      <c r="AT376" s="735"/>
      <c r="AU376" s="735">
        <f>AV375/AU375</f>
        <v>96.558743169398909</v>
      </c>
      <c r="AV376" s="735"/>
      <c r="AW376" s="735">
        <f>AX375/AW375</f>
        <v>93.279693486590034</v>
      </c>
      <c r="AX376" s="735"/>
      <c r="AY376" s="735">
        <f>AZ375/AY375</f>
        <v>93.514792899408278</v>
      </c>
      <c r="AZ376" s="735"/>
      <c r="BA376" s="735" t="e">
        <f>BB375/BA375</f>
        <v>#DIV/0!</v>
      </c>
      <c r="BB376" s="735"/>
      <c r="BC376" s="735" t="e">
        <f>BD375/BC375</f>
        <v>#DIV/0!</v>
      </c>
      <c r="BD376" s="735"/>
      <c r="BE376" s="735" t="e">
        <f>BF375/BE375</f>
        <v>#DIV/0!</v>
      </c>
      <c r="BF376" s="735"/>
      <c r="BG376" s="735" t="e">
        <f>BH375/BG375</f>
        <v>#DIV/0!</v>
      </c>
      <c r="BH376" s="735"/>
      <c r="BI376" s="735" t="e">
        <f>BJ375/BI375</f>
        <v>#DIV/0!</v>
      </c>
      <c r="BJ376" s="735"/>
      <c r="BK376" s="735" t="e">
        <f>BL375/BK375</f>
        <v>#DIV/0!</v>
      </c>
      <c r="BL376" s="735"/>
      <c r="BM376" s="735" t="e">
        <f>BN375/BM375</f>
        <v>#DIV/0!</v>
      </c>
      <c r="BN376" s="735"/>
      <c r="BO376" s="735" t="e">
        <f>BP375/BO375</f>
        <v>#DIV/0!</v>
      </c>
      <c r="BP376" s="735"/>
      <c r="BQ376" s="735" t="e">
        <f>BR375/BQ375</f>
        <v>#DIV/0!</v>
      </c>
      <c r="BR376" s="735"/>
      <c r="BS376" s="735" t="e">
        <f>BT375/BS375</f>
        <v>#DIV/0!</v>
      </c>
      <c r="BT376" s="735"/>
      <c r="BU376" s="735" t="e">
        <f>BV375/BU375</f>
        <v>#DIV/0!</v>
      </c>
      <c r="BV376" s="735"/>
      <c r="BW376" s="735" t="e">
        <f>BX375/BW375</f>
        <v>#DIV/0!</v>
      </c>
      <c r="BX376" s="735"/>
      <c r="BY376" s="735" t="e">
        <f>BZ375/BY375</f>
        <v>#DIV/0!</v>
      </c>
      <c r="BZ376" s="735"/>
      <c r="CA376" s="735" t="e">
        <f>CB375/CA375</f>
        <v>#DIV/0!</v>
      </c>
      <c r="CB376" s="735"/>
      <c r="CC376" s="735" t="e">
        <f>CD375/CC375</f>
        <v>#DIV/0!</v>
      </c>
      <c r="CD376" s="735"/>
      <c r="CE376" s="735" t="e">
        <f>CF375/CE375</f>
        <v>#DIV/0!</v>
      </c>
      <c r="CF376" s="735"/>
      <c r="CG376" s="58"/>
      <c r="CH376" s="744">
        <f>CI375/CH375</f>
        <v>97.267560073937148</v>
      </c>
      <c r="CI376" s="744"/>
      <c r="CJ376" s="56" t="s">
        <v>61</v>
      </c>
      <c r="CK376" s="538"/>
      <c r="CL376" s="735"/>
      <c r="CM376" s="735"/>
      <c r="CN376" s="735"/>
      <c r="CO376" s="735"/>
      <c r="CP376" s="735"/>
      <c r="CQ376" s="735"/>
      <c r="CR376" s="735"/>
      <c r="CS376" s="735"/>
      <c r="CT376" s="735"/>
      <c r="CU376" s="735"/>
      <c r="CV376" s="735"/>
      <c r="CW376" s="735"/>
      <c r="CX376" s="735"/>
      <c r="CY376" s="735"/>
      <c r="CZ376" s="735"/>
      <c r="DA376" s="735"/>
      <c r="DB376" s="735"/>
      <c r="DC376" s="735"/>
      <c r="DD376" s="735"/>
      <c r="DE376" s="735"/>
      <c r="DF376" s="735"/>
      <c r="DG376" s="735"/>
      <c r="DH376" s="735"/>
      <c r="DI376" s="735"/>
      <c r="DJ376" s="735"/>
      <c r="DK376" s="735"/>
      <c r="DL376" s="735"/>
      <c r="DM376" s="735"/>
      <c r="DN376" s="735"/>
      <c r="DO376" s="735"/>
      <c r="DP376" s="735"/>
      <c r="DQ376" s="735"/>
      <c r="DR376" s="735"/>
      <c r="DS376" s="735"/>
      <c r="DT376" s="735"/>
      <c r="DU376" s="735"/>
      <c r="DV376" s="735"/>
      <c r="DW376" s="735"/>
      <c r="DX376" s="735"/>
      <c r="DY376" s="735"/>
      <c r="DZ376" s="735"/>
      <c r="EA376" s="735"/>
      <c r="EB376" s="735"/>
      <c r="EC376" s="735"/>
      <c r="ED376" s="735"/>
      <c r="EE376" s="735"/>
      <c r="EF376" s="735"/>
      <c r="EG376" s="735"/>
      <c r="EH376" s="735"/>
      <c r="EI376" s="735"/>
      <c r="EJ376" s="735"/>
      <c r="EK376" s="735"/>
      <c r="EL376" s="735"/>
      <c r="EM376" s="735"/>
      <c r="EN376" s="735"/>
      <c r="EO376" s="735"/>
      <c r="EP376" s="735"/>
      <c r="EQ376" s="735"/>
      <c r="ER376" s="735"/>
      <c r="ES376" s="735"/>
      <c r="ET376" s="735"/>
      <c r="EU376" s="735"/>
      <c r="EV376" s="735"/>
      <c r="EW376" s="735"/>
      <c r="EX376" s="735"/>
      <c r="EY376" s="735"/>
      <c r="EZ376" s="735"/>
      <c r="FA376" s="735"/>
      <c r="FB376" s="735"/>
      <c r="FC376" s="735"/>
      <c r="FD376" s="735"/>
      <c r="FE376" s="735"/>
      <c r="FF376" s="735"/>
      <c r="FG376" s="735"/>
      <c r="FH376" s="735"/>
      <c r="FI376" s="735"/>
      <c r="FJ376" s="735"/>
      <c r="FK376" s="735"/>
      <c r="FL376" s="735"/>
      <c r="FM376" s="735"/>
      <c r="FN376" s="735"/>
      <c r="FO376" s="735"/>
      <c r="FP376" s="735"/>
      <c r="FQ376" s="735"/>
      <c r="FR376" s="735"/>
      <c r="FS376" s="735"/>
      <c r="FT376" s="735"/>
      <c r="FU376" s="735"/>
      <c r="FV376" s="735"/>
      <c r="FW376" s="735"/>
      <c r="FX376" s="735"/>
      <c r="FY376" s="735"/>
      <c r="FZ376" s="1">
        <f>FU375+FQ375+FM375+FI375+FE375+FA375+EW375+ES375+EO375+EK375+EG375+EC375+DY375+DU375+DQ375+DM375+DI375+DE375+DA375+CW375+CS375+CO375</f>
        <v>219497</v>
      </c>
      <c r="GA376" s="1">
        <f>FS375+FO375+FK375+FG375++FC375+EY375+EU375+EQ375+EM375+EI375+EE375+EA375+DW375+DS375+DO375+DK375+DG375+DC375+CY375+CU375+CQ375+CM375</f>
        <v>9010</v>
      </c>
      <c r="GB376" s="1">
        <f>FZ376-GA376</f>
        <v>210487</v>
      </c>
      <c r="GC376" s="1">
        <f>CI375-GB376</f>
        <v>0</v>
      </c>
    </row>
    <row r="377" spans="1:263" x14ac:dyDescent="0.2">
      <c r="CN377" s="210">
        <f>CN375-CL375</f>
        <v>0</v>
      </c>
    </row>
    <row r="379" spans="1:263" ht="12.75" customHeight="1" x14ac:dyDescent="0.2">
      <c r="A379" s="38"/>
      <c r="B379" s="38"/>
      <c r="C379" s="39"/>
      <c r="D379" s="39"/>
      <c r="E379" s="738">
        <v>2021</v>
      </c>
      <c r="F379" s="739"/>
      <c r="G379" s="739"/>
      <c r="H379" s="739"/>
      <c r="I379" s="739"/>
      <c r="J379" s="739"/>
      <c r="K379" s="739"/>
      <c r="L379" s="739"/>
      <c r="M379" s="739"/>
      <c r="N379" s="739"/>
      <c r="O379" s="739"/>
      <c r="P379" s="739"/>
      <c r="Q379" s="739"/>
      <c r="R379" s="739"/>
      <c r="S379" s="739"/>
      <c r="T379" s="739"/>
      <c r="U379" s="739"/>
      <c r="V379" s="739"/>
      <c r="W379" s="739"/>
      <c r="X379" s="739"/>
      <c r="Y379" s="739"/>
      <c r="Z379" s="739"/>
      <c r="AA379" s="739"/>
      <c r="AB379" s="740"/>
      <c r="AC379" s="738">
        <f>AC3</f>
        <v>2022</v>
      </c>
      <c r="AD379" s="739"/>
      <c r="AE379" s="739"/>
      <c r="AF379" s="739"/>
      <c r="AG379" s="739"/>
      <c r="AH379" s="739"/>
      <c r="AI379" s="739"/>
      <c r="AJ379" s="739"/>
      <c r="AK379" s="739"/>
      <c r="AL379" s="739"/>
      <c r="AM379" s="739"/>
      <c r="AN379" s="739"/>
      <c r="AO379" s="739"/>
      <c r="AP379" s="739"/>
      <c r="AQ379" s="739"/>
      <c r="AR379" s="739"/>
      <c r="AS379" s="739"/>
      <c r="AT379" s="739"/>
      <c r="AU379" s="739"/>
      <c r="AV379" s="739"/>
      <c r="AW379" s="739"/>
      <c r="AX379" s="739"/>
      <c r="AY379" s="739"/>
      <c r="AZ379" s="752"/>
      <c r="BA379" s="492"/>
      <c r="BB379" s="50"/>
      <c r="BC379" s="50"/>
      <c r="BD379" s="50"/>
      <c r="BE379" s="50"/>
      <c r="BF379" s="50"/>
      <c r="BG379" s="50"/>
      <c r="BH379" s="50"/>
      <c r="BI379" s="50"/>
      <c r="BJ379" s="50"/>
      <c r="BK379" s="50"/>
      <c r="BL379" s="50"/>
      <c r="BM379" s="50"/>
      <c r="BN379" s="50"/>
      <c r="BO379" s="50"/>
      <c r="BP379" s="50"/>
      <c r="BQ379" s="50"/>
      <c r="BR379" s="50"/>
      <c r="BS379" s="50"/>
      <c r="BT379" s="50"/>
      <c r="BU379" s="50"/>
      <c r="BV379" s="50"/>
      <c r="BW379" s="50"/>
      <c r="BX379" s="510"/>
      <c r="BY379" s="50"/>
      <c r="BZ379" s="50"/>
      <c r="CA379" s="50"/>
      <c r="CB379" s="50"/>
      <c r="CC379" s="50"/>
      <c r="CD379" s="50"/>
      <c r="CE379" s="50"/>
      <c r="CF379" s="50"/>
      <c r="CG379" s="50"/>
      <c r="CH379" s="12"/>
      <c r="CI379" s="12"/>
    </row>
    <row r="380" spans="1:263" s="3" customFormat="1" ht="15.75" x14ac:dyDescent="0.25">
      <c r="A380" s="57"/>
      <c r="B380" s="57" t="str">
        <f>Stundenverteilung!R5</f>
        <v>PNP - TG</v>
      </c>
      <c r="C380" s="747" t="str">
        <f>Stundenverteilung!R7</f>
        <v>TP1</v>
      </c>
      <c r="D380" s="748"/>
      <c r="E380" s="741"/>
      <c r="F380" s="742"/>
      <c r="G380" s="742"/>
      <c r="H380" s="742"/>
      <c r="I380" s="742"/>
      <c r="J380" s="742"/>
      <c r="K380" s="742"/>
      <c r="L380" s="742"/>
      <c r="M380" s="742"/>
      <c r="N380" s="742"/>
      <c r="O380" s="742"/>
      <c r="P380" s="742"/>
      <c r="Q380" s="742"/>
      <c r="R380" s="742"/>
      <c r="S380" s="742"/>
      <c r="T380" s="742"/>
      <c r="U380" s="742"/>
      <c r="V380" s="742"/>
      <c r="W380" s="742"/>
      <c r="X380" s="742"/>
      <c r="Y380" s="742"/>
      <c r="Z380" s="742"/>
      <c r="AA380" s="742"/>
      <c r="AB380" s="743"/>
      <c r="AC380" s="741"/>
      <c r="AD380" s="742"/>
      <c r="AE380" s="742"/>
      <c r="AF380" s="742"/>
      <c r="AG380" s="742"/>
      <c r="AH380" s="742"/>
      <c r="AI380" s="742"/>
      <c r="AJ380" s="742"/>
      <c r="AK380" s="742"/>
      <c r="AL380" s="742"/>
      <c r="AM380" s="742"/>
      <c r="AN380" s="742"/>
      <c r="AO380" s="742"/>
      <c r="AP380" s="742"/>
      <c r="AQ380" s="742"/>
      <c r="AR380" s="742"/>
      <c r="AS380" s="742"/>
      <c r="AT380" s="742"/>
      <c r="AU380" s="742"/>
      <c r="AV380" s="742"/>
      <c r="AW380" s="742"/>
      <c r="AX380" s="742"/>
      <c r="AY380" s="742"/>
      <c r="AZ380" s="753"/>
      <c r="BA380" s="492"/>
      <c r="BB380" s="50"/>
      <c r="BC380" s="50"/>
      <c r="BD380" s="50"/>
      <c r="BE380" s="50"/>
      <c r="BF380" s="50"/>
      <c r="BG380" s="50"/>
      <c r="BH380" s="50"/>
      <c r="BI380" s="50"/>
      <c r="BJ380" s="50"/>
      <c r="BK380" s="50"/>
      <c r="BL380" s="50"/>
      <c r="BM380" s="50"/>
      <c r="BN380" s="50"/>
      <c r="BO380" s="50"/>
      <c r="BP380" s="50"/>
      <c r="BQ380" s="50"/>
      <c r="BR380" s="50"/>
      <c r="BS380" s="50"/>
      <c r="BT380" s="50"/>
      <c r="BU380" s="50"/>
      <c r="BV380" s="50"/>
      <c r="BW380" s="50"/>
      <c r="BX380" s="510"/>
      <c r="BY380" s="50"/>
      <c r="BZ380" s="50"/>
      <c r="CA380" s="50"/>
      <c r="CB380" s="50"/>
      <c r="CC380" s="50"/>
      <c r="CD380" s="50"/>
      <c r="CE380" s="50"/>
      <c r="CF380" s="50"/>
      <c r="CG380" s="50"/>
      <c r="CH380" s="11"/>
      <c r="CI380" s="11"/>
      <c r="CJ380" s="1"/>
      <c r="CK380" s="1"/>
      <c r="CL380" s="737">
        <f>CL323</f>
        <v>44256</v>
      </c>
      <c r="CM380" s="737"/>
      <c r="CN380" s="737"/>
      <c r="CO380" s="737"/>
      <c r="CP380" s="737">
        <f>CP323</f>
        <v>44287</v>
      </c>
      <c r="CQ380" s="737"/>
      <c r="CR380" s="737"/>
      <c r="CS380" s="737"/>
      <c r="CT380" s="737">
        <f>CT323</f>
        <v>44317</v>
      </c>
      <c r="CU380" s="737"/>
      <c r="CV380" s="737"/>
      <c r="CW380" s="737"/>
      <c r="CX380" s="737">
        <f>CX323</f>
        <v>44348</v>
      </c>
      <c r="CY380" s="737"/>
      <c r="CZ380" s="737"/>
      <c r="DA380" s="737"/>
      <c r="DB380" s="737">
        <f>DB323</f>
        <v>44378</v>
      </c>
      <c r="DC380" s="737"/>
      <c r="DD380" s="737"/>
      <c r="DE380" s="737"/>
      <c r="DF380" s="737">
        <f>DF323</f>
        <v>44409</v>
      </c>
      <c r="DG380" s="737"/>
      <c r="DH380" s="737"/>
      <c r="DI380" s="737"/>
      <c r="DJ380" s="737">
        <f>DJ323</f>
        <v>44440</v>
      </c>
      <c r="DK380" s="737"/>
      <c r="DL380" s="737"/>
      <c r="DM380" s="737"/>
      <c r="DN380" s="737">
        <f>DN323</f>
        <v>44470</v>
      </c>
      <c r="DO380" s="737"/>
      <c r="DP380" s="737"/>
      <c r="DQ380" s="737"/>
      <c r="DR380" s="737">
        <f>DR323</f>
        <v>44501</v>
      </c>
      <c r="DS380" s="737"/>
      <c r="DT380" s="737"/>
      <c r="DU380" s="737"/>
      <c r="DV380" s="737">
        <f>DV323</f>
        <v>44531</v>
      </c>
      <c r="DW380" s="737"/>
      <c r="DX380" s="737"/>
      <c r="DY380" s="737"/>
      <c r="DZ380" s="737">
        <f>DZ323</f>
        <v>44562</v>
      </c>
      <c r="EA380" s="737"/>
      <c r="EB380" s="737"/>
      <c r="EC380" s="737"/>
      <c r="ED380" s="737">
        <f>ED323</f>
        <v>44593</v>
      </c>
      <c r="EE380" s="737"/>
      <c r="EF380" s="737"/>
      <c r="EG380" s="737"/>
      <c r="EH380" s="737">
        <f>EH323</f>
        <v>44621</v>
      </c>
      <c r="EI380" s="737"/>
      <c r="EJ380" s="737"/>
      <c r="EK380" s="737"/>
      <c r="EL380" s="737">
        <f>EL323</f>
        <v>44652</v>
      </c>
      <c r="EM380" s="737"/>
      <c r="EN380" s="737"/>
      <c r="EO380" s="737"/>
      <c r="EP380" s="737">
        <f>EP323</f>
        <v>44682</v>
      </c>
      <c r="EQ380" s="737"/>
      <c r="ER380" s="737"/>
      <c r="ES380" s="737"/>
      <c r="ET380" s="737">
        <f>ET323</f>
        <v>44713</v>
      </c>
      <c r="EU380" s="737"/>
      <c r="EV380" s="737"/>
      <c r="EW380" s="737"/>
      <c r="EX380" s="737">
        <f>EX323</f>
        <v>44743</v>
      </c>
      <c r="EY380" s="737"/>
      <c r="EZ380" s="737"/>
      <c r="FA380" s="737"/>
      <c r="FB380" s="737">
        <f>FB323</f>
        <v>44774</v>
      </c>
      <c r="FC380" s="737"/>
      <c r="FD380" s="737"/>
      <c r="FE380" s="737"/>
      <c r="FF380" s="737">
        <f>FF323</f>
        <v>44805</v>
      </c>
      <c r="FG380" s="737"/>
      <c r="FH380" s="737"/>
      <c r="FI380" s="737"/>
      <c r="FJ380" s="737">
        <f>FJ323</f>
        <v>44835</v>
      </c>
      <c r="FK380" s="737"/>
      <c r="FL380" s="737"/>
      <c r="FM380" s="737"/>
      <c r="FN380" s="737">
        <f>FN323</f>
        <v>44866</v>
      </c>
      <c r="FO380" s="737"/>
      <c r="FP380" s="737"/>
      <c r="FQ380" s="737"/>
      <c r="FR380" s="737">
        <f>FR323</f>
        <v>44896</v>
      </c>
      <c r="FS380" s="737"/>
      <c r="FT380" s="737"/>
      <c r="FU380" s="737"/>
      <c r="FV380" s="737">
        <f>FV323</f>
        <v>0</v>
      </c>
      <c r="FW380" s="737"/>
      <c r="FX380" s="737"/>
      <c r="FY380" s="737"/>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1:263" s="3" customFormat="1" ht="48" x14ac:dyDescent="0.2">
      <c r="A381" s="40" t="s">
        <v>0</v>
      </c>
      <c r="B381" s="40" t="s">
        <v>80</v>
      </c>
      <c r="C381" s="41" t="s">
        <v>1</v>
      </c>
      <c r="D381" s="41" t="s">
        <v>6</v>
      </c>
      <c r="E381" s="485" t="s">
        <v>13</v>
      </c>
      <c r="F381" s="46" t="s">
        <v>14</v>
      </c>
      <c r="G381" s="46" t="s">
        <v>15</v>
      </c>
      <c r="H381" s="46" t="s">
        <v>16</v>
      </c>
      <c r="I381" s="46" t="s">
        <v>17</v>
      </c>
      <c r="J381" s="46" t="s">
        <v>18</v>
      </c>
      <c r="K381" s="46" t="s">
        <v>19</v>
      </c>
      <c r="L381" s="46" t="s">
        <v>20</v>
      </c>
      <c r="M381" s="46" t="s">
        <v>21</v>
      </c>
      <c r="N381" s="46" t="s">
        <v>22</v>
      </c>
      <c r="O381" s="46" t="s">
        <v>23</v>
      </c>
      <c r="P381" s="46" t="s">
        <v>24</v>
      </c>
      <c r="Q381" s="46" t="s">
        <v>25</v>
      </c>
      <c r="R381" s="46" t="s">
        <v>26</v>
      </c>
      <c r="S381" s="46" t="s">
        <v>27</v>
      </c>
      <c r="T381" s="46" t="s">
        <v>28</v>
      </c>
      <c r="U381" s="46" t="s">
        <v>29</v>
      </c>
      <c r="V381" s="46" t="s">
        <v>30</v>
      </c>
      <c r="W381" s="46" t="s">
        <v>31</v>
      </c>
      <c r="X381" s="46" t="s">
        <v>32</v>
      </c>
      <c r="Y381" s="46" t="s">
        <v>33</v>
      </c>
      <c r="Z381" s="46" t="s">
        <v>36</v>
      </c>
      <c r="AA381" s="46" t="s">
        <v>34</v>
      </c>
      <c r="AB381" s="480" t="s">
        <v>35</v>
      </c>
      <c r="AC381" s="485" t="s">
        <v>13</v>
      </c>
      <c r="AD381" s="46" t="s">
        <v>14</v>
      </c>
      <c r="AE381" s="46" t="s">
        <v>15</v>
      </c>
      <c r="AF381" s="46" t="s">
        <v>16</v>
      </c>
      <c r="AG381" s="46" t="s">
        <v>17</v>
      </c>
      <c r="AH381" s="46" t="s">
        <v>18</v>
      </c>
      <c r="AI381" s="46" t="s">
        <v>19</v>
      </c>
      <c r="AJ381" s="46" t="s">
        <v>20</v>
      </c>
      <c r="AK381" s="46" t="s">
        <v>21</v>
      </c>
      <c r="AL381" s="46" t="s">
        <v>22</v>
      </c>
      <c r="AM381" s="46" t="s">
        <v>23</v>
      </c>
      <c r="AN381" s="46" t="s">
        <v>24</v>
      </c>
      <c r="AO381" s="46" t="s">
        <v>25</v>
      </c>
      <c r="AP381" s="46" t="s">
        <v>26</v>
      </c>
      <c r="AQ381" s="46" t="s">
        <v>27</v>
      </c>
      <c r="AR381" s="46" t="s">
        <v>28</v>
      </c>
      <c r="AS381" s="46" t="s">
        <v>29</v>
      </c>
      <c r="AT381" s="46" t="s">
        <v>30</v>
      </c>
      <c r="AU381" s="46" t="s">
        <v>31</v>
      </c>
      <c r="AV381" s="46" t="s">
        <v>32</v>
      </c>
      <c r="AW381" s="46" t="s">
        <v>33</v>
      </c>
      <c r="AX381" s="46" t="s">
        <v>36</v>
      </c>
      <c r="AY381" s="46" t="s">
        <v>34</v>
      </c>
      <c r="AZ381" s="480" t="s">
        <v>35</v>
      </c>
      <c r="BA381" s="493" t="str">
        <f t="shared" ref="BA381:CF381" si="2225">BA5</f>
        <v>Jan. 
Std.</v>
      </c>
      <c r="BB381" s="46" t="str">
        <f t="shared" si="2225"/>
        <v>Jan. 
CHF</v>
      </c>
      <c r="BC381" s="196" t="str">
        <f t="shared" si="2225"/>
        <v>Feb. 
Std.</v>
      </c>
      <c r="BD381" s="46" t="str">
        <f t="shared" si="2225"/>
        <v>Feb. 
CHF</v>
      </c>
      <c r="BE381" s="196" t="str">
        <f t="shared" si="2225"/>
        <v>März 
Std.</v>
      </c>
      <c r="BF381" s="46" t="str">
        <f t="shared" si="2225"/>
        <v>März 
CHF</v>
      </c>
      <c r="BG381" s="196" t="str">
        <f t="shared" si="2225"/>
        <v>April 
Std.</v>
      </c>
      <c r="BH381" s="46" t="str">
        <f t="shared" si="2225"/>
        <v>April 
CHF</v>
      </c>
      <c r="BI381" s="196" t="str">
        <f t="shared" si="2225"/>
        <v>Mai 
Std.</v>
      </c>
      <c r="BJ381" s="46" t="str">
        <f t="shared" si="2225"/>
        <v>Mai 
CHF</v>
      </c>
      <c r="BK381" s="196" t="str">
        <f t="shared" si="2225"/>
        <v>Juni 
Std.</v>
      </c>
      <c r="BL381" s="46" t="str">
        <f t="shared" si="2225"/>
        <v>Juni 
CHF</v>
      </c>
      <c r="BM381" s="196" t="str">
        <f t="shared" si="2225"/>
        <v>Juli 
Std.</v>
      </c>
      <c r="BN381" s="46" t="str">
        <f t="shared" si="2225"/>
        <v>Juli 
CHF</v>
      </c>
      <c r="BO381" s="196" t="str">
        <f t="shared" si="2225"/>
        <v>Aug.
Std.</v>
      </c>
      <c r="BP381" s="46" t="str">
        <f t="shared" si="2225"/>
        <v>Aug. 
CHF</v>
      </c>
      <c r="BQ381" s="196" t="str">
        <f t="shared" si="2225"/>
        <v>Sept. 
Std.</v>
      </c>
      <c r="BR381" s="46" t="str">
        <f t="shared" si="2225"/>
        <v>Sept. 
CHF</v>
      </c>
      <c r="BS381" s="196" t="str">
        <f t="shared" si="2225"/>
        <v>Okt. 
Std.</v>
      </c>
      <c r="BT381" s="46" t="str">
        <f t="shared" si="2225"/>
        <v>Okt.
CHF</v>
      </c>
      <c r="BU381" s="196" t="str">
        <f t="shared" si="2225"/>
        <v>Nov. 
Std.</v>
      </c>
      <c r="BV381" s="46" t="str">
        <f t="shared" si="2225"/>
        <v>Nov. 
CHF</v>
      </c>
      <c r="BW381" s="196" t="str">
        <f t="shared" si="2225"/>
        <v>Dez.
Std.</v>
      </c>
      <c r="BX381" s="504" t="str">
        <f t="shared" si="2225"/>
        <v>Dez.
CHF</v>
      </c>
      <c r="BY381" s="502" t="str">
        <f t="shared" si="2225"/>
        <v>Jan. 
Std.</v>
      </c>
      <c r="BZ381" s="46" t="str">
        <f t="shared" si="2225"/>
        <v>Jan. 
CHF</v>
      </c>
      <c r="CA381" s="196" t="str">
        <f t="shared" si="2225"/>
        <v>Feb. 
Std.</v>
      </c>
      <c r="CB381" s="46" t="str">
        <f t="shared" si="2225"/>
        <v>Feb. 
CHF</v>
      </c>
      <c r="CC381" s="196" t="str">
        <f t="shared" si="2225"/>
        <v>März 
Std.</v>
      </c>
      <c r="CD381" s="46" t="str">
        <f t="shared" si="2225"/>
        <v>März 
CHF</v>
      </c>
      <c r="CE381" s="196" t="str">
        <f t="shared" si="2225"/>
        <v>April 
Std.</v>
      </c>
      <c r="CF381" s="46" t="str">
        <f t="shared" si="2225"/>
        <v>April 
CHF</v>
      </c>
      <c r="CG381" s="46"/>
      <c r="CH381" s="48" t="s">
        <v>4</v>
      </c>
      <c r="CI381" s="48" t="s">
        <v>5</v>
      </c>
      <c r="CJ381" s="1"/>
      <c r="CK381" s="1"/>
      <c r="CL381" s="208" t="s">
        <v>244</v>
      </c>
      <c r="CM381" s="208" t="s">
        <v>37</v>
      </c>
      <c r="CN381" s="209" t="s">
        <v>165</v>
      </c>
      <c r="CO381" s="209" t="s">
        <v>166</v>
      </c>
      <c r="CP381" s="208" t="s">
        <v>244</v>
      </c>
      <c r="CQ381" s="208" t="s">
        <v>37</v>
      </c>
      <c r="CR381" s="209" t="s">
        <v>165</v>
      </c>
      <c r="CS381" s="209" t="s">
        <v>166</v>
      </c>
      <c r="CT381" s="208" t="s">
        <v>244</v>
      </c>
      <c r="CU381" s="208" t="s">
        <v>37</v>
      </c>
      <c r="CV381" s="209" t="s">
        <v>165</v>
      </c>
      <c r="CW381" s="209" t="s">
        <v>166</v>
      </c>
      <c r="CX381" s="208" t="s">
        <v>244</v>
      </c>
      <c r="CY381" s="208" t="s">
        <v>37</v>
      </c>
      <c r="CZ381" s="209" t="s">
        <v>165</v>
      </c>
      <c r="DA381" s="209" t="s">
        <v>166</v>
      </c>
      <c r="DB381" s="208" t="s">
        <v>244</v>
      </c>
      <c r="DC381" s="208" t="s">
        <v>37</v>
      </c>
      <c r="DD381" s="209" t="s">
        <v>165</v>
      </c>
      <c r="DE381" s="209" t="s">
        <v>166</v>
      </c>
      <c r="DF381" s="208" t="s">
        <v>244</v>
      </c>
      <c r="DG381" s="208" t="s">
        <v>37</v>
      </c>
      <c r="DH381" s="209" t="s">
        <v>165</v>
      </c>
      <c r="DI381" s="209" t="s">
        <v>166</v>
      </c>
      <c r="DJ381" s="208" t="s">
        <v>244</v>
      </c>
      <c r="DK381" s="208" t="s">
        <v>37</v>
      </c>
      <c r="DL381" s="209" t="s">
        <v>165</v>
      </c>
      <c r="DM381" s="209" t="s">
        <v>166</v>
      </c>
      <c r="DN381" s="208" t="s">
        <v>244</v>
      </c>
      <c r="DO381" s="208" t="s">
        <v>37</v>
      </c>
      <c r="DP381" s="209" t="s">
        <v>165</v>
      </c>
      <c r="DQ381" s="209" t="s">
        <v>166</v>
      </c>
      <c r="DR381" s="208" t="s">
        <v>244</v>
      </c>
      <c r="DS381" s="208" t="s">
        <v>37</v>
      </c>
      <c r="DT381" s="209" t="s">
        <v>165</v>
      </c>
      <c r="DU381" s="209" t="s">
        <v>166</v>
      </c>
      <c r="DV381" s="208" t="s">
        <v>244</v>
      </c>
      <c r="DW381" s="208" t="s">
        <v>37</v>
      </c>
      <c r="DX381" s="209" t="s">
        <v>165</v>
      </c>
      <c r="DY381" s="209" t="s">
        <v>166</v>
      </c>
      <c r="DZ381" s="524" t="s">
        <v>244</v>
      </c>
      <c r="EA381" s="208" t="s">
        <v>37</v>
      </c>
      <c r="EB381" s="209" t="s">
        <v>165</v>
      </c>
      <c r="EC381" s="209" t="s">
        <v>166</v>
      </c>
      <c r="ED381" s="208" t="s">
        <v>244</v>
      </c>
      <c r="EE381" s="208" t="s">
        <v>37</v>
      </c>
      <c r="EF381" s="209" t="s">
        <v>165</v>
      </c>
      <c r="EG381" s="209" t="s">
        <v>166</v>
      </c>
      <c r="EH381" s="208" t="s">
        <v>244</v>
      </c>
      <c r="EI381" s="208" t="s">
        <v>37</v>
      </c>
      <c r="EJ381" s="209" t="s">
        <v>165</v>
      </c>
      <c r="EK381" s="209" t="s">
        <v>166</v>
      </c>
      <c r="EL381" s="208" t="s">
        <v>244</v>
      </c>
      <c r="EM381" s="208" t="s">
        <v>37</v>
      </c>
      <c r="EN381" s="209" t="s">
        <v>165</v>
      </c>
      <c r="EO381" s="209" t="s">
        <v>166</v>
      </c>
      <c r="EP381" s="208" t="s">
        <v>244</v>
      </c>
      <c r="EQ381" s="208" t="s">
        <v>37</v>
      </c>
      <c r="ER381" s="209" t="s">
        <v>165</v>
      </c>
      <c r="ES381" s="209" t="s">
        <v>166</v>
      </c>
      <c r="ET381" s="208" t="s">
        <v>244</v>
      </c>
      <c r="EU381" s="208" t="s">
        <v>37</v>
      </c>
      <c r="EV381" s="209" t="s">
        <v>165</v>
      </c>
      <c r="EW381" s="209" t="s">
        <v>166</v>
      </c>
      <c r="EX381" s="208" t="s">
        <v>244</v>
      </c>
      <c r="EY381" s="208" t="s">
        <v>37</v>
      </c>
      <c r="EZ381" s="209" t="s">
        <v>165</v>
      </c>
      <c r="FA381" s="209" t="s">
        <v>166</v>
      </c>
      <c r="FB381" s="208" t="s">
        <v>244</v>
      </c>
      <c r="FC381" s="208" t="s">
        <v>37</v>
      </c>
      <c r="FD381" s="209" t="s">
        <v>165</v>
      </c>
      <c r="FE381" s="209" t="s">
        <v>166</v>
      </c>
      <c r="FF381" s="208" t="s">
        <v>244</v>
      </c>
      <c r="FG381" s="208" t="s">
        <v>37</v>
      </c>
      <c r="FH381" s="209" t="s">
        <v>165</v>
      </c>
      <c r="FI381" s="209" t="s">
        <v>166</v>
      </c>
      <c r="FJ381" s="208" t="s">
        <v>244</v>
      </c>
      <c r="FK381" s="208" t="s">
        <v>37</v>
      </c>
      <c r="FL381" s="209" t="s">
        <v>165</v>
      </c>
      <c r="FM381" s="209" t="s">
        <v>166</v>
      </c>
      <c r="FN381" s="208" t="s">
        <v>244</v>
      </c>
      <c r="FO381" s="208" t="s">
        <v>37</v>
      </c>
      <c r="FP381" s="209" t="s">
        <v>165</v>
      </c>
      <c r="FQ381" s="209" t="s">
        <v>166</v>
      </c>
      <c r="FR381" s="208" t="s">
        <v>244</v>
      </c>
      <c r="FS381" s="208" t="s">
        <v>37</v>
      </c>
      <c r="FT381" s="209" t="s">
        <v>165</v>
      </c>
      <c r="FU381" s="209" t="s">
        <v>166</v>
      </c>
      <c r="FV381" s="208" t="s">
        <v>244</v>
      </c>
      <c r="FW381" s="208" t="s">
        <v>37</v>
      </c>
      <c r="FX381" s="209" t="s">
        <v>165</v>
      </c>
      <c r="FY381" s="209" t="s">
        <v>166</v>
      </c>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1:263" s="3" customFormat="1" x14ac:dyDescent="0.2">
      <c r="A382" s="45"/>
      <c r="B382" s="45"/>
      <c r="C382" s="45" t="s">
        <v>2</v>
      </c>
      <c r="D382" s="45">
        <v>140</v>
      </c>
      <c r="E382" s="486"/>
      <c r="F382" s="52">
        <f>SUM(E382*$D382)</f>
        <v>0</v>
      </c>
      <c r="G382" s="47"/>
      <c r="H382" s="52">
        <f>SUM(G382*$D382)</f>
        <v>0</v>
      </c>
      <c r="I382" s="47"/>
      <c r="J382" s="52">
        <f>SUM(I382*$D382)</f>
        <v>0</v>
      </c>
      <c r="K382" s="47"/>
      <c r="L382" s="52">
        <f>SUM(K382*$D382)</f>
        <v>0</v>
      </c>
      <c r="M382" s="47"/>
      <c r="N382" s="52">
        <f>SUM(M382*$D382)</f>
        <v>0</v>
      </c>
      <c r="O382" s="47"/>
      <c r="P382" s="52">
        <f>SUM(O382*$D382)</f>
        <v>0</v>
      </c>
      <c r="Q382" s="47"/>
      <c r="R382" s="52">
        <f>SUM(Q382*$D382)</f>
        <v>0</v>
      </c>
      <c r="S382" s="47"/>
      <c r="T382" s="52">
        <f>SUM(S382*$D382)</f>
        <v>0</v>
      </c>
      <c r="U382" s="47"/>
      <c r="V382" s="52">
        <f>SUM(U382*$D382)</f>
        <v>0</v>
      </c>
      <c r="W382" s="47"/>
      <c r="X382" s="52">
        <f>SUM(W382*$D382)</f>
        <v>0</v>
      </c>
      <c r="Y382" s="47"/>
      <c r="Z382" s="52">
        <f>SUM(Y382*$D382)</f>
        <v>0</v>
      </c>
      <c r="AA382" s="47"/>
      <c r="AB382" s="481">
        <f>SUM(AA382*$D382)</f>
        <v>0</v>
      </c>
      <c r="AC382" s="486"/>
      <c r="AD382" s="52">
        <f t="shared" ref="AD382:AD413" si="2226">SUM(AC382*$D382)</f>
        <v>0</v>
      </c>
      <c r="AE382" s="47"/>
      <c r="AF382" s="52">
        <f t="shared" ref="AF382:AF413" si="2227">SUM(AE382*$D382)</f>
        <v>0</v>
      </c>
      <c r="AG382" s="47"/>
      <c r="AH382" s="52">
        <f t="shared" ref="AH382:AH413" si="2228">SUM(AG382*$D382)</f>
        <v>0</v>
      </c>
      <c r="AI382" s="47"/>
      <c r="AJ382" s="52">
        <f t="shared" ref="AJ382:AJ413" si="2229">SUM(AI382*$D382)</f>
        <v>0</v>
      </c>
      <c r="AK382" s="47"/>
      <c r="AL382" s="52">
        <f t="shared" ref="AL382:AL413" si="2230">SUM(AK382*$D382)</f>
        <v>0</v>
      </c>
      <c r="AM382" s="47"/>
      <c r="AN382" s="52">
        <f t="shared" ref="AN382:AN413" si="2231">SUM(AM382*$D382)</f>
        <v>0</v>
      </c>
      <c r="AO382" s="47"/>
      <c r="AP382" s="52">
        <f t="shared" ref="AP382:AP413" si="2232">SUM(AO382*$D382)</f>
        <v>0</v>
      </c>
      <c r="AQ382" s="47"/>
      <c r="AR382" s="52">
        <f t="shared" ref="AR382:AR413" si="2233">SUM(AQ382*$D382)</f>
        <v>0</v>
      </c>
      <c r="AS382" s="47"/>
      <c r="AT382" s="52">
        <f t="shared" ref="AT382:AT413" si="2234">SUM(AS382*$D382)</f>
        <v>0</v>
      </c>
      <c r="AU382" s="47"/>
      <c r="AV382" s="52">
        <f t="shared" ref="AV382:AV413" si="2235">SUM(AU382*$D382)</f>
        <v>0</v>
      </c>
      <c r="AW382" s="47"/>
      <c r="AX382" s="52">
        <f t="shared" ref="AX382:AX413" si="2236">SUM(AW382*$D382)</f>
        <v>0</v>
      </c>
      <c r="AY382" s="47"/>
      <c r="AZ382" s="481">
        <f t="shared" ref="AZ382:AZ413" si="2237">SUM(AY382*$D382)</f>
        <v>0</v>
      </c>
      <c r="BA382" s="486"/>
      <c r="BB382" s="52">
        <f t="shared" ref="BB382:BB413" si="2238">SUM(BA382*$D382)</f>
        <v>0</v>
      </c>
      <c r="BC382" s="47"/>
      <c r="BD382" s="52">
        <f t="shared" ref="BD382:BD400" si="2239">SUM(BC382*$D382)</f>
        <v>0</v>
      </c>
      <c r="BE382" s="47"/>
      <c r="BF382" s="52">
        <f t="shared" ref="BF382:BF400" si="2240">SUM(BE382*$D382)</f>
        <v>0</v>
      </c>
      <c r="BG382" s="47"/>
      <c r="BH382" s="52">
        <f t="shared" ref="BH382:BH400" si="2241">SUM(BG382*$D382)</f>
        <v>0</v>
      </c>
      <c r="BI382" s="47"/>
      <c r="BJ382" s="52">
        <f t="shared" ref="BJ382:BJ400" si="2242">SUM(BI382*$D382)</f>
        <v>0</v>
      </c>
      <c r="BK382" s="47"/>
      <c r="BL382" s="52">
        <f t="shared" ref="BL382:BL400" si="2243">SUM(BK382*$D382)</f>
        <v>0</v>
      </c>
      <c r="BM382" s="47"/>
      <c r="BN382" s="52">
        <f t="shared" ref="BN382:BN400" si="2244">SUM(BM382*$D382)</f>
        <v>0</v>
      </c>
      <c r="BO382" s="47"/>
      <c r="BP382" s="52">
        <f t="shared" ref="BP382:BP400" si="2245">SUM(BO382*$D382)</f>
        <v>0</v>
      </c>
      <c r="BQ382" s="47"/>
      <c r="BR382" s="52">
        <f t="shared" ref="BR382:BR400" si="2246">SUM(BQ382*$D382)</f>
        <v>0</v>
      </c>
      <c r="BS382" s="47"/>
      <c r="BT382" s="52">
        <f t="shared" ref="BT382:BT400" si="2247">SUM(BS382*$D382)</f>
        <v>0</v>
      </c>
      <c r="BU382" s="47"/>
      <c r="BV382" s="52">
        <f t="shared" ref="BV382:BV400" si="2248">SUM(BU382*$D382)</f>
        <v>0</v>
      </c>
      <c r="BW382" s="47"/>
      <c r="BX382" s="505">
        <f t="shared" ref="BX382:BX400" si="2249">SUM(BW382*$D382)</f>
        <v>0</v>
      </c>
      <c r="BY382" s="499"/>
      <c r="BZ382" s="52">
        <f t="shared" ref="BZ382:BZ400" si="2250">SUM(BY382*$D382)</f>
        <v>0</v>
      </c>
      <c r="CA382" s="47"/>
      <c r="CB382" s="52">
        <f t="shared" ref="CB382:CB400" si="2251">SUM(CA382*$D382)</f>
        <v>0</v>
      </c>
      <c r="CC382" s="47"/>
      <c r="CD382" s="52">
        <f t="shared" ref="CD382:CD400" si="2252">SUM(CC382*$D382)</f>
        <v>0</v>
      </c>
      <c r="CE382" s="47"/>
      <c r="CF382" s="52">
        <f t="shared" ref="CF382:CF400" si="2253">SUM(CE382*$D382)</f>
        <v>0</v>
      </c>
      <c r="CG382" s="42"/>
      <c r="CH382" s="49">
        <f t="shared" ref="CH382:CH413" si="2254">SUM(E382+G382+I382+K382+M382+O382+Q382+S382+U382+W382+Y382+AA382+AC382+AE382+AG382+AI382+AK382+AM382+AO382+AQ382+AS382+AU382+AW382+AY382+BA382+BC382+BE382+BG382+BI382+BK382+BM382+BO382+BQ382+BS382+BU382+BW382+BY382+CA382+CC382)+CE382</f>
        <v>0</v>
      </c>
      <c r="CI382" s="49">
        <f t="shared" ref="CI382:CI413" si="2255">ROUND(CH382*D382*2,1)/2</f>
        <v>0</v>
      </c>
      <c r="CJ382" s="1"/>
      <c r="CK382" s="1"/>
      <c r="CL382" s="207"/>
      <c r="CM382" s="207">
        <f t="shared" ref="CM382:CM413" si="2256">SUM(CL382*D382)</f>
        <v>0</v>
      </c>
      <c r="CN382" s="206">
        <f t="shared" ref="CN382:CN413" si="2257">SUM(CL382+I382)</f>
        <v>0</v>
      </c>
      <c r="CO382" s="206">
        <f t="shared" ref="CO382:CO413" si="2258">SUM(CN382*D382)</f>
        <v>0</v>
      </c>
      <c r="CP382" s="207"/>
      <c r="CQ382" s="207">
        <f t="shared" ref="CQ382:CQ413" si="2259">SUM(CP382*D382)</f>
        <v>0</v>
      </c>
      <c r="CR382" s="206">
        <f t="shared" ref="CR382:CR413" si="2260">SUM(CP382+K382)</f>
        <v>0</v>
      </c>
      <c r="CS382" s="206">
        <f t="shared" ref="CS382:CS413" si="2261">SUM(CR382*D382)</f>
        <v>0</v>
      </c>
      <c r="CT382" s="207"/>
      <c r="CU382" s="207">
        <f t="shared" ref="CU382:CU413" si="2262">SUM(CT382*D382)</f>
        <v>0</v>
      </c>
      <c r="CV382" s="206">
        <f t="shared" ref="CV382:CV413" si="2263">SUM(CT382+E382)</f>
        <v>0</v>
      </c>
      <c r="CW382" s="206">
        <f t="shared" ref="CW382:CW413" si="2264">SUM(CV382*D382)</f>
        <v>0</v>
      </c>
      <c r="CX382" s="207"/>
      <c r="CY382" s="207"/>
      <c r="CZ382" s="206">
        <f>+Q382</f>
        <v>0</v>
      </c>
      <c r="DA382" s="206">
        <f>CZ382*D382</f>
        <v>0</v>
      </c>
      <c r="DB382" s="207"/>
      <c r="DC382" s="207">
        <f>DB382*D382</f>
        <v>0</v>
      </c>
      <c r="DD382" s="206">
        <f>DB382+Q382</f>
        <v>0</v>
      </c>
      <c r="DE382" s="206">
        <f>DD382*D382</f>
        <v>0</v>
      </c>
      <c r="DF382" s="207"/>
      <c r="DG382" s="207">
        <f>DF382*D382</f>
        <v>0</v>
      </c>
      <c r="DH382" s="206">
        <f>DF382+S382</f>
        <v>0</v>
      </c>
      <c r="DI382" s="206">
        <f>DH382*D382</f>
        <v>0</v>
      </c>
      <c r="DJ382" s="207"/>
      <c r="DK382" s="207">
        <f>DJ382*D382</f>
        <v>0</v>
      </c>
      <c r="DL382" s="206">
        <f>DJ382+U382</f>
        <v>0</v>
      </c>
      <c r="DM382" s="206">
        <f>DL382*D382</f>
        <v>0</v>
      </c>
      <c r="DN382" s="207"/>
      <c r="DO382" s="207">
        <f>DN382*D382</f>
        <v>0</v>
      </c>
      <c r="DP382" s="206">
        <f>DN382+U382</f>
        <v>0</v>
      </c>
      <c r="DQ382" s="206">
        <f>DP382*D382</f>
        <v>0</v>
      </c>
      <c r="DR382" s="207"/>
      <c r="DS382" s="207">
        <f>DR382*D382</f>
        <v>0</v>
      </c>
      <c r="DT382" s="206">
        <f>DR382+Y382</f>
        <v>0</v>
      </c>
      <c r="DU382" s="206">
        <f>DT382*D382</f>
        <v>0</v>
      </c>
      <c r="DV382" s="207"/>
      <c r="DW382" s="207">
        <f t="shared" ref="DW382:DW413" si="2265">DV382*D382</f>
        <v>0</v>
      </c>
      <c r="DX382" s="206">
        <f t="shared" ref="DX382:DX412" si="2266">DV382+AA382</f>
        <v>0</v>
      </c>
      <c r="DY382" s="206">
        <f t="shared" ref="DY382:DY413" si="2267">DX382*D382</f>
        <v>0</v>
      </c>
      <c r="DZ382" s="525"/>
      <c r="EA382" s="207">
        <f t="shared" ref="EA382:EA413" si="2268">SUM(DZ382*H382)</f>
        <v>0</v>
      </c>
      <c r="EB382" s="206">
        <f t="shared" ref="EB382:EB413" si="2269">DZ382+AC382</f>
        <v>0</v>
      </c>
      <c r="EC382" s="206">
        <f t="shared" ref="EC382:EC413" si="2270">EB382*D382</f>
        <v>0</v>
      </c>
      <c r="ED382" s="207"/>
      <c r="EE382" s="207">
        <f t="shared" ref="EE382:EE413" si="2271">SUM(ED382*L382)</f>
        <v>0</v>
      </c>
      <c r="EF382" s="206">
        <f t="shared" ref="EF382:EF413" si="2272">ED382+AE382</f>
        <v>0</v>
      </c>
      <c r="EG382" s="206">
        <f t="shared" ref="EG382:EG413" si="2273">EF382*D382</f>
        <v>0</v>
      </c>
      <c r="EH382" s="207"/>
      <c r="EI382" s="207">
        <f t="shared" ref="EI382:EI413" si="2274">SUM(EH382*P382)</f>
        <v>0</v>
      </c>
      <c r="EJ382" s="206">
        <f t="shared" ref="EJ382:EJ413" si="2275">EH382+AG382</f>
        <v>0</v>
      </c>
      <c r="EK382" s="206">
        <f t="shared" ref="EK382:EK413" si="2276">EJ382*D382</f>
        <v>0</v>
      </c>
      <c r="EL382" s="207"/>
      <c r="EM382" s="207">
        <f t="shared" ref="EM382:EM413" si="2277">SUM(EL382*T382)</f>
        <v>0</v>
      </c>
      <c r="EN382" s="206">
        <f t="shared" ref="EN382:EN413" si="2278">EL382+AI382</f>
        <v>0</v>
      </c>
      <c r="EO382" s="206">
        <f t="shared" ref="EO382:EO413" si="2279">EN382*D382</f>
        <v>0</v>
      </c>
      <c r="EP382" s="207"/>
      <c r="EQ382" s="207">
        <f t="shared" ref="EQ382:EQ413" si="2280">SUM(EP382*X382)</f>
        <v>0</v>
      </c>
      <c r="ER382" s="206">
        <f t="shared" ref="ER382:ER413" si="2281">EP382+AK382</f>
        <v>0</v>
      </c>
      <c r="ES382" s="206">
        <f t="shared" ref="ES382:ES413" si="2282">ER382*D382</f>
        <v>0</v>
      </c>
      <c r="ET382" s="207"/>
      <c r="EU382" s="207">
        <f t="shared" ref="EU382:EU413" si="2283">SUM(ET382*AB382)</f>
        <v>0</v>
      </c>
      <c r="EV382" s="206">
        <f t="shared" ref="EV382:EV413" si="2284">ET382+AM382</f>
        <v>0</v>
      </c>
      <c r="EW382" s="206">
        <f t="shared" ref="EW382:EW413" si="2285">EV382*D382</f>
        <v>0</v>
      </c>
      <c r="EX382" s="207"/>
      <c r="EY382" s="207">
        <f t="shared" ref="EY382:EY413" si="2286">SUM(EX382*AF382)</f>
        <v>0</v>
      </c>
      <c r="EZ382" s="206">
        <f t="shared" ref="EZ382:EZ413" si="2287">EX382+AO382</f>
        <v>0</v>
      </c>
      <c r="FA382" s="206">
        <f t="shared" ref="FA382:FA413" si="2288">EZ382*D382</f>
        <v>0</v>
      </c>
      <c r="FB382" s="207"/>
      <c r="FC382" s="207">
        <f t="shared" ref="FC382:FC413" si="2289">SUM(FB382*AJ382)</f>
        <v>0</v>
      </c>
      <c r="FD382" s="206">
        <f t="shared" ref="FD382:FD413" si="2290">FB382+AQ382</f>
        <v>0</v>
      </c>
      <c r="FE382" s="206">
        <f t="shared" ref="FE382:FE413" si="2291">FD382*D382</f>
        <v>0</v>
      </c>
      <c r="FF382" s="207"/>
      <c r="FG382" s="207">
        <f t="shared" ref="FG382:FG413" si="2292">FF382*D382</f>
        <v>0</v>
      </c>
      <c r="FH382" s="206">
        <f t="shared" ref="FH382:FH413" si="2293">FF382+AS382</f>
        <v>0</v>
      </c>
      <c r="FI382" s="206">
        <f t="shared" ref="FI382:FI413" si="2294">FH382*D382</f>
        <v>0</v>
      </c>
      <c r="FJ382" s="207"/>
      <c r="FK382" s="207">
        <f t="shared" ref="FK382:FK413" si="2295">SUM(FJ382*AR382)</f>
        <v>0</v>
      </c>
      <c r="FL382" s="206">
        <f t="shared" ref="FL382:FL413" si="2296">FJ382+AU382</f>
        <v>0</v>
      </c>
      <c r="FM382" s="206">
        <f t="shared" ref="FM382:FM413" si="2297">FL382*D382</f>
        <v>0</v>
      </c>
      <c r="FN382" s="207"/>
      <c r="FO382" s="207">
        <f t="shared" ref="FO382:FO413" si="2298">SUM(FN382*AV382)</f>
        <v>0</v>
      </c>
      <c r="FP382" s="206">
        <f t="shared" ref="FP382:FP413" si="2299">AW382</f>
        <v>0</v>
      </c>
      <c r="FQ382" s="206">
        <f t="shared" ref="FQ382:FQ413" si="2300">FP382*D382</f>
        <v>0</v>
      </c>
      <c r="FR382" s="207"/>
      <c r="FS382" s="207">
        <f t="shared" ref="FS382:FS413" si="2301">SUM(FR382*AZ382)</f>
        <v>0</v>
      </c>
      <c r="FT382" s="206">
        <f t="shared" ref="FT382:FT413" si="2302">FR382+AY382</f>
        <v>0</v>
      </c>
      <c r="FU382" s="206">
        <f t="shared" ref="FU382:FU413" si="2303">FT382*D382</f>
        <v>0</v>
      </c>
      <c r="FV382" s="207"/>
      <c r="FW382" s="207">
        <f t="shared" ref="FW382:FW400" si="2304">SUM(FV382*CH382)</f>
        <v>0</v>
      </c>
      <c r="FX382" s="206"/>
      <c r="FY382" s="206"/>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1:263" s="3" customFormat="1" x14ac:dyDescent="0.2">
      <c r="A383" s="45" t="s">
        <v>160</v>
      </c>
      <c r="B383" s="45" t="s">
        <v>161</v>
      </c>
      <c r="C383" s="45" t="s">
        <v>2</v>
      </c>
      <c r="D383" s="45">
        <v>140</v>
      </c>
      <c r="E383" s="486"/>
      <c r="F383" s="52">
        <f t="shared" ref="F383:F395" si="2305">SUM(E383*$D383)</f>
        <v>0</v>
      </c>
      <c r="G383" s="47"/>
      <c r="H383" s="52">
        <f t="shared" ref="H383:H395" si="2306">SUM(G383*$D383)</f>
        <v>0</v>
      </c>
      <c r="I383" s="47"/>
      <c r="J383" s="52">
        <f t="shared" ref="J383:J395" si="2307">SUM(I383*$D383)</f>
        <v>0</v>
      </c>
      <c r="K383" s="47"/>
      <c r="L383" s="52">
        <f t="shared" ref="L383:L395" si="2308">SUM(K383*$D383)</f>
        <v>0</v>
      </c>
      <c r="M383" s="47"/>
      <c r="N383" s="52">
        <f t="shared" ref="N383:N395" si="2309">SUM(M383*$D383)</f>
        <v>0</v>
      </c>
      <c r="O383" s="47"/>
      <c r="P383" s="52">
        <f t="shared" ref="P383:P395" si="2310">SUM(O383*$D383)</f>
        <v>0</v>
      </c>
      <c r="Q383" s="47"/>
      <c r="R383" s="52">
        <f t="shared" ref="R383:R395" si="2311">SUM(Q383*$D383)</f>
        <v>0</v>
      </c>
      <c r="S383" s="47"/>
      <c r="T383" s="52">
        <f t="shared" ref="T383:T395" si="2312">SUM(S383*$D383)</f>
        <v>0</v>
      </c>
      <c r="U383" s="47"/>
      <c r="V383" s="52">
        <f t="shared" ref="V383:V395" si="2313">SUM(U383*$D383)</f>
        <v>0</v>
      </c>
      <c r="W383" s="47"/>
      <c r="X383" s="52">
        <f t="shared" ref="X383:X395" si="2314">SUM(W383*$D383)</f>
        <v>0</v>
      </c>
      <c r="Y383" s="47"/>
      <c r="Z383" s="52">
        <f t="shared" ref="Z383:Z395" si="2315">SUM(Y383*$D383)</f>
        <v>0</v>
      </c>
      <c r="AA383" s="47"/>
      <c r="AB383" s="481">
        <f t="shared" ref="AB383:AB395" si="2316">SUM(AA383*$D383)</f>
        <v>0</v>
      </c>
      <c r="AC383" s="486">
        <v>0.25</v>
      </c>
      <c r="AD383" s="52">
        <f t="shared" si="2226"/>
        <v>35</v>
      </c>
      <c r="AE383" s="47"/>
      <c r="AF383" s="52">
        <f t="shared" si="2227"/>
        <v>0</v>
      </c>
      <c r="AG383" s="47"/>
      <c r="AH383" s="52">
        <f t="shared" si="2228"/>
        <v>0</v>
      </c>
      <c r="AI383" s="47"/>
      <c r="AJ383" s="52">
        <f t="shared" si="2229"/>
        <v>0</v>
      </c>
      <c r="AK383" s="47"/>
      <c r="AL383" s="52">
        <f t="shared" si="2230"/>
        <v>0</v>
      </c>
      <c r="AM383" s="47"/>
      <c r="AN383" s="52">
        <f t="shared" si="2231"/>
        <v>0</v>
      </c>
      <c r="AO383" s="47"/>
      <c r="AP383" s="52">
        <f t="shared" si="2232"/>
        <v>0</v>
      </c>
      <c r="AQ383" s="47"/>
      <c r="AR383" s="52">
        <f t="shared" si="2233"/>
        <v>0</v>
      </c>
      <c r="AS383" s="47"/>
      <c r="AT383" s="52">
        <f t="shared" si="2234"/>
        <v>0</v>
      </c>
      <c r="AU383" s="47"/>
      <c r="AV383" s="52">
        <f t="shared" si="2235"/>
        <v>0</v>
      </c>
      <c r="AW383" s="47">
        <v>0</v>
      </c>
      <c r="AX383" s="52">
        <f t="shared" si="2236"/>
        <v>0</v>
      </c>
      <c r="AY383" s="47"/>
      <c r="AZ383" s="481">
        <f t="shared" si="2237"/>
        <v>0</v>
      </c>
      <c r="BA383" s="486"/>
      <c r="BB383" s="52">
        <f t="shared" si="2238"/>
        <v>0</v>
      </c>
      <c r="BC383" s="47"/>
      <c r="BD383" s="52">
        <f t="shared" si="2239"/>
        <v>0</v>
      </c>
      <c r="BE383" s="47"/>
      <c r="BF383" s="52">
        <f t="shared" si="2240"/>
        <v>0</v>
      </c>
      <c r="BG383" s="47"/>
      <c r="BH383" s="52">
        <f t="shared" si="2241"/>
        <v>0</v>
      </c>
      <c r="BI383" s="47"/>
      <c r="BJ383" s="52">
        <f t="shared" si="2242"/>
        <v>0</v>
      </c>
      <c r="BK383" s="47"/>
      <c r="BL383" s="52">
        <f t="shared" si="2243"/>
        <v>0</v>
      </c>
      <c r="BM383" s="47"/>
      <c r="BN383" s="52">
        <f t="shared" si="2244"/>
        <v>0</v>
      </c>
      <c r="BO383" s="47"/>
      <c r="BP383" s="52">
        <f t="shared" si="2245"/>
        <v>0</v>
      </c>
      <c r="BQ383" s="47"/>
      <c r="BR383" s="52">
        <f t="shared" si="2246"/>
        <v>0</v>
      </c>
      <c r="BS383" s="47"/>
      <c r="BT383" s="52">
        <f t="shared" si="2247"/>
        <v>0</v>
      </c>
      <c r="BU383" s="47"/>
      <c r="BV383" s="52">
        <f t="shared" si="2248"/>
        <v>0</v>
      </c>
      <c r="BW383" s="47"/>
      <c r="BX383" s="505">
        <f t="shared" si="2249"/>
        <v>0</v>
      </c>
      <c r="BY383" s="499"/>
      <c r="BZ383" s="52">
        <f t="shared" si="2250"/>
        <v>0</v>
      </c>
      <c r="CA383" s="47"/>
      <c r="CB383" s="52">
        <f t="shared" si="2251"/>
        <v>0</v>
      </c>
      <c r="CC383" s="47"/>
      <c r="CD383" s="52">
        <f t="shared" si="2252"/>
        <v>0</v>
      </c>
      <c r="CE383" s="47"/>
      <c r="CF383" s="52">
        <f t="shared" si="2253"/>
        <v>0</v>
      </c>
      <c r="CG383" s="42"/>
      <c r="CH383" s="49">
        <f t="shared" si="2254"/>
        <v>0.25</v>
      </c>
      <c r="CI383" s="49">
        <f t="shared" si="2255"/>
        <v>35</v>
      </c>
      <c r="CJ383" s="1"/>
      <c r="CK383" s="1"/>
      <c r="CL383" s="207"/>
      <c r="CM383" s="207">
        <f t="shared" si="2256"/>
        <v>0</v>
      </c>
      <c r="CN383" s="206">
        <f t="shared" si="2257"/>
        <v>0</v>
      </c>
      <c r="CO383" s="206">
        <f t="shared" si="2258"/>
        <v>0</v>
      </c>
      <c r="CP383" s="207"/>
      <c r="CQ383" s="207">
        <f t="shared" si="2259"/>
        <v>0</v>
      </c>
      <c r="CR383" s="206">
        <f t="shared" si="2260"/>
        <v>0</v>
      </c>
      <c r="CS383" s="206">
        <f t="shared" si="2261"/>
        <v>0</v>
      </c>
      <c r="CT383" s="207"/>
      <c r="CU383" s="207">
        <f t="shared" si="2262"/>
        <v>0</v>
      </c>
      <c r="CV383" s="206">
        <f t="shared" si="2263"/>
        <v>0</v>
      </c>
      <c r="CW383" s="206">
        <f t="shared" si="2264"/>
        <v>0</v>
      </c>
      <c r="CX383" s="207"/>
      <c r="CY383" s="207"/>
      <c r="CZ383" s="206">
        <f t="shared" ref="CZ383:CZ413" si="2317">+Q383</f>
        <v>0</v>
      </c>
      <c r="DA383" s="206">
        <f t="shared" ref="DA383:DA413" si="2318">CZ383*D383</f>
        <v>0</v>
      </c>
      <c r="DB383" s="207"/>
      <c r="DC383" s="207">
        <f t="shared" ref="DC383:DC413" si="2319">DB383*D383</f>
        <v>0</v>
      </c>
      <c r="DD383" s="206">
        <f t="shared" ref="DD383:DD413" si="2320">SUM(DB383+M383)</f>
        <v>0</v>
      </c>
      <c r="DE383" s="206">
        <f t="shared" ref="DE383:DE413" si="2321">DD383*D383</f>
        <v>0</v>
      </c>
      <c r="DF383" s="207"/>
      <c r="DG383" s="207">
        <f t="shared" ref="DG383:DG413" si="2322">DF383*D383</f>
        <v>0</v>
      </c>
      <c r="DH383" s="206">
        <f t="shared" ref="DH383:DH413" si="2323">DF383+S383</f>
        <v>0</v>
      </c>
      <c r="DI383" s="206">
        <f t="shared" ref="DI383:DI413" si="2324">DH383*D383</f>
        <v>0</v>
      </c>
      <c r="DJ383" s="207"/>
      <c r="DK383" s="207">
        <f t="shared" ref="DK383:DK413" si="2325">DJ383*D383</f>
        <v>0</v>
      </c>
      <c r="DL383" s="206">
        <f t="shared" ref="DL383:DL413" si="2326">DJ383+U383</f>
        <v>0</v>
      </c>
      <c r="DM383" s="206">
        <f t="shared" ref="DM383:DM413" si="2327">DL383*D383</f>
        <v>0</v>
      </c>
      <c r="DN383" s="207"/>
      <c r="DO383" s="207">
        <f t="shared" ref="DO383:DO413" si="2328">DN383*D383</f>
        <v>0</v>
      </c>
      <c r="DP383" s="206">
        <f t="shared" ref="DP383:DP413" si="2329">DN383+U383</f>
        <v>0</v>
      </c>
      <c r="DQ383" s="206">
        <f t="shared" ref="DQ383:DQ413" si="2330">DP383*D383</f>
        <v>0</v>
      </c>
      <c r="DR383" s="207"/>
      <c r="DS383" s="207">
        <f t="shared" ref="DS383:DS413" si="2331">DR383*D383</f>
        <v>0</v>
      </c>
      <c r="DT383" s="206">
        <f t="shared" ref="DT383:DT413" si="2332">DR383+Y383</f>
        <v>0</v>
      </c>
      <c r="DU383" s="206">
        <f t="shared" ref="DU383:DU413" si="2333">DT383*D383</f>
        <v>0</v>
      </c>
      <c r="DV383" s="207"/>
      <c r="DW383" s="207">
        <f t="shared" si="2265"/>
        <v>0</v>
      </c>
      <c r="DX383" s="206">
        <f t="shared" si="2266"/>
        <v>0</v>
      </c>
      <c r="DY383" s="206">
        <f t="shared" si="2267"/>
        <v>0</v>
      </c>
      <c r="DZ383" s="525"/>
      <c r="EA383" s="207">
        <f t="shared" si="2268"/>
        <v>0</v>
      </c>
      <c r="EB383" s="206">
        <f t="shared" si="2269"/>
        <v>0.25</v>
      </c>
      <c r="EC383" s="206">
        <f t="shared" si="2270"/>
        <v>35</v>
      </c>
      <c r="ED383" s="207"/>
      <c r="EE383" s="207">
        <f t="shared" si="2271"/>
        <v>0</v>
      </c>
      <c r="EF383" s="206">
        <f t="shared" si="2272"/>
        <v>0</v>
      </c>
      <c r="EG383" s="206">
        <f t="shared" si="2273"/>
        <v>0</v>
      </c>
      <c r="EH383" s="207"/>
      <c r="EI383" s="207">
        <f t="shared" si="2274"/>
        <v>0</v>
      </c>
      <c r="EJ383" s="206">
        <f t="shared" si="2275"/>
        <v>0</v>
      </c>
      <c r="EK383" s="206">
        <f t="shared" si="2276"/>
        <v>0</v>
      </c>
      <c r="EL383" s="207"/>
      <c r="EM383" s="207">
        <f t="shared" si="2277"/>
        <v>0</v>
      </c>
      <c r="EN383" s="206">
        <f t="shared" si="2278"/>
        <v>0</v>
      </c>
      <c r="EO383" s="206">
        <f t="shared" si="2279"/>
        <v>0</v>
      </c>
      <c r="EP383" s="207"/>
      <c r="EQ383" s="207">
        <f t="shared" si="2280"/>
        <v>0</v>
      </c>
      <c r="ER383" s="206">
        <f t="shared" si="2281"/>
        <v>0</v>
      </c>
      <c r="ES383" s="206">
        <f t="shared" si="2282"/>
        <v>0</v>
      </c>
      <c r="ET383" s="207"/>
      <c r="EU383" s="207">
        <f t="shared" si="2283"/>
        <v>0</v>
      </c>
      <c r="EV383" s="206">
        <f t="shared" si="2284"/>
        <v>0</v>
      </c>
      <c r="EW383" s="206">
        <f t="shared" si="2285"/>
        <v>0</v>
      </c>
      <c r="EX383" s="207"/>
      <c r="EY383" s="207">
        <f t="shared" si="2286"/>
        <v>0</v>
      </c>
      <c r="EZ383" s="206">
        <f t="shared" si="2287"/>
        <v>0</v>
      </c>
      <c r="FA383" s="206">
        <f t="shared" si="2288"/>
        <v>0</v>
      </c>
      <c r="FB383" s="207"/>
      <c r="FC383" s="207">
        <f t="shared" si="2289"/>
        <v>0</v>
      </c>
      <c r="FD383" s="206">
        <f t="shared" si="2290"/>
        <v>0</v>
      </c>
      <c r="FE383" s="206">
        <f t="shared" si="2291"/>
        <v>0</v>
      </c>
      <c r="FF383" s="207"/>
      <c r="FG383" s="207">
        <f t="shared" si="2292"/>
        <v>0</v>
      </c>
      <c r="FH383" s="206">
        <f t="shared" si="2293"/>
        <v>0</v>
      </c>
      <c r="FI383" s="206">
        <f t="shared" si="2294"/>
        <v>0</v>
      </c>
      <c r="FJ383" s="207"/>
      <c r="FK383" s="207">
        <f t="shared" si="2295"/>
        <v>0</v>
      </c>
      <c r="FL383" s="206">
        <f t="shared" si="2296"/>
        <v>0</v>
      </c>
      <c r="FM383" s="206">
        <f t="shared" si="2297"/>
        <v>0</v>
      </c>
      <c r="FN383" s="207"/>
      <c r="FO383" s="207">
        <f t="shared" si="2298"/>
        <v>0</v>
      </c>
      <c r="FP383" s="206">
        <f t="shared" si="2299"/>
        <v>0</v>
      </c>
      <c r="FQ383" s="206">
        <f t="shared" si="2300"/>
        <v>0</v>
      </c>
      <c r="FR383" s="207"/>
      <c r="FS383" s="207">
        <f t="shared" si="2301"/>
        <v>0</v>
      </c>
      <c r="FT383" s="206">
        <f t="shared" si="2302"/>
        <v>0</v>
      </c>
      <c r="FU383" s="206">
        <f t="shared" si="2303"/>
        <v>0</v>
      </c>
      <c r="FV383" s="207"/>
      <c r="FW383" s="207">
        <f t="shared" si="2304"/>
        <v>0</v>
      </c>
      <c r="FX383" s="206"/>
      <c r="FY383" s="206"/>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1:263" s="3" customFormat="1" x14ac:dyDescent="0.2">
      <c r="A384" s="45"/>
      <c r="B384" s="45"/>
      <c r="C384" s="45" t="s">
        <v>2</v>
      </c>
      <c r="D384" s="45">
        <v>140</v>
      </c>
      <c r="E384" s="486"/>
      <c r="F384" s="52">
        <f t="shared" si="2305"/>
        <v>0</v>
      </c>
      <c r="G384" s="47"/>
      <c r="H384" s="52">
        <f t="shared" si="2306"/>
        <v>0</v>
      </c>
      <c r="I384" s="47"/>
      <c r="J384" s="52">
        <f t="shared" si="2307"/>
        <v>0</v>
      </c>
      <c r="K384" s="47"/>
      <c r="L384" s="52">
        <f t="shared" si="2308"/>
        <v>0</v>
      </c>
      <c r="M384" s="47"/>
      <c r="N384" s="52">
        <f t="shared" si="2309"/>
        <v>0</v>
      </c>
      <c r="O384" s="47"/>
      <c r="P384" s="52">
        <f t="shared" si="2310"/>
        <v>0</v>
      </c>
      <c r="Q384" s="47"/>
      <c r="R384" s="52">
        <f t="shared" si="2311"/>
        <v>0</v>
      </c>
      <c r="S384" s="47"/>
      <c r="T384" s="52">
        <f t="shared" si="2312"/>
        <v>0</v>
      </c>
      <c r="U384" s="47"/>
      <c r="V384" s="52">
        <f t="shared" si="2313"/>
        <v>0</v>
      </c>
      <c r="W384" s="47"/>
      <c r="X384" s="52">
        <f t="shared" si="2314"/>
        <v>0</v>
      </c>
      <c r="Y384" s="47"/>
      <c r="Z384" s="52">
        <f t="shared" si="2315"/>
        <v>0</v>
      </c>
      <c r="AA384" s="47"/>
      <c r="AB384" s="481">
        <f t="shared" si="2316"/>
        <v>0</v>
      </c>
      <c r="AC384" s="486"/>
      <c r="AD384" s="52">
        <f t="shared" si="2226"/>
        <v>0</v>
      </c>
      <c r="AE384" s="47"/>
      <c r="AF384" s="52">
        <f t="shared" si="2227"/>
        <v>0</v>
      </c>
      <c r="AG384" s="47"/>
      <c r="AH384" s="52">
        <f t="shared" si="2228"/>
        <v>0</v>
      </c>
      <c r="AI384" s="47"/>
      <c r="AJ384" s="52">
        <f t="shared" si="2229"/>
        <v>0</v>
      </c>
      <c r="AK384" s="47"/>
      <c r="AL384" s="52">
        <f t="shared" si="2230"/>
        <v>0</v>
      </c>
      <c r="AM384" s="47"/>
      <c r="AN384" s="52">
        <f t="shared" si="2231"/>
        <v>0</v>
      </c>
      <c r="AO384" s="47"/>
      <c r="AP384" s="52">
        <f t="shared" si="2232"/>
        <v>0</v>
      </c>
      <c r="AQ384" s="47"/>
      <c r="AR384" s="52">
        <f t="shared" si="2233"/>
        <v>0</v>
      </c>
      <c r="AS384" s="47"/>
      <c r="AT384" s="52">
        <f t="shared" si="2234"/>
        <v>0</v>
      </c>
      <c r="AU384" s="47"/>
      <c r="AV384" s="52">
        <f t="shared" si="2235"/>
        <v>0</v>
      </c>
      <c r="AW384" s="47"/>
      <c r="AX384" s="52">
        <f t="shared" si="2236"/>
        <v>0</v>
      </c>
      <c r="AY384" s="47"/>
      <c r="AZ384" s="481">
        <f t="shared" si="2237"/>
        <v>0</v>
      </c>
      <c r="BA384" s="486"/>
      <c r="BB384" s="52">
        <f t="shared" si="2238"/>
        <v>0</v>
      </c>
      <c r="BC384" s="47"/>
      <c r="BD384" s="52">
        <f t="shared" si="2239"/>
        <v>0</v>
      </c>
      <c r="BE384" s="47"/>
      <c r="BF384" s="52">
        <f t="shared" si="2240"/>
        <v>0</v>
      </c>
      <c r="BG384" s="47"/>
      <c r="BH384" s="52">
        <f t="shared" si="2241"/>
        <v>0</v>
      </c>
      <c r="BI384" s="47"/>
      <c r="BJ384" s="52">
        <f t="shared" si="2242"/>
        <v>0</v>
      </c>
      <c r="BK384" s="47"/>
      <c r="BL384" s="52">
        <f t="shared" si="2243"/>
        <v>0</v>
      </c>
      <c r="BM384" s="47"/>
      <c r="BN384" s="52">
        <f t="shared" si="2244"/>
        <v>0</v>
      </c>
      <c r="BO384" s="47"/>
      <c r="BP384" s="52">
        <f t="shared" si="2245"/>
        <v>0</v>
      </c>
      <c r="BQ384" s="47"/>
      <c r="BR384" s="52">
        <f t="shared" si="2246"/>
        <v>0</v>
      </c>
      <c r="BS384" s="47"/>
      <c r="BT384" s="52">
        <f t="shared" si="2247"/>
        <v>0</v>
      </c>
      <c r="BU384" s="47"/>
      <c r="BV384" s="52">
        <f t="shared" si="2248"/>
        <v>0</v>
      </c>
      <c r="BW384" s="47"/>
      <c r="BX384" s="505">
        <f t="shared" si="2249"/>
        <v>0</v>
      </c>
      <c r="BY384" s="499"/>
      <c r="BZ384" s="52">
        <f t="shared" si="2250"/>
        <v>0</v>
      </c>
      <c r="CA384" s="47"/>
      <c r="CB384" s="52">
        <f t="shared" si="2251"/>
        <v>0</v>
      </c>
      <c r="CC384" s="47"/>
      <c r="CD384" s="52">
        <f t="shared" si="2252"/>
        <v>0</v>
      </c>
      <c r="CE384" s="47"/>
      <c r="CF384" s="52">
        <f t="shared" si="2253"/>
        <v>0</v>
      </c>
      <c r="CG384" s="42"/>
      <c r="CH384" s="49">
        <f t="shared" si="2254"/>
        <v>0</v>
      </c>
      <c r="CI384" s="49">
        <f t="shared" si="2255"/>
        <v>0</v>
      </c>
      <c r="CJ384" s="1"/>
      <c r="CK384" s="1"/>
      <c r="CL384" s="207"/>
      <c r="CM384" s="207">
        <f t="shared" si="2256"/>
        <v>0</v>
      </c>
      <c r="CN384" s="206">
        <f t="shared" si="2257"/>
        <v>0</v>
      </c>
      <c r="CO384" s="206">
        <f t="shared" si="2258"/>
        <v>0</v>
      </c>
      <c r="CP384" s="207"/>
      <c r="CQ384" s="207">
        <f t="shared" si="2259"/>
        <v>0</v>
      </c>
      <c r="CR384" s="206">
        <f t="shared" si="2260"/>
        <v>0</v>
      </c>
      <c r="CS384" s="206">
        <f t="shared" si="2261"/>
        <v>0</v>
      </c>
      <c r="CT384" s="207"/>
      <c r="CU384" s="207">
        <f t="shared" si="2262"/>
        <v>0</v>
      </c>
      <c r="CV384" s="206">
        <f t="shared" si="2263"/>
        <v>0</v>
      </c>
      <c r="CW384" s="206">
        <f t="shared" si="2264"/>
        <v>0</v>
      </c>
      <c r="CX384" s="207"/>
      <c r="CY384" s="207"/>
      <c r="CZ384" s="206">
        <f t="shared" si="2317"/>
        <v>0</v>
      </c>
      <c r="DA384" s="206">
        <f t="shared" si="2318"/>
        <v>0</v>
      </c>
      <c r="DB384" s="207"/>
      <c r="DC384" s="207">
        <f t="shared" si="2319"/>
        <v>0</v>
      </c>
      <c r="DD384" s="206">
        <f t="shared" si="2320"/>
        <v>0</v>
      </c>
      <c r="DE384" s="206">
        <f t="shared" si="2321"/>
        <v>0</v>
      </c>
      <c r="DF384" s="207"/>
      <c r="DG384" s="207">
        <f t="shared" si="2322"/>
        <v>0</v>
      </c>
      <c r="DH384" s="206">
        <f t="shared" si="2323"/>
        <v>0</v>
      </c>
      <c r="DI384" s="206">
        <f t="shared" si="2324"/>
        <v>0</v>
      </c>
      <c r="DJ384" s="207"/>
      <c r="DK384" s="207">
        <f t="shared" si="2325"/>
        <v>0</v>
      </c>
      <c r="DL384" s="206">
        <f t="shared" si="2326"/>
        <v>0</v>
      </c>
      <c r="DM384" s="206">
        <f t="shared" si="2327"/>
        <v>0</v>
      </c>
      <c r="DN384" s="207"/>
      <c r="DO384" s="207">
        <f t="shared" si="2328"/>
        <v>0</v>
      </c>
      <c r="DP384" s="206">
        <f t="shared" si="2329"/>
        <v>0</v>
      </c>
      <c r="DQ384" s="206">
        <f t="shared" si="2330"/>
        <v>0</v>
      </c>
      <c r="DR384" s="207"/>
      <c r="DS384" s="207">
        <f t="shared" si="2331"/>
        <v>0</v>
      </c>
      <c r="DT384" s="206">
        <f t="shared" si="2332"/>
        <v>0</v>
      </c>
      <c r="DU384" s="206">
        <f t="shared" si="2333"/>
        <v>0</v>
      </c>
      <c r="DV384" s="207"/>
      <c r="DW384" s="207">
        <f t="shared" si="2265"/>
        <v>0</v>
      </c>
      <c r="DX384" s="206">
        <f t="shared" si="2266"/>
        <v>0</v>
      </c>
      <c r="DY384" s="206">
        <f t="shared" si="2267"/>
        <v>0</v>
      </c>
      <c r="DZ384" s="525"/>
      <c r="EA384" s="207">
        <f t="shared" si="2268"/>
        <v>0</v>
      </c>
      <c r="EB384" s="206">
        <f t="shared" si="2269"/>
        <v>0</v>
      </c>
      <c r="EC384" s="206">
        <f t="shared" si="2270"/>
        <v>0</v>
      </c>
      <c r="ED384" s="207"/>
      <c r="EE384" s="207">
        <f t="shared" si="2271"/>
        <v>0</v>
      </c>
      <c r="EF384" s="206">
        <f t="shared" si="2272"/>
        <v>0</v>
      </c>
      <c r="EG384" s="206">
        <f t="shared" si="2273"/>
        <v>0</v>
      </c>
      <c r="EH384" s="207"/>
      <c r="EI384" s="207">
        <f t="shared" si="2274"/>
        <v>0</v>
      </c>
      <c r="EJ384" s="206">
        <f t="shared" si="2275"/>
        <v>0</v>
      </c>
      <c r="EK384" s="206">
        <f t="shared" si="2276"/>
        <v>0</v>
      </c>
      <c r="EL384" s="207"/>
      <c r="EM384" s="207">
        <f t="shared" si="2277"/>
        <v>0</v>
      </c>
      <c r="EN384" s="206">
        <f t="shared" si="2278"/>
        <v>0</v>
      </c>
      <c r="EO384" s="206">
        <f t="shared" si="2279"/>
        <v>0</v>
      </c>
      <c r="EP384" s="207"/>
      <c r="EQ384" s="207">
        <f t="shared" si="2280"/>
        <v>0</v>
      </c>
      <c r="ER384" s="206">
        <f t="shared" si="2281"/>
        <v>0</v>
      </c>
      <c r="ES384" s="206">
        <f t="shared" si="2282"/>
        <v>0</v>
      </c>
      <c r="ET384" s="207"/>
      <c r="EU384" s="207">
        <f t="shared" si="2283"/>
        <v>0</v>
      </c>
      <c r="EV384" s="206">
        <f t="shared" si="2284"/>
        <v>0</v>
      </c>
      <c r="EW384" s="206">
        <f t="shared" si="2285"/>
        <v>0</v>
      </c>
      <c r="EX384" s="207"/>
      <c r="EY384" s="207">
        <f t="shared" si="2286"/>
        <v>0</v>
      </c>
      <c r="EZ384" s="206">
        <f t="shared" si="2287"/>
        <v>0</v>
      </c>
      <c r="FA384" s="206">
        <f t="shared" si="2288"/>
        <v>0</v>
      </c>
      <c r="FB384" s="207"/>
      <c r="FC384" s="207">
        <f t="shared" si="2289"/>
        <v>0</v>
      </c>
      <c r="FD384" s="206">
        <f t="shared" si="2290"/>
        <v>0</v>
      </c>
      <c r="FE384" s="206">
        <f t="shared" si="2291"/>
        <v>0</v>
      </c>
      <c r="FF384" s="207"/>
      <c r="FG384" s="207">
        <f t="shared" si="2292"/>
        <v>0</v>
      </c>
      <c r="FH384" s="206">
        <f t="shared" si="2293"/>
        <v>0</v>
      </c>
      <c r="FI384" s="206">
        <f t="shared" si="2294"/>
        <v>0</v>
      </c>
      <c r="FJ384" s="207"/>
      <c r="FK384" s="207">
        <f t="shared" si="2295"/>
        <v>0</v>
      </c>
      <c r="FL384" s="206">
        <f t="shared" si="2296"/>
        <v>0</v>
      </c>
      <c r="FM384" s="206">
        <f t="shared" si="2297"/>
        <v>0</v>
      </c>
      <c r="FN384" s="207"/>
      <c r="FO384" s="207">
        <f t="shared" si="2298"/>
        <v>0</v>
      </c>
      <c r="FP384" s="206">
        <f t="shared" si="2299"/>
        <v>0</v>
      </c>
      <c r="FQ384" s="206">
        <f t="shared" si="2300"/>
        <v>0</v>
      </c>
      <c r="FR384" s="207"/>
      <c r="FS384" s="207">
        <f t="shared" si="2301"/>
        <v>0</v>
      </c>
      <c r="FT384" s="206">
        <f t="shared" si="2302"/>
        <v>0</v>
      </c>
      <c r="FU384" s="206">
        <f t="shared" si="2303"/>
        <v>0</v>
      </c>
      <c r="FV384" s="207"/>
      <c r="FW384" s="207">
        <f t="shared" si="2304"/>
        <v>0</v>
      </c>
      <c r="FX384" s="206"/>
      <c r="FY384" s="206"/>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1:263" s="3" customFormat="1" x14ac:dyDescent="0.2">
      <c r="A385" s="45"/>
      <c r="B385" s="45"/>
      <c r="C385" s="45" t="s">
        <v>2</v>
      </c>
      <c r="D385" s="45">
        <v>140</v>
      </c>
      <c r="E385" s="486"/>
      <c r="F385" s="52">
        <f t="shared" si="2305"/>
        <v>0</v>
      </c>
      <c r="G385" s="47"/>
      <c r="H385" s="52">
        <f t="shared" si="2306"/>
        <v>0</v>
      </c>
      <c r="I385" s="47"/>
      <c r="J385" s="52">
        <f t="shared" si="2307"/>
        <v>0</v>
      </c>
      <c r="K385" s="47"/>
      <c r="L385" s="52">
        <f t="shared" si="2308"/>
        <v>0</v>
      </c>
      <c r="M385" s="47"/>
      <c r="N385" s="52">
        <f t="shared" si="2309"/>
        <v>0</v>
      </c>
      <c r="O385" s="47"/>
      <c r="P385" s="52">
        <f t="shared" si="2310"/>
        <v>0</v>
      </c>
      <c r="Q385" s="47"/>
      <c r="R385" s="52">
        <f t="shared" si="2311"/>
        <v>0</v>
      </c>
      <c r="S385" s="47"/>
      <c r="T385" s="52">
        <f t="shared" si="2312"/>
        <v>0</v>
      </c>
      <c r="U385" s="47"/>
      <c r="V385" s="52">
        <f t="shared" si="2313"/>
        <v>0</v>
      </c>
      <c r="W385" s="47"/>
      <c r="X385" s="52">
        <f t="shared" si="2314"/>
        <v>0</v>
      </c>
      <c r="Y385" s="47"/>
      <c r="Z385" s="52">
        <f t="shared" si="2315"/>
        <v>0</v>
      </c>
      <c r="AA385" s="47"/>
      <c r="AB385" s="481">
        <f t="shared" si="2316"/>
        <v>0</v>
      </c>
      <c r="AC385" s="486"/>
      <c r="AD385" s="52">
        <f t="shared" si="2226"/>
        <v>0</v>
      </c>
      <c r="AE385" s="47"/>
      <c r="AF385" s="52">
        <f t="shared" si="2227"/>
        <v>0</v>
      </c>
      <c r="AG385" s="47"/>
      <c r="AH385" s="52">
        <f t="shared" si="2228"/>
        <v>0</v>
      </c>
      <c r="AI385" s="47"/>
      <c r="AJ385" s="52">
        <f t="shared" si="2229"/>
        <v>0</v>
      </c>
      <c r="AK385" s="47"/>
      <c r="AL385" s="52">
        <f t="shared" si="2230"/>
        <v>0</v>
      </c>
      <c r="AM385" s="47"/>
      <c r="AN385" s="52">
        <f t="shared" si="2231"/>
        <v>0</v>
      </c>
      <c r="AO385" s="47"/>
      <c r="AP385" s="52">
        <f t="shared" si="2232"/>
        <v>0</v>
      </c>
      <c r="AQ385" s="47"/>
      <c r="AR385" s="52">
        <f t="shared" si="2233"/>
        <v>0</v>
      </c>
      <c r="AS385" s="47"/>
      <c r="AT385" s="52">
        <f t="shared" si="2234"/>
        <v>0</v>
      </c>
      <c r="AU385" s="47"/>
      <c r="AV385" s="52">
        <f t="shared" si="2235"/>
        <v>0</v>
      </c>
      <c r="AW385" s="47"/>
      <c r="AX385" s="52">
        <f t="shared" si="2236"/>
        <v>0</v>
      </c>
      <c r="AY385" s="47"/>
      <c r="AZ385" s="481">
        <f t="shared" si="2237"/>
        <v>0</v>
      </c>
      <c r="BA385" s="486"/>
      <c r="BB385" s="52">
        <f t="shared" si="2238"/>
        <v>0</v>
      </c>
      <c r="BC385" s="47"/>
      <c r="BD385" s="52">
        <f t="shared" si="2239"/>
        <v>0</v>
      </c>
      <c r="BE385" s="47"/>
      <c r="BF385" s="52">
        <f t="shared" si="2240"/>
        <v>0</v>
      </c>
      <c r="BG385" s="47"/>
      <c r="BH385" s="52">
        <f t="shared" si="2241"/>
        <v>0</v>
      </c>
      <c r="BI385" s="47"/>
      <c r="BJ385" s="52">
        <f t="shared" si="2242"/>
        <v>0</v>
      </c>
      <c r="BK385" s="47"/>
      <c r="BL385" s="52">
        <f t="shared" si="2243"/>
        <v>0</v>
      </c>
      <c r="BM385" s="47"/>
      <c r="BN385" s="52">
        <f t="shared" si="2244"/>
        <v>0</v>
      </c>
      <c r="BO385" s="47"/>
      <c r="BP385" s="52">
        <f t="shared" si="2245"/>
        <v>0</v>
      </c>
      <c r="BQ385" s="47"/>
      <c r="BR385" s="52">
        <f t="shared" si="2246"/>
        <v>0</v>
      </c>
      <c r="BS385" s="47"/>
      <c r="BT385" s="52">
        <f t="shared" si="2247"/>
        <v>0</v>
      </c>
      <c r="BU385" s="47"/>
      <c r="BV385" s="52">
        <f t="shared" si="2248"/>
        <v>0</v>
      </c>
      <c r="BW385" s="47"/>
      <c r="BX385" s="505">
        <f t="shared" si="2249"/>
        <v>0</v>
      </c>
      <c r="BY385" s="499"/>
      <c r="BZ385" s="52">
        <f t="shared" si="2250"/>
        <v>0</v>
      </c>
      <c r="CA385" s="47"/>
      <c r="CB385" s="52">
        <f t="shared" si="2251"/>
        <v>0</v>
      </c>
      <c r="CC385" s="47"/>
      <c r="CD385" s="52">
        <f t="shared" si="2252"/>
        <v>0</v>
      </c>
      <c r="CE385" s="47"/>
      <c r="CF385" s="52">
        <f t="shared" si="2253"/>
        <v>0</v>
      </c>
      <c r="CG385" s="42"/>
      <c r="CH385" s="49">
        <f t="shared" si="2254"/>
        <v>0</v>
      </c>
      <c r="CI385" s="49">
        <f t="shared" si="2255"/>
        <v>0</v>
      </c>
      <c r="CJ385" s="1"/>
      <c r="CK385" s="1"/>
      <c r="CL385" s="207"/>
      <c r="CM385" s="207">
        <f t="shared" si="2256"/>
        <v>0</v>
      </c>
      <c r="CN385" s="206">
        <f t="shared" si="2257"/>
        <v>0</v>
      </c>
      <c r="CO385" s="206">
        <f t="shared" si="2258"/>
        <v>0</v>
      </c>
      <c r="CP385" s="207"/>
      <c r="CQ385" s="207">
        <f t="shared" si="2259"/>
        <v>0</v>
      </c>
      <c r="CR385" s="206">
        <f t="shared" si="2260"/>
        <v>0</v>
      </c>
      <c r="CS385" s="206">
        <f t="shared" si="2261"/>
        <v>0</v>
      </c>
      <c r="CT385" s="207"/>
      <c r="CU385" s="207">
        <f t="shared" si="2262"/>
        <v>0</v>
      </c>
      <c r="CV385" s="206">
        <f t="shared" si="2263"/>
        <v>0</v>
      </c>
      <c r="CW385" s="206">
        <f t="shared" si="2264"/>
        <v>0</v>
      </c>
      <c r="CX385" s="207"/>
      <c r="CY385" s="207"/>
      <c r="CZ385" s="206">
        <f t="shared" si="2317"/>
        <v>0</v>
      </c>
      <c r="DA385" s="206">
        <f t="shared" si="2318"/>
        <v>0</v>
      </c>
      <c r="DB385" s="207"/>
      <c r="DC385" s="207">
        <f t="shared" si="2319"/>
        <v>0</v>
      </c>
      <c r="DD385" s="206">
        <f t="shared" si="2320"/>
        <v>0</v>
      </c>
      <c r="DE385" s="206">
        <f t="shared" si="2321"/>
        <v>0</v>
      </c>
      <c r="DF385" s="207"/>
      <c r="DG385" s="207">
        <f t="shared" si="2322"/>
        <v>0</v>
      </c>
      <c r="DH385" s="206">
        <f t="shared" si="2323"/>
        <v>0</v>
      </c>
      <c r="DI385" s="206">
        <f t="shared" si="2324"/>
        <v>0</v>
      </c>
      <c r="DJ385" s="207"/>
      <c r="DK385" s="207">
        <f t="shared" si="2325"/>
        <v>0</v>
      </c>
      <c r="DL385" s="206">
        <f t="shared" si="2326"/>
        <v>0</v>
      </c>
      <c r="DM385" s="206">
        <f t="shared" si="2327"/>
        <v>0</v>
      </c>
      <c r="DN385" s="207"/>
      <c r="DO385" s="207">
        <f t="shared" si="2328"/>
        <v>0</v>
      </c>
      <c r="DP385" s="206">
        <f t="shared" si="2329"/>
        <v>0</v>
      </c>
      <c r="DQ385" s="206">
        <f t="shared" si="2330"/>
        <v>0</v>
      </c>
      <c r="DR385" s="207"/>
      <c r="DS385" s="207">
        <f t="shared" si="2331"/>
        <v>0</v>
      </c>
      <c r="DT385" s="206">
        <f t="shared" si="2332"/>
        <v>0</v>
      </c>
      <c r="DU385" s="206">
        <f t="shared" si="2333"/>
        <v>0</v>
      </c>
      <c r="DV385" s="207"/>
      <c r="DW385" s="207">
        <f t="shared" si="2265"/>
        <v>0</v>
      </c>
      <c r="DX385" s="206">
        <f t="shared" si="2266"/>
        <v>0</v>
      </c>
      <c r="DY385" s="206">
        <f t="shared" si="2267"/>
        <v>0</v>
      </c>
      <c r="DZ385" s="525"/>
      <c r="EA385" s="207">
        <f t="shared" si="2268"/>
        <v>0</v>
      </c>
      <c r="EB385" s="206">
        <f t="shared" si="2269"/>
        <v>0</v>
      </c>
      <c r="EC385" s="206">
        <f t="shared" si="2270"/>
        <v>0</v>
      </c>
      <c r="ED385" s="207"/>
      <c r="EE385" s="207">
        <f t="shared" si="2271"/>
        <v>0</v>
      </c>
      <c r="EF385" s="206">
        <f t="shared" si="2272"/>
        <v>0</v>
      </c>
      <c r="EG385" s="206">
        <f t="shared" si="2273"/>
        <v>0</v>
      </c>
      <c r="EH385" s="207"/>
      <c r="EI385" s="207">
        <f t="shared" si="2274"/>
        <v>0</v>
      </c>
      <c r="EJ385" s="206">
        <f t="shared" si="2275"/>
        <v>0</v>
      </c>
      <c r="EK385" s="206">
        <f t="shared" si="2276"/>
        <v>0</v>
      </c>
      <c r="EL385" s="207"/>
      <c r="EM385" s="207">
        <f t="shared" si="2277"/>
        <v>0</v>
      </c>
      <c r="EN385" s="206">
        <f t="shared" si="2278"/>
        <v>0</v>
      </c>
      <c r="EO385" s="206">
        <f t="shared" si="2279"/>
        <v>0</v>
      </c>
      <c r="EP385" s="207"/>
      <c r="EQ385" s="207">
        <f t="shared" si="2280"/>
        <v>0</v>
      </c>
      <c r="ER385" s="206">
        <f t="shared" si="2281"/>
        <v>0</v>
      </c>
      <c r="ES385" s="206">
        <f t="shared" si="2282"/>
        <v>0</v>
      </c>
      <c r="ET385" s="207"/>
      <c r="EU385" s="207">
        <f t="shared" si="2283"/>
        <v>0</v>
      </c>
      <c r="EV385" s="206">
        <f t="shared" si="2284"/>
        <v>0</v>
      </c>
      <c r="EW385" s="206">
        <f t="shared" si="2285"/>
        <v>0</v>
      </c>
      <c r="EX385" s="207"/>
      <c r="EY385" s="207">
        <f t="shared" si="2286"/>
        <v>0</v>
      </c>
      <c r="EZ385" s="206">
        <f t="shared" si="2287"/>
        <v>0</v>
      </c>
      <c r="FA385" s="206">
        <f t="shared" si="2288"/>
        <v>0</v>
      </c>
      <c r="FB385" s="207"/>
      <c r="FC385" s="207">
        <f t="shared" si="2289"/>
        <v>0</v>
      </c>
      <c r="FD385" s="206">
        <f t="shared" si="2290"/>
        <v>0</v>
      </c>
      <c r="FE385" s="206">
        <f t="shared" si="2291"/>
        <v>0</v>
      </c>
      <c r="FF385" s="207"/>
      <c r="FG385" s="207">
        <f t="shared" si="2292"/>
        <v>0</v>
      </c>
      <c r="FH385" s="206">
        <f t="shared" si="2293"/>
        <v>0</v>
      </c>
      <c r="FI385" s="206">
        <f t="shared" si="2294"/>
        <v>0</v>
      </c>
      <c r="FJ385" s="207"/>
      <c r="FK385" s="207">
        <f t="shared" si="2295"/>
        <v>0</v>
      </c>
      <c r="FL385" s="206">
        <f t="shared" si="2296"/>
        <v>0</v>
      </c>
      <c r="FM385" s="206">
        <f t="shared" si="2297"/>
        <v>0</v>
      </c>
      <c r="FN385" s="207"/>
      <c r="FO385" s="207">
        <f t="shared" si="2298"/>
        <v>0</v>
      </c>
      <c r="FP385" s="206">
        <f t="shared" si="2299"/>
        <v>0</v>
      </c>
      <c r="FQ385" s="206">
        <f t="shared" si="2300"/>
        <v>0</v>
      </c>
      <c r="FR385" s="207"/>
      <c r="FS385" s="207">
        <f t="shared" si="2301"/>
        <v>0</v>
      </c>
      <c r="FT385" s="206">
        <f t="shared" si="2302"/>
        <v>0</v>
      </c>
      <c r="FU385" s="206">
        <f t="shared" si="2303"/>
        <v>0</v>
      </c>
      <c r="FV385" s="207"/>
      <c r="FW385" s="207">
        <f t="shared" si="2304"/>
        <v>0</v>
      </c>
      <c r="FX385" s="206"/>
      <c r="FY385" s="206"/>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1:263" s="3" customFormat="1" x14ac:dyDescent="0.2">
      <c r="A386" s="45"/>
      <c r="B386" s="45"/>
      <c r="C386" s="45" t="s">
        <v>2</v>
      </c>
      <c r="D386" s="45">
        <v>140</v>
      </c>
      <c r="E386" s="486"/>
      <c r="F386" s="52">
        <f t="shared" si="2305"/>
        <v>0</v>
      </c>
      <c r="G386" s="47"/>
      <c r="H386" s="52">
        <f t="shared" si="2306"/>
        <v>0</v>
      </c>
      <c r="I386" s="47"/>
      <c r="J386" s="52">
        <f t="shared" si="2307"/>
        <v>0</v>
      </c>
      <c r="K386" s="47"/>
      <c r="L386" s="52">
        <f t="shared" si="2308"/>
        <v>0</v>
      </c>
      <c r="M386" s="47"/>
      <c r="N386" s="52">
        <f t="shared" si="2309"/>
        <v>0</v>
      </c>
      <c r="O386" s="47"/>
      <c r="P386" s="52">
        <f t="shared" si="2310"/>
        <v>0</v>
      </c>
      <c r="Q386" s="47"/>
      <c r="R386" s="52">
        <f t="shared" si="2311"/>
        <v>0</v>
      </c>
      <c r="S386" s="47"/>
      <c r="T386" s="52">
        <f t="shared" si="2312"/>
        <v>0</v>
      </c>
      <c r="U386" s="47"/>
      <c r="V386" s="52">
        <f t="shared" si="2313"/>
        <v>0</v>
      </c>
      <c r="W386" s="47"/>
      <c r="X386" s="52">
        <f t="shared" si="2314"/>
        <v>0</v>
      </c>
      <c r="Y386" s="47"/>
      <c r="Z386" s="52">
        <f t="shared" si="2315"/>
        <v>0</v>
      </c>
      <c r="AA386" s="47"/>
      <c r="AB386" s="481">
        <f t="shared" si="2316"/>
        <v>0</v>
      </c>
      <c r="AC386" s="486"/>
      <c r="AD386" s="52">
        <f t="shared" si="2226"/>
        <v>0</v>
      </c>
      <c r="AE386" s="47"/>
      <c r="AF386" s="52">
        <f t="shared" si="2227"/>
        <v>0</v>
      </c>
      <c r="AG386" s="47"/>
      <c r="AH386" s="52">
        <f t="shared" si="2228"/>
        <v>0</v>
      </c>
      <c r="AI386" s="47"/>
      <c r="AJ386" s="52">
        <f t="shared" si="2229"/>
        <v>0</v>
      </c>
      <c r="AK386" s="47"/>
      <c r="AL386" s="52">
        <f t="shared" si="2230"/>
        <v>0</v>
      </c>
      <c r="AM386" s="47"/>
      <c r="AN386" s="52">
        <f t="shared" si="2231"/>
        <v>0</v>
      </c>
      <c r="AO386" s="47"/>
      <c r="AP386" s="52">
        <f t="shared" si="2232"/>
        <v>0</v>
      </c>
      <c r="AQ386" s="47"/>
      <c r="AR386" s="52">
        <f t="shared" si="2233"/>
        <v>0</v>
      </c>
      <c r="AS386" s="47"/>
      <c r="AT386" s="52">
        <f t="shared" si="2234"/>
        <v>0</v>
      </c>
      <c r="AU386" s="47"/>
      <c r="AV386" s="52">
        <f t="shared" si="2235"/>
        <v>0</v>
      </c>
      <c r="AW386" s="47"/>
      <c r="AX386" s="52">
        <f t="shared" si="2236"/>
        <v>0</v>
      </c>
      <c r="AY386" s="47"/>
      <c r="AZ386" s="481">
        <f t="shared" si="2237"/>
        <v>0</v>
      </c>
      <c r="BA386" s="486"/>
      <c r="BB386" s="52">
        <f t="shared" si="2238"/>
        <v>0</v>
      </c>
      <c r="BC386" s="47"/>
      <c r="BD386" s="52">
        <f t="shared" si="2239"/>
        <v>0</v>
      </c>
      <c r="BE386" s="47"/>
      <c r="BF386" s="52">
        <f t="shared" si="2240"/>
        <v>0</v>
      </c>
      <c r="BG386" s="47"/>
      <c r="BH386" s="52">
        <f t="shared" si="2241"/>
        <v>0</v>
      </c>
      <c r="BI386" s="47"/>
      <c r="BJ386" s="52">
        <f t="shared" si="2242"/>
        <v>0</v>
      </c>
      <c r="BK386" s="47"/>
      <c r="BL386" s="52">
        <f t="shared" si="2243"/>
        <v>0</v>
      </c>
      <c r="BM386" s="47"/>
      <c r="BN386" s="52">
        <f t="shared" si="2244"/>
        <v>0</v>
      </c>
      <c r="BO386" s="47"/>
      <c r="BP386" s="52">
        <f t="shared" si="2245"/>
        <v>0</v>
      </c>
      <c r="BQ386" s="47"/>
      <c r="BR386" s="52">
        <f t="shared" si="2246"/>
        <v>0</v>
      </c>
      <c r="BS386" s="47"/>
      <c r="BT386" s="52">
        <f t="shared" si="2247"/>
        <v>0</v>
      </c>
      <c r="BU386" s="47"/>
      <c r="BV386" s="52">
        <f t="shared" si="2248"/>
        <v>0</v>
      </c>
      <c r="BW386" s="47"/>
      <c r="BX386" s="505">
        <f t="shared" si="2249"/>
        <v>0</v>
      </c>
      <c r="BY386" s="499"/>
      <c r="BZ386" s="52">
        <f t="shared" si="2250"/>
        <v>0</v>
      </c>
      <c r="CA386" s="47"/>
      <c r="CB386" s="52">
        <f t="shared" si="2251"/>
        <v>0</v>
      </c>
      <c r="CC386" s="47"/>
      <c r="CD386" s="52">
        <f t="shared" si="2252"/>
        <v>0</v>
      </c>
      <c r="CE386" s="47"/>
      <c r="CF386" s="52">
        <f t="shared" si="2253"/>
        <v>0</v>
      </c>
      <c r="CG386" s="42"/>
      <c r="CH386" s="49">
        <f t="shared" si="2254"/>
        <v>0</v>
      </c>
      <c r="CI386" s="49">
        <f t="shared" si="2255"/>
        <v>0</v>
      </c>
      <c r="CJ386" s="1"/>
      <c r="CK386" s="1"/>
      <c r="CL386" s="207"/>
      <c r="CM386" s="207">
        <f t="shared" si="2256"/>
        <v>0</v>
      </c>
      <c r="CN386" s="206">
        <f t="shared" si="2257"/>
        <v>0</v>
      </c>
      <c r="CO386" s="206">
        <f t="shared" si="2258"/>
        <v>0</v>
      </c>
      <c r="CP386" s="207"/>
      <c r="CQ386" s="207">
        <f t="shared" si="2259"/>
        <v>0</v>
      </c>
      <c r="CR386" s="206">
        <f t="shared" si="2260"/>
        <v>0</v>
      </c>
      <c r="CS386" s="206">
        <f t="shared" si="2261"/>
        <v>0</v>
      </c>
      <c r="CT386" s="207"/>
      <c r="CU386" s="207">
        <f t="shared" si="2262"/>
        <v>0</v>
      </c>
      <c r="CV386" s="206">
        <f t="shared" si="2263"/>
        <v>0</v>
      </c>
      <c r="CW386" s="206">
        <f t="shared" si="2264"/>
        <v>0</v>
      </c>
      <c r="CX386" s="207"/>
      <c r="CY386" s="207"/>
      <c r="CZ386" s="206">
        <f t="shared" si="2317"/>
        <v>0</v>
      </c>
      <c r="DA386" s="206">
        <f t="shared" si="2318"/>
        <v>0</v>
      </c>
      <c r="DB386" s="207"/>
      <c r="DC386" s="207">
        <f t="shared" si="2319"/>
        <v>0</v>
      </c>
      <c r="DD386" s="206">
        <f t="shared" si="2320"/>
        <v>0</v>
      </c>
      <c r="DE386" s="206">
        <f t="shared" si="2321"/>
        <v>0</v>
      </c>
      <c r="DF386" s="207"/>
      <c r="DG386" s="207">
        <f t="shared" si="2322"/>
        <v>0</v>
      </c>
      <c r="DH386" s="206">
        <f t="shared" si="2323"/>
        <v>0</v>
      </c>
      <c r="DI386" s="206">
        <f t="shared" si="2324"/>
        <v>0</v>
      </c>
      <c r="DJ386" s="207"/>
      <c r="DK386" s="207">
        <f t="shared" si="2325"/>
        <v>0</v>
      </c>
      <c r="DL386" s="206">
        <f t="shared" si="2326"/>
        <v>0</v>
      </c>
      <c r="DM386" s="206">
        <f t="shared" si="2327"/>
        <v>0</v>
      </c>
      <c r="DN386" s="207"/>
      <c r="DO386" s="207">
        <f t="shared" si="2328"/>
        <v>0</v>
      </c>
      <c r="DP386" s="206">
        <f t="shared" si="2329"/>
        <v>0</v>
      </c>
      <c r="DQ386" s="206">
        <f t="shared" si="2330"/>
        <v>0</v>
      </c>
      <c r="DR386" s="207"/>
      <c r="DS386" s="207">
        <f t="shared" si="2331"/>
        <v>0</v>
      </c>
      <c r="DT386" s="206">
        <f t="shared" si="2332"/>
        <v>0</v>
      </c>
      <c r="DU386" s="206">
        <f t="shared" si="2333"/>
        <v>0</v>
      </c>
      <c r="DV386" s="207"/>
      <c r="DW386" s="207">
        <f t="shared" si="2265"/>
        <v>0</v>
      </c>
      <c r="DX386" s="206">
        <f t="shared" si="2266"/>
        <v>0</v>
      </c>
      <c r="DY386" s="206">
        <f t="shared" si="2267"/>
        <v>0</v>
      </c>
      <c r="DZ386" s="525"/>
      <c r="EA386" s="207">
        <f t="shared" si="2268"/>
        <v>0</v>
      </c>
      <c r="EB386" s="206">
        <f t="shared" si="2269"/>
        <v>0</v>
      </c>
      <c r="EC386" s="206">
        <f t="shared" si="2270"/>
        <v>0</v>
      </c>
      <c r="ED386" s="207"/>
      <c r="EE386" s="207">
        <f t="shared" si="2271"/>
        <v>0</v>
      </c>
      <c r="EF386" s="206">
        <f t="shared" si="2272"/>
        <v>0</v>
      </c>
      <c r="EG386" s="206">
        <f t="shared" si="2273"/>
        <v>0</v>
      </c>
      <c r="EH386" s="207"/>
      <c r="EI386" s="207">
        <f t="shared" si="2274"/>
        <v>0</v>
      </c>
      <c r="EJ386" s="206">
        <f t="shared" si="2275"/>
        <v>0</v>
      </c>
      <c r="EK386" s="206">
        <f t="shared" si="2276"/>
        <v>0</v>
      </c>
      <c r="EL386" s="207"/>
      <c r="EM386" s="207">
        <f t="shared" si="2277"/>
        <v>0</v>
      </c>
      <c r="EN386" s="206">
        <f t="shared" si="2278"/>
        <v>0</v>
      </c>
      <c r="EO386" s="206">
        <f t="shared" si="2279"/>
        <v>0</v>
      </c>
      <c r="EP386" s="207"/>
      <c r="EQ386" s="207">
        <f t="shared" si="2280"/>
        <v>0</v>
      </c>
      <c r="ER386" s="206">
        <f t="shared" si="2281"/>
        <v>0</v>
      </c>
      <c r="ES386" s="206">
        <f t="shared" si="2282"/>
        <v>0</v>
      </c>
      <c r="ET386" s="207"/>
      <c r="EU386" s="207">
        <f t="shared" si="2283"/>
        <v>0</v>
      </c>
      <c r="EV386" s="206">
        <f t="shared" si="2284"/>
        <v>0</v>
      </c>
      <c r="EW386" s="206">
        <f t="shared" si="2285"/>
        <v>0</v>
      </c>
      <c r="EX386" s="207"/>
      <c r="EY386" s="207">
        <f t="shared" si="2286"/>
        <v>0</v>
      </c>
      <c r="EZ386" s="206">
        <f t="shared" si="2287"/>
        <v>0</v>
      </c>
      <c r="FA386" s="206">
        <f t="shared" si="2288"/>
        <v>0</v>
      </c>
      <c r="FB386" s="207"/>
      <c r="FC386" s="207">
        <f t="shared" si="2289"/>
        <v>0</v>
      </c>
      <c r="FD386" s="206">
        <f t="shared" si="2290"/>
        <v>0</v>
      </c>
      <c r="FE386" s="206">
        <f t="shared" si="2291"/>
        <v>0</v>
      </c>
      <c r="FF386" s="207"/>
      <c r="FG386" s="207">
        <f t="shared" si="2292"/>
        <v>0</v>
      </c>
      <c r="FH386" s="206">
        <f t="shared" si="2293"/>
        <v>0</v>
      </c>
      <c r="FI386" s="206">
        <f t="shared" si="2294"/>
        <v>0</v>
      </c>
      <c r="FJ386" s="207"/>
      <c r="FK386" s="207">
        <f t="shared" si="2295"/>
        <v>0</v>
      </c>
      <c r="FL386" s="206">
        <f t="shared" si="2296"/>
        <v>0</v>
      </c>
      <c r="FM386" s="206">
        <f t="shared" si="2297"/>
        <v>0</v>
      </c>
      <c r="FN386" s="207"/>
      <c r="FO386" s="207">
        <f t="shared" si="2298"/>
        <v>0</v>
      </c>
      <c r="FP386" s="206">
        <f t="shared" si="2299"/>
        <v>0</v>
      </c>
      <c r="FQ386" s="206">
        <f t="shared" si="2300"/>
        <v>0</v>
      </c>
      <c r="FR386" s="207"/>
      <c r="FS386" s="207">
        <f t="shared" si="2301"/>
        <v>0</v>
      </c>
      <c r="FT386" s="206">
        <f t="shared" si="2302"/>
        <v>0</v>
      </c>
      <c r="FU386" s="206">
        <f t="shared" si="2303"/>
        <v>0</v>
      </c>
      <c r="FV386" s="207"/>
      <c r="FW386" s="207">
        <f t="shared" si="2304"/>
        <v>0</v>
      </c>
      <c r="FX386" s="206"/>
      <c r="FY386" s="206"/>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1:263" s="3" customFormat="1" x14ac:dyDescent="0.2">
      <c r="A387" s="45" t="s">
        <v>95</v>
      </c>
      <c r="B387" s="45" t="s">
        <v>96</v>
      </c>
      <c r="C387" s="45" t="s">
        <v>7</v>
      </c>
      <c r="D387" s="45">
        <v>118</v>
      </c>
      <c r="E387" s="486"/>
      <c r="F387" s="52">
        <f t="shared" si="2305"/>
        <v>0</v>
      </c>
      <c r="G387" s="47"/>
      <c r="H387" s="52">
        <f t="shared" si="2306"/>
        <v>0</v>
      </c>
      <c r="I387" s="47"/>
      <c r="J387" s="52">
        <f t="shared" si="2307"/>
        <v>0</v>
      </c>
      <c r="K387" s="47"/>
      <c r="L387" s="52">
        <f t="shared" si="2308"/>
        <v>0</v>
      </c>
      <c r="M387" s="47"/>
      <c r="N387" s="52">
        <f t="shared" si="2309"/>
        <v>0</v>
      </c>
      <c r="O387" s="47"/>
      <c r="P387" s="52">
        <f t="shared" si="2310"/>
        <v>0</v>
      </c>
      <c r="Q387" s="47"/>
      <c r="R387" s="52">
        <f t="shared" si="2311"/>
        <v>0</v>
      </c>
      <c r="S387" s="47">
        <v>0.25</v>
      </c>
      <c r="T387" s="52">
        <f t="shared" si="2312"/>
        <v>29.5</v>
      </c>
      <c r="U387" s="47"/>
      <c r="V387" s="52">
        <f t="shared" si="2313"/>
        <v>0</v>
      </c>
      <c r="W387" s="47"/>
      <c r="X387" s="52">
        <f t="shared" si="2314"/>
        <v>0</v>
      </c>
      <c r="Y387" s="47"/>
      <c r="Z387" s="52">
        <f t="shared" si="2315"/>
        <v>0</v>
      </c>
      <c r="AA387" s="47">
        <v>0.5</v>
      </c>
      <c r="AB387" s="481">
        <f t="shared" si="2316"/>
        <v>59</v>
      </c>
      <c r="AC387" s="486">
        <v>1.5</v>
      </c>
      <c r="AD387" s="52">
        <f t="shared" si="2226"/>
        <v>177</v>
      </c>
      <c r="AE387" s="184">
        <v>11.25</v>
      </c>
      <c r="AF387" s="52">
        <f t="shared" si="2227"/>
        <v>1327.5</v>
      </c>
      <c r="AG387" s="47">
        <v>3.25</v>
      </c>
      <c r="AH387" s="52">
        <f t="shared" si="2228"/>
        <v>383.5</v>
      </c>
      <c r="AI387" s="47">
        <v>5.5</v>
      </c>
      <c r="AJ387" s="52">
        <f t="shared" si="2229"/>
        <v>649</v>
      </c>
      <c r="AK387" s="47">
        <v>2.25</v>
      </c>
      <c r="AL387" s="52">
        <f t="shared" si="2230"/>
        <v>265.5</v>
      </c>
      <c r="AM387" s="47">
        <v>1</v>
      </c>
      <c r="AN387" s="52">
        <f t="shared" si="2231"/>
        <v>118</v>
      </c>
      <c r="AO387" s="47">
        <v>2.5</v>
      </c>
      <c r="AP387" s="52">
        <f t="shared" si="2232"/>
        <v>295</v>
      </c>
      <c r="AQ387" s="47">
        <v>0.25</v>
      </c>
      <c r="AR387" s="52">
        <f t="shared" si="2233"/>
        <v>29.5</v>
      </c>
      <c r="AS387" s="47">
        <v>0.25</v>
      </c>
      <c r="AT387" s="52">
        <f t="shared" si="2234"/>
        <v>29.5</v>
      </c>
      <c r="AU387" s="47">
        <v>1</v>
      </c>
      <c r="AV387" s="52">
        <f t="shared" si="2235"/>
        <v>118</v>
      </c>
      <c r="AW387" s="47">
        <v>3.75</v>
      </c>
      <c r="AX387" s="52">
        <f t="shared" si="2236"/>
        <v>442.5</v>
      </c>
      <c r="AY387" s="47">
        <v>2.5</v>
      </c>
      <c r="AZ387" s="481">
        <f t="shared" si="2237"/>
        <v>295</v>
      </c>
      <c r="BA387" s="486"/>
      <c r="BB387" s="52">
        <f t="shared" si="2238"/>
        <v>0</v>
      </c>
      <c r="BC387" s="47"/>
      <c r="BD387" s="52">
        <f t="shared" si="2239"/>
        <v>0</v>
      </c>
      <c r="BE387" s="47"/>
      <c r="BF387" s="52">
        <f t="shared" si="2240"/>
        <v>0</v>
      </c>
      <c r="BG387" s="47"/>
      <c r="BH387" s="52">
        <f t="shared" si="2241"/>
        <v>0</v>
      </c>
      <c r="BI387" s="47"/>
      <c r="BJ387" s="52">
        <f t="shared" si="2242"/>
        <v>0</v>
      </c>
      <c r="BK387" s="47"/>
      <c r="BL387" s="52">
        <f t="shared" si="2243"/>
        <v>0</v>
      </c>
      <c r="BM387" s="47"/>
      <c r="BN387" s="52">
        <f t="shared" si="2244"/>
        <v>0</v>
      </c>
      <c r="BO387" s="47"/>
      <c r="BP387" s="52">
        <f t="shared" si="2245"/>
        <v>0</v>
      </c>
      <c r="BQ387" s="47"/>
      <c r="BR387" s="52">
        <f t="shared" si="2246"/>
        <v>0</v>
      </c>
      <c r="BS387" s="47"/>
      <c r="BT387" s="52">
        <f t="shared" si="2247"/>
        <v>0</v>
      </c>
      <c r="BU387" s="47"/>
      <c r="BV387" s="52">
        <f t="shared" si="2248"/>
        <v>0</v>
      </c>
      <c r="BW387" s="47"/>
      <c r="BX387" s="505">
        <f t="shared" si="2249"/>
        <v>0</v>
      </c>
      <c r="BY387" s="499"/>
      <c r="BZ387" s="52">
        <f t="shared" si="2250"/>
        <v>0</v>
      </c>
      <c r="CA387" s="47"/>
      <c r="CB387" s="52">
        <f t="shared" si="2251"/>
        <v>0</v>
      </c>
      <c r="CC387" s="47"/>
      <c r="CD387" s="52">
        <f t="shared" si="2252"/>
        <v>0</v>
      </c>
      <c r="CE387" s="47"/>
      <c r="CF387" s="52">
        <f t="shared" si="2253"/>
        <v>0</v>
      </c>
      <c r="CG387" s="42"/>
      <c r="CH387" s="49">
        <f t="shared" si="2254"/>
        <v>35.75</v>
      </c>
      <c r="CI387" s="49">
        <f t="shared" si="2255"/>
        <v>4218.5</v>
      </c>
      <c r="CJ387" s="1"/>
      <c r="CK387" s="1"/>
      <c r="CL387" s="207"/>
      <c r="CM387" s="207">
        <f t="shared" si="2256"/>
        <v>0</v>
      </c>
      <c r="CN387" s="206">
        <f t="shared" si="2257"/>
        <v>0</v>
      </c>
      <c r="CO387" s="206">
        <f t="shared" si="2258"/>
        <v>0</v>
      </c>
      <c r="CP387" s="207"/>
      <c r="CQ387" s="207">
        <f t="shared" si="2259"/>
        <v>0</v>
      </c>
      <c r="CR387" s="206">
        <f t="shared" si="2260"/>
        <v>0</v>
      </c>
      <c r="CS387" s="206">
        <f t="shared" si="2261"/>
        <v>0</v>
      </c>
      <c r="CT387" s="207"/>
      <c r="CU387" s="207">
        <f t="shared" si="2262"/>
        <v>0</v>
      </c>
      <c r="CV387" s="206">
        <f t="shared" si="2263"/>
        <v>0</v>
      </c>
      <c r="CW387" s="206">
        <f t="shared" si="2264"/>
        <v>0</v>
      </c>
      <c r="CX387" s="207"/>
      <c r="CY387" s="207"/>
      <c r="CZ387" s="206">
        <f t="shared" si="2317"/>
        <v>0</v>
      </c>
      <c r="DA387" s="206">
        <f t="shared" si="2318"/>
        <v>0</v>
      </c>
      <c r="DB387" s="207"/>
      <c r="DC387" s="207">
        <f t="shared" si="2319"/>
        <v>0</v>
      </c>
      <c r="DD387" s="206">
        <f t="shared" si="2320"/>
        <v>0</v>
      </c>
      <c r="DE387" s="206">
        <f t="shared" si="2321"/>
        <v>0</v>
      </c>
      <c r="DF387" s="207"/>
      <c r="DG387" s="207">
        <f t="shared" si="2322"/>
        <v>0</v>
      </c>
      <c r="DH387" s="206">
        <f t="shared" si="2323"/>
        <v>0.25</v>
      </c>
      <c r="DI387" s="206">
        <f t="shared" si="2324"/>
        <v>29.5</v>
      </c>
      <c r="DJ387" s="207"/>
      <c r="DK387" s="207">
        <f t="shared" si="2325"/>
        <v>0</v>
      </c>
      <c r="DL387" s="206">
        <f t="shared" si="2326"/>
        <v>0</v>
      </c>
      <c r="DM387" s="206">
        <f t="shared" si="2327"/>
        <v>0</v>
      </c>
      <c r="DN387" s="207"/>
      <c r="DO387" s="207">
        <f t="shared" si="2328"/>
        <v>0</v>
      </c>
      <c r="DP387" s="206">
        <f t="shared" si="2329"/>
        <v>0</v>
      </c>
      <c r="DQ387" s="206">
        <f t="shared" si="2330"/>
        <v>0</v>
      </c>
      <c r="DR387" s="207"/>
      <c r="DS387" s="207">
        <f t="shared" si="2331"/>
        <v>0</v>
      </c>
      <c r="DT387" s="206">
        <f t="shared" si="2332"/>
        <v>0</v>
      </c>
      <c r="DU387" s="206">
        <f t="shared" si="2333"/>
        <v>0</v>
      </c>
      <c r="DV387" s="207"/>
      <c r="DW387" s="207">
        <f t="shared" si="2265"/>
        <v>0</v>
      </c>
      <c r="DX387" s="206">
        <f t="shared" si="2266"/>
        <v>0.5</v>
      </c>
      <c r="DY387" s="206">
        <f t="shared" si="2267"/>
        <v>59</v>
      </c>
      <c r="DZ387" s="525"/>
      <c r="EA387" s="207">
        <f t="shared" si="2268"/>
        <v>0</v>
      </c>
      <c r="EB387" s="206">
        <f t="shared" si="2269"/>
        <v>1.5</v>
      </c>
      <c r="EC387" s="206">
        <f t="shared" si="2270"/>
        <v>177</v>
      </c>
      <c r="ED387" s="207"/>
      <c r="EE387" s="207">
        <f t="shared" si="2271"/>
        <v>0</v>
      </c>
      <c r="EF387" s="206">
        <f t="shared" si="2272"/>
        <v>11.25</v>
      </c>
      <c r="EG387" s="206">
        <f t="shared" si="2273"/>
        <v>1327.5</v>
      </c>
      <c r="EH387" s="207"/>
      <c r="EI387" s="207">
        <f t="shared" si="2274"/>
        <v>0</v>
      </c>
      <c r="EJ387" s="206">
        <f t="shared" si="2275"/>
        <v>3.25</v>
      </c>
      <c r="EK387" s="206">
        <f t="shared" si="2276"/>
        <v>383.5</v>
      </c>
      <c r="EL387" s="207"/>
      <c r="EM387" s="207">
        <f t="shared" si="2277"/>
        <v>0</v>
      </c>
      <c r="EN387" s="206">
        <f t="shared" si="2278"/>
        <v>5.5</v>
      </c>
      <c r="EO387" s="206">
        <f t="shared" si="2279"/>
        <v>649</v>
      </c>
      <c r="EP387" s="207"/>
      <c r="EQ387" s="207">
        <f t="shared" si="2280"/>
        <v>0</v>
      </c>
      <c r="ER387" s="206">
        <f t="shared" si="2281"/>
        <v>2.25</v>
      </c>
      <c r="ES387" s="206">
        <f t="shared" si="2282"/>
        <v>265.5</v>
      </c>
      <c r="ET387" s="207"/>
      <c r="EU387" s="207">
        <f t="shared" si="2283"/>
        <v>0</v>
      </c>
      <c r="EV387" s="206">
        <f t="shared" si="2284"/>
        <v>1</v>
      </c>
      <c r="EW387" s="206">
        <f t="shared" si="2285"/>
        <v>118</v>
      </c>
      <c r="EX387" s="207"/>
      <c r="EY387" s="207">
        <f t="shared" si="2286"/>
        <v>0</v>
      </c>
      <c r="EZ387" s="206">
        <f t="shared" si="2287"/>
        <v>2.5</v>
      </c>
      <c r="FA387" s="206">
        <f t="shared" si="2288"/>
        <v>295</v>
      </c>
      <c r="FB387" s="207"/>
      <c r="FC387" s="207">
        <f t="shared" si="2289"/>
        <v>0</v>
      </c>
      <c r="FD387" s="206">
        <f t="shared" si="2290"/>
        <v>0.25</v>
      </c>
      <c r="FE387" s="206">
        <f t="shared" si="2291"/>
        <v>29.5</v>
      </c>
      <c r="FF387" s="207"/>
      <c r="FG387" s="207">
        <f t="shared" si="2292"/>
        <v>0</v>
      </c>
      <c r="FH387" s="206">
        <f t="shared" si="2293"/>
        <v>0.25</v>
      </c>
      <c r="FI387" s="206">
        <f t="shared" si="2294"/>
        <v>29.5</v>
      </c>
      <c r="FJ387" s="207"/>
      <c r="FK387" s="207">
        <f t="shared" si="2295"/>
        <v>0</v>
      </c>
      <c r="FL387" s="206">
        <f t="shared" si="2296"/>
        <v>1</v>
      </c>
      <c r="FM387" s="206">
        <f t="shared" si="2297"/>
        <v>118</v>
      </c>
      <c r="FN387" s="207"/>
      <c r="FO387" s="207">
        <f t="shared" si="2298"/>
        <v>0</v>
      </c>
      <c r="FP387" s="206">
        <f t="shared" si="2299"/>
        <v>3.75</v>
      </c>
      <c r="FQ387" s="206">
        <f t="shared" si="2300"/>
        <v>442.5</v>
      </c>
      <c r="FR387" s="207"/>
      <c r="FS387" s="207">
        <f t="shared" si="2301"/>
        <v>0</v>
      </c>
      <c r="FT387" s="206">
        <f t="shared" si="2302"/>
        <v>2.5</v>
      </c>
      <c r="FU387" s="206">
        <f t="shared" si="2303"/>
        <v>295</v>
      </c>
      <c r="FV387" s="207"/>
      <c r="FW387" s="207">
        <f t="shared" si="2304"/>
        <v>0</v>
      </c>
      <c r="FX387" s="206"/>
      <c r="FY387" s="206"/>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1:263" s="3" customFormat="1" x14ac:dyDescent="0.2">
      <c r="A388" s="45" t="s">
        <v>214</v>
      </c>
      <c r="B388" s="45" t="s">
        <v>215</v>
      </c>
      <c r="C388" s="45" t="s">
        <v>7</v>
      </c>
      <c r="D388" s="45">
        <v>118</v>
      </c>
      <c r="E388" s="486"/>
      <c r="F388" s="52">
        <f t="shared" si="2305"/>
        <v>0</v>
      </c>
      <c r="G388" s="47"/>
      <c r="H388" s="52">
        <f t="shared" si="2306"/>
        <v>0</v>
      </c>
      <c r="I388" s="47"/>
      <c r="J388" s="52">
        <f t="shared" si="2307"/>
        <v>0</v>
      </c>
      <c r="K388" s="47"/>
      <c r="L388" s="52">
        <f t="shared" si="2308"/>
        <v>0</v>
      </c>
      <c r="M388" s="47"/>
      <c r="N388" s="52">
        <f t="shared" si="2309"/>
        <v>0</v>
      </c>
      <c r="O388" s="47"/>
      <c r="P388" s="52">
        <f t="shared" si="2310"/>
        <v>0</v>
      </c>
      <c r="Q388" s="47"/>
      <c r="R388" s="52">
        <f t="shared" si="2311"/>
        <v>0</v>
      </c>
      <c r="S388" s="47"/>
      <c r="T388" s="52">
        <f t="shared" si="2312"/>
        <v>0</v>
      </c>
      <c r="U388" s="47"/>
      <c r="V388" s="52">
        <f t="shared" si="2313"/>
        <v>0</v>
      </c>
      <c r="W388" s="47"/>
      <c r="X388" s="52">
        <f t="shared" si="2314"/>
        <v>0</v>
      </c>
      <c r="Y388" s="47"/>
      <c r="Z388" s="52">
        <f t="shared" si="2315"/>
        <v>0</v>
      </c>
      <c r="AA388" s="47"/>
      <c r="AB388" s="481">
        <f t="shared" si="2316"/>
        <v>0</v>
      </c>
      <c r="AC388" s="486"/>
      <c r="AD388" s="52">
        <f t="shared" si="2226"/>
        <v>0</v>
      </c>
      <c r="AE388" s="47"/>
      <c r="AF388" s="52">
        <f t="shared" si="2227"/>
        <v>0</v>
      </c>
      <c r="AG388" s="47"/>
      <c r="AH388" s="52">
        <f t="shared" si="2228"/>
        <v>0</v>
      </c>
      <c r="AI388" s="47"/>
      <c r="AJ388" s="52">
        <f t="shared" si="2229"/>
        <v>0</v>
      </c>
      <c r="AK388" s="47"/>
      <c r="AL388" s="52">
        <f t="shared" si="2230"/>
        <v>0</v>
      </c>
      <c r="AM388" s="47"/>
      <c r="AN388" s="52">
        <f t="shared" si="2231"/>
        <v>0</v>
      </c>
      <c r="AO388" s="47"/>
      <c r="AP388" s="52">
        <f t="shared" si="2232"/>
        <v>0</v>
      </c>
      <c r="AQ388" s="47"/>
      <c r="AR388" s="52">
        <f t="shared" si="2233"/>
        <v>0</v>
      </c>
      <c r="AS388" s="47"/>
      <c r="AT388" s="52">
        <f t="shared" si="2234"/>
        <v>0</v>
      </c>
      <c r="AU388" s="47"/>
      <c r="AV388" s="52">
        <f t="shared" si="2235"/>
        <v>0</v>
      </c>
      <c r="AW388" s="47"/>
      <c r="AX388" s="52">
        <f t="shared" si="2236"/>
        <v>0</v>
      </c>
      <c r="AY388" s="47"/>
      <c r="AZ388" s="481">
        <f t="shared" si="2237"/>
        <v>0</v>
      </c>
      <c r="BA388" s="486"/>
      <c r="BB388" s="52">
        <f t="shared" si="2238"/>
        <v>0</v>
      </c>
      <c r="BC388" s="47"/>
      <c r="BD388" s="52">
        <f t="shared" si="2239"/>
        <v>0</v>
      </c>
      <c r="BE388" s="47"/>
      <c r="BF388" s="52">
        <f t="shared" si="2240"/>
        <v>0</v>
      </c>
      <c r="BG388" s="47"/>
      <c r="BH388" s="52">
        <f t="shared" si="2241"/>
        <v>0</v>
      </c>
      <c r="BI388" s="47"/>
      <c r="BJ388" s="52">
        <f t="shared" si="2242"/>
        <v>0</v>
      </c>
      <c r="BK388" s="47"/>
      <c r="BL388" s="52">
        <f t="shared" si="2243"/>
        <v>0</v>
      </c>
      <c r="BM388" s="47"/>
      <c r="BN388" s="52">
        <f t="shared" si="2244"/>
        <v>0</v>
      </c>
      <c r="BO388" s="47"/>
      <c r="BP388" s="52">
        <f t="shared" si="2245"/>
        <v>0</v>
      </c>
      <c r="BQ388" s="47"/>
      <c r="BR388" s="52">
        <f t="shared" si="2246"/>
        <v>0</v>
      </c>
      <c r="BS388" s="47"/>
      <c r="BT388" s="52">
        <f t="shared" si="2247"/>
        <v>0</v>
      </c>
      <c r="BU388" s="47"/>
      <c r="BV388" s="52">
        <f t="shared" si="2248"/>
        <v>0</v>
      </c>
      <c r="BW388" s="47"/>
      <c r="BX388" s="505">
        <f t="shared" si="2249"/>
        <v>0</v>
      </c>
      <c r="BY388" s="499"/>
      <c r="BZ388" s="52">
        <f t="shared" si="2250"/>
        <v>0</v>
      </c>
      <c r="CA388" s="47"/>
      <c r="CB388" s="52">
        <f t="shared" si="2251"/>
        <v>0</v>
      </c>
      <c r="CC388" s="47"/>
      <c r="CD388" s="52">
        <f t="shared" si="2252"/>
        <v>0</v>
      </c>
      <c r="CE388" s="47"/>
      <c r="CF388" s="52">
        <f t="shared" si="2253"/>
        <v>0</v>
      </c>
      <c r="CG388" s="42"/>
      <c r="CH388" s="49">
        <f t="shared" si="2254"/>
        <v>0</v>
      </c>
      <c r="CI388" s="49">
        <f t="shared" si="2255"/>
        <v>0</v>
      </c>
      <c r="CJ388" s="1"/>
      <c r="CK388" s="1"/>
      <c r="CL388" s="207"/>
      <c r="CM388" s="207">
        <f t="shared" si="2256"/>
        <v>0</v>
      </c>
      <c r="CN388" s="206">
        <f t="shared" si="2257"/>
        <v>0</v>
      </c>
      <c r="CO388" s="206">
        <f t="shared" si="2258"/>
        <v>0</v>
      </c>
      <c r="CP388" s="207"/>
      <c r="CQ388" s="207">
        <f t="shared" si="2259"/>
        <v>0</v>
      </c>
      <c r="CR388" s="206">
        <f t="shared" si="2260"/>
        <v>0</v>
      </c>
      <c r="CS388" s="206">
        <f t="shared" si="2261"/>
        <v>0</v>
      </c>
      <c r="CT388" s="207"/>
      <c r="CU388" s="207">
        <f t="shared" si="2262"/>
        <v>0</v>
      </c>
      <c r="CV388" s="206">
        <f t="shared" si="2263"/>
        <v>0</v>
      </c>
      <c r="CW388" s="206">
        <f t="shared" si="2264"/>
        <v>0</v>
      </c>
      <c r="CX388" s="207"/>
      <c r="CY388" s="207"/>
      <c r="CZ388" s="206">
        <f t="shared" si="2317"/>
        <v>0</v>
      </c>
      <c r="DA388" s="206">
        <f t="shared" si="2318"/>
        <v>0</v>
      </c>
      <c r="DB388" s="207"/>
      <c r="DC388" s="207">
        <f t="shared" si="2319"/>
        <v>0</v>
      </c>
      <c r="DD388" s="206">
        <f t="shared" si="2320"/>
        <v>0</v>
      </c>
      <c r="DE388" s="206">
        <f t="shared" si="2321"/>
        <v>0</v>
      </c>
      <c r="DF388" s="207"/>
      <c r="DG388" s="207">
        <f t="shared" si="2322"/>
        <v>0</v>
      </c>
      <c r="DH388" s="206">
        <f t="shared" si="2323"/>
        <v>0</v>
      </c>
      <c r="DI388" s="206">
        <f t="shared" si="2324"/>
        <v>0</v>
      </c>
      <c r="DJ388" s="207"/>
      <c r="DK388" s="207">
        <f t="shared" si="2325"/>
        <v>0</v>
      </c>
      <c r="DL388" s="206">
        <f t="shared" si="2326"/>
        <v>0</v>
      </c>
      <c r="DM388" s="206">
        <f t="shared" si="2327"/>
        <v>0</v>
      </c>
      <c r="DN388" s="207"/>
      <c r="DO388" s="207">
        <f t="shared" si="2328"/>
        <v>0</v>
      </c>
      <c r="DP388" s="206">
        <f t="shared" si="2329"/>
        <v>0</v>
      </c>
      <c r="DQ388" s="206">
        <f t="shared" si="2330"/>
        <v>0</v>
      </c>
      <c r="DR388" s="207"/>
      <c r="DS388" s="207">
        <f t="shared" si="2331"/>
        <v>0</v>
      </c>
      <c r="DT388" s="206">
        <f t="shared" si="2332"/>
        <v>0</v>
      </c>
      <c r="DU388" s="206">
        <f t="shared" si="2333"/>
        <v>0</v>
      </c>
      <c r="DV388" s="207"/>
      <c r="DW388" s="207">
        <f t="shared" si="2265"/>
        <v>0</v>
      </c>
      <c r="DX388" s="206">
        <f t="shared" si="2266"/>
        <v>0</v>
      </c>
      <c r="DY388" s="206">
        <f t="shared" si="2267"/>
        <v>0</v>
      </c>
      <c r="DZ388" s="525"/>
      <c r="EA388" s="207">
        <f t="shared" si="2268"/>
        <v>0</v>
      </c>
      <c r="EB388" s="206">
        <f t="shared" si="2269"/>
        <v>0</v>
      </c>
      <c r="EC388" s="206">
        <f t="shared" si="2270"/>
        <v>0</v>
      </c>
      <c r="ED388" s="207"/>
      <c r="EE388" s="207">
        <f t="shared" si="2271"/>
        <v>0</v>
      </c>
      <c r="EF388" s="206">
        <f t="shared" si="2272"/>
        <v>0</v>
      </c>
      <c r="EG388" s="206">
        <f t="shared" si="2273"/>
        <v>0</v>
      </c>
      <c r="EH388" s="207"/>
      <c r="EI388" s="207">
        <f t="shared" si="2274"/>
        <v>0</v>
      </c>
      <c r="EJ388" s="206">
        <f t="shared" si="2275"/>
        <v>0</v>
      </c>
      <c r="EK388" s="206">
        <f t="shared" si="2276"/>
        <v>0</v>
      </c>
      <c r="EL388" s="207"/>
      <c r="EM388" s="207">
        <f t="shared" si="2277"/>
        <v>0</v>
      </c>
      <c r="EN388" s="206">
        <f t="shared" si="2278"/>
        <v>0</v>
      </c>
      <c r="EO388" s="206">
        <f t="shared" si="2279"/>
        <v>0</v>
      </c>
      <c r="EP388" s="207"/>
      <c r="EQ388" s="207">
        <f t="shared" si="2280"/>
        <v>0</v>
      </c>
      <c r="ER388" s="206">
        <f t="shared" si="2281"/>
        <v>0</v>
      </c>
      <c r="ES388" s="206">
        <f t="shared" si="2282"/>
        <v>0</v>
      </c>
      <c r="ET388" s="207"/>
      <c r="EU388" s="207">
        <f t="shared" si="2283"/>
        <v>0</v>
      </c>
      <c r="EV388" s="206">
        <f t="shared" si="2284"/>
        <v>0</v>
      </c>
      <c r="EW388" s="206">
        <f t="shared" si="2285"/>
        <v>0</v>
      </c>
      <c r="EX388" s="207"/>
      <c r="EY388" s="207">
        <f t="shared" si="2286"/>
        <v>0</v>
      </c>
      <c r="EZ388" s="206">
        <f t="shared" si="2287"/>
        <v>0</v>
      </c>
      <c r="FA388" s="206">
        <f t="shared" si="2288"/>
        <v>0</v>
      </c>
      <c r="FB388" s="207"/>
      <c r="FC388" s="207">
        <f t="shared" si="2289"/>
        <v>0</v>
      </c>
      <c r="FD388" s="206">
        <f t="shared" si="2290"/>
        <v>0</v>
      </c>
      <c r="FE388" s="206">
        <f t="shared" si="2291"/>
        <v>0</v>
      </c>
      <c r="FF388" s="207"/>
      <c r="FG388" s="207">
        <f t="shared" si="2292"/>
        <v>0</v>
      </c>
      <c r="FH388" s="206">
        <f t="shared" si="2293"/>
        <v>0</v>
      </c>
      <c r="FI388" s="206">
        <f t="shared" si="2294"/>
        <v>0</v>
      </c>
      <c r="FJ388" s="207"/>
      <c r="FK388" s="207">
        <f t="shared" si="2295"/>
        <v>0</v>
      </c>
      <c r="FL388" s="206">
        <f t="shared" si="2296"/>
        <v>0</v>
      </c>
      <c r="FM388" s="206">
        <f t="shared" si="2297"/>
        <v>0</v>
      </c>
      <c r="FN388" s="207"/>
      <c r="FO388" s="207">
        <f t="shared" si="2298"/>
        <v>0</v>
      </c>
      <c r="FP388" s="206">
        <f t="shared" si="2299"/>
        <v>0</v>
      </c>
      <c r="FQ388" s="206">
        <f t="shared" si="2300"/>
        <v>0</v>
      </c>
      <c r="FR388" s="207"/>
      <c r="FS388" s="207">
        <f t="shared" si="2301"/>
        <v>0</v>
      </c>
      <c r="FT388" s="206">
        <f t="shared" si="2302"/>
        <v>0</v>
      </c>
      <c r="FU388" s="206">
        <f t="shared" si="2303"/>
        <v>0</v>
      </c>
      <c r="FV388" s="207"/>
      <c r="FW388" s="207">
        <f t="shared" si="2304"/>
        <v>0</v>
      </c>
      <c r="FX388" s="206"/>
      <c r="FY388" s="206"/>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1:263" s="3" customFormat="1" x14ac:dyDescent="0.2">
      <c r="A389" s="45"/>
      <c r="B389" s="45"/>
      <c r="C389" s="45" t="s">
        <v>7</v>
      </c>
      <c r="D389" s="45">
        <v>118</v>
      </c>
      <c r="E389" s="486"/>
      <c r="F389" s="52">
        <f t="shared" si="2305"/>
        <v>0</v>
      </c>
      <c r="G389" s="47"/>
      <c r="H389" s="52">
        <f t="shared" si="2306"/>
        <v>0</v>
      </c>
      <c r="I389" s="47"/>
      <c r="J389" s="52">
        <f t="shared" si="2307"/>
        <v>0</v>
      </c>
      <c r="K389" s="47"/>
      <c r="L389" s="52">
        <f t="shared" si="2308"/>
        <v>0</v>
      </c>
      <c r="M389" s="47"/>
      <c r="N389" s="52">
        <f t="shared" si="2309"/>
        <v>0</v>
      </c>
      <c r="O389" s="47"/>
      <c r="P389" s="52">
        <f t="shared" si="2310"/>
        <v>0</v>
      </c>
      <c r="Q389" s="47"/>
      <c r="R389" s="52">
        <f t="shared" si="2311"/>
        <v>0</v>
      </c>
      <c r="S389" s="47"/>
      <c r="T389" s="52">
        <f t="shared" si="2312"/>
        <v>0</v>
      </c>
      <c r="U389" s="47"/>
      <c r="V389" s="52">
        <f t="shared" si="2313"/>
        <v>0</v>
      </c>
      <c r="W389" s="47"/>
      <c r="X389" s="52">
        <f t="shared" si="2314"/>
        <v>0</v>
      </c>
      <c r="Y389" s="47"/>
      <c r="Z389" s="52">
        <f t="shared" si="2315"/>
        <v>0</v>
      </c>
      <c r="AA389" s="47"/>
      <c r="AB389" s="481">
        <f t="shared" si="2316"/>
        <v>0</v>
      </c>
      <c r="AC389" s="486"/>
      <c r="AD389" s="52">
        <f t="shared" si="2226"/>
        <v>0</v>
      </c>
      <c r="AE389" s="47"/>
      <c r="AF389" s="52">
        <f t="shared" si="2227"/>
        <v>0</v>
      </c>
      <c r="AG389" s="47"/>
      <c r="AH389" s="52">
        <f t="shared" si="2228"/>
        <v>0</v>
      </c>
      <c r="AI389" s="47"/>
      <c r="AJ389" s="52">
        <f t="shared" si="2229"/>
        <v>0</v>
      </c>
      <c r="AK389" s="47"/>
      <c r="AL389" s="52">
        <f t="shared" si="2230"/>
        <v>0</v>
      </c>
      <c r="AM389" s="47"/>
      <c r="AN389" s="52">
        <f t="shared" si="2231"/>
        <v>0</v>
      </c>
      <c r="AO389" s="47"/>
      <c r="AP389" s="52">
        <f t="shared" si="2232"/>
        <v>0</v>
      </c>
      <c r="AQ389" s="47"/>
      <c r="AR389" s="52">
        <f t="shared" si="2233"/>
        <v>0</v>
      </c>
      <c r="AS389" s="47"/>
      <c r="AT389" s="52">
        <f t="shared" si="2234"/>
        <v>0</v>
      </c>
      <c r="AU389" s="47"/>
      <c r="AV389" s="52">
        <f t="shared" si="2235"/>
        <v>0</v>
      </c>
      <c r="AW389" s="47"/>
      <c r="AX389" s="52">
        <f t="shared" si="2236"/>
        <v>0</v>
      </c>
      <c r="AY389" s="47"/>
      <c r="AZ389" s="481">
        <f t="shared" si="2237"/>
        <v>0</v>
      </c>
      <c r="BA389" s="486"/>
      <c r="BB389" s="52">
        <f t="shared" si="2238"/>
        <v>0</v>
      </c>
      <c r="BC389" s="47"/>
      <c r="BD389" s="52">
        <f t="shared" si="2239"/>
        <v>0</v>
      </c>
      <c r="BE389" s="47"/>
      <c r="BF389" s="52">
        <f t="shared" si="2240"/>
        <v>0</v>
      </c>
      <c r="BG389" s="47"/>
      <c r="BH389" s="52">
        <f t="shared" si="2241"/>
        <v>0</v>
      </c>
      <c r="BI389" s="47"/>
      <c r="BJ389" s="52">
        <f t="shared" si="2242"/>
        <v>0</v>
      </c>
      <c r="BK389" s="47"/>
      <c r="BL389" s="52">
        <f t="shared" si="2243"/>
        <v>0</v>
      </c>
      <c r="BM389" s="47"/>
      <c r="BN389" s="52">
        <f t="shared" si="2244"/>
        <v>0</v>
      </c>
      <c r="BO389" s="47"/>
      <c r="BP389" s="52">
        <f t="shared" si="2245"/>
        <v>0</v>
      </c>
      <c r="BQ389" s="47"/>
      <c r="BR389" s="52">
        <f t="shared" si="2246"/>
        <v>0</v>
      </c>
      <c r="BS389" s="47"/>
      <c r="BT389" s="52">
        <f t="shared" si="2247"/>
        <v>0</v>
      </c>
      <c r="BU389" s="47"/>
      <c r="BV389" s="52">
        <f t="shared" si="2248"/>
        <v>0</v>
      </c>
      <c r="BW389" s="47"/>
      <c r="BX389" s="505">
        <f t="shared" si="2249"/>
        <v>0</v>
      </c>
      <c r="BY389" s="499"/>
      <c r="BZ389" s="52">
        <f t="shared" si="2250"/>
        <v>0</v>
      </c>
      <c r="CA389" s="47"/>
      <c r="CB389" s="52">
        <f t="shared" si="2251"/>
        <v>0</v>
      </c>
      <c r="CC389" s="47"/>
      <c r="CD389" s="52">
        <f t="shared" si="2252"/>
        <v>0</v>
      </c>
      <c r="CE389" s="47"/>
      <c r="CF389" s="52">
        <f t="shared" si="2253"/>
        <v>0</v>
      </c>
      <c r="CG389" s="42"/>
      <c r="CH389" s="49">
        <f t="shared" si="2254"/>
        <v>0</v>
      </c>
      <c r="CI389" s="49">
        <f t="shared" si="2255"/>
        <v>0</v>
      </c>
      <c r="CJ389" s="1"/>
      <c r="CK389" s="1"/>
      <c r="CL389" s="207"/>
      <c r="CM389" s="207">
        <f t="shared" si="2256"/>
        <v>0</v>
      </c>
      <c r="CN389" s="206">
        <f t="shared" si="2257"/>
        <v>0</v>
      </c>
      <c r="CO389" s="206">
        <f t="shared" si="2258"/>
        <v>0</v>
      </c>
      <c r="CP389" s="207"/>
      <c r="CQ389" s="207">
        <f t="shared" si="2259"/>
        <v>0</v>
      </c>
      <c r="CR389" s="206">
        <f t="shared" si="2260"/>
        <v>0</v>
      </c>
      <c r="CS389" s="206">
        <f t="shared" si="2261"/>
        <v>0</v>
      </c>
      <c r="CT389" s="207"/>
      <c r="CU389" s="207">
        <f t="shared" si="2262"/>
        <v>0</v>
      </c>
      <c r="CV389" s="206">
        <f t="shared" si="2263"/>
        <v>0</v>
      </c>
      <c r="CW389" s="206">
        <f t="shared" si="2264"/>
        <v>0</v>
      </c>
      <c r="CX389" s="207"/>
      <c r="CY389" s="207"/>
      <c r="CZ389" s="206">
        <f t="shared" si="2317"/>
        <v>0</v>
      </c>
      <c r="DA389" s="206">
        <f t="shared" si="2318"/>
        <v>0</v>
      </c>
      <c r="DB389" s="207"/>
      <c r="DC389" s="207">
        <f t="shared" si="2319"/>
        <v>0</v>
      </c>
      <c r="DD389" s="206">
        <f t="shared" si="2320"/>
        <v>0</v>
      </c>
      <c r="DE389" s="206">
        <f t="shared" si="2321"/>
        <v>0</v>
      </c>
      <c r="DF389" s="207"/>
      <c r="DG389" s="207">
        <f t="shared" si="2322"/>
        <v>0</v>
      </c>
      <c r="DH389" s="206">
        <f t="shared" si="2323"/>
        <v>0</v>
      </c>
      <c r="DI389" s="206">
        <f t="shared" si="2324"/>
        <v>0</v>
      </c>
      <c r="DJ389" s="207"/>
      <c r="DK389" s="207">
        <f t="shared" si="2325"/>
        <v>0</v>
      </c>
      <c r="DL389" s="206">
        <f t="shared" si="2326"/>
        <v>0</v>
      </c>
      <c r="DM389" s="206">
        <f t="shared" si="2327"/>
        <v>0</v>
      </c>
      <c r="DN389" s="207"/>
      <c r="DO389" s="207">
        <f t="shared" si="2328"/>
        <v>0</v>
      </c>
      <c r="DP389" s="206">
        <f t="shared" si="2329"/>
        <v>0</v>
      </c>
      <c r="DQ389" s="206">
        <f t="shared" si="2330"/>
        <v>0</v>
      </c>
      <c r="DR389" s="207"/>
      <c r="DS389" s="207">
        <f t="shared" si="2331"/>
        <v>0</v>
      </c>
      <c r="DT389" s="206">
        <f t="shared" si="2332"/>
        <v>0</v>
      </c>
      <c r="DU389" s="206">
        <f t="shared" si="2333"/>
        <v>0</v>
      </c>
      <c r="DV389" s="207"/>
      <c r="DW389" s="207">
        <f t="shared" si="2265"/>
        <v>0</v>
      </c>
      <c r="DX389" s="206">
        <f t="shared" si="2266"/>
        <v>0</v>
      </c>
      <c r="DY389" s="206">
        <f t="shared" si="2267"/>
        <v>0</v>
      </c>
      <c r="DZ389" s="525"/>
      <c r="EA389" s="207">
        <f t="shared" si="2268"/>
        <v>0</v>
      </c>
      <c r="EB389" s="206">
        <f t="shared" si="2269"/>
        <v>0</v>
      </c>
      <c r="EC389" s="206">
        <f t="shared" si="2270"/>
        <v>0</v>
      </c>
      <c r="ED389" s="207"/>
      <c r="EE389" s="207">
        <f t="shared" si="2271"/>
        <v>0</v>
      </c>
      <c r="EF389" s="206">
        <f t="shared" si="2272"/>
        <v>0</v>
      </c>
      <c r="EG389" s="206">
        <f t="shared" si="2273"/>
        <v>0</v>
      </c>
      <c r="EH389" s="207"/>
      <c r="EI389" s="207">
        <f t="shared" si="2274"/>
        <v>0</v>
      </c>
      <c r="EJ389" s="206">
        <f t="shared" si="2275"/>
        <v>0</v>
      </c>
      <c r="EK389" s="206">
        <f t="shared" si="2276"/>
        <v>0</v>
      </c>
      <c r="EL389" s="207"/>
      <c r="EM389" s="207">
        <f t="shared" si="2277"/>
        <v>0</v>
      </c>
      <c r="EN389" s="206">
        <f t="shared" si="2278"/>
        <v>0</v>
      </c>
      <c r="EO389" s="206">
        <f t="shared" si="2279"/>
        <v>0</v>
      </c>
      <c r="EP389" s="207"/>
      <c r="EQ389" s="207">
        <f t="shared" si="2280"/>
        <v>0</v>
      </c>
      <c r="ER389" s="206">
        <f t="shared" si="2281"/>
        <v>0</v>
      </c>
      <c r="ES389" s="206">
        <f t="shared" si="2282"/>
        <v>0</v>
      </c>
      <c r="ET389" s="207"/>
      <c r="EU389" s="207">
        <f t="shared" si="2283"/>
        <v>0</v>
      </c>
      <c r="EV389" s="206">
        <f t="shared" si="2284"/>
        <v>0</v>
      </c>
      <c r="EW389" s="206">
        <f t="shared" si="2285"/>
        <v>0</v>
      </c>
      <c r="EX389" s="207"/>
      <c r="EY389" s="207">
        <f t="shared" si="2286"/>
        <v>0</v>
      </c>
      <c r="EZ389" s="206">
        <f t="shared" si="2287"/>
        <v>0</v>
      </c>
      <c r="FA389" s="206">
        <f t="shared" si="2288"/>
        <v>0</v>
      </c>
      <c r="FB389" s="207"/>
      <c r="FC389" s="207">
        <f t="shared" si="2289"/>
        <v>0</v>
      </c>
      <c r="FD389" s="206">
        <f t="shared" si="2290"/>
        <v>0</v>
      </c>
      <c r="FE389" s="206">
        <f t="shared" si="2291"/>
        <v>0</v>
      </c>
      <c r="FF389" s="207"/>
      <c r="FG389" s="207">
        <f t="shared" si="2292"/>
        <v>0</v>
      </c>
      <c r="FH389" s="206">
        <f t="shared" si="2293"/>
        <v>0</v>
      </c>
      <c r="FI389" s="206">
        <f t="shared" si="2294"/>
        <v>0</v>
      </c>
      <c r="FJ389" s="207"/>
      <c r="FK389" s="207">
        <f t="shared" si="2295"/>
        <v>0</v>
      </c>
      <c r="FL389" s="206">
        <f t="shared" si="2296"/>
        <v>0</v>
      </c>
      <c r="FM389" s="206">
        <f t="shared" si="2297"/>
        <v>0</v>
      </c>
      <c r="FN389" s="207"/>
      <c r="FO389" s="207">
        <f t="shared" si="2298"/>
        <v>0</v>
      </c>
      <c r="FP389" s="206">
        <f t="shared" si="2299"/>
        <v>0</v>
      </c>
      <c r="FQ389" s="206">
        <f t="shared" si="2300"/>
        <v>0</v>
      </c>
      <c r="FR389" s="207"/>
      <c r="FS389" s="207">
        <f t="shared" si="2301"/>
        <v>0</v>
      </c>
      <c r="FT389" s="206">
        <f t="shared" si="2302"/>
        <v>0</v>
      </c>
      <c r="FU389" s="206">
        <f t="shared" si="2303"/>
        <v>0</v>
      </c>
      <c r="FV389" s="207"/>
      <c r="FW389" s="207">
        <f t="shared" si="2304"/>
        <v>0</v>
      </c>
      <c r="FX389" s="206"/>
      <c r="FY389" s="206"/>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1:263" s="3" customFormat="1" x14ac:dyDescent="0.2">
      <c r="A390" s="45"/>
      <c r="B390" s="45"/>
      <c r="C390" s="45" t="s">
        <v>7</v>
      </c>
      <c r="D390" s="45">
        <v>118</v>
      </c>
      <c r="E390" s="486"/>
      <c r="F390" s="52">
        <f t="shared" si="2305"/>
        <v>0</v>
      </c>
      <c r="G390" s="47"/>
      <c r="H390" s="52">
        <f t="shared" si="2306"/>
        <v>0</v>
      </c>
      <c r="I390" s="47"/>
      <c r="J390" s="52">
        <f t="shared" si="2307"/>
        <v>0</v>
      </c>
      <c r="K390" s="47"/>
      <c r="L390" s="52">
        <f t="shared" si="2308"/>
        <v>0</v>
      </c>
      <c r="M390" s="47"/>
      <c r="N390" s="52">
        <f t="shared" si="2309"/>
        <v>0</v>
      </c>
      <c r="O390" s="47"/>
      <c r="P390" s="52">
        <f t="shared" si="2310"/>
        <v>0</v>
      </c>
      <c r="Q390" s="47"/>
      <c r="R390" s="52">
        <f t="shared" si="2311"/>
        <v>0</v>
      </c>
      <c r="S390" s="47"/>
      <c r="T390" s="52">
        <f t="shared" si="2312"/>
        <v>0</v>
      </c>
      <c r="U390" s="47"/>
      <c r="V390" s="52">
        <f t="shared" si="2313"/>
        <v>0</v>
      </c>
      <c r="W390" s="47"/>
      <c r="X390" s="52">
        <f t="shared" si="2314"/>
        <v>0</v>
      </c>
      <c r="Y390" s="47"/>
      <c r="Z390" s="52">
        <f t="shared" si="2315"/>
        <v>0</v>
      </c>
      <c r="AA390" s="47"/>
      <c r="AB390" s="481">
        <f t="shared" si="2316"/>
        <v>0</v>
      </c>
      <c r="AC390" s="486"/>
      <c r="AD390" s="52">
        <f t="shared" si="2226"/>
        <v>0</v>
      </c>
      <c r="AE390" s="47"/>
      <c r="AF390" s="52">
        <f t="shared" si="2227"/>
        <v>0</v>
      </c>
      <c r="AG390" s="47"/>
      <c r="AH390" s="52">
        <f t="shared" si="2228"/>
        <v>0</v>
      </c>
      <c r="AI390" s="47"/>
      <c r="AJ390" s="52">
        <f t="shared" si="2229"/>
        <v>0</v>
      </c>
      <c r="AK390" s="47"/>
      <c r="AL390" s="52">
        <f t="shared" si="2230"/>
        <v>0</v>
      </c>
      <c r="AM390" s="47"/>
      <c r="AN390" s="52">
        <f t="shared" si="2231"/>
        <v>0</v>
      </c>
      <c r="AO390" s="47"/>
      <c r="AP390" s="52">
        <f t="shared" si="2232"/>
        <v>0</v>
      </c>
      <c r="AQ390" s="47"/>
      <c r="AR390" s="52">
        <f t="shared" si="2233"/>
        <v>0</v>
      </c>
      <c r="AS390" s="47"/>
      <c r="AT390" s="52">
        <f t="shared" si="2234"/>
        <v>0</v>
      </c>
      <c r="AU390" s="47"/>
      <c r="AV390" s="52">
        <f t="shared" si="2235"/>
        <v>0</v>
      </c>
      <c r="AW390" s="47"/>
      <c r="AX390" s="52">
        <f t="shared" si="2236"/>
        <v>0</v>
      </c>
      <c r="AY390" s="47"/>
      <c r="AZ390" s="481">
        <f t="shared" si="2237"/>
        <v>0</v>
      </c>
      <c r="BA390" s="486"/>
      <c r="BB390" s="52">
        <f t="shared" si="2238"/>
        <v>0</v>
      </c>
      <c r="BC390" s="47"/>
      <c r="BD390" s="52">
        <f t="shared" si="2239"/>
        <v>0</v>
      </c>
      <c r="BE390" s="47"/>
      <c r="BF390" s="52">
        <f t="shared" si="2240"/>
        <v>0</v>
      </c>
      <c r="BG390" s="47"/>
      <c r="BH390" s="52">
        <f t="shared" si="2241"/>
        <v>0</v>
      </c>
      <c r="BI390" s="47"/>
      <c r="BJ390" s="52">
        <f t="shared" si="2242"/>
        <v>0</v>
      </c>
      <c r="BK390" s="47"/>
      <c r="BL390" s="52">
        <f t="shared" si="2243"/>
        <v>0</v>
      </c>
      <c r="BM390" s="47"/>
      <c r="BN390" s="52">
        <f t="shared" si="2244"/>
        <v>0</v>
      </c>
      <c r="BO390" s="47"/>
      <c r="BP390" s="52">
        <f t="shared" si="2245"/>
        <v>0</v>
      </c>
      <c r="BQ390" s="47"/>
      <c r="BR390" s="52">
        <f t="shared" si="2246"/>
        <v>0</v>
      </c>
      <c r="BS390" s="47"/>
      <c r="BT390" s="52">
        <f t="shared" si="2247"/>
        <v>0</v>
      </c>
      <c r="BU390" s="47"/>
      <c r="BV390" s="52">
        <f t="shared" si="2248"/>
        <v>0</v>
      </c>
      <c r="BW390" s="47"/>
      <c r="BX390" s="505">
        <f t="shared" si="2249"/>
        <v>0</v>
      </c>
      <c r="BY390" s="499"/>
      <c r="BZ390" s="52">
        <f t="shared" si="2250"/>
        <v>0</v>
      </c>
      <c r="CA390" s="47"/>
      <c r="CB390" s="52">
        <f t="shared" si="2251"/>
        <v>0</v>
      </c>
      <c r="CC390" s="47"/>
      <c r="CD390" s="52">
        <f t="shared" si="2252"/>
        <v>0</v>
      </c>
      <c r="CE390" s="47"/>
      <c r="CF390" s="52">
        <f t="shared" si="2253"/>
        <v>0</v>
      </c>
      <c r="CG390" s="42"/>
      <c r="CH390" s="49">
        <f t="shared" si="2254"/>
        <v>0</v>
      </c>
      <c r="CI390" s="49">
        <f t="shared" si="2255"/>
        <v>0</v>
      </c>
      <c r="CJ390" s="1"/>
      <c r="CK390" s="1"/>
      <c r="CL390" s="207"/>
      <c r="CM390" s="207">
        <f t="shared" si="2256"/>
        <v>0</v>
      </c>
      <c r="CN390" s="206">
        <f t="shared" si="2257"/>
        <v>0</v>
      </c>
      <c r="CO390" s="206">
        <f t="shared" si="2258"/>
        <v>0</v>
      </c>
      <c r="CP390" s="207"/>
      <c r="CQ390" s="207">
        <f t="shared" si="2259"/>
        <v>0</v>
      </c>
      <c r="CR390" s="206">
        <f t="shared" si="2260"/>
        <v>0</v>
      </c>
      <c r="CS390" s="206">
        <f t="shared" si="2261"/>
        <v>0</v>
      </c>
      <c r="CT390" s="207"/>
      <c r="CU390" s="207">
        <f t="shared" si="2262"/>
        <v>0</v>
      </c>
      <c r="CV390" s="206">
        <f t="shared" si="2263"/>
        <v>0</v>
      </c>
      <c r="CW390" s="206">
        <f t="shared" si="2264"/>
        <v>0</v>
      </c>
      <c r="CX390" s="207"/>
      <c r="CY390" s="207"/>
      <c r="CZ390" s="206">
        <f t="shared" si="2317"/>
        <v>0</v>
      </c>
      <c r="DA390" s="206">
        <f t="shared" si="2318"/>
        <v>0</v>
      </c>
      <c r="DB390" s="207"/>
      <c r="DC390" s="207">
        <f t="shared" si="2319"/>
        <v>0</v>
      </c>
      <c r="DD390" s="206">
        <f t="shared" si="2320"/>
        <v>0</v>
      </c>
      <c r="DE390" s="206">
        <f t="shared" si="2321"/>
        <v>0</v>
      </c>
      <c r="DF390" s="207"/>
      <c r="DG390" s="207">
        <f t="shared" si="2322"/>
        <v>0</v>
      </c>
      <c r="DH390" s="206">
        <f t="shared" si="2323"/>
        <v>0</v>
      </c>
      <c r="DI390" s="206">
        <f t="shared" si="2324"/>
        <v>0</v>
      </c>
      <c r="DJ390" s="207"/>
      <c r="DK390" s="207">
        <f t="shared" si="2325"/>
        <v>0</v>
      </c>
      <c r="DL390" s="206">
        <f t="shared" si="2326"/>
        <v>0</v>
      </c>
      <c r="DM390" s="206">
        <f t="shared" si="2327"/>
        <v>0</v>
      </c>
      <c r="DN390" s="207"/>
      <c r="DO390" s="207">
        <f t="shared" si="2328"/>
        <v>0</v>
      </c>
      <c r="DP390" s="206">
        <f t="shared" si="2329"/>
        <v>0</v>
      </c>
      <c r="DQ390" s="206">
        <f t="shared" si="2330"/>
        <v>0</v>
      </c>
      <c r="DR390" s="207"/>
      <c r="DS390" s="207">
        <f t="shared" si="2331"/>
        <v>0</v>
      </c>
      <c r="DT390" s="206">
        <f t="shared" si="2332"/>
        <v>0</v>
      </c>
      <c r="DU390" s="206">
        <f t="shared" si="2333"/>
        <v>0</v>
      </c>
      <c r="DV390" s="207"/>
      <c r="DW390" s="207">
        <f t="shared" si="2265"/>
        <v>0</v>
      </c>
      <c r="DX390" s="206">
        <f t="shared" si="2266"/>
        <v>0</v>
      </c>
      <c r="DY390" s="206">
        <f t="shared" si="2267"/>
        <v>0</v>
      </c>
      <c r="DZ390" s="525"/>
      <c r="EA390" s="207">
        <f t="shared" si="2268"/>
        <v>0</v>
      </c>
      <c r="EB390" s="206">
        <f t="shared" si="2269"/>
        <v>0</v>
      </c>
      <c r="EC390" s="206">
        <f t="shared" si="2270"/>
        <v>0</v>
      </c>
      <c r="ED390" s="207"/>
      <c r="EE390" s="207">
        <f t="shared" si="2271"/>
        <v>0</v>
      </c>
      <c r="EF390" s="206">
        <f t="shared" si="2272"/>
        <v>0</v>
      </c>
      <c r="EG390" s="206">
        <f t="shared" si="2273"/>
        <v>0</v>
      </c>
      <c r="EH390" s="207"/>
      <c r="EI390" s="207">
        <f t="shared" si="2274"/>
        <v>0</v>
      </c>
      <c r="EJ390" s="206">
        <f t="shared" si="2275"/>
        <v>0</v>
      </c>
      <c r="EK390" s="206">
        <f t="shared" si="2276"/>
        <v>0</v>
      </c>
      <c r="EL390" s="207"/>
      <c r="EM390" s="207">
        <f t="shared" si="2277"/>
        <v>0</v>
      </c>
      <c r="EN390" s="206">
        <f t="shared" si="2278"/>
        <v>0</v>
      </c>
      <c r="EO390" s="206">
        <f t="shared" si="2279"/>
        <v>0</v>
      </c>
      <c r="EP390" s="207"/>
      <c r="EQ390" s="207">
        <f t="shared" si="2280"/>
        <v>0</v>
      </c>
      <c r="ER390" s="206">
        <f t="shared" si="2281"/>
        <v>0</v>
      </c>
      <c r="ES390" s="206">
        <f t="shared" si="2282"/>
        <v>0</v>
      </c>
      <c r="ET390" s="207"/>
      <c r="EU390" s="207">
        <f t="shared" si="2283"/>
        <v>0</v>
      </c>
      <c r="EV390" s="206">
        <f t="shared" si="2284"/>
        <v>0</v>
      </c>
      <c r="EW390" s="206">
        <f t="shared" si="2285"/>
        <v>0</v>
      </c>
      <c r="EX390" s="207"/>
      <c r="EY390" s="207">
        <f t="shared" si="2286"/>
        <v>0</v>
      </c>
      <c r="EZ390" s="206">
        <f t="shared" si="2287"/>
        <v>0</v>
      </c>
      <c r="FA390" s="206">
        <f t="shared" si="2288"/>
        <v>0</v>
      </c>
      <c r="FB390" s="207"/>
      <c r="FC390" s="207">
        <f t="shared" si="2289"/>
        <v>0</v>
      </c>
      <c r="FD390" s="206">
        <f t="shared" si="2290"/>
        <v>0</v>
      </c>
      <c r="FE390" s="206">
        <f t="shared" si="2291"/>
        <v>0</v>
      </c>
      <c r="FF390" s="207"/>
      <c r="FG390" s="207">
        <f t="shared" si="2292"/>
        <v>0</v>
      </c>
      <c r="FH390" s="206">
        <f t="shared" si="2293"/>
        <v>0</v>
      </c>
      <c r="FI390" s="206">
        <f t="shared" si="2294"/>
        <v>0</v>
      </c>
      <c r="FJ390" s="207"/>
      <c r="FK390" s="207">
        <f t="shared" si="2295"/>
        <v>0</v>
      </c>
      <c r="FL390" s="206">
        <f t="shared" si="2296"/>
        <v>0</v>
      </c>
      <c r="FM390" s="206">
        <f t="shared" si="2297"/>
        <v>0</v>
      </c>
      <c r="FN390" s="207"/>
      <c r="FO390" s="207">
        <f t="shared" si="2298"/>
        <v>0</v>
      </c>
      <c r="FP390" s="206">
        <f t="shared" si="2299"/>
        <v>0</v>
      </c>
      <c r="FQ390" s="206">
        <f t="shared" si="2300"/>
        <v>0</v>
      </c>
      <c r="FR390" s="207"/>
      <c r="FS390" s="207">
        <f t="shared" si="2301"/>
        <v>0</v>
      </c>
      <c r="FT390" s="206">
        <f t="shared" si="2302"/>
        <v>0</v>
      </c>
      <c r="FU390" s="206">
        <f t="shared" si="2303"/>
        <v>0</v>
      </c>
      <c r="FV390" s="207"/>
      <c r="FW390" s="207">
        <f t="shared" si="2304"/>
        <v>0</v>
      </c>
      <c r="FX390" s="206"/>
      <c r="FY390" s="206"/>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1:263" s="3" customFormat="1" x14ac:dyDescent="0.2">
      <c r="A391" s="45" t="s">
        <v>135</v>
      </c>
      <c r="B391" s="45" t="s">
        <v>136</v>
      </c>
      <c r="C391" s="45" t="s">
        <v>3</v>
      </c>
      <c r="D391" s="45">
        <v>100</v>
      </c>
      <c r="E391" s="486"/>
      <c r="F391" s="52">
        <f t="shared" si="2305"/>
        <v>0</v>
      </c>
      <c r="G391" s="47"/>
      <c r="H391" s="52">
        <f t="shared" si="2306"/>
        <v>0</v>
      </c>
      <c r="I391" s="47"/>
      <c r="J391" s="52">
        <f t="shared" si="2307"/>
        <v>0</v>
      </c>
      <c r="K391" s="47"/>
      <c r="L391" s="52">
        <f t="shared" si="2308"/>
        <v>0</v>
      </c>
      <c r="M391" s="47"/>
      <c r="N391" s="52">
        <f t="shared" si="2309"/>
        <v>0</v>
      </c>
      <c r="O391" s="47"/>
      <c r="P391" s="52">
        <f t="shared" si="2310"/>
        <v>0</v>
      </c>
      <c r="Q391" s="47"/>
      <c r="R391" s="52">
        <f t="shared" si="2311"/>
        <v>0</v>
      </c>
      <c r="S391" s="47"/>
      <c r="T391" s="52">
        <f t="shared" si="2312"/>
        <v>0</v>
      </c>
      <c r="U391" s="47"/>
      <c r="V391" s="52">
        <f t="shared" si="2313"/>
        <v>0</v>
      </c>
      <c r="W391" s="47"/>
      <c r="X391" s="52">
        <f t="shared" si="2314"/>
        <v>0</v>
      </c>
      <c r="Y391" s="47"/>
      <c r="Z391" s="52">
        <f t="shared" si="2315"/>
        <v>0</v>
      </c>
      <c r="AA391" s="47"/>
      <c r="AB391" s="481">
        <f t="shared" si="2316"/>
        <v>0</v>
      </c>
      <c r="AC391" s="486"/>
      <c r="AD391" s="52">
        <f t="shared" si="2226"/>
        <v>0</v>
      </c>
      <c r="AE391" s="47"/>
      <c r="AF391" s="52">
        <f t="shared" si="2227"/>
        <v>0</v>
      </c>
      <c r="AG391" s="47"/>
      <c r="AH391" s="52">
        <f t="shared" si="2228"/>
        <v>0</v>
      </c>
      <c r="AI391" s="47"/>
      <c r="AJ391" s="52">
        <f t="shared" si="2229"/>
        <v>0</v>
      </c>
      <c r="AK391" s="47"/>
      <c r="AL391" s="52">
        <f t="shared" si="2230"/>
        <v>0</v>
      </c>
      <c r="AM391" s="47"/>
      <c r="AN391" s="52">
        <f t="shared" si="2231"/>
        <v>0</v>
      </c>
      <c r="AO391" s="47"/>
      <c r="AP391" s="52">
        <f t="shared" si="2232"/>
        <v>0</v>
      </c>
      <c r="AQ391" s="47"/>
      <c r="AR391" s="52">
        <f t="shared" si="2233"/>
        <v>0</v>
      </c>
      <c r="AS391" s="47"/>
      <c r="AT391" s="52">
        <f t="shared" si="2234"/>
        <v>0</v>
      </c>
      <c r="AU391" s="47"/>
      <c r="AV391" s="52">
        <f t="shared" si="2235"/>
        <v>0</v>
      </c>
      <c r="AW391" s="47"/>
      <c r="AX391" s="52">
        <f t="shared" si="2236"/>
        <v>0</v>
      </c>
      <c r="AY391" s="47"/>
      <c r="AZ391" s="481">
        <f t="shared" si="2237"/>
        <v>0</v>
      </c>
      <c r="BA391" s="486"/>
      <c r="BB391" s="52">
        <f t="shared" si="2238"/>
        <v>0</v>
      </c>
      <c r="BC391" s="47"/>
      <c r="BD391" s="52">
        <f t="shared" si="2239"/>
        <v>0</v>
      </c>
      <c r="BE391" s="47"/>
      <c r="BF391" s="52">
        <f t="shared" si="2240"/>
        <v>0</v>
      </c>
      <c r="BG391" s="47"/>
      <c r="BH391" s="52">
        <f t="shared" si="2241"/>
        <v>0</v>
      </c>
      <c r="BI391" s="47"/>
      <c r="BJ391" s="52">
        <f t="shared" si="2242"/>
        <v>0</v>
      </c>
      <c r="BK391" s="47"/>
      <c r="BL391" s="52">
        <f t="shared" si="2243"/>
        <v>0</v>
      </c>
      <c r="BM391" s="47"/>
      <c r="BN391" s="52">
        <f t="shared" si="2244"/>
        <v>0</v>
      </c>
      <c r="BO391" s="47"/>
      <c r="BP391" s="52">
        <f t="shared" si="2245"/>
        <v>0</v>
      </c>
      <c r="BQ391" s="47"/>
      <c r="BR391" s="52">
        <f t="shared" si="2246"/>
        <v>0</v>
      </c>
      <c r="BS391" s="47"/>
      <c r="BT391" s="52">
        <f t="shared" si="2247"/>
        <v>0</v>
      </c>
      <c r="BU391" s="47"/>
      <c r="BV391" s="52">
        <f t="shared" si="2248"/>
        <v>0</v>
      </c>
      <c r="BW391" s="47"/>
      <c r="BX391" s="505">
        <f t="shared" si="2249"/>
        <v>0</v>
      </c>
      <c r="BY391" s="499"/>
      <c r="BZ391" s="52">
        <f t="shared" si="2250"/>
        <v>0</v>
      </c>
      <c r="CA391" s="47"/>
      <c r="CB391" s="52">
        <f t="shared" si="2251"/>
        <v>0</v>
      </c>
      <c r="CC391" s="47"/>
      <c r="CD391" s="52">
        <f t="shared" si="2252"/>
        <v>0</v>
      </c>
      <c r="CE391" s="47"/>
      <c r="CF391" s="52">
        <f t="shared" si="2253"/>
        <v>0</v>
      </c>
      <c r="CG391" s="42"/>
      <c r="CH391" s="49">
        <f t="shared" si="2254"/>
        <v>0</v>
      </c>
      <c r="CI391" s="49">
        <f t="shared" si="2255"/>
        <v>0</v>
      </c>
      <c r="CJ391" s="1"/>
      <c r="CK391" s="1"/>
      <c r="CL391" s="207"/>
      <c r="CM391" s="207">
        <f t="shared" si="2256"/>
        <v>0</v>
      </c>
      <c r="CN391" s="206">
        <f t="shared" si="2257"/>
        <v>0</v>
      </c>
      <c r="CO391" s="206">
        <f t="shared" si="2258"/>
        <v>0</v>
      </c>
      <c r="CP391" s="207"/>
      <c r="CQ391" s="207">
        <f t="shared" si="2259"/>
        <v>0</v>
      </c>
      <c r="CR391" s="206">
        <f t="shared" si="2260"/>
        <v>0</v>
      </c>
      <c r="CS391" s="206">
        <f t="shared" si="2261"/>
        <v>0</v>
      </c>
      <c r="CT391" s="207"/>
      <c r="CU391" s="207">
        <f t="shared" si="2262"/>
        <v>0</v>
      </c>
      <c r="CV391" s="206">
        <f t="shared" si="2263"/>
        <v>0</v>
      </c>
      <c r="CW391" s="206">
        <f t="shared" si="2264"/>
        <v>0</v>
      </c>
      <c r="CX391" s="207"/>
      <c r="CY391" s="207"/>
      <c r="CZ391" s="206">
        <f t="shared" si="2317"/>
        <v>0</v>
      </c>
      <c r="DA391" s="206">
        <f t="shared" si="2318"/>
        <v>0</v>
      </c>
      <c r="DB391" s="207"/>
      <c r="DC391" s="207">
        <f t="shared" si="2319"/>
        <v>0</v>
      </c>
      <c r="DD391" s="206">
        <f t="shared" si="2320"/>
        <v>0</v>
      </c>
      <c r="DE391" s="206">
        <f t="shared" si="2321"/>
        <v>0</v>
      </c>
      <c r="DF391" s="207"/>
      <c r="DG391" s="207">
        <f t="shared" si="2322"/>
        <v>0</v>
      </c>
      <c r="DH391" s="206">
        <f t="shared" si="2323"/>
        <v>0</v>
      </c>
      <c r="DI391" s="206">
        <f t="shared" si="2324"/>
        <v>0</v>
      </c>
      <c r="DJ391" s="207"/>
      <c r="DK391" s="207">
        <f t="shared" si="2325"/>
        <v>0</v>
      </c>
      <c r="DL391" s="206">
        <f t="shared" si="2326"/>
        <v>0</v>
      </c>
      <c r="DM391" s="206">
        <f t="shared" si="2327"/>
        <v>0</v>
      </c>
      <c r="DN391" s="207"/>
      <c r="DO391" s="207">
        <f t="shared" si="2328"/>
        <v>0</v>
      </c>
      <c r="DP391" s="206">
        <f t="shared" si="2329"/>
        <v>0</v>
      </c>
      <c r="DQ391" s="206">
        <f t="shared" si="2330"/>
        <v>0</v>
      </c>
      <c r="DR391" s="207"/>
      <c r="DS391" s="207">
        <f t="shared" si="2331"/>
        <v>0</v>
      </c>
      <c r="DT391" s="206">
        <f t="shared" si="2332"/>
        <v>0</v>
      </c>
      <c r="DU391" s="206">
        <f t="shared" si="2333"/>
        <v>0</v>
      </c>
      <c r="DV391" s="207"/>
      <c r="DW391" s="207">
        <f t="shared" si="2265"/>
        <v>0</v>
      </c>
      <c r="DX391" s="206">
        <f t="shared" si="2266"/>
        <v>0</v>
      </c>
      <c r="DY391" s="206">
        <f t="shared" si="2267"/>
        <v>0</v>
      </c>
      <c r="DZ391" s="525"/>
      <c r="EA391" s="207">
        <f t="shared" si="2268"/>
        <v>0</v>
      </c>
      <c r="EB391" s="206">
        <f t="shared" si="2269"/>
        <v>0</v>
      </c>
      <c r="EC391" s="206">
        <f t="shared" si="2270"/>
        <v>0</v>
      </c>
      <c r="ED391" s="207"/>
      <c r="EE391" s="207">
        <f t="shared" si="2271"/>
        <v>0</v>
      </c>
      <c r="EF391" s="206">
        <f t="shared" si="2272"/>
        <v>0</v>
      </c>
      <c r="EG391" s="206">
        <f t="shared" si="2273"/>
        <v>0</v>
      </c>
      <c r="EH391" s="207"/>
      <c r="EI391" s="207">
        <f t="shared" si="2274"/>
        <v>0</v>
      </c>
      <c r="EJ391" s="206">
        <f t="shared" si="2275"/>
        <v>0</v>
      </c>
      <c r="EK391" s="206">
        <f t="shared" si="2276"/>
        <v>0</v>
      </c>
      <c r="EL391" s="207"/>
      <c r="EM391" s="207">
        <f t="shared" si="2277"/>
        <v>0</v>
      </c>
      <c r="EN391" s="206">
        <f t="shared" si="2278"/>
        <v>0</v>
      </c>
      <c r="EO391" s="206">
        <f t="shared" si="2279"/>
        <v>0</v>
      </c>
      <c r="EP391" s="207"/>
      <c r="EQ391" s="207">
        <f t="shared" si="2280"/>
        <v>0</v>
      </c>
      <c r="ER391" s="206">
        <f t="shared" si="2281"/>
        <v>0</v>
      </c>
      <c r="ES391" s="206">
        <f t="shared" si="2282"/>
        <v>0</v>
      </c>
      <c r="ET391" s="207"/>
      <c r="EU391" s="207">
        <f t="shared" si="2283"/>
        <v>0</v>
      </c>
      <c r="EV391" s="206">
        <f t="shared" si="2284"/>
        <v>0</v>
      </c>
      <c r="EW391" s="206">
        <f t="shared" si="2285"/>
        <v>0</v>
      </c>
      <c r="EX391" s="207"/>
      <c r="EY391" s="207">
        <f t="shared" si="2286"/>
        <v>0</v>
      </c>
      <c r="EZ391" s="206">
        <f t="shared" si="2287"/>
        <v>0</v>
      </c>
      <c r="FA391" s="206">
        <f t="shared" si="2288"/>
        <v>0</v>
      </c>
      <c r="FB391" s="207"/>
      <c r="FC391" s="207">
        <f t="shared" si="2289"/>
        <v>0</v>
      </c>
      <c r="FD391" s="206">
        <f t="shared" si="2290"/>
        <v>0</v>
      </c>
      <c r="FE391" s="206">
        <f t="shared" si="2291"/>
        <v>0</v>
      </c>
      <c r="FF391" s="207"/>
      <c r="FG391" s="207">
        <f t="shared" si="2292"/>
        <v>0</v>
      </c>
      <c r="FH391" s="206">
        <f t="shared" si="2293"/>
        <v>0</v>
      </c>
      <c r="FI391" s="206">
        <f t="shared" si="2294"/>
        <v>0</v>
      </c>
      <c r="FJ391" s="207"/>
      <c r="FK391" s="207">
        <f t="shared" si="2295"/>
        <v>0</v>
      </c>
      <c r="FL391" s="206">
        <f t="shared" si="2296"/>
        <v>0</v>
      </c>
      <c r="FM391" s="206">
        <f t="shared" si="2297"/>
        <v>0</v>
      </c>
      <c r="FN391" s="207"/>
      <c r="FO391" s="207">
        <f t="shared" si="2298"/>
        <v>0</v>
      </c>
      <c r="FP391" s="206">
        <f t="shared" si="2299"/>
        <v>0</v>
      </c>
      <c r="FQ391" s="206">
        <f t="shared" si="2300"/>
        <v>0</v>
      </c>
      <c r="FR391" s="207"/>
      <c r="FS391" s="207">
        <f t="shared" si="2301"/>
        <v>0</v>
      </c>
      <c r="FT391" s="206">
        <f t="shared" si="2302"/>
        <v>0</v>
      </c>
      <c r="FU391" s="206">
        <f t="shared" si="2303"/>
        <v>0</v>
      </c>
      <c r="FV391" s="207"/>
      <c r="FW391" s="207">
        <f t="shared" si="2304"/>
        <v>0</v>
      </c>
      <c r="FX391" s="206"/>
      <c r="FY391" s="206"/>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1:263" s="3" customFormat="1" x14ac:dyDescent="0.2">
      <c r="A392" s="45" t="s">
        <v>355</v>
      </c>
      <c r="B392" s="45" t="s">
        <v>200</v>
      </c>
      <c r="C392" s="45" t="s">
        <v>3</v>
      </c>
      <c r="D392" s="45">
        <v>100</v>
      </c>
      <c r="E392" s="486"/>
      <c r="F392" s="52">
        <f t="shared" si="2305"/>
        <v>0</v>
      </c>
      <c r="G392" s="47"/>
      <c r="H392" s="52">
        <f t="shared" si="2306"/>
        <v>0</v>
      </c>
      <c r="I392" s="47"/>
      <c r="J392" s="52">
        <f t="shared" si="2307"/>
        <v>0</v>
      </c>
      <c r="K392" s="47"/>
      <c r="L392" s="52">
        <f t="shared" si="2308"/>
        <v>0</v>
      </c>
      <c r="M392" s="47"/>
      <c r="N392" s="52">
        <f t="shared" si="2309"/>
        <v>0</v>
      </c>
      <c r="O392" s="47"/>
      <c r="P392" s="52">
        <f t="shared" si="2310"/>
        <v>0</v>
      </c>
      <c r="Q392" s="47"/>
      <c r="R392" s="52">
        <f t="shared" si="2311"/>
        <v>0</v>
      </c>
      <c r="S392" s="47"/>
      <c r="T392" s="52">
        <f t="shared" si="2312"/>
        <v>0</v>
      </c>
      <c r="U392" s="47"/>
      <c r="V392" s="52">
        <f t="shared" si="2313"/>
        <v>0</v>
      </c>
      <c r="W392" s="47"/>
      <c r="X392" s="52">
        <f t="shared" si="2314"/>
        <v>0</v>
      </c>
      <c r="Y392" s="47"/>
      <c r="Z392" s="52">
        <f t="shared" si="2315"/>
        <v>0</v>
      </c>
      <c r="AA392" s="47"/>
      <c r="AB392" s="481">
        <f t="shared" si="2316"/>
        <v>0</v>
      </c>
      <c r="AC392" s="486">
        <v>0.5</v>
      </c>
      <c r="AD392" s="52">
        <f t="shared" si="2226"/>
        <v>50</v>
      </c>
      <c r="AE392" s="184">
        <v>26</v>
      </c>
      <c r="AF392" s="52">
        <f t="shared" si="2227"/>
        <v>2600</v>
      </c>
      <c r="AG392" s="47">
        <v>46.75</v>
      </c>
      <c r="AH392" s="52">
        <f t="shared" si="2228"/>
        <v>4675</v>
      </c>
      <c r="AI392" s="47">
        <v>53</v>
      </c>
      <c r="AJ392" s="52">
        <f t="shared" si="2229"/>
        <v>5300</v>
      </c>
      <c r="AK392" s="47">
        <v>48</v>
      </c>
      <c r="AL392" s="52">
        <f t="shared" si="2230"/>
        <v>4800</v>
      </c>
      <c r="AM392" s="47">
        <v>26.5</v>
      </c>
      <c r="AN392" s="52">
        <f t="shared" si="2231"/>
        <v>2650</v>
      </c>
      <c r="AO392" s="47">
        <v>11</v>
      </c>
      <c r="AP392" s="52">
        <f t="shared" si="2232"/>
        <v>1100</v>
      </c>
      <c r="AQ392" s="47">
        <v>5</v>
      </c>
      <c r="AR392" s="52">
        <f t="shared" si="2233"/>
        <v>500</v>
      </c>
      <c r="AS392" s="47">
        <v>1.25</v>
      </c>
      <c r="AT392" s="52">
        <f t="shared" si="2234"/>
        <v>125</v>
      </c>
      <c r="AU392" s="47"/>
      <c r="AV392" s="52">
        <f t="shared" si="2235"/>
        <v>0</v>
      </c>
      <c r="AW392" s="47">
        <v>28.25</v>
      </c>
      <c r="AX392" s="52">
        <f t="shared" si="2236"/>
        <v>2825</v>
      </c>
      <c r="AY392" s="47">
        <v>21.25</v>
      </c>
      <c r="AZ392" s="481">
        <f t="shared" si="2237"/>
        <v>2125</v>
      </c>
      <c r="BA392" s="486"/>
      <c r="BB392" s="52">
        <f t="shared" si="2238"/>
        <v>0</v>
      </c>
      <c r="BC392" s="47"/>
      <c r="BD392" s="52">
        <f t="shared" si="2239"/>
        <v>0</v>
      </c>
      <c r="BE392" s="47"/>
      <c r="BF392" s="52">
        <f t="shared" si="2240"/>
        <v>0</v>
      </c>
      <c r="BG392" s="47"/>
      <c r="BH392" s="52">
        <f t="shared" si="2241"/>
        <v>0</v>
      </c>
      <c r="BI392" s="47"/>
      <c r="BJ392" s="52">
        <f t="shared" si="2242"/>
        <v>0</v>
      </c>
      <c r="BK392" s="47"/>
      <c r="BL392" s="52">
        <f t="shared" si="2243"/>
        <v>0</v>
      </c>
      <c r="BM392" s="47"/>
      <c r="BN392" s="52">
        <f t="shared" si="2244"/>
        <v>0</v>
      </c>
      <c r="BO392" s="47"/>
      <c r="BP392" s="52">
        <f t="shared" si="2245"/>
        <v>0</v>
      </c>
      <c r="BQ392" s="47"/>
      <c r="BR392" s="52">
        <f t="shared" si="2246"/>
        <v>0</v>
      </c>
      <c r="BS392" s="47"/>
      <c r="BT392" s="52">
        <f t="shared" si="2247"/>
        <v>0</v>
      </c>
      <c r="BU392" s="47"/>
      <c r="BV392" s="52">
        <f t="shared" si="2248"/>
        <v>0</v>
      </c>
      <c r="BW392" s="47"/>
      <c r="BX392" s="505">
        <f t="shared" si="2249"/>
        <v>0</v>
      </c>
      <c r="BY392" s="499"/>
      <c r="BZ392" s="52">
        <f t="shared" si="2250"/>
        <v>0</v>
      </c>
      <c r="CA392" s="47"/>
      <c r="CB392" s="52">
        <f t="shared" si="2251"/>
        <v>0</v>
      </c>
      <c r="CC392" s="47"/>
      <c r="CD392" s="52">
        <f t="shared" si="2252"/>
        <v>0</v>
      </c>
      <c r="CE392" s="47"/>
      <c r="CF392" s="52">
        <f t="shared" si="2253"/>
        <v>0</v>
      </c>
      <c r="CG392" s="42"/>
      <c r="CH392" s="49">
        <f t="shared" si="2254"/>
        <v>267.5</v>
      </c>
      <c r="CI392" s="49">
        <f t="shared" si="2255"/>
        <v>26750</v>
      </c>
      <c r="CJ392" s="1"/>
      <c r="CK392" s="1"/>
      <c r="CL392" s="207"/>
      <c r="CM392" s="207">
        <f t="shared" si="2256"/>
        <v>0</v>
      </c>
      <c r="CN392" s="206">
        <f t="shared" si="2257"/>
        <v>0</v>
      </c>
      <c r="CO392" s="206">
        <f t="shared" si="2258"/>
        <v>0</v>
      </c>
      <c r="CP392" s="207"/>
      <c r="CQ392" s="207">
        <f t="shared" si="2259"/>
        <v>0</v>
      </c>
      <c r="CR392" s="206">
        <f t="shared" si="2260"/>
        <v>0</v>
      </c>
      <c r="CS392" s="206">
        <f t="shared" si="2261"/>
        <v>0</v>
      </c>
      <c r="CT392" s="207"/>
      <c r="CU392" s="207">
        <f t="shared" si="2262"/>
        <v>0</v>
      </c>
      <c r="CV392" s="206">
        <f t="shared" si="2263"/>
        <v>0</v>
      </c>
      <c r="CW392" s="206">
        <f t="shared" si="2264"/>
        <v>0</v>
      </c>
      <c r="CX392" s="207"/>
      <c r="CY392" s="207"/>
      <c r="CZ392" s="206">
        <f t="shared" si="2317"/>
        <v>0</v>
      </c>
      <c r="DA392" s="206">
        <f t="shared" si="2318"/>
        <v>0</v>
      </c>
      <c r="DB392" s="207"/>
      <c r="DC392" s="207">
        <f t="shared" si="2319"/>
        <v>0</v>
      </c>
      <c r="DD392" s="206">
        <f t="shared" si="2320"/>
        <v>0</v>
      </c>
      <c r="DE392" s="206">
        <f t="shared" si="2321"/>
        <v>0</v>
      </c>
      <c r="DF392" s="207"/>
      <c r="DG392" s="207">
        <f t="shared" si="2322"/>
        <v>0</v>
      </c>
      <c r="DH392" s="206">
        <f t="shared" si="2323"/>
        <v>0</v>
      </c>
      <c r="DI392" s="206">
        <f t="shared" si="2324"/>
        <v>0</v>
      </c>
      <c r="DJ392" s="207"/>
      <c r="DK392" s="207">
        <f t="shared" si="2325"/>
        <v>0</v>
      </c>
      <c r="DL392" s="206">
        <f t="shared" si="2326"/>
        <v>0</v>
      </c>
      <c r="DM392" s="206">
        <f t="shared" si="2327"/>
        <v>0</v>
      </c>
      <c r="DN392" s="207"/>
      <c r="DO392" s="207">
        <f t="shared" si="2328"/>
        <v>0</v>
      </c>
      <c r="DP392" s="206">
        <f t="shared" si="2329"/>
        <v>0</v>
      </c>
      <c r="DQ392" s="206">
        <f t="shared" si="2330"/>
        <v>0</v>
      </c>
      <c r="DR392" s="207"/>
      <c r="DS392" s="207">
        <f t="shared" si="2331"/>
        <v>0</v>
      </c>
      <c r="DT392" s="206">
        <f t="shared" si="2332"/>
        <v>0</v>
      </c>
      <c r="DU392" s="206">
        <f t="shared" si="2333"/>
        <v>0</v>
      </c>
      <c r="DV392" s="207"/>
      <c r="DW392" s="207">
        <f t="shared" si="2265"/>
        <v>0</v>
      </c>
      <c r="DX392" s="206">
        <f t="shared" si="2266"/>
        <v>0</v>
      </c>
      <c r="DY392" s="206">
        <f t="shared" si="2267"/>
        <v>0</v>
      </c>
      <c r="DZ392" s="525"/>
      <c r="EA392" s="207">
        <f t="shared" si="2268"/>
        <v>0</v>
      </c>
      <c r="EB392" s="206">
        <f t="shared" si="2269"/>
        <v>0.5</v>
      </c>
      <c r="EC392" s="206">
        <f t="shared" si="2270"/>
        <v>50</v>
      </c>
      <c r="ED392" s="207"/>
      <c r="EE392" s="207">
        <f t="shared" si="2271"/>
        <v>0</v>
      </c>
      <c r="EF392" s="206">
        <f t="shared" si="2272"/>
        <v>26</v>
      </c>
      <c r="EG392" s="206">
        <f t="shared" si="2273"/>
        <v>2600</v>
      </c>
      <c r="EH392" s="207"/>
      <c r="EI392" s="207">
        <f t="shared" si="2274"/>
        <v>0</v>
      </c>
      <c r="EJ392" s="206">
        <f t="shared" si="2275"/>
        <v>46.75</v>
      </c>
      <c r="EK392" s="206">
        <f t="shared" si="2276"/>
        <v>4675</v>
      </c>
      <c r="EL392" s="207"/>
      <c r="EM392" s="207">
        <f t="shared" si="2277"/>
        <v>0</v>
      </c>
      <c r="EN392" s="206">
        <f t="shared" si="2278"/>
        <v>53</v>
      </c>
      <c r="EO392" s="206">
        <f t="shared" si="2279"/>
        <v>5300</v>
      </c>
      <c r="EP392" s="207"/>
      <c r="EQ392" s="207">
        <f t="shared" si="2280"/>
        <v>0</v>
      </c>
      <c r="ER392" s="206">
        <f t="shared" si="2281"/>
        <v>48</v>
      </c>
      <c r="ES392" s="206">
        <f t="shared" si="2282"/>
        <v>4800</v>
      </c>
      <c r="ET392" s="207"/>
      <c r="EU392" s="207">
        <f t="shared" si="2283"/>
        <v>0</v>
      </c>
      <c r="EV392" s="206">
        <f t="shared" si="2284"/>
        <v>26.5</v>
      </c>
      <c r="EW392" s="206">
        <f t="shared" si="2285"/>
        <v>2650</v>
      </c>
      <c r="EX392" s="207"/>
      <c r="EY392" s="207">
        <f t="shared" si="2286"/>
        <v>0</v>
      </c>
      <c r="EZ392" s="206">
        <f t="shared" si="2287"/>
        <v>11</v>
      </c>
      <c r="FA392" s="206">
        <f t="shared" si="2288"/>
        <v>1100</v>
      </c>
      <c r="FB392" s="207"/>
      <c r="FC392" s="207">
        <f t="shared" si="2289"/>
        <v>0</v>
      </c>
      <c r="FD392" s="206">
        <f t="shared" si="2290"/>
        <v>5</v>
      </c>
      <c r="FE392" s="206">
        <f t="shared" si="2291"/>
        <v>500</v>
      </c>
      <c r="FF392" s="207"/>
      <c r="FG392" s="207">
        <f t="shared" si="2292"/>
        <v>0</v>
      </c>
      <c r="FH392" s="206">
        <f t="shared" si="2293"/>
        <v>1.25</v>
      </c>
      <c r="FI392" s="206">
        <f t="shared" si="2294"/>
        <v>125</v>
      </c>
      <c r="FJ392" s="207"/>
      <c r="FK392" s="207">
        <f t="shared" si="2295"/>
        <v>0</v>
      </c>
      <c r="FL392" s="206">
        <f t="shared" si="2296"/>
        <v>0</v>
      </c>
      <c r="FM392" s="206">
        <f t="shared" si="2297"/>
        <v>0</v>
      </c>
      <c r="FN392" s="207"/>
      <c r="FO392" s="207">
        <f t="shared" si="2298"/>
        <v>0</v>
      </c>
      <c r="FP392" s="206">
        <f t="shared" si="2299"/>
        <v>28.25</v>
      </c>
      <c r="FQ392" s="206">
        <f t="shared" si="2300"/>
        <v>2825</v>
      </c>
      <c r="FR392" s="207"/>
      <c r="FS392" s="207">
        <f t="shared" si="2301"/>
        <v>0</v>
      </c>
      <c r="FT392" s="206">
        <f t="shared" si="2302"/>
        <v>21.25</v>
      </c>
      <c r="FU392" s="206">
        <f t="shared" si="2303"/>
        <v>2125</v>
      </c>
      <c r="FV392" s="207"/>
      <c r="FW392" s="207">
        <f t="shared" si="2304"/>
        <v>0</v>
      </c>
      <c r="FX392" s="206"/>
      <c r="FY392" s="206"/>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1:263" s="3" customFormat="1" x14ac:dyDescent="0.2">
      <c r="A393" s="45" t="s">
        <v>392</v>
      </c>
      <c r="B393" s="45" t="s">
        <v>393</v>
      </c>
      <c r="C393" s="45" t="s">
        <v>3</v>
      </c>
      <c r="D393" s="45">
        <v>100</v>
      </c>
      <c r="E393" s="486"/>
      <c r="F393" s="52">
        <f t="shared" si="2305"/>
        <v>0</v>
      </c>
      <c r="G393" s="47"/>
      <c r="H393" s="52">
        <f t="shared" si="2306"/>
        <v>0</v>
      </c>
      <c r="I393" s="47"/>
      <c r="J393" s="52">
        <f t="shared" si="2307"/>
        <v>0</v>
      </c>
      <c r="K393" s="47"/>
      <c r="L393" s="52">
        <f t="shared" si="2308"/>
        <v>0</v>
      </c>
      <c r="M393" s="47"/>
      <c r="N393" s="52">
        <f t="shared" si="2309"/>
        <v>0</v>
      </c>
      <c r="O393" s="47"/>
      <c r="P393" s="52">
        <f t="shared" si="2310"/>
        <v>0</v>
      </c>
      <c r="Q393" s="47"/>
      <c r="R393" s="52">
        <f t="shared" si="2311"/>
        <v>0</v>
      </c>
      <c r="S393" s="47"/>
      <c r="T393" s="52">
        <f t="shared" si="2312"/>
        <v>0</v>
      </c>
      <c r="U393" s="47"/>
      <c r="V393" s="52">
        <f t="shared" si="2313"/>
        <v>0</v>
      </c>
      <c r="W393" s="47"/>
      <c r="X393" s="52">
        <f t="shared" si="2314"/>
        <v>0</v>
      </c>
      <c r="Y393" s="47"/>
      <c r="Z393" s="52">
        <f t="shared" si="2315"/>
        <v>0</v>
      </c>
      <c r="AA393" s="47"/>
      <c r="AB393" s="481">
        <f t="shared" si="2316"/>
        <v>0</v>
      </c>
      <c r="AC393" s="486"/>
      <c r="AD393" s="52">
        <f t="shared" si="2226"/>
        <v>0</v>
      </c>
      <c r="AE393" s="47"/>
      <c r="AF393" s="52">
        <f t="shared" si="2227"/>
        <v>0</v>
      </c>
      <c r="AG393" s="47"/>
      <c r="AH393" s="52">
        <f t="shared" si="2228"/>
        <v>0</v>
      </c>
      <c r="AI393" s="47"/>
      <c r="AJ393" s="52">
        <f t="shared" si="2229"/>
        <v>0</v>
      </c>
      <c r="AK393" s="47">
        <v>0.5</v>
      </c>
      <c r="AL393" s="52">
        <f t="shared" si="2230"/>
        <v>50</v>
      </c>
      <c r="AM393" s="47"/>
      <c r="AN393" s="52">
        <f t="shared" si="2231"/>
        <v>0</v>
      </c>
      <c r="AO393" s="47"/>
      <c r="AP393" s="52">
        <f t="shared" si="2232"/>
        <v>0</v>
      </c>
      <c r="AQ393" s="47"/>
      <c r="AR393" s="52">
        <f t="shared" si="2233"/>
        <v>0</v>
      </c>
      <c r="AS393" s="47"/>
      <c r="AT393" s="52">
        <f t="shared" si="2234"/>
        <v>0</v>
      </c>
      <c r="AU393" s="47"/>
      <c r="AV393" s="52">
        <f t="shared" si="2235"/>
        <v>0</v>
      </c>
      <c r="AW393" s="47"/>
      <c r="AX393" s="52">
        <f t="shared" si="2236"/>
        <v>0</v>
      </c>
      <c r="AY393" s="47"/>
      <c r="AZ393" s="481">
        <f t="shared" si="2237"/>
        <v>0</v>
      </c>
      <c r="BA393" s="486"/>
      <c r="BB393" s="52">
        <f t="shared" si="2238"/>
        <v>0</v>
      </c>
      <c r="BC393" s="47"/>
      <c r="BD393" s="52">
        <f t="shared" si="2239"/>
        <v>0</v>
      </c>
      <c r="BE393" s="47"/>
      <c r="BF393" s="52">
        <f t="shared" si="2240"/>
        <v>0</v>
      </c>
      <c r="BG393" s="47"/>
      <c r="BH393" s="52">
        <f t="shared" si="2241"/>
        <v>0</v>
      </c>
      <c r="BI393" s="47"/>
      <c r="BJ393" s="52">
        <f t="shared" si="2242"/>
        <v>0</v>
      </c>
      <c r="BK393" s="47"/>
      <c r="BL393" s="52">
        <f t="shared" si="2243"/>
        <v>0</v>
      </c>
      <c r="BM393" s="47"/>
      <c r="BN393" s="52">
        <f t="shared" si="2244"/>
        <v>0</v>
      </c>
      <c r="BO393" s="47"/>
      <c r="BP393" s="52">
        <f t="shared" si="2245"/>
        <v>0</v>
      </c>
      <c r="BQ393" s="47"/>
      <c r="BR393" s="52">
        <f t="shared" si="2246"/>
        <v>0</v>
      </c>
      <c r="BS393" s="47"/>
      <c r="BT393" s="52">
        <f t="shared" si="2247"/>
        <v>0</v>
      </c>
      <c r="BU393" s="47"/>
      <c r="BV393" s="52">
        <f t="shared" si="2248"/>
        <v>0</v>
      </c>
      <c r="BW393" s="47"/>
      <c r="BX393" s="505">
        <f t="shared" si="2249"/>
        <v>0</v>
      </c>
      <c r="BY393" s="499"/>
      <c r="BZ393" s="52">
        <f t="shared" si="2250"/>
        <v>0</v>
      </c>
      <c r="CA393" s="47"/>
      <c r="CB393" s="52">
        <f t="shared" si="2251"/>
        <v>0</v>
      </c>
      <c r="CC393" s="47"/>
      <c r="CD393" s="52">
        <f t="shared" si="2252"/>
        <v>0</v>
      </c>
      <c r="CE393" s="47"/>
      <c r="CF393" s="52">
        <f t="shared" si="2253"/>
        <v>0</v>
      </c>
      <c r="CG393" s="42"/>
      <c r="CH393" s="49">
        <f t="shared" si="2254"/>
        <v>0.5</v>
      </c>
      <c r="CI393" s="49">
        <f t="shared" si="2255"/>
        <v>50</v>
      </c>
      <c r="CJ393" s="1"/>
      <c r="CK393" s="1"/>
      <c r="CL393" s="207"/>
      <c r="CM393" s="207">
        <f t="shared" si="2256"/>
        <v>0</v>
      </c>
      <c r="CN393" s="206">
        <f t="shared" si="2257"/>
        <v>0</v>
      </c>
      <c r="CO393" s="206">
        <f t="shared" si="2258"/>
        <v>0</v>
      </c>
      <c r="CP393" s="207"/>
      <c r="CQ393" s="207">
        <f t="shared" si="2259"/>
        <v>0</v>
      </c>
      <c r="CR393" s="206">
        <f t="shared" si="2260"/>
        <v>0</v>
      </c>
      <c r="CS393" s="206">
        <f t="shared" si="2261"/>
        <v>0</v>
      </c>
      <c r="CT393" s="207"/>
      <c r="CU393" s="207">
        <f t="shared" si="2262"/>
        <v>0</v>
      </c>
      <c r="CV393" s="206">
        <f t="shared" si="2263"/>
        <v>0</v>
      </c>
      <c r="CW393" s="206">
        <f t="shared" si="2264"/>
        <v>0</v>
      </c>
      <c r="CX393" s="207"/>
      <c r="CY393" s="207"/>
      <c r="CZ393" s="206">
        <f t="shared" si="2317"/>
        <v>0</v>
      </c>
      <c r="DA393" s="206">
        <f t="shared" si="2318"/>
        <v>0</v>
      </c>
      <c r="DB393" s="207"/>
      <c r="DC393" s="207">
        <f t="shared" si="2319"/>
        <v>0</v>
      </c>
      <c r="DD393" s="206">
        <f t="shared" si="2320"/>
        <v>0</v>
      </c>
      <c r="DE393" s="206">
        <f t="shared" si="2321"/>
        <v>0</v>
      </c>
      <c r="DF393" s="207"/>
      <c r="DG393" s="207">
        <f t="shared" si="2322"/>
        <v>0</v>
      </c>
      <c r="DH393" s="206">
        <f t="shared" si="2323"/>
        <v>0</v>
      </c>
      <c r="DI393" s="206">
        <f t="shared" si="2324"/>
        <v>0</v>
      </c>
      <c r="DJ393" s="207"/>
      <c r="DK393" s="207">
        <f t="shared" si="2325"/>
        <v>0</v>
      </c>
      <c r="DL393" s="206">
        <f t="shared" si="2326"/>
        <v>0</v>
      </c>
      <c r="DM393" s="206">
        <f t="shared" si="2327"/>
        <v>0</v>
      </c>
      <c r="DN393" s="207"/>
      <c r="DO393" s="207">
        <f t="shared" si="2328"/>
        <v>0</v>
      </c>
      <c r="DP393" s="206">
        <f t="shared" si="2329"/>
        <v>0</v>
      </c>
      <c r="DQ393" s="206">
        <f t="shared" si="2330"/>
        <v>0</v>
      </c>
      <c r="DR393" s="207"/>
      <c r="DS393" s="207">
        <f t="shared" si="2331"/>
        <v>0</v>
      </c>
      <c r="DT393" s="206">
        <f t="shared" si="2332"/>
        <v>0</v>
      </c>
      <c r="DU393" s="206">
        <f t="shared" si="2333"/>
        <v>0</v>
      </c>
      <c r="DV393" s="207"/>
      <c r="DW393" s="207">
        <f t="shared" si="2265"/>
        <v>0</v>
      </c>
      <c r="DX393" s="206">
        <f t="shared" si="2266"/>
        <v>0</v>
      </c>
      <c r="DY393" s="206">
        <f t="shared" si="2267"/>
        <v>0</v>
      </c>
      <c r="DZ393" s="525"/>
      <c r="EA393" s="207">
        <f t="shared" si="2268"/>
        <v>0</v>
      </c>
      <c r="EB393" s="206">
        <f t="shared" si="2269"/>
        <v>0</v>
      </c>
      <c r="EC393" s="206">
        <f t="shared" si="2270"/>
        <v>0</v>
      </c>
      <c r="ED393" s="207"/>
      <c r="EE393" s="207">
        <f t="shared" si="2271"/>
        <v>0</v>
      </c>
      <c r="EF393" s="206">
        <f t="shared" si="2272"/>
        <v>0</v>
      </c>
      <c r="EG393" s="206">
        <f t="shared" si="2273"/>
        <v>0</v>
      </c>
      <c r="EH393" s="207"/>
      <c r="EI393" s="207">
        <f t="shared" si="2274"/>
        <v>0</v>
      </c>
      <c r="EJ393" s="206">
        <f t="shared" si="2275"/>
        <v>0</v>
      </c>
      <c r="EK393" s="206">
        <f t="shared" si="2276"/>
        <v>0</v>
      </c>
      <c r="EL393" s="207"/>
      <c r="EM393" s="207">
        <f t="shared" si="2277"/>
        <v>0</v>
      </c>
      <c r="EN393" s="206">
        <f t="shared" si="2278"/>
        <v>0</v>
      </c>
      <c r="EO393" s="206">
        <f t="shared" si="2279"/>
        <v>0</v>
      </c>
      <c r="EP393" s="207"/>
      <c r="EQ393" s="207">
        <f t="shared" si="2280"/>
        <v>0</v>
      </c>
      <c r="ER393" s="206">
        <f t="shared" si="2281"/>
        <v>0.5</v>
      </c>
      <c r="ES393" s="206">
        <f t="shared" si="2282"/>
        <v>50</v>
      </c>
      <c r="ET393" s="207"/>
      <c r="EU393" s="207">
        <f t="shared" si="2283"/>
        <v>0</v>
      </c>
      <c r="EV393" s="206">
        <f t="shared" si="2284"/>
        <v>0</v>
      </c>
      <c r="EW393" s="206">
        <f t="shared" si="2285"/>
        <v>0</v>
      </c>
      <c r="EX393" s="207"/>
      <c r="EY393" s="207">
        <f t="shared" si="2286"/>
        <v>0</v>
      </c>
      <c r="EZ393" s="206">
        <f t="shared" si="2287"/>
        <v>0</v>
      </c>
      <c r="FA393" s="206">
        <f t="shared" si="2288"/>
        <v>0</v>
      </c>
      <c r="FB393" s="207"/>
      <c r="FC393" s="207">
        <f t="shared" si="2289"/>
        <v>0</v>
      </c>
      <c r="FD393" s="206">
        <f t="shared" si="2290"/>
        <v>0</v>
      </c>
      <c r="FE393" s="206">
        <f t="shared" si="2291"/>
        <v>0</v>
      </c>
      <c r="FF393" s="207"/>
      <c r="FG393" s="207">
        <f t="shared" si="2292"/>
        <v>0</v>
      </c>
      <c r="FH393" s="206">
        <f t="shared" si="2293"/>
        <v>0</v>
      </c>
      <c r="FI393" s="206">
        <f t="shared" si="2294"/>
        <v>0</v>
      </c>
      <c r="FJ393" s="207"/>
      <c r="FK393" s="207">
        <f t="shared" si="2295"/>
        <v>0</v>
      </c>
      <c r="FL393" s="206">
        <f t="shared" si="2296"/>
        <v>0</v>
      </c>
      <c r="FM393" s="206">
        <f t="shared" si="2297"/>
        <v>0</v>
      </c>
      <c r="FN393" s="207"/>
      <c r="FO393" s="207">
        <f t="shared" si="2298"/>
        <v>0</v>
      </c>
      <c r="FP393" s="206">
        <f t="shared" si="2299"/>
        <v>0</v>
      </c>
      <c r="FQ393" s="206">
        <f t="shared" si="2300"/>
        <v>0</v>
      </c>
      <c r="FR393" s="207"/>
      <c r="FS393" s="207">
        <f t="shared" si="2301"/>
        <v>0</v>
      </c>
      <c r="FT393" s="206">
        <f t="shared" si="2302"/>
        <v>0</v>
      </c>
      <c r="FU393" s="206">
        <f t="shared" si="2303"/>
        <v>0</v>
      </c>
      <c r="FV393" s="207"/>
      <c r="FW393" s="207">
        <f t="shared" si="2304"/>
        <v>0</v>
      </c>
      <c r="FX393" s="206"/>
      <c r="FY393" s="206"/>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1:263" s="3" customFormat="1" x14ac:dyDescent="0.2">
      <c r="A394" s="45"/>
      <c r="B394" s="45"/>
      <c r="C394" s="45" t="s">
        <v>3</v>
      </c>
      <c r="D394" s="45">
        <v>100</v>
      </c>
      <c r="E394" s="486"/>
      <c r="F394" s="52">
        <f t="shared" si="2305"/>
        <v>0</v>
      </c>
      <c r="G394" s="47"/>
      <c r="H394" s="52">
        <f t="shared" si="2306"/>
        <v>0</v>
      </c>
      <c r="I394" s="47"/>
      <c r="J394" s="52">
        <f t="shared" si="2307"/>
        <v>0</v>
      </c>
      <c r="K394" s="47"/>
      <c r="L394" s="52">
        <f t="shared" si="2308"/>
        <v>0</v>
      </c>
      <c r="M394" s="47"/>
      <c r="N394" s="52">
        <f t="shared" si="2309"/>
        <v>0</v>
      </c>
      <c r="O394" s="47"/>
      <c r="P394" s="52">
        <f t="shared" si="2310"/>
        <v>0</v>
      </c>
      <c r="Q394" s="47"/>
      <c r="R394" s="52">
        <f t="shared" si="2311"/>
        <v>0</v>
      </c>
      <c r="S394" s="47"/>
      <c r="T394" s="52">
        <f t="shared" si="2312"/>
        <v>0</v>
      </c>
      <c r="U394" s="47"/>
      <c r="V394" s="52">
        <f t="shared" si="2313"/>
        <v>0</v>
      </c>
      <c r="W394" s="47"/>
      <c r="X394" s="52">
        <f t="shared" si="2314"/>
        <v>0</v>
      </c>
      <c r="Y394" s="47"/>
      <c r="Z394" s="52">
        <f t="shared" si="2315"/>
        <v>0</v>
      </c>
      <c r="AA394" s="47"/>
      <c r="AB394" s="481">
        <f t="shared" si="2316"/>
        <v>0</v>
      </c>
      <c r="AC394" s="486"/>
      <c r="AD394" s="52">
        <f t="shared" si="2226"/>
        <v>0</v>
      </c>
      <c r="AE394" s="47"/>
      <c r="AF394" s="52">
        <f t="shared" si="2227"/>
        <v>0</v>
      </c>
      <c r="AG394" s="47"/>
      <c r="AH394" s="52">
        <f t="shared" si="2228"/>
        <v>0</v>
      </c>
      <c r="AI394" s="47"/>
      <c r="AJ394" s="52">
        <f t="shared" si="2229"/>
        <v>0</v>
      </c>
      <c r="AK394" s="47"/>
      <c r="AL394" s="52">
        <f t="shared" si="2230"/>
        <v>0</v>
      </c>
      <c r="AM394" s="47"/>
      <c r="AN394" s="52">
        <f t="shared" si="2231"/>
        <v>0</v>
      </c>
      <c r="AO394" s="47"/>
      <c r="AP394" s="52">
        <f t="shared" si="2232"/>
        <v>0</v>
      </c>
      <c r="AQ394" s="47"/>
      <c r="AR394" s="52">
        <f t="shared" si="2233"/>
        <v>0</v>
      </c>
      <c r="AS394" s="47"/>
      <c r="AT394" s="52">
        <f t="shared" si="2234"/>
        <v>0</v>
      </c>
      <c r="AU394" s="47"/>
      <c r="AV394" s="52">
        <f t="shared" si="2235"/>
        <v>0</v>
      </c>
      <c r="AW394" s="47"/>
      <c r="AX394" s="52">
        <f t="shared" si="2236"/>
        <v>0</v>
      </c>
      <c r="AY394" s="47"/>
      <c r="AZ394" s="481">
        <f t="shared" si="2237"/>
        <v>0</v>
      </c>
      <c r="BA394" s="486"/>
      <c r="BB394" s="52">
        <f t="shared" si="2238"/>
        <v>0</v>
      </c>
      <c r="BC394" s="47"/>
      <c r="BD394" s="52">
        <f t="shared" si="2239"/>
        <v>0</v>
      </c>
      <c r="BE394" s="47"/>
      <c r="BF394" s="52">
        <f t="shared" si="2240"/>
        <v>0</v>
      </c>
      <c r="BG394" s="47"/>
      <c r="BH394" s="52">
        <f t="shared" si="2241"/>
        <v>0</v>
      </c>
      <c r="BI394" s="47"/>
      <c r="BJ394" s="52">
        <f t="shared" si="2242"/>
        <v>0</v>
      </c>
      <c r="BK394" s="47"/>
      <c r="BL394" s="52">
        <f t="shared" si="2243"/>
        <v>0</v>
      </c>
      <c r="BM394" s="47"/>
      <c r="BN394" s="52">
        <f t="shared" si="2244"/>
        <v>0</v>
      </c>
      <c r="BO394" s="47"/>
      <c r="BP394" s="52">
        <f t="shared" si="2245"/>
        <v>0</v>
      </c>
      <c r="BQ394" s="47"/>
      <c r="BR394" s="52">
        <f t="shared" si="2246"/>
        <v>0</v>
      </c>
      <c r="BS394" s="47"/>
      <c r="BT394" s="52">
        <f t="shared" si="2247"/>
        <v>0</v>
      </c>
      <c r="BU394" s="47"/>
      <c r="BV394" s="52">
        <f t="shared" si="2248"/>
        <v>0</v>
      </c>
      <c r="BW394" s="47"/>
      <c r="BX394" s="505">
        <f t="shared" si="2249"/>
        <v>0</v>
      </c>
      <c r="BY394" s="499"/>
      <c r="BZ394" s="52">
        <f t="shared" si="2250"/>
        <v>0</v>
      </c>
      <c r="CA394" s="47"/>
      <c r="CB394" s="52">
        <f t="shared" si="2251"/>
        <v>0</v>
      </c>
      <c r="CC394" s="47"/>
      <c r="CD394" s="52">
        <f t="shared" si="2252"/>
        <v>0</v>
      </c>
      <c r="CE394" s="47"/>
      <c r="CF394" s="52">
        <f t="shared" si="2253"/>
        <v>0</v>
      </c>
      <c r="CG394" s="42"/>
      <c r="CH394" s="49">
        <f t="shared" si="2254"/>
        <v>0</v>
      </c>
      <c r="CI394" s="49">
        <f t="shared" si="2255"/>
        <v>0</v>
      </c>
      <c r="CJ394" s="1"/>
      <c r="CK394" s="1"/>
      <c r="CL394" s="207"/>
      <c r="CM394" s="207">
        <f t="shared" si="2256"/>
        <v>0</v>
      </c>
      <c r="CN394" s="206">
        <f t="shared" si="2257"/>
        <v>0</v>
      </c>
      <c r="CO394" s="206">
        <f t="shared" si="2258"/>
        <v>0</v>
      </c>
      <c r="CP394" s="207"/>
      <c r="CQ394" s="207">
        <f t="shared" si="2259"/>
        <v>0</v>
      </c>
      <c r="CR394" s="206">
        <f t="shared" si="2260"/>
        <v>0</v>
      </c>
      <c r="CS394" s="206">
        <f t="shared" si="2261"/>
        <v>0</v>
      </c>
      <c r="CT394" s="207"/>
      <c r="CU394" s="207">
        <f t="shared" si="2262"/>
        <v>0</v>
      </c>
      <c r="CV394" s="206">
        <f t="shared" si="2263"/>
        <v>0</v>
      </c>
      <c r="CW394" s="206">
        <f t="shared" si="2264"/>
        <v>0</v>
      </c>
      <c r="CX394" s="207"/>
      <c r="CY394" s="207"/>
      <c r="CZ394" s="206">
        <f t="shared" si="2317"/>
        <v>0</v>
      </c>
      <c r="DA394" s="206">
        <f t="shared" si="2318"/>
        <v>0</v>
      </c>
      <c r="DB394" s="207"/>
      <c r="DC394" s="207">
        <f t="shared" si="2319"/>
        <v>0</v>
      </c>
      <c r="DD394" s="206">
        <f t="shared" si="2320"/>
        <v>0</v>
      </c>
      <c r="DE394" s="206">
        <f t="shared" si="2321"/>
        <v>0</v>
      </c>
      <c r="DF394" s="207"/>
      <c r="DG394" s="207">
        <f t="shared" si="2322"/>
        <v>0</v>
      </c>
      <c r="DH394" s="206">
        <f t="shared" si="2323"/>
        <v>0</v>
      </c>
      <c r="DI394" s="206">
        <f t="shared" si="2324"/>
        <v>0</v>
      </c>
      <c r="DJ394" s="207"/>
      <c r="DK394" s="207">
        <f t="shared" si="2325"/>
        <v>0</v>
      </c>
      <c r="DL394" s="206">
        <f t="shared" si="2326"/>
        <v>0</v>
      </c>
      <c r="DM394" s="206">
        <f t="shared" si="2327"/>
        <v>0</v>
      </c>
      <c r="DN394" s="207"/>
      <c r="DO394" s="207">
        <f t="shared" si="2328"/>
        <v>0</v>
      </c>
      <c r="DP394" s="206">
        <f t="shared" si="2329"/>
        <v>0</v>
      </c>
      <c r="DQ394" s="206">
        <f t="shared" si="2330"/>
        <v>0</v>
      </c>
      <c r="DR394" s="207"/>
      <c r="DS394" s="207">
        <f t="shared" si="2331"/>
        <v>0</v>
      </c>
      <c r="DT394" s="206">
        <f t="shared" si="2332"/>
        <v>0</v>
      </c>
      <c r="DU394" s="206">
        <f t="shared" si="2333"/>
        <v>0</v>
      </c>
      <c r="DV394" s="207"/>
      <c r="DW394" s="207">
        <f t="shared" si="2265"/>
        <v>0</v>
      </c>
      <c r="DX394" s="206">
        <f t="shared" si="2266"/>
        <v>0</v>
      </c>
      <c r="DY394" s="206">
        <f t="shared" si="2267"/>
        <v>0</v>
      </c>
      <c r="DZ394" s="525"/>
      <c r="EA394" s="207">
        <f t="shared" si="2268"/>
        <v>0</v>
      </c>
      <c r="EB394" s="206">
        <f t="shared" si="2269"/>
        <v>0</v>
      </c>
      <c r="EC394" s="206">
        <f t="shared" si="2270"/>
        <v>0</v>
      </c>
      <c r="ED394" s="207"/>
      <c r="EE394" s="207">
        <f t="shared" si="2271"/>
        <v>0</v>
      </c>
      <c r="EF394" s="206">
        <f t="shared" si="2272"/>
        <v>0</v>
      </c>
      <c r="EG394" s="206">
        <f t="shared" si="2273"/>
        <v>0</v>
      </c>
      <c r="EH394" s="207"/>
      <c r="EI394" s="207">
        <f t="shared" si="2274"/>
        <v>0</v>
      </c>
      <c r="EJ394" s="206">
        <f t="shared" si="2275"/>
        <v>0</v>
      </c>
      <c r="EK394" s="206">
        <f t="shared" si="2276"/>
        <v>0</v>
      </c>
      <c r="EL394" s="207"/>
      <c r="EM394" s="207">
        <f t="shared" si="2277"/>
        <v>0</v>
      </c>
      <c r="EN394" s="206">
        <f t="shared" si="2278"/>
        <v>0</v>
      </c>
      <c r="EO394" s="206">
        <f t="shared" si="2279"/>
        <v>0</v>
      </c>
      <c r="EP394" s="207"/>
      <c r="EQ394" s="207">
        <f t="shared" si="2280"/>
        <v>0</v>
      </c>
      <c r="ER394" s="206">
        <f t="shared" si="2281"/>
        <v>0</v>
      </c>
      <c r="ES394" s="206">
        <f t="shared" si="2282"/>
        <v>0</v>
      </c>
      <c r="ET394" s="207"/>
      <c r="EU394" s="207">
        <f t="shared" si="2283"/>
        <v>0</v>
      </c>
      <c r="EV394" s="206">
        <f t="shared" si="2284"/>
        <v>0</v>
      </c>
      <c r="EW394" s="206">
        <f t="shared" si="2285"/>
        <v>0</v>
      </c>
      <c r="EX394" s="207"/>
      <c r="EY394" s="207">
        <f t="shared" si="2286"/>
        <v>0</v>
      </c>
      <c r="EZ394" s="206">
        <f t="shared" si="2287"/>
        <v>0</v>
      </c>
      <c r="FA394" s="206">
        <f t="shared" si="2288"/>
        <v>0</v>
      </c>
      <c r="FB394" s="207"/>
      <c r="FC394" s="207">
        <f t="shared" si="2289"/>
        <v>0</v>
      </c>
      <c r="FD394" s="206">
        <f t="shared" si="2290"/>
        <v>0</v>
      </c>
      <c r="FE394" s="206">
        <f t="shared" si="2291"/>
        <v>0</v>
      </c>
      <c r="FF394" s="207"/>
      <c r="FG394" s="207">
        <f t="shared" si="2292"/>
        <v>0</v>
      </c>
      <c r="FH394" s="206">
        <f t="shared" si="2293"/>
        <v>0</v>
      </c>
      <c r="FI394" s="206">
        <f t="shared" si="2294"/>
        <v>0</v>
      </c>
      <c r="FJ394" s="207"/>
      <c r="FK394" s="207">
        <f t="shared" si="2295"/>
        <v>0</v>
      </c>
      <c r="FL394" s="206">
        <f t="shared" si="2296"/>
        <v>0</v>
      </c>
      <c r="FM394" s="206">
        <f t="shared" si="2297"/>
        <v>0</v>
      </c>
      <c r="FN394" s="207"/>
      <c r="FO394" s="207">
        <f t="shared" si="2298"/>
        <v>0</v>
      </c>
      <c r="FP394" s="206">
        <f t="shared" si="2299"/>
        <v>0</v>
      </c>
      <c r="FQ394" s="206">
        <f t="shared" si="2300"/>
        <v>0</v>
      </c>
      <c r="FR394" s="207"/>
      <c r="FS394" s="207">
        <f t="shared" si="2301"/>
        <v>0</v>
      </c>
      <c r="FT394" s="206">
        <f t="shared" si="2302"/>
        <v>0</v>
      </c>
      <c r="FU394" s="206">
        <f t="shared" si="2303"/>
        <v>0</v>
      </c>
      <c r="FV394" s="207"/>
      <c r="FW394" s="207">
        <f t="shared" si="2304"/>
        <v>0</v>
      </c>
      <c r="FX394" s="206"/>
      <c r="FY394" s="206"/>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1:263" s="3" customFormat="1" x14ac:dyDescent="0.2">
      <c r="A395" s="45"/>
      <c r="B395" s="45"/>
      <c r="C395" s="45" t="s">
        <v>3</v>
      </c>
      <c r="D395" s="45">
        <v>100</v>
      </c>
      <c r="E395" s="486"/>
      <c r="F395" s="52">
        <f t="shared" si="2305"/>
        <v>0</v>
      </c>
      <c r="G395" s="47"/>
      <c r="H395" s="52">
        <f t="shared" si="2306"/>
        <v>0</v>
      </c>
      <c r="I395" s="47"/>
      <c r="J395" s="52">
        <f t="shared" si="2307"/>
        <v>0</v>
      </c>
      <c r="K395" s="47"/>
      <c r="L395" s="52">
        <f t="shared" si="2308"/>
        <v>0</v>
      </c>
      <c r="M395" s="47"/>
      <c r="N395" s="52">
        <f t="shared" si="2309"/>
        <v>0</v>
      </c>
      <c r="O395" s="47"/>
      <c r="P395" s="52">
        <f t="shared" si="2310"/>
        <v>0</v>
      </c>
      <c r="Q395" s="47"/>
      <c r="R395" s="52">
        <f t="shared" si="2311"/>
        <v>0</v>
      </c>
      <c r="S395" s="47"/>
      <c r="T395" s="52">
        <f t="shared" si="2312"/>
        <v>0</v>
      </c>
      <c r="U395" s="47"/>
      <c r="V395" s="52">
        <f t="shared" si="2313"/>
        <v>0</v>
      </c>
      <c r="W395" s="47"/>
      <c r="X395" s="52">
        <f t="shared" si="2314"/>
        <v>0</v>
      </c>
      <c r="Y395" s="47"/>
      <c r="Z395" s="52">
        <f t="shared" si="2315"/>
        <v>0</v>
      </c>
      <c r="AA395" s="47"/>
      <c r="AB395" s="481">
        <f t="shared" si="2316"/>
        <v>0</v>
      </c>
      <c r="AC395" s="486"/>
      <c r="AD395" s="52">
        <f t="shared" si="2226"/>
        <v>0</v>
      </c>
      <c r="AE395" s="47"/>
      <c r="AF395" s="52">
        <f t="shared" si="2227"/>
        <v>0</v>
      </c>
      <c r="AG395" s="47"/>
      <c r="AH395" s="52">
        <f t="shared" si="2228"/>
        <v>0</v>
      </c>
      <c r="AI395" s="47"/>
      <c r="AJ395" s="52">
        <f t="shared" si="2229"/>
        <v>0</v>
      </c>
      <c r="AK395" s="47"/>
      <c r="AL395" s="52">
        <f t="shared" si="2230"/>
        <v>0</v>
      </c>
      <c r="AM395" s="47"/>
      <c r="AN395" s="52">
        <f t="shared" si="2231"/>
        <v>0</v>
      </c>
      <c r="AO395" s="47"/>
      <c r="AP395" s="52">
        <f t="shared" si="2232"/>
        <v>0</v>
      </c>
      <c r="AQ395" s="47"/>
      <c r="AR395" s="52">
        <f t="shared" si="2233"/>
        <v>0</v>
      </c>
      <c r="AS395" s="47"/>
      <c r="AT395" s="52">
        <f t="shared" si="2234"/>
        <v>0</v>
      </c>
      <c r="AU395" s="47"/>
      <c r="AV395" s="52">
        <f t="shared" si="2235"/>
        <v>0</v>
      </c>
      <c r="AW395" s="47"/>
      <c r="AX395" s="52">
        <f t="shared" si="2236"/>
        <v>0</v>
      </c>
      <c r="AY395" s="47"/>
      <c r="AZ395" s="481">
        <f t="shared" si="2237"/>
        <v>0</v>
      </c>
      <c r="BA395" s="486"/>
      <c r="BB395" s="52">
        <f t="shared" si="2238"/>
        <v>0</v>
      </c>
      <c r="BC395" s="47"/>
      <c r="BD395" s="52">
        <f t="shared" si="2239"/>
        <v>0</v>
      </c>
      <c r="BE395" s="47"/>
      <c r="BF395" s="52">
        <f t="shared" si="2240"/>
        <v>0</v>
      </c>
      <c r="BG395" s="47"/>
      <c r="BH395" s="52">
        <f t="shared" si="2241"/>
        <v>0</v>
      </c>
      <c r="BI395" s="47"/>
      <c r="BJ395" s="52">
        <f t="shared" si="2242"/>
        <v>0</v>
      </c>
      <c r="BK395" s="47"/>
      <c r="BL395" s="52">
        <f t="shared" si="2243"/>
        <v>0</v>
      </c>
      <c r="BM395" s="47"/>
      <c r="BN395" s="52">
        <f t="shared" si="2244"/>
        <v>0</v>
      </c>
      <c r="BO395" s="47"/>
      <c r="BP395" s="52">
        <f t="shared" si="2245"/>
        <v>0</v>
      </c>
      <c r="BQ395" s="47"/>
      <c r="BR395" s="52">
        <f t="shared" si="2246"/>
        <v>0</v>
      </c>
      <c r="BS395" s="47"/>
      <c r="BT395" s="52">
        <f t="shared" si="2247"/>
        <v>0</v>
      </c>
      <c r="BU395" s="47"/>
      <c r="BV395" s="52">
        <f t="shared" si="2248"/>
        <v>0</v>
      </c>
      <c r="BW395" s="47"/>
      <c r="BX395" s="505">
        <f t="shared" si="2249"/>
        <v>0</v>
      </c>
      <c r="BY395" s="499"/>
      <c r="BZ395" s="52">
        <f t="shared" si="2250"/>
        <v>0</v>
      </c>
      <c r="CA395" s="47"/>
      <c r="CB395" s="52">
        <f t="shared" si="2251"/>
        <v>0</v>
      </c>
      <c r="CC395" s="47"/>
      <c r="CD395" s="52">
        <f t="shared" si="2252"/>
        <v>0</v>
      </c>
      <c r="CE395" s="47"/>
      <c r="CF395" s="52">
        <f t="shared" si="2253"/>
        <v>0</v>
      </c>
      <c r="CG395" s="42"/>
      <c r="CH395" s="49">
        <f t="shared" si="2254"/>
        <v>0</v>
      </c>
      <c r="CI395" s="49">
        <f t="shared" si="2255"/>
        <v>0</v>
      </c>
      <c r="CJ395" s="1"/>
      <c r="CK395" s="1"/>
      <c r="CL395" s="207"/>
      <c r="CM395" s="207">
        <f t="shared" si="2256"/>
        <v>0</v>
      </c>
      <c r="CN395" s="206">
        <f t="shared" si="2257"/>
        <v>0</v>
      </c>
      <c r="CO395" s="206">
        <f t="shared" si="2258"/>
        <v>0</v>
      </c>
      <c r="CP395" s="207"/>
      <c r="CQ395" s="207">
        <f t="shared" si="2259"/>
        <v>0</v>
      </c>
      <c r="CR395" s="206">
        <f t="shared" si="2260"/>
        <v>0</v>
      </c>
      <c r="CS395" s="206">
        <f t="shared" si="2261"/>
        <v>0</v>
      </c>
      <c r="CT395" s="207"/>
      <c r="CU395" s="207">
        <f t="shared" si="2262"/>
        <v>0</v>
      </c>
      <c r="CV395" s="206">
        <f t="shared" si="2263"/>
        <v>0</v>
      </c>
      <c r="CW395" s="206">
        <f t="shared" si="2264"/>
        <v>0</v>
      </c>
      <c r="CX395" s="207"/>
      <c r="CY395" s="207"/>
      <c r="CZ395" s="206">
        <f t="shared" si="2317"/>
        <v>0</v>
      </c>
      <c r="DA395" s="206">
        <f t="shared" si="2318"/>
        <v>0</v>
      </c>
      <c r="DB395" s="207"/>
      <c r="DC395" s="207">
        <f t="shared" si="2319"/>
        <v>0</v>
      </c>
      <c r="DD395" s="206">
        <f t="shared" si="2320"/>
        <v>0</v>
      </c>
      <c r="DE395" s="206">
        <f t="shared" si="2321"/>
        <v>0</v>
      </c>
      <c r="DF395" s="207"/>
      <c r="DG395" s="207">
        <f t="shared" si="2322"/>
        <v>0</v>
      </c>
      <c r="DH395" s="206">
        <f t="shared" si="2323"/>
        <v>0</v>
      </c>
      <c r="DI395" s="206">
        <f t="shared" si="2324"/>
        <v>0</v>
      </c>
      <c r="DJ395" s="207"/>
      <c r="DK395" s="207">
        <f t="shared" si="2325"/>
        <v>0</v>
      </c>
      <c r="DL395" s="206">
        <f t="shared" si="2326"/>
        <v>0</v>
      </c>
      <c r="DM395" s="206">
        <f t="shared" si="2327"/>
        <v>0</v>
      </c>
      <c r="DN395" s="207"/>
      <c r="DO395" s="207">
        <f t="shared" si="2328"/>
        <v>0</v>
      </c>
      <c r="DP395" s="206">
        <f t="shared" si="2329"/>
        <v>0</v>
      </c>
      <c r="DQ395" s="206">
        <f t="shared" si="2330"/>
        <v>0</v>
      </c>
      <c r="DR395" s="207"/>
      <c r="DS395" s="207">
        <f t="shared" si="2331"/>
        <v>0</v>
      </c>
      <c r="DT395" s="206">
        <f t="shared" si="2332"/>
        <v>0</v>
      </c>
      <c r="DU395" s="206">
        <f t="shared" si="2333"/>
        <v>0</v>
      </c>
      <c r="DV395" s="207"/>
      <c r="DW395" s="207">
        <f t="shared" si="2265"/>
        <v>0</v>
      </c>
      <c r="DX395" s="206">
        <f t="shared" si="2266"/>
        <v>0</v>
      </c>
      <c r="DY395" s="206">
        <f t="shared" si="2267"/>
        <v>0</v>
      </c>
      <c r="DZ395" s="525"/>
      <c r="EA395" s="207">
        <f t="shared" si="2268"/>
        <v>0</v>
      </c>
      <c r="EB395" s="206">
        <f t="shared" si="2269"/>
        <v>0</v>
      </c>
      <c r="EC395" s="206">
        <f t="shared" si="2270"/>
        <v>0</v>
      </c>
      <c r="ED395" s="207"/>
      <c r="EE395" s="207">
        <f t="shared" si="2271"/>
        <v>0</v>
      </c>
      <c r="EF395" s="206">
        <f t="shared" si="2272"/>
        <v>0</v>
      </c>
      <c r="EG395" s="206">
        <f t="shared" si="2273"/>
        <v>0</v>
      </c>
      <c r="EH395" s="207"/>
      <c r="EI395" s="207">
        <f t="shared" si="2274"/>
        <v>0</v>
      </c>
      <c r="EJ395" s="206">
        <f t="shared" si="2275"/>
        <v>0</v>
      </c>
      <c r="EK395" s="206">
        <f t="shared" si="2276"/>
        <v>0</v>
      </c>
      <c r="EL395" s="207"/>
      <c r="EM395" s="207">
        <f t="shared" si="2277"/>
        <v>0</v>
      </c>
      <c r="EN395" s="206">
        <f t="shared" si="2278"/>
        <v>0</v>
      </c>
      <c r="EO395" s="206">
        <f t="shared" si="2279"/>
        <v>0</v>
      </c>
      <c r="EP395" s="207"/>
      <c r="EQ395" s="207">
        <f t="shared" si="2280"/>
        <v>0</v>
      </c>
      <c r="ER395" s="206">
        <f t="shared" si="2281"/>
        <v>0</v>
      </c>
      <c r="ES395" s="206">
        <f t="shared" si="2282"/>
        <v>0</v>
      </c>
      <c r="ET395" s="207"/>
      <c r="EU395" s="207">
        <f t="shared" si="2283"/>
        <v>0</v>
      </c>
      <c r="EV395" s="206">
        <f t="shared" si="2284"/>
        <v>0</v>
      </c>
      <c r="EW395" s="206">
        <f t="shared" si="2285"/>
        <v>0</v>
      </c>
      <c r="EX395" s="207"/>
      <c r="EY395" s="207">
        <f t="shared" si="2286"/>
        <v>0</v>
      </c>
      <c r="EZ395" s="206">
        <f t="shared" si="2287"/>
        <v>0</v>
      </c>
      <c r="FA395" s="206">
        <f t="shared" si="2288"/>
        <v>0</v>
      </c>
      <c r="FB395" s="207"/>
      <c r="FC395" s="207">
        <f t="shared" si="2289"/>
        <v>0</v>
      </c>
      <c r="FD395" s="206">
        <f t="shared" si="2290"/>
        <v>0</v>
      </c>
      <c r="FE395" s="206">
        <f t="shared" si="2291"/>
        <v>0</v>
      </c>
      <c r="FF395" s="207"/>
      <c r="FG395" s="207">
        <f t="shared" si="2292"/>
        <v>0</v>
      </c>
      <c r="FH395" s="206">
        <f t="shared" si="2293"/>
        <v>0</v>
      </c>
      <c r="FI395" s="206">
        <f t="shared" si="2294"/>
        <v>0</v>
      </c>
      <c r="FJ395" s="207"/>
      <c r="FK395" s="207">
        <f t="shared" si="2295"/>
        <v>0</v>
      </c>
      <c r="FL395" s="206">
        <f t="shared" si="2296"/>
        <v>0</v>
      </c>
      <c r="FM395" s="206">
        <f t="shared" si="2297"/>
        <v>0</v>
      </c>
      <c r="FN395" s="207"/>
      <c r="FO395" s="207">
        <f t="shared" si="2298"/>
        <v>0</v>
      </c>
      <c r="FP395" s="206">
        <f t="shared" si="2299"/>
        <v>0</v>
      </c>
      <c r="FQ395" s="206">
        <f t="shared" si="2300"/>
        <v>0</v>
      </c>
      <c r="FR395" s="207"/>
      <c r="FS395" s="207">
        <f t="shared" si="2301"/>
        <v>0</v>
      </c>
      <c r="FT395" s="206">
        <f t="shared" si="2302"/>
        <v>0</v>
      </c>
      <c r="FU395" s="206">
        <f t="shared" si="2303"/>
        <v>0</v>
      </c>
      <c r="FV395" s="207"/>
      <c r="FW395" s="207">
        <f t="shared" si="2304"/>
        <v>0</v>
      </c>
      <c r="FX395" s="206"/>
      <c r="FY395" s="206"/>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1:263" s="3" customFormat="1" x14ac:dyDescent="0.2">
      <c r="A396" s="45"/>
      <c r="B396" s="45"/>
      <c r="C396" s="45" t="s">
        <v>3</v>
      </c>
      <c r="D396" s="45">
        <v>100</v>
      </c>
      <c r="E396" s="486"/>
      <c r="F396" s="52">
        <f>SUM(E396*$D396)</f>
        <v>0</v>
      </c>
      <c r="G396" s="47"/>
      <c r="H396" s="52">
        <f>SUM(G396*$D396)</f>
        <v>0</v>
      </c>
      <c r="I396" s="47"/>
      <c r="J396" s="52">
        <f>SUM(I396*$D396)</f>
        <v>0</v>
      </c>
      <c r="K396" s="47"/>
      <c r="L396" s="52">
        <f>SUM(K396*$D396)</f>
        <v>0</v>
      </c>
      <c r="M396" s="47"/>
      <c r="N396" s="52">
        <f>SUM(M396*$D396)</f>
        <v>0</v>
      </c>
      <c r="O396" s="47"/>
      <c r="P396" s="52">
        <f>SUM(O396*$D396)</f>
        <v>0</v>
      </c>
      <c r="Q396" s="47"/>
      <c r="R396" s="52">
        <f>SUM(Q396*$D396)</f>
        <v>0</v>
      </c>
      <c r="S396" s="47"/>
      <c r="T396" s="52">
        <f>SUM(S396*$D396)</f>
        <v>0</v>
      </c>
      <c r="U396" s="47"/>
      <c r="V396" s="52">
        <f>SUM(U396*$D396)</f>
        <v>0</v>
      </c>
      <c r="W396" s="47"/>
      <c r="X396" s="52">
        <f>SUM(W396*$D396)</f>
        <v>0</v>
      </c>
      <c r="Y396" s="47"/>
      <c r="Z396" s="52">
        <f>SUM(Y396*$D396)</f>
        <v>0</v>
      </c>
      <c r="AA396" s="47"/>
      <c r="AB396" s="481">
        <f>SUM(AA396*$D396)</f>
        <v>0</v>
      </c>
      <c r="AC396" s="486"/>
      <c r="AD396" s="52">
        <f t="shared" si="2226"/>
        <v>0</v>
      </c>
      <c r="AE396" s="47"/>
      <c r="AF396" s="52">
        <f t="shared" si="2227"/>
        <v>0</v>
      </c>
      <c r="AG396" s="47"/>
      <c r="AH396" s="52">
        <f t="shared" si="2228"/>
        <v>0</v>
      </c>
      <c r="AI396" s="47"/>
      <c r="AJ396" s="52">
        <f t="shared" si="2229"/>
        <v>0</v>
      </c>
      <c r="AK396" s="47"/>
      <c r="AL396" s="52">
        <f t="shared" si="2230"/>
        <v>0</v>
      </c>
      <c r="AM396" s="47"/>
      <c r="AN396" s="52">
        <f t="shared" si="2231"/>
        <v>0</v>
      </c>
      <c r="AO396" s="47"/>
      <c r="AP396" s="52">
        <f t="shared" si="2232"/>
        <v>0</v>
      </c>
      <c r="AQ396" s="47"/>
      <c r="AR396" s="52">
        <f t="shared" si="2233"/>
        <v>0</v>
      </c>
      <c r="AS396" s="47"/>
      <c r="AT396" s="52">
        <f t="shared" si="2234"/>
        <v>0</v>
      </c>
      <c r="AU396" s="47"/>
      <c r="AV396" s="52">
        <f t="shared" si="2235"/>
        <v>0</v>
      </c>
      <c r="AW396" s="47"/>
      <c r="AX396" s="52">
        <f t="shared" si="2236"/>
        <v>0</v>
      </c>
      <c r="AY396" s="47"/>
      <c r="AZ396" s="481">
        <f t="shared" si="2237"/>
        <v>0</v>
      </c>
      <c r="BA396" s="486"/>
      <c r="BB396" s="52">
        <f t="shared" si="2238"/>
        <v>0</v>
      </c>
      <c r="BC396" s="47"/>
      <c r="BD396" s="52">
        <f t="shared" si="2239"/>
        <v>0</v>
      </c>
      <c r="BE396" s="47"/>
      <c r="BF396" s="52">
        <f t="shared" si="2240"/>
        <v>0</v>
      </c>
      <c r="BG396" s="47"/>
      <c r="BH396" s="52">
        <f t="shared" si="2241"/>
        <v>0</v>
      </c>
      <c r="BI396" s="47"/>
      <c r="BJ396" s="52">
        <f t="shared" si="2242"/>
        <v>0</v>
      </c>
      <c r="BK396" s="47"/>
      <c r="BL396" s="52">
        <f t="shared" si="2243"/>
        <v>0</v>
      </c>
      <c r="BM396" s="47"/>
      <c r="BN396" s="52">
        <f t="shared" si="2244"/>
        <v>0</v>
      </c>
      <c r="BO396" s="47"/>
      <c r="BP396" s="52">
        <f t="shared" si="2245"/>
        <v>0</v>
      </c>
      <c r="BQ396" s="47"/>
      <c r="BR396" s="52">
        <f t="shared" si="2246"/>
        <v>0</v>
      </c>
      <c r="BS396" s="47"/>
      <c r="BT396" s="52">
        <f t="shared" si="2247"/>
        <v>0</v>
      </c>
      <c r="BU396" s="47"/>
      <c r="BV396" s="52">
        <f t="shared" si="2248"/>
        <v>0</v>
      </c>
      <c r="BW396" s="47"/>
      <c r="BX396" s="505">
        <f t="shared" si="2249"/>
        <v>0</v>
      </c>
      <c r="BY396" s="499"/>
      <c r="BZ396" s="52">
        <f t="shared" si="2250"/>
        <v>0</v>
      </c>
      <c r="CA396" s="47"/>
      <c r="CB396" s="52">
        <f t="shared" si="2251"/>
        <v>0</v>
      </c>
      <c r="CC396" s="47"/>
      <c r="CD396" s="52">
        <f t="shared" si="2252"/>
        <v>0</v>
      </c>
      <c r="CE396" s="47"/>
      <c r="CF396" s="52">
        <f t="shared" si="2253"/>
        <v>0</v>
      </c>
      <c r="CG396" s="42"/>
      <c r="CH396" s="49">
        <f t="shared" si="2254"/>
        <v>0</v>
      </c>
      <c r="CI396" s="49">
        <f t="shared" si="2255"/>
        <v>0</v>
      </c>
      <c r="CJ396" s="1"/>
      <c r="CK396" s="1"/>
      <c r="CL396" s="207"/>
      <c r="CM396" s="207">
        <f t="shared" si="2256"/>
        <v>0</v>
      </c>
      <c r="CN396" s="206">
        <f t="shared" si="2257"/>
        <v>0</v>
      </c>
      <c r="CO396" s="206">
        <f t="shared" si="2258"/>
        <v>0</v>
      </c>
      <c r="CP396" s="207"/>
      <c r="CQ396" s="207">
        <f t="shared" si="2259"/>
        <v>0</v>
      </c>
      <c r="CR396" s="206">
        <f t="shared" si="2260"/>
        <v>0</v>
      </c>
      <c r="CS396" s="206">
        <f t="shared" si="2261"/>
        <v>0</v>
      </c>
      <c r="CT396" s="207"/>
      <c r="CU396" s="207">
        <f t="shared" si="2262"/>
        <v>0</v>
      </c>
      <c r="CV396" s="206">
        <f t="shared" si="2263"/>
        <v>0</v>
      </c>
      <c r="CW396" s="206">
        <f t="shared" si="2264"/>
        <v>0</v>
      </c>
      <c r="CX396" s="207"/>
      <c r="CY396" s="207"/>
      <c r="CZ396" s="206">
        <f t="shared" si="2317"/>
        <v>0</v>
      </c>
      <c r="DA396" s="206">
        <f t="shared" si="2318"/>
        <v>0</v>
      </c>
      <c r="DB396" s="207"/>
      <c r="DC396" s="207">
        <f t="shared" si="2319"/>
        <v>0</v>
      </c>
      <c r="DD396" s="206">
        <f t="shared" si="2320"/>
        <v>0</v>
      </c>
      <c r="DE396" s="206">
        <f t="shared" si="2321"/>
        <v>0</v>
      </c>
      <c r="DF396" s="207"/>
      <c r="DG396" s="207">
        <f t="shared" si="2322"/>
        <v>0</v>
      </c>
      <c r="DH396" s="206">
        <f t="shared" si="2323"/>
        <v>0</v>
      </c>
      <c r="DI396" s="206">
        <f t="shared" si="2324"/>
        <v>0</v>
      </c>
      <c r="DJ396" s="207"/>
      <c r="DK396" s="207">
        <f t="shared" si="2325"/>
        <v>0</v>
      </c>
      <c r="DL396" s="206">
        <f t="shared" si="2326"/>
        <v>0</v>
      </c>
      <c r="DM396" s="206">
        <f t="shared" si="2327"/>
        <v>0</v>
      </c>
      <c r="DN396" s="207"/>
      <c r="DO396" s="207">
        <f t="shared" si="2328"/>
        <v>0</v>
      </c>
      <c r="DP396" s="206">
        <f t="shared" si="2329"/>
        <v>0</v>
      </c>
      <c r="DQ396" s="206">
        <f t="shared" si="2330"/>
        <v>0</v>
      </c>
      <c r="DR396" s="207"/>
      <c r="DS396" s="207">
        <f t="shared" si="2331"/>
        <v>0</v>
      </c>
      <c r="DT396" s="206">
        <f t="shared" si="2332"/>
        <v>0</v>
      </c>
      <c r="DU396" s="206">
        <f t="shared" si="2333"/>
        <v>0</v>
      </c>
      <c r="DV396" s="207"/>
      <c r="DW396" s="207">
        <f t="shared" si="2265"/>
        <v>0</v>
      </c>
      <c r="DX396" s="206">
        <f t="shared" si="2266"/>
        <v>0</v>
      </c>
      <c r="DY396" s="206">
        <f t="shared" si="2267"/>
        <v>0</v>
      </c>
      <c r="DZ396" s="525"/>
      <c r="EA396" s="207">
        <f t="shared" si="2268"/>
        <v>0</v>
      </c>
      <c r="EB396" s="206">
        <f t="shared" si="2269"/>
        <v>0</v>
      </c>
      <c r="EC396" s="206">
        <f t="shared" si="2270"/>
        <v>0</v>
      </c>
      <c r="ED396" s="207"/>
      <c r="EE396" s="207">
        <f t="shared" si="2271"/>
        <v>0</v>
      </c>
      <c r="EF396" s="206">
        <f t="shared" si="2272"/>
        <v>0</v>
      </c>
      <c r="EG396" s="206">
        <f t="shared" si="2273"/>
        <v>0</v>
      </c>
      <c r="EH396" s="207"/>
      <c r="EI396" s="207">
        <f t="shared" si="2274"/>
        <v>0</v>
      </c>
      <c r="EJ396" s="206">
        <f t="shared" si="2275"/>
        <v>0</v>
      </c>
      <c r="EK396" s="206">
        <f t="shared" si="2276"/>
        <v>0</v>
      </c>
      <c r="EL396" s="207"/>
      <c r="EM396" s="207">
        <f t="shared" si="2277"/>
        <v>0</v>
      </c>
      <c r="EN396" s="206">
        <f t="shared" si="2278"/>
        <v>0</v>
      </c>
      <c r="EO396" s="206">
        <f t="shared" si="2279"/>
        <v>0</v>
      </c>
      <c r="EP396" s="207"/>
      <c r="EQ396" s="207">
        <f t="shared" si="2280"/>
        <v>0</v>
      </c>
      <c r="ER396" s="206">
        <f t="shared" si="2281"/>
        <v>0</v>
      </c>
      <c r="ES396" s="206">
        <f t="shared" si="2282"/>
        <v>0</v>
      </c>
      <c r="ET396" s="207"/>
      <c r="EU396" s="207">
        <f t="shared" si="2283"/>
        <v>0</v>
      </c>
      <c r="EV396" s="206">
        <f t="shared" si="2284"/>
        <v>0</v>
      </c>
      <c r="EW396" s="206">
        <f t="shared" si="2285"/>
        <v>0</v>
      </c>
      <c r="EX396" s="207"/>
      <c r="EY396" s="207">
        <f t="shared" si="2286"/>
        <v>0</v>
      </c>
      <c r="EZ396" s="206">
        <f t="shared" si="2287"/>
        <v>0</v>
      </c>
      <c r="FA396" s="206">
        <f t="shared" si="2288"/>
        <v>0</v>
      </c>
      <c r="FB396" s="207"/>
      <c r="FC396" s="207">
        <f t="shared" si="2289"/>
        <v>0</v>
      </c>
      <c r="FD396" s="206">
        <f t="shared" si="2290"/>
        <v>0</v>
      </c>
      <c r="FE396" s="206">
        <f t="shared" si="2291"/>
        <v>0</v>
      </c>
      <c r="FF396" s="207"/>
      <c r="FG396" s="207">
        <f t="shared" si="2292"/>
        <v>0</v>
      </c>
      <c r="FH396" s="206">
        <f t="shared" si="2293"/>
        <v>0</v>
      </c>
      <c r="FI396" s="206">
        <f t="shared" si="2294"/>
        <v>0</v>
      </c>
      <c r="FJ396" s="207"/>
      <c r="FK396" s="207">
        <f t="shared" si="2295"/>
        <v>0</v>
      </c>
      <c r="FL396" s="206">
        <f t="shared" si="2296"/>
        <v>0</v>
      </c>
      <c r="FM396" s="206">
        <f t="shared" si="2297"/>
        <v>0</v>
      </c>
      <c r="FN396" s="207"/>
      <c r="FO396" s="207">
        <f t="shared" si="2298"/>
        <v>0</v>
      </c>
      <c r="FP396" s="206">
        <f t="shared" si="2299"/>
        <v>0</v>
      </c>
      <c r="FQ396" s="206">
        <f t="shared" si="2300"/>
        <v>0</v>
      </c>
      <c r="FR396" s="207"/>
      <c r="FS396" s="207">
        <f t="shared" si="2301"/>
        <v>0</v>
      </c>
      <c r="FT396" s="206">
        <f t="shared" si="2302"/>
        <v>0</v>
      </c>
      <c r="FU396" s="206">
        <f t="shared" si="2303"/>
        <v>0</v>
      </c>
      <c r="FV396" s="207"/>
      <c r="FW396" s="207">
        <f t="shared" si="2304"/>
        <v>0</v>
      </c>
      <c r="FX396" s="206"/>
      <c r="FY396" s="206"/>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row>
    <row r="397" spans="1:263" s="3" customFormat="1" x14ac:dyDescent="0.2">
      <c r="A397" s="45"/>
      <c r="B397" s="45"/>
      <c r="C397" s="45" t="s">
        <v>3</v>
      </c>
      <c r="D397" s="45">
        <v>100</v>
      </c>
      <c r="E397" s="486"/>
      <c r="F397" s="52">
        <f t="shared" ref="F397:F413" si="2334">SUM(E397*$D397)</f>
        <v>0</v>
      </c>
      <c r="G397" s="47"/>
      <c r="H397" s="52">
        <f t="shared" ref="H397:H413" si="2335">SUM(G397*$D397)</f>
        <v>0</v>
      </c>
      <c r="I397" s="47"/>
      <c r="J397" s="52">
        <f t="shared" ref="J397:J413" si="2336">SUM(I397*$D397)</f>
        <v>0</v>
      </c>
      <c r="K397" s="47"/>
      <c r="L397" s="52">
        <f t="shared" ref="L397:L413" si="2337">SUM(K397*$D397)</f>
        <v>0</v>
      </c>
      <c r="M397" s="47"/>
      <c r="N397" s="52">
        <f t="shared" ref="N397:N413" si="2338">SUM(M397*$D397)</f>
        <v>0</v>
      </c>
      <c r="O397" s="47"/>
      <c r="P397" s="52">
        <f t="shared" ref="P397:P413" si="2339">SUM(O397*$D397)</f>
        <v>0</v>
      </c>
      <c r="Q397" s="47"/>
      <c r="R397" s="52">
        <f t="shared" ref="R397:R413" si="2340">SUM(Q397*$D397)</f>
        <v>0</v>
      </c>
      <c r="S397" s="47"/>
      <c r="T397" s="52">
        <f t="shared" ref="T397:T413" si="2341">SUM(S397*$D397)</f>
        <v>0</v>
      </c>
      <c r="U397" s="47"/>
      <c r="V397" s="52">
        <f t="shared" ref="V397:V413" si="2342">SUM(U397*$D397)</f>
        <v>0</v>
      </c>
      <c r="W397" s="47"/>
      <c r="X397" s="52">
        <f t="shared" ref="X397:X413" si="2343">SUM(W397*$D397)</f>
        <v>0</v>
      </c>
      <c r="Y397" s="47"/>
      <c r="Z397" s="52">
        <f t="shared" ref="Z397:Z413" si="2344">SUM(Y397*$D397)</f>
        <v>0</v>
      </c>
      <c r="AA397" s="47"/>
      <c r="AB397" s="481">
        <f t="shared" ref="AB397:AB413" si="2345">SUM(AA397*$D397)</f>
        <v>0</v>
      </c>
      <c r="AC397" s="486"/>
      <c r="AD397" s="52">
        <f t="shared" si="2226"/>
        <v>0</v>
      </c>
      <c r="AE397" s="47"/>
      <c r="AF397" s="52">
        <f t="shared" si="2227"/>
        <v>0</v>
      </c>
      <c r="AG397" s="47"/>
      <c r="AH397" s="52">
        <f t="shared" si="2228"/>
        <v>0</v>
      </c>
      <c r="AI397" s="47"/>
      <c r="AJ397" s="52">
        <f t="shared" si="2229"/>
        <v>0</v>
      </c>
      <c r="AK397" s="47"/>
      <c r="AL397" s="52">
        <f t="shared" si="2230"/>
        <v>0</v>
      </c>
      <c r="AM397" s="47"/>
      <c r="AN397" s="52">
        <f t="shared" si="2231"/>
        <v>0</v>
      </c>
      <c r="AO397" s="47"/>
      <c r="AP397" s="52">
        <f t="shared" si="2232"/>
        <v>0</v>
      </c>
      <c r="AQ397" s="47"/>
      <c r="AR397" s="52">
        <f t="shared" si="2233"/>
        <v>0</v>
      </c>
      <c r="AS397" s="47"/>
      <c r="AT397" s="52">
        <f t="shared" si="2234"/>
        <v>0</v>
      </c>
      <c r="AU397" s="47"/>
      <c r="AV397" s="52">
        <f t="shared" si="2235"/>
        <v>0</v>
      </c>
      <c r="AW397" s="47"/>
      <c r="AX397" s="52">
        <f t="shared" si="2236"/>
        <v>0</v>
      </c>
      <c r="AY397" s="47"/>
      <c r="AZ397" s="481">
        <f t="shared" si="2237"/>
        <v>0</v>
      </c>
      <c r="BA397" s="486"/>
      <c r="BB397" s="52">
        <f t="shared" si="2238"/>
        <v>0</v>
      </c>
      <c r="BC397" s="47"/>
      <c r="BD397" s="52">
        <f t="shared" si="2239"/>
        <v>0</v>
      </c>
      <c r="BE397" s="47"/>
      <c r="BF397" s="52">
        <f t="shared" si="2240"/>
        <v>0</v>
      </c>
      <c r="BG397" s="47"/>
      <c r="BH397" s="52">
        <f t="shared" si="2241"/>
        <v>0</v>
      </c>
      <c r="BI397" s="47"/>
      <c r="BJ397" s="52">
        <f t="shared" si="2242"/>
        <v>0</v>
      </c>
      <c r="BK397" s="47"/>
      <c r="BL397" s="52">
        <f t="shared" si="2243"/>
        <v>0</v>
      </c>
      <c r="BM397" s="47"/>
      <c r="BN397" s="52">
        <f t="shared" si="2244"/>
        <v>0</v>
      </c>
      <c r="BO397" s="47"/>
      <c r="BP397" s="52">
        <f t="shared" si="2245"/>
        <v>0</v>
      </c>
      <c r="BQ397" s="47"/>
      <c r="BR397" s="52">
        <f t="shared" si="2246"/>
        <v>0</v>
      </c>
      <c r="BS397" s="47"/>
      <c r="BT397" s="52">
        <f t="shared" si="2247"/>
        <v>0</v>
      </c>
      <c r="BU397" s="47"/>
      <c r="BV397" s="52">
        <f t="shared" si="2248"/>
        <v>0</v>
      </c>
      <c r="BW397" s="47"/>
      <c r="BX397" s="505">
        <f t="shared" si="2249"/>
        <v>0</v>
      </c>
      <c r="BY397" s="499"/>
      <c r="BZ397" s="52">
        <f t="shared" si="2250"/>
        <v>0</v>
      </c>
      <c r="CA397" s="47"/>
      <c r="CB397" s="52">
        <f t="shared" si="2251"/>
        <v>0</v>
      </c>
      <c r="CC397" s="47"/>
      <c r="CD397" s="52">
        <f t="shared" si="2252"/>
        <v>0</v>
      </c>
      <c r="CE397" s="47"/>
      <c r="CF397" s="52">
        <f t="shared" si="2253"/>
        <v>0</v>
      </c>
      <c r="CG397" s="42"/>
      <c r="CH397" s="49">
        <f t="shared" si="2254"/>
        <v>0</v>
      </c>
      <c r="CI397" s="49">
        <f t="shared" si="2255"/>
        <v>0</v>
      </c>
      <c r="CJ397" s="1"/>
      <c r="CK397" s="1"/>
      <c r="CL397" s="207"/>
      <c r="CM397" s="207">
        <f t="shared" si="2256"/>
        <v>0</v>
      </c>
      <c r="CN397" s="206">
        <f t="shared" si="2257"/>
        <v>0</v>
      </c>
      <c r="CO397" s="206">
        <f t="shared" si="2258"/>
        <v>0</v>
      </c>
      <c r="CP397" s="207"/>
      <c r="CQ397" s="207">
        <f t="shared" si="2259"/>
        <v>0</v>
      </c>
      <c r="CR397" s="206">
        <f t="shared" si="2260"/>
        <v>0</v>
      </c>
      <c r="CS397" s="206">
        <f t="shared" si="2261"/>
        <v>0</v>
      </c>
      <c r="CT397" s="207"/>
      <c r="CU397" s="207">
        <f t="shared" si="2262"/>
        <v>0</v>
      </c>
      <c r="CV397" s="206">
        <f t="shared" si="2263"/>
        <v>0</v>
      </c>
      <c r="CW397" s="206">
        <f t="shared" si="2264"/>
        <v>0</v>
      </c>
      <c r="CX397" s="207"/>
      <c r="CY397" s="207"/>
      <c r="CZ397" s="206">
        <f t="shared" si="2317"/>
        <v>0</v>
      </c>
      <c r="DA397" s="206">
        <f t="shared" si="2318"/>
        <v>0</v>
      </c>
      <c r="DB397" s="207"/>
      <c r="DC397" s="207">
        <f t="shared" si="2319"/>
        <v>0</v>
      </c>
      <c r="DD397" s="206">
        <f t="shared" si="2320"/>
        <v>0</v>
      </c>
      <c r="DE397" s="206">
        <f t="shared" si="2321"/>
        <v>0</v>
      </c>
      <c r="DF397" s="207"/>
      <c r="DG397" s="207">
        <f t="shared" si="2322"/>
        <v>0</v>
      </c>
      <c r="DH397" s="206">
        <f t="shared" si="2323"/>
        <v>0</v>
      </c>
      <c r="DI397" s="206">
        <f t="shared" si="2324"/>
        <v>0</v>
      </c>
      <c r="DJ397" s="207"/>
      <c r="DK397" s="207">
        <f t="shared" si="2325"/>
        <v>0</v>
      </c>
      <c r="DL397" s="206">
        <f t="shared" si="2326"/>
        <v>0</v>
      </c>
      <c r="DM397" s="206">
        <f t="shared" si="2327"/>
        <v>0</v>
      </c>
      <c r="DN397" s="207"/>
      <c r="DO397" s="207">
        <f t="shared" si="2328"/>
        <v>0</v>
      </c>
      <c r="DP397" s="206">
        <f t="shared" si="2329"/>
        <v>0</v>
      </c>
      <c r="DQ397" s="206">
        <f t="shared" si="2330"/>
        <v>0</v>
      </c>
      <c r="DR397" s="207"/>
      <c r="DS397" s="207">
        <f t="shared" si="2331"/>
        <v>0</v>
      </c>
      <c r="DT397" s="206">
        <f t="shared" si="2332"/>
        <v>0</v>
      </c>
      <c r="DU397" s="206">
        <f t="shared" si="2333"/>
        <v>0</v>
      </c>
      <c r="DV397" s="207"/>
      <c r="DW397" s="207">
        <f t="shared" si="2265"/>
        <v>0</v>
      </c>
      <c r="DX397" s="206">
        <f t="shared" si="2266"/>
        <v>0</v>
      </c>
      <c r="DY397" s="206">
        <f t="shared" si="2267"/>
        <v>0</v>
      </c>
      <c r="DZ397" s="525"/>
      <c r="EA397" s="207">
        <f t="shared" si="2268"/>
        <v>0</v>
      </c>
      <c r="EB397" s="206">
        <f t="shared" si="2269"/>
        <v>0</v>
      </c>
      <c r="EC397" s="206">
        <f t="shared" si="2270"/>
        <v>0</v>
      </c>
      <c r="ED397" s="207"/>
      <c r="EE397" s="207">
        <f t="shared" si="2271"/>
        <v>0</v>
      </c>
      <c r="EF397" s="206">
        <f t="shared" si="2272"/>
        <v>0</v>
      </c>
      <c r="EG397" s="206">
        <f t="shared" si="2273"/>
        <v>0</v>
      </c>
      <c r="EH397" s="207"/>
      <c r="EI397" s="207">
        <f t="shared" si="2274"/>
        <v>0</v>
      </c>
      <c r="EJ397" s="206">
        <f t="shared" si="2275"/>
        <v>0</v>
      </c>
      <c r="EK397" s="206">
        <f t="shared" si="2276"/>
        <v>0</v>
      </c>
      <c r="EL397" s="207"/>
      <c r="EM397" s="207">
        <f t="shared" si="2277"/>
        <v>0</v>
      </c>
      <c r="EN397" s="206">
        <f t="shared" si="2278"/>
        <v>0</v>
      </c>
      <c r="EO397" s="206">
        <f t="shared" si="2279"/>
        <v>0</v>
      </c>
      <c r="EP397" s="207"/>
      <c r="EQ397" s="207">
        <f t="shared" si="2280"/>
        <v>0</v>
      </c>
      <c r="ER397" s="206">
        <f t="shared" si="2281"/>
        <v>0</v>
      </c>
      <c r="ES397" s="206">
        <f t="shared" si="2282"/>
        <v>0</v>
      </c>
      <c r="ET397" s="207"/>
      <c r="EU397" s="207">
        <f t="shared" si="2283"/>
        <v>0</v>
      </c>
      <c r="EV397" s="206">
        <f t="shared" si="2284"/>
        <v>0</v>
      </c>
      <c r="EW397" s="206">
        <f t="shared" si="2285"/>
        <v>0</v>
      </c>
      <c r="EX397" s="207"/>
      <c r="EY397" s="207">
        <f t="shared" si="2286"/>
        <v>0</v>
      </c>
      <c r="EZ397" s="206">
        <f t="shared" si="2287"/>
        <v>0</v>
      </c>
      <c r="FA397" s="206">
        <f t="shared" si="2288"/>
        <v>0</v>
      </c>
      <c r="FB397" s="207"/>
      <c r="FC397" s="207">
        <f t="shared" si="2289"/>
        <v>0</v>
      </c>
      <c r="FD397" s="206">
        <f t="shared" si="2290"/>
        <v>0</v>
      </c>
      <c r="FE397" s="206">
        <f t="shared" si="2291"/>
        <v>0</v>
      </c>
      <c r="FF397" s="207"/>
      <c r="FG397" s="207">
        <f t="shared" si="2292"/>
        <v>0</v>
      </c>
      <c r="FH397" s="206">
        <f t="shared" si="2293"/>
        <v>0</v>
      </c>
      <c r="FI397" s="206">
        <f t="shared" si="2294"/>
        <v>0</v>
      </c>
      <c r="FJ397" s="207"/>
      <c r="FK397" s="207">
        <f t="shared" si="2295"/>
        <v>0</v>
      </c>
      <c r="FL397" s="206">
        <f t="shared" si="2296"/>
        <v>0</v>
      </c>
      <c r="FM397" s="206">
        <f t="shared" si="2297"/>
        <v>0</v>
      </c>
      <c r="FN397" s="207"/>
      <c r="FO397" s="207">
        <f t="shared" si="2298"/>
        <v>0</v>
      </c>
      <c r="FP397" s="206">
        <f t="shared" si="2299"/>
        <v>0</v>
      </c>
      <c r="FQ397" s="206">
        <f t="shared" si="2300"/>
        <v>0</v>
      </c>
      <c r="FR397" s="207"/>
      <c r="FS397" s="207">
        <f t="shared" si="2301"/>
        <v>0</v>
      </c>
      <c r="FT397" s="206">
        <f t="shared" si="2302"/>
        <v>0</v>
      </c>
      <c r="FU397" s="206">
        <f t="shared" si="2303"/>
        <v>0</v>
      </c>
      <c r="FV397" s="207"/>
      <c r="FW397" s="207">
        <f t="shared" si="2304"/>
        <v>0</v>
      </c>
      <c r="FX397" s="206"/>
      <c r="FY397" s="206"/>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row>
    <row r="398" spans="1:263" s="3" customFormat="1" x14ac:dyDescent="0.2">
      <c r="A398" s="45"/>
      <c r="B398" s="45"/>
      <c r="C398" s="45" t="s">
        <v>3</v>
      </c>
      <c r="D398" s="45">
        <v>100</v>
      </c>
      <c r="E398" s="486"/>
      <c r="F398" s="52">
        <f t="shared" si="2334"/>
        <v>0</v>
      </c>
      <c r="G398" s="47"/>
      <c r="H398" s="52">
        <f t="shared" si="2335"/>
        <v>0</v>
      </c>
      <c r="I398" s="47"/>
      <c r="J398" s="52">
        <f t="shared" si="2336"/>
        <v>0</v>
      </c>
      <c r="K398" s="47"/>
      <c r="L398" s="52">
        <f t="shared" si="2337"/>
        <v>0</v>
      </c>
      <c r="M398" s="47"/>
      <c r="N398" s="52">
        <f t="shared" si="2338"/>
        <v>0</v>
      </c>
      <c r="O398" s="47"/>
      <c r="P398" s="52">
        <f t="shared" si="2339"/>
        <v>0</v>
      </c>
      <c r="Q398" s="47"/>
      <c r="R398" s="52">
        <f t="shared" si="2340"/>
        <v>0</v>
      </c>
      <c r="S398" s="47"/>
      <c r="T398" s="52">
        <f t="shared" si="2341"/>
        <v>0</v>
      </c>
      <c r="U398" s="47"/>
      <c r="V398" s="52">
        <f t="shared" si="2342"/>
        <v>0</v>
      </c>
      <c r="W398" s="47"/>
      <c r="X398" s="52">
        <f t="shared" si="2343"/>
        <v>0</v>
      </c>
      <c r="Y398" s="47"/>
      <c r="Z398" s="52">
        <f t="shared" si="2344"/>
        <v>0</v>
      </c>
      <c r="AA398" s="47"/>
      <c r="AB398" s="481">
        <f t="shared" si="2345"/>
        <v>0</v>
      </c>
      <c r="AC398" s="486"/>
      <c r="AD398" s="52">
        <f t="shared" si="2226"/>
        <v>0</v>
      </c>
      <c r="AE398" s="47"/>
      <c r="AF398" s="52">
        <f t="shared" si="2227"/>
        <v>0</v>
      </c>
      <c r="AG398" s="47"/>
      <c r="AH398" s="52">
        <f t="shared" si="2228"/>
        <v>0</v>
      </c>
      <c r="AI398" s="47"/>
      <c r="AJ398" s="52">
        <f t="shared" si="2229"/>
        <v>0</v>
      </c>
      <c r="AK398" s="47"/>
      <c r="AL398" s="52">
        <f t="shared" si="2230"/>
        <v>0</v>
      </c>
      <c r="AM398" s="47"/>
      <c r="AN398" s="52">
        <f t="shared" si="2231"/>
        <v>0</v>
      </c>
      <c r="AO398" s="47"/>
      <c r="AP398" s="52">
        <f t="shared" si="2232"/>
        <v>0</v>
      </c>
      <c r="AQ398" s="47"/>
      <c r="AR398" s="52">
        <f t="shared" si="2233"/>
        <v>0</v>
      </c>
      <c r="AS398" s="47"/>
      <c r="AT398" s="52">
        <f t="shared" si="2234"/>
        <v>0</v>
      </c>
      <c r="AU398" s="47"/>
      <c r="AV398" s="52">
        <f t="shared" si="2235"/>
        <v>0</v>
      </c>
      <c r="AW398" s="47"/>
      <c r="AX398" s="52">
        <f t="shared" si="2236"/>
        <v>0</v>
      </c>
      <c r="AY398" s="47"/>
      <c r="AZ398" s="481">
        <f t="shared" si="2237"/>
        <v>0</v>
      </c>
      <c r="BA398" s="486"/>
      <c r="BB398" s="52">
        <f t="shared" si="2238"/>
        <v>0</v>
      </c>
      <c r="BC398" s="47"/>
      <c r="BD398" s="52">
        <f t="shared" si="2239"/>
        <v>0</v>
      </c>
      <c r="BE398" s="47"/>
      <c r="BF398" s="52">
        <f t="shared" si="2240"/>
        <v>0</v>
      </c>
      <c r="BG398" s="47"/>
      <c r="BH398" s="52">
        <f t="shared" si="2241"/>
        <v>0</v>
      </c>
      <c r="BI398" s="47"/>
      <c r="BJ398" s="52">
        <f t="shared" si="2242"/>
        <v>0</v>
      </c>
      <c r="BK398" s="47"/>
      <c r="BL398" s="52">
        <f t="shared" si="2243"/>
        <v>0</v>
      </c>
      <c r="BM398" s="47"/>
      <c r="BN398" s="52">
        <f t="shared" si="2244"/>
        <v>0</v>
      </c>
      <c r="BO398" s="47"/>
      <c r="BP398" s="52">
        <f t="shared" si="2245"/>
        <v>0</v>
      </c>
      <c r="BQ398" s="47"/>
      <c r="BR398" s="52">
        <f t="shared" si="2246"/>
        <v>0</v>
      </c>
      <c r="BS398" s="47"/>
      <c r="BT398" s="52">
        <f t="shared" si="2247"/>
        <v>0</v>
      </c>
      <c r="BU398" s="47"/>
      <c r="BV398" s="52">
        <f t="shared" si="2248"/>
        <v>0</v>
      </c>
      <c r="BW398" s="47"/>
      <c r="BX398" s="505">
        <f t="shared" si="2249"/>
        <v>0</v>
      </c>
      <c r="BY398" s="499"/>
      <c r="BZ398" s="52">
        <f t="shared" si="2250"/>
        <v>0</v>
      </c>
      <c r="CA398" s="47"/>
      <c r="CB398" s="52">
        <f t="shared" si="2251"/>
        <v>0</v>
      </c>
      <c r="CC398" s="47"/>
      <c r="CD398" s="52">
        <f t="shared" si="2252"/>
        <v>0</v>
      </c>
      <c r="CE398" s="47"/>
      <c r="CF398" s="52">
        <f t="shared" si="2253"/>
        <v>0</v>
      </c>
      <c r="CG398" s="42"/>
      <c r="CH398" s="49">
        <f t="shared" si="2254"/>
        <v>0</v>
      </c>
      <c r="CI398" s="49">
        <f t="shared" si="2255"/>
        <v>0</v>
      </c>
      <c r="CJ398" s="1"/>
      <c r="CK398" s="1"/>
      <c r="CL398" s="207"/>
      <c r="CM398" s="207">
        <f t="shared" si="2256"/>
        <v>0</v>
      </c>
      <c r="CN398" s="206">
        <f t="shared" si="2257"/>
        <v>0</v>
      </c>
      <c r="CO398" s="206">
        <f t="shared" si="2258"/>
        <v>0</v>
      </c>
      <c r="CP398" s="207"/>
      <c r="CQ398" s="207">
        <f t="shared" si="2259"/>
        <v>0</v>
      </c>
      <c r="CR398" s="206">
        <f t="shared" si="2260"/>
        <v>0</v>
      </c>
      <c r="CS398" s="206">
        <f t="shared" si="2261"/>
        <v>0</v>
      </c>
      <c r="CT398" s="207"/>
      <c r="CU398" s="207">
        <f t="shared" si="2262"/>
        <v>0</v>
      </c>
      <c r="CV398" s="206">
        <f t="shared" si="2263"/>
        <v>0</v>
      </c>
      <c r="CW398" s="206">
        <f t="shared" si="2264"/>
        <v>0</v>
      </c>
      <c r="CX398" s="207"/>
      <c r="CY398" s="207"/>
      <c r="CZ398" s="206">
        <f t="shared" si="2317"/>
        <v>0</v>
      </c>
      <c r="DA398" s="206">
        <f t="shared" si="2318"/>
        <v>0</v>
      </c>
      <c r="DB398" s="207"/>
      <c r="DC398" s="207">
        <f t="shared" si="2319"/>
        <v>0</v>
      </c>
      <c r="DD398" s="206">
        <f t="shared" si="2320"/>
        <v>0</v>
      </c>
      <c r="DE398" s="206">
        <f t="shared" si="2321"/>
        <v>0</v>
      </c>
      <c r="DF398" s="207"/>
      <c r="DG398" s="207">
        <f t="shared" si="2322"/>
        <v>0</v>
      </c>
      <c r="DH398" s="206">
        <f t="shared" si="2323"/>
        <v>0</v>
      </c>
      <c r="DI398" s="206">
        <f t="shared" si="2324"/>
        <v>0</v>
      </c>
      <c r="DJ398" s="207"/>
      <c r="DK398" s="207">
        <f t="shared" si="2325"/>
        <v>0</v>
      </c>
      <c r="DL398" s="206">
        <f t="shared" si="2326"/>
        <v>0</v>
      </c>
      <c r="DM398" s="206">
        <f t="shared" si="2327"/>
        <v>0</v>
      </c>
      <c r="DN398" s="207"/>
      <c r="DO398" s="207">
        <f t="shared" si="2328"/>
        <v>0</v>
      </c>
      <c r="DP398" s="206">
        <f t="shared" si="2329"/>
        <v>0</v>
      </c>
      <c r="DQ398" s="206">
        <f t="shared" si="2330"/>
        <v>0</v>
      </c>
      <c r="DR398" s="207"/>
      <c r="DS398" s="207">
        <f t="shared" si="2331"/>
        <v>0</v>
      </c>
      <c r="DT398" s="206">
        <f t="shared" si="2332"/>
        <v>0</v>
      </c>
      <c r="DU398" s="206">
        <f t="shared" si="2333"/>
        <v>0</v>
      </c>
      <c r="DV398" s="207"/>
      <c r="DW398" s="207">
        <f t="shared" si="2265"/>
        <v>0</v>
      </c>
      <c r="DX398" s="206">
        <f t="shared" si="2266"/>
        <v>0</v>
      </c>
      <c r="DY398" s="206">
        <f t="shared" si="2267"/>
        <v>0</v>
      </c>
      <c r="DZ398" s="525"/>
      <c r="EA398" s="207">
        <f t="shared" si="2268"/>
        <v>0</v>
      </c>
      <c r="EB398" s="206">
        <f t="shared" si="2269"/>
        <v>0</v>
      </c>
      <c r="EC398" s="206">
        <f t="shared" si="2270"/>
        <v>0</v>
      </c>
      <c r="ED398" s="207"/>
      <c r="EE398" s="207">
        <f t="shared" si="2271"/>
        <v>0</v>
      </c>
      <c r="EF398" s="206">
        <f t="shared" si="2272"/>
        <v>0</v>
      </c>
      <c r="EG398" s="206">
        <f t="shared" si="2273"/>
        <v>0</v>
      </c>
      <c r="EH398" s="207"/>
      <c r="EI398" s="207">
        <f t="shared" si="2274"/>
        <v>0</v>
      </c>
      <c r="EJ398" s="206">
        <f t="shared" si="2275"/>
        <v>0</v>
      </c>
      <c r="EK398" s="206">
        <f t="shared" si="2276"/>
        <v>0</v>
      </c>
      <c r="EL398" s="207"/>
      <c r="EM398" s="207">
        <f t="shared" si="2277"/>
        <v>0</v>
      </c>
      <c r="EN398" s="206">
        <f t="shared" si="2278"/>
        <v>0</v>
      </c>
      <c r="EO398" s="206">
        <f t="shared" si="2279"/>
        <v>0</v>
      </c>
      <c r="EP398" s="207"/>
      <c r="EQ398" s="207">
        <f t="shared" si="2280"/>
        <v>0</v>
      </c>
      <c r="ER398" s="206">
        <f t="shared" si="2281"/>
        <v>0</v>
      </c>
      <c r="ES398" s="206">
        <f t="shared" si="2282"/>
        <v>0</v>
      </c>
      <c r="ET398" s="207"/>
      <c r="EU398" s="207">
        <f t="shared" si="2283"/>
        <v>0</v>
      </c>
      <c r="EV398" s="206">
        <f t="shared" si="2284"/>
        <v>0</v>
      </c>
      <c r="EW398" s="206">
        <f t="shared" si="2285"/>
        <v>0</v>
      </c>
      <c r="EX398" s="207"/>
      <c r="EY398" s="207">
        <f t="shared" si="2286"/>
        <v>0</v>
      </c>
      <c r="EZ398" s="206">
        <f t="shared" si="2287"/>
        <v>0</v>
      </c>
      <c r="FA398" s="206">
        <f t="shared" si="2288"/>
        <v>0</v>
      </c>
      <c r="FB398" s="207"/>
      <c r="FC398" s="207">
        <f t="shared" si="2289"/>
        <v>0</v>
      </c>
      <c r="FD398" s="206">
        <f t="shared" si="2290"/>
        <v>0</v>
      </c>
      <c r="FE398" s="206">
        <f t="shared" si="2291"/>
        <v>0</v>
      </c>
      <c r="FF398" s="207"/>
      <c r="FG398" s="207">
        <f t="shared" si="2292"/>
        <v>0</v>
      </c>
      <c r="FH398" s="206">
        <f t="shared" si="2293"/>
        <v>0</v>
      </c>
      <c r="FI398" s="206">
        <f t="shared" si="2294"/>
        <v>0</v>
      </c>
      <c r="FJ398" s="207"/>
      <c r="FK398" s="207">
        <f t="shared" si="2295"/>
        <v>0</v>
      </c>
      <c r="FL398" s="206">
        <f t="shared" si="2296"/>
        <v>0</v>
      </c>
      <c r="FM398" s="206">
        <f t="shared" si="2297"/>
        <v>0</v>
      </c>
      <c r="FN398" s="207"/>
      <c r="FO398" s="207">
        <f t="shared" si="2298"/>
        <v>0</v>
      </c>
      <c r="FP398" s="206">
        <f t="shared" si="2299"/>
        <v>0</v>
      </c>
      <c r="FQ398" s="206">
        <f t="shared" si="2300"/>
        <v>0</v>
      </c>
      <c r="FR398" s="207"/>
      <c r="FS398" s="207">
        <f t="shared" si="2301"/>
        <v>0</v>
      </c>
      <c r="FT398" s="206">
        <f t="shared" si="2302"/>
        <v>0</v>
      </c>
      <c r="FU398" s="206">
        <f t="shared" si="2303"/>
        <v>0</v>
      </c>
      <c r="FV398" s="207"/>
      <c r="FW398" s="207">
        <f t="shared" si="2304"/>
        <v>0</v>
      </c>
      <c r="FX398" s="206"/>
      <c r="FY398" s="206"/>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row>
    <row r="399" spans="1:263" s="3" customFormat="1" x14ac:dyDescent="0.2">
      <c r="A399" s="45"/>
      <c r="B399" s="45"/>
      <c r="C399" s="45" t="s">
        <v>3</v>
      </c>
      <c r="D399" s="45">
        <v>100</v>
      </c>
      <c r="E399" s="486"/>
      <c r="F399" s="52">
        <f t="shared" si="2334"/>
        <v>0</v>
      </c>
      <c r="G399" s="47"/>
      <c r="H399" s="52">
        <f t="shared" si="2335"/>
        <v>0</v>
      </c>
      <c r="I399" s="47"/>
      <c r="J399" s="52">
        <f t="shared" si="2336"/>
        <v>0</v>
      </c>
      <c r="K399" s="47"/>
      <c r="L399" s="52">
        <f t="shared" si="2337"/>
        <v>0</v>
      </c>
      <c r="M399" s="47"/>
      <c r="N399" s="52">
        <f t="shared" si="2338"/>
        <v>0</v>
      </c>
      <c r="O399" s="47"/>
      <c r="P399" s="52">
        <f t="shared" si="2339"/>
        <v>0</v>
      </c>
      <c r="Q399" s="47"/>
      <c r="R399" s="52">
        <f t="shared" si="2340"/>
        <v>0</v>
      </c>
      <c r="S399" s="47"/>
      <c r="T399" s="52">
        <f t="shared" si="2341"/>
        <v>0</v>
      </c>
      <c r="U399" s="47"/>
      <c r="V399" s="52">
        <f t="shared" si="2342"/>
        <v>0</v>
      </c>
      <c r="W399" s="47"/>
      <c r="X399" s="52">
        <f t="shared" si="2343"/>
        <v>0</v>
      </c>
      <c r="Y399" s="47"/>
      <c r="Z399" s="52">
        <f t="shared" si="2344"/>
        <v>0</v>
      </c>
      <c r="AA399" s="47"/>
      <c r="AB399" s="481">
        <f t="shared" si="2345"/>
        <v>0</v>
      </c>
      <c r="AC399" s="486"/>
      <c r="AD399" s="52">
        <f t="shared" si="2226"/>
        <v>0</v>
      </c>
      <c r="AE399" s="47"/>
      <c r="AF399" s="52">
        <f t="shared" si="2227"/>
        <v>0</v>
      </c>
      <c r="AG399" s="47"/>
      <c r="AH399" s="52">
        <f t="shared" si="2228"/>
        <v>0</v>
      </c>
      <c r="AI399" s="47"/>
      <c r="AJ399" s="52">
        <f t="shared" si="2229"/>
        <v>0</v>
      </c>
      <c r="AK399" s="47"/>
      <c r="AL399" s="52">
        <f t="shared" si="2230"/>
        <v>0</v>
      </c>
      <c r="AM399" s="47"/>
      <c r="AN399" s="52">
        <f t="shared" si="2231"/>
        <v>0</v>
      </c>
      <c r="AO399" s="47"/>
      <c r="AP399" s="52">
        <f t="shared" si="2232"/>
        <v>0</v>
      </c>
      <c r="AQ399" s="47"/>
      <c r="AR399" s="52">
        <f t="shared" si="2233"/>
        <v>0</v>
      </c>
      <c r="AS399" s="47"/>
      <c r="AT399" s="52">
        <f t="shared" si="2234"/>
        <v>0</v>
      </c>
      <c r="AU399" s="47"/>
      <c r="AV399" s="52">
        <f t="shared" si="2235"/>
        <v>0</v>
      </c>
      <c r="AW399" s="47"/>
      <c r="AX399" s="52">
        <f t="shared" si="2236"/>
        <v>0</v>
      </c>
      <c r="AY399" s="47"/>
      <c r="AZ399" s="481">
        <f t="shared" si="2237"/>
        <v>0</v>
      </c>
      <c r="BA399" s="486"/>
      <c r="BB399" s="52">
        <f t="shared" si="2238"/>
        <v>0</v>
      </c>
      <c r="BC399" s="47"/>
      <c r="BD399" s="52">
        <f t="shared" si="2239"/>
        <v>0</v>
      </c>
      <c r="BE399" s="47"/>
      <c r="BF399" s="52">
        <f t="shared" si="2240"/>
        <v>0</v>
      </c>
      <c r="BG399" s="47"/>
      <c r="BH399" s="52">
        <f t="shared" si="2241"/>
        <v>0</v>
      </c>
      <c r="BI399" s="47"/>
      <c r="BJ399" s="52">
        <f t="shared" si="2242"/>
        <v>0</v>
      </c>
      <c r="BK399" s="47"/>
      <c r="BL399" s="52">
        <f t="shared" si="2243"/>
        <v>0</v>
      </c>
      <c r="BM399" s="47"/>
      <c r="BN399" s="52">
        <f t="shared" si="2244"/>
        <v>0</v>
      </c>
      <c r="BO399" s="47"/>
      <c r="BP399" s="52">
        <f t="shared" si="2245"/>
        <v>0</v>
      </c>
      <c r="BQ399" s="47"/>
      <c r="BR399" s="52">
        <f t="shared" si="2246"/>
        <v>0</v>
      </c>
      <c r="BS399" s="47"/>
      <c r="BT399" s="52">
        <f t="shared" si="2247"/>
        <v>0</v>
      </c>
      <c r="BU399" s="47"/>
      <c r="BV399" s="52">
        <f t="shared" si="2248"/>
        <v>0</v>
      </c>
      <c r="BW399" s="47"/>
      <c r="BX399" s="505">
        <f t="shared" si="2249"/>
        <v>0</v>
      </c>
      <c r="BY399" s="499"/>
      <c r="BZ399" s="52">
        <f t="shared" si="2250"/>
        <v>0</v>
      </c>
      <c r="CA399" s="47"/>
      <c r="CB399" s="52">
        <f t="shared" si="2251"/>
        <v>0</v>
      </c>
      <c r="CC399" s="47"/>
      <c r="CD399" s="52">
        <f t="shared" si="2252"/>
        <v>0</v>
      </c>
      <c r="CE399" s="47"/>
      <c r="CF399" s="52">
        <f t="shared" si="2253"/>
        <v>0</v>
      </c>
      <c r="CG399" s="42"/>
      <c r="CH399" s="49">
        <f t="shared" si="2254"/>
        <v>0</v>
      </c>
      <c r="CI399" s="49">
        <f t="shared" si="2255"/>
        <v>0</v>
      </c>
      <c r="CJ399" s="1"/>
      <c r="CK399" s="1"/>
      <c r="CL399" s="207"/>
      <c r="CM399" s="207">
        <f t="shared" si="2256"/>
        <v>0</v>
      </c>
      <c r="CN399" s="206">
        <f t="shared" si="2257"/>
        <v>0</v>
      </c>
      <c r="CO399" s="206">
        <f t="shared" si="2258"/>
        <v>0</v>
      </c>
      <c r="CP399" s="207"/>
      <c r="CQ399" s="207">
        <f t="shared" si="2259"/>
        <v>0</v>
      </c>
      <c r="CR399" s="206">
        <f t="shared" si="2260"/>
        <v>0</v>
      </c>
      <c r="CS399" s="206">
        <f t="shared" si="2261"/>
        <v>0</v>
      </c>
      <c r="CT399" s="207"/>
      <c r="CU399" s="207">
        <f t="shared" si="2262"/>
        <v>0</v>
      </c>
      <c r="CV399" s="206">
        <f t="shared" si="2263"/>
        <v>0</v>
      </c>
      <c r="CW399" s="206">
        <f t="shared" si="2264"/>
        <v>0</v>
      </c>
      <c r="CX399" s="207"/>
      <c r="CY399" s="207"/>
      <c r="CZ399" s="206">
        <f t="shared" si="2317"/>
        <v>0</v>
      </c>
      <c r="DA399" s="206">
        <f t="shared" si="2318"/>
        <v>0</v>
      </c>
      <c r="DB399" s="207"/>
      <c r="DC399" s="207">
        <f t="shared" si="2319"/>
        <v>0</v>
      </c>
      <c r="DD399" s="206">
        <f t="shared" si="2320"/>
        <v>0</v>
      </c>
      <c r="DE399" s="206">
        <f t="shared" si="2321"/>
        <v>0</v>
      </c>
      <c r="DF399" s="207"/>
      <c r="DG399" s="207">
        <f t="shared" si="2322"/>
        <v>0</v>
      </c>
      <c r="DH399" s="206">
        <f t="shared" si="2323"/>
        <v>0</v>
      </c>
      <c r="DI399" s="206">
        <f t="shared" si="2324"/>
        <v>0</v>
      </c>
      <c r="DJ399" s="207"/>
      <c r="DK399" s="207">
        <f t="shared" si="2325"/>
        <v>0</v>
      </c>
      <c r="DL399" s="206">
        <f t="shared" si="2326"/>
        <v>0</v>
      </c>
      <c r="DM399" s="206">
        <f t="shared" si="2327"/>
        <v>0</v>
      </c>
      <c r="DN399" s="207"/>
      <c r="DO399" s="207">
        <f t="shared" si="2328"/>
        <v>0</v>
      </c>
      <c r="DP399" s="206">
        <f t="shared" si="2329"/>
        <v>0</v>
      </c>
      <c r="DQ399" s="206">
        <f t="shared" si="2330"/>
        <v>0</v>
      </c>
      <c r="DR399" s="207"/>
      <c r="DS399" s="207">
        <f t="shared" si="2331"/>
        <v>0</v>
      </c>
      <c r="DT399" s="206">
        <f t="shared" si="2332"/>
        <v>0</v>
      </c>
      <c r="DU399" s="206">
        <f t="shared" si="2333"/>
        <v>0</v>
      </c>
      <c r="DV399" s="207"/>
      <c r="DW399" s="207">
        <f t="shared" si="2265"/>
        <v>0</v>
      </c>
      <c r="DX399" s="206">
        <f t="shared" si="2266"/>
        <v>0</v>
      </c>
      <c r="DY399" s="206">
        <f t="shared" si="2267"/>
        <v>0</v>
      </c>
      <c r="DZ399" s="525"/>
      <c r="EA399" s="207">
        <f t="shared" si="2268"/>
        <v>0</v>
      </c>
      <c r="EB399" s="206">
        <f t="shared" si="2269"/>
        <v>0</v>
      </c>
      <c r="EC399" s="206">
        <f t="shared" si="2270"/>
        <v>0</v>
      </c>
      <c r="ED399" s="207"/>
      <c r="EE399" s="207">
        <f t="shared" si="2271"/>
        <v>0</v>
      </c>
      <c r="EF399" s="206">
        <f t="shared" si="2272"/>
        <v>0</v>
      </c>
      <c r="EG399" s="206">
        <f t="shared" si="2273"/>
        <v>0</v>
      </c>
      <c r="EH399" s="207"/>
      <c r="EI399" s="207">
        <f t="shared" si="2274"/>
        <v>0</v>
      </c>
      <c r="EJ399" s="206">
        <f t="shared" si="2275"/>
        <v>0</v>
      </c>
      <c r="EK399" s="206">
        <f t="shared" si="2276"/>
        <v>0</v>
      </c>
      <c r="EL399" s="207"/>
      <c r="EM399" s="207">
        <f t="shared" si="2277"/>
        <v>0</v>
      </c>
      <c r="EN399" s="206">
        <f t="shared" si="2278"/>
        <v>0</v>
      </c>
      <c r="EO399" s="206">
        <f t="shared" si="2279"/>
        <v>0</v>
      </c>
      <c r="EP399" s="207"/>
      <c r="EQ399" s="207">
        <f t="shared" si="2280"/>
        <v>0</v>
      </c>
      <c r="ER399" s="206">
        <f t="shared" si="2281"/>
        <v>0</v>
      </c>
      <c r="ES399" s="206">
        <f t="shared" si="2282"/>
        <v>0</v>
      </c>
      <c r="ET399" s="207"/>
      <c r="EU399" s="207">
        <f t="shared" si="2283"/>
        <v>0</v>
      </c>
      <c r="EV399" s="206">
        <f t="shared" si="2284"/>
        <v>0</v>
      </c>
      <c r="EW399" s="206">
        <f t="shared" si="2285"/>
        <v>0</v>
      </c>
      <c r="EX399" s="207"/>
      <c r="EY399" s="207">
        <f t="shared" si="2286"/>
        <v>0</v>
      </c>
      <c r="EZ399" s="206">
        <f t="shared" si="2287"/>
        <v>0</v>
      </c>
      <c r="FA399" s="206">
        <f t="shared" si="2288"/>
        <v>0</v>
      </c>
      <c r="FB399" s="207"/>
      <c r="FC399" s="207">
        <f t="shared" si="2289"/>
        <v>0</v>
      </c>
      <c r="FD399" s="206">
        <f t="shared" si="2290"/>
        <v>0</v>
      </c>
      <c r="FE399" s="206">
        <f t="shared" si="2291"/>
        <v>0</v>
      </c>
      <c r="FF399" s="207"/>
      <c r="FG399" s="207">
        <f t="shared" si="2292"/>
        <v>0</v>
      </c>
      <c r="FH399" s="206">
        <f t="shared" si="2293"/>
        <v>0</v>
      </c>
      <c r="FI399" s="206">
        <f t="shared" si="2294"/>
        <v>0</v>
      </c>
      <c r="FJ399" s="207"/>
      <c r="FK399" s="207">
        <f t="shared" si="2295"/>
        <v>0</v>
      </c>
      <c r="FL399" s="206">
        <f t="shared" si="2296"/>
        <v>0</v>
      </c>
      <c r="FM399" s="206">
        <f t="shared" si="2297"/>
        <v>0</v>
      </c>
      <c r="FN399" s="207"/>
      <c r="FO399" s="207">
        <f t="shared" si="2298"/>
        <v>0</v>
      </c>
      <c r="FP399" s="206">
        <f t="shared" si="2299"/>
        <v>0</v>
      </c>
      <c r="FQ399" s="206">
        <f t="shared" si="2300"/>
        <v>0</v>
      </c>
      <c r="FR399" s="207"/>
      <c r="FS399" s="207">
        <f t="shared" si="2301"/>
        <v>0</v>
      </c>
      <c r="FT399" s="206">
        <f t="shared" si="2302"/>
        <v>0</v>
      </c>
      <c r="FU399" s="206">
        <f t="shared" si="2303"/>
        <v>0</v>
      </c>
      <c r="FV399" s="207"/>
      <c r="FW399" s="207">
        <f t="shared" si="2304"/>
        <v>0</v>
      </c>
      <c r="FX399" s="206"/>
      <c r="FY399" s="206"/>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row>
    <row r="400" spans="1:263" s="3" customFormat="1" x14ac:dyDescent="0.2">
      <c r="A400" s="45"/>
      <c r="B400" s="45"/>
      <c r="C400" s="45" t="s">
        <v>3</v>
      </c>
      <c r="D400" s="45">
        <v>100</v>
      </c>
      <c r="E400" s="486"/>
      <c r="F400" s="52">
        <f t="shared" si="2334"/>
        <v>0</v>
      </c>
      <c r="G400" s="47"/>
      <c r="H400" s="52">
        <f t="shared" si="2335"/>
        <v>0</v>
      </c>
      <c r="I400" s="47"/>
      <c r="J400" s="52">
        <f t="shared" si="2336"/>
        <v>0</v>
      </c>
      <c r="K400" s="47"/>
      <c r="L400" s="52">
        <f t="shared" si="2337"/>
        <v>0</v>
      </c>
      <c r="M400" s="47"/>
      <c r="N400" s="52">
        <f t="shared" si="2338"/>
        <v>0</v>
      </c>
      <c r="O400" s="47"/>
      <c r="P400" s="52">
        <f t="shared" si="2339"/>
        <v>0</v>
      </c>
      <c r="Q400" s="47"/>
      <c r="R400" s="52">
        <f t="shared" si="2340"/>
        <v>0</v>
      </c>
      <c r="S400" s="47"/>
      <c r="T400" s="52">
        <f t="shared" si="2341"/>
        <v>0</v>
      </c>
      <c r="U400" s="47"/>
      <c r="V400" s="52">
        <f t="shared" si="2342"/>
        <v>0</v>
      </c>
      <c r="W400" s="47"/>
      <c r="X400" s="52">
        <f t="shared" si="2343"/>
        <v>0</v>
      </c>
      <c r="Y400" s="47"/>
      <c r="Z400" s="52">
        <f t="shared" si="2344"/>
        <v>0</v>
      </c>
      <c r="AA400" s="47"/>
      <c r="AB400" s="481">
        <f t="shared" si="2345"/>
        <v>0</v>
      </c>
      <c r="AC400" s="486"/>
      <c r="AD400" s="52">
        <f t="shared" si="2226"/>
        <v>0</v>
      </c>
      <c r="AE400" s="47"/>
      <c r="AF400" s="52">
        <f t="shared" si="2227"/>
        <v>0</v>
      </c>
      <c r="AG400" s="47"/>
      <c r="AH400" s="52">
        <f t="shared" si="2228"/>
        <v>0</v>
      </c>
      <c r="AI400" s="47"/>
      <c r="AJ400" s="52">
        <f t="shared" si="2229"/>
        <v>0</v>
      </c>
      <c r="AK400" s="47"/>
      <c r="AL400" s="52">
        <f t="shared" si="2230"/>
        <v>0</v>
      </c>
      <c r="AM400" s="47"/>
      <c r="AN400" s="52">
        <f t="shared" si="2231"/>
        <v>0</v>
      </c>
      <c r="AO400" s="47"/>
      <c r="AP400" s="52">
        <f t="shared" si="2232"/>
        <v>0</v>
      </c>
      <c r="AQ400" s="47"/>
      <c r="AR400" s="52">
        <f t="shared" si="2233"/>
        <v>0</v>
      </c>
      <c r="AS400" s="47"/>
      <c r="AT400" s="52">
        <f t="shared" si="2234"/>
        <v>0</v>
      </c>
      <c r="AU400" s="47"/>
      <c r="AV400" s="52">
        <f t="shared" si="2235"/>
        <v>0</v>
      </c>
      <c r="AW400" s="47"/>
      <c r="AX400" s="52">
        <f t="shared" si="2236"/>
        <v>0</v>
      </c>
      <c r="AY400" s="47"/>
      <c r="AZ400" s="481">
        <f t="shared" si="2237"/>
        <v>0</v>
      </c>
      <c r="BA400" s="486"/>
      <c r="BB400" s="52">
        <f t="shared" si="2238"/>
        <v>0</v>
      </c>
      <c r="BC400" s="47"/>
      <c r="BD400" s="52">
        <f t="shared" si="2239"/>
        <v>0</v>
      </c>
      <c r="BE400" s="47"/>
      <c r="BF400" s="52">
        <f t="shared" si="2240"/>
        <v>0</v>
      </c>
      <c r="BG400" s="47"/>
      <c r="BH400" s="52">
        <f t="shared" si="2241"/>
        <v>0</v>
      </c>
      <c r="BI400" s="47"/>
      <c r="BJ400" s="52">
        <f t="shared" si="2242"/>
        <v>0</v>
      </c>
      <c r="BK400" s="47"/>
      <c r="BL400" s="52">
        <f t="shared" si="2243"/>
        <v>0</v>
      </c>
      <c r="BM400" s="47"/>
      <c r="BN400" s="52">
        <f t="shared" si="2244"/>
        <v>0</v>
      </c>
      <c r="BO400" s="47"/>
      <c r="BP400" s="52">
        <f t="shared" si="2245"/>
        <v>0</v>
      </c>
      <c r="BQ400" s="47"/>
      <c r="BR400" s="52">
        <f t="shared" si="2246"/>
        <v>0</v>
      </c>
      <c r="BS400" s="47"/>
      <c r="BT400" s="52">
        <f t="shared" si="2247"/>
        <v>0</v>
      </c>
      <c r="BU400" s="47"/>
      <c r="BV400" s="52">
        <f t="shared" si="2248"/>
        <v>0</v>
      </c>
      <c r="BW400" s="47"/>
      <c r="BX400" s="505">
        <f t="shared" si="2249"/>
        <v>0</v>
      </c>
      <c r="BY400" s="499"/>
      <c r="BZ400" s="52">
        <f t="shared" si="2250"/>
        <v>0</v>
      </c>
      <c r="CA400" s="47"/>
      <c r="CB400" s="52">
        <f t="shared" si="2251"/>
        <v>0</v>
      </c>
      <c r="CC400" s="47"/>
      <c r="CD400" s="52">
        <f t="shared" si="2252"/>
        <v>0</v>
      </c>
      <c r="CE400" s="47"/>
      <c r="CF400" s="52">
        <f t="shared" si="2253"/>
        <v>0</v>
      </c>
      <c r="CG400" s="42"/>
      <c r="CH400" s="49">
        <f t="shared" si="2254"/>
        <v>0</v>
      </c>
      <c r="CI400" s="49">
        <f t="shared" si="2255"/>
        <v>0</v>
      </c>
      <c r="CJ400" s="1"/>
      <c r="CK400" s="1"/>
      <c r="CL400" s="207"/>
      <c r="CM400" s="207">
        <f t="shared" si="2256"/>
        <v>0</v>
      </c>
      <c r="CN400" s="206">
        <f t="shared" si="2257"/>
        <v>0</v>
      </c>
      <c r="CO400" s="206">
        <f t="shared" si="2258"/>
        <v>0</v>
      </c>
      <c r="CP400" s="207"/>
      <c r="CQ400" s="207">
        <f t="shared" si="2259"/>
        <v>0</v>
      </c>
      <c r="CR400" s="206">
        <f t="shared" si="2260"/>
        <v>0</v>
      </c>
      <c r="CS400" s="206">
        <f t="shared" si="2261"/>
        <v>0</v>
      </c>
      <c r="CT400" s="207"/>
      <c r="CU400" s="207">
        <f t="shared" si="2262"/>
        <v>0</v>
      </c>
      <c r="CV400" s="206">
        <f t="shared" si="2263"/>
        <v>0</v>
      </c>
      <c r="CW400" s="206">
        <f t="shared" si="2264"/>
        <v>0</v>
      </c>
      <c r="CX400" s="207"/>
      <c r="CY400" s="207"/>
      <c r="CZ400" s="206">
        <f t="shared" si="2317"/>
        <v>0</v>
      </c>
      <c r="DA400" s="206">
        <f t="shared" si="2318"/>
        <v>0</v>
      </c>
      <c r="DB400" s="207"/>
      <c r="DC400" s="207">
        <f t="shared" si="2319"/>
        <v>0</v>
      </c>
      <c r="DD400" s="206">
        <f t="shared" si="2320"/>
        <v>0</v>
      </c>
      <c r="DE400" s="206">
        <f t="shared" si="2321"/>
        <v>0</v>
      </c>
      <c r="DF400" s="207"/>
      <c r="DG400" s="207">
        <f t="shared" si="2322"/>
        <v>0</v>
      </c>
      <c r="DH400" s="206">
        <f t="shared" si="2323"/>
        <v>0</v>
      </c>
      <c r="DI400" s="206">
        <f t="shared" si="2324"/>
        <v>0</v>
      </c>
      <c r="DJ400" s="207"/>
      <c r="DK400" s="207">
        <f t="shared" si="2325"/>
        <v>0</v>
      </c>
      <c r="DL400" s="206">
        <f t="shared" si="2326"/>
        <v>0</v>
      </c>
      <c r="DM400" s="206">
        <f t="shared" si="2327"/>
        <v>0</v>
      </c>
      <c r="DN400" s="207"/>
      <c r="DO400" s="207">
        <f t="shared" si="2328"/>
        <v>0</v>
      </c>
      <c r="DP400" s="206">
        <f t="shared" si="2329"/>
        <v>0</v>
      </c>
      <c r="DQ400" s="206">
        <f t="shared" si="2330"/>
        <v>0</v>
      </c>
      <c r="DR400" s="207"/>
      <c r="DS400" s="207">
        <f t="shared" si="2331"/>
        <v>0</v>
      </c>
      <c r="DT400" s="206">
        <f t="shared" si="2332"/>
        <v>0</v>
      </c>
      <c r="DU400" s="206">
        <f t="shared" si="2333"/>
        <v>0</v>
      </c>
      <c r="DV400" s="207"/>
      <c r="DW400" s="207">
        <f t="shared" si="2265"/>
        <v>0</v>
      </c>
      <c r="DX400" s="206">
        <f t="shared" si="2266"/>
        <v>0</v>
      </c>
      <c r="DY400" s="206">
        <f t="shared" si="2267"/>
        <v>0</v>
      </c>
      <c r="DZ400" s="525"/>
      <c r="EA400" s="207">
        <f t="shared" si="2268"/>
        <v>0</v>
      </c>
      <c r="EB400" s="206">
        <f t="shared" si="2269"/>
        <v>0</v>
      </c>
      <c r="EC400" s="206">
        <f t="shared" si="2270"/>
        <v>0</v>
      </c>
      <c r="ED400" s="207"/>
      <c r="EE400" s="207">
        <f t="shared" si="2271"/>
        <v>0</v>
      </c>
      <c r="EF400" s="206">
        <f t="shared" si="2272"/>
        <v>0</v>
      </c>
      <c r="EG400" s="206">
        <f t="shared" si="2273"/>
        <v>0</v>
      </c>
      <c r="EH400" s="207"/>
      <c r="EI400" s="207">
        <f t="shared" si="2274"/>
        <v>0</v>
      </c>
      <c r="EJ400" s="206">
        <f t="shared" si="2275"/>
        <v>0</v>
      </c>
      <c r="EK400" s="206">
        <f t="shared" si="2276"/>
        <v>0</v>
      </c>
      <c r="EL400" s="207"/>
      <c r="EM400" s="207">
        <f t="shared" si="2277"/>
        <v>0</v>
      </c>
      <c r="EN400" s="206">
        <f t="shared" si="2278"/>
        <v>0</v>
      </c>
      <c r="EO400" s="206">
        <f t="shared" si="2279"/>
        <v>0</v>
      </c>
      <c r="EP400" s="207"/>
      <c r="EQ400" s="207">
        <f t="shared" si="2280"/>
        <v>0</v>
      </c>
      <c r="ER400" s="206">
        <f t="shared" si="2281"/>
        <v>0</v>
      </c>
      <c r="ES400" s="206">
        <f t="shared" si="2282"/>
        <v>0</v>
      </c>
      <c r="ET400" s="207"/>
      <c r="EU400" s="207">
        <f t="shared" si="2283"/>
        <v>0</v>
      </c>
      <c r="EV400" s="206">
        <f t="shared" si="2284"/>
        <v>0</v>
      </c>
      <c r="EW400" s="206">
        <f t="shared" si="2285"/>
        <v>0</v>
      </c>
      <c r="EX400" s="207"/>
      <c r="EY400" s="207">
        <f t="shared" si="2286"/>
        <v>0</v>
      </c>
      <c r="EZ400" s="206">
        <f t="shared" si="2287"/>
        <v>0</v>
      </c>
      <c r="FA400" s="206">
        <f t="shared" si="2288"/>
        <v>0</v>
      </c>
      <c r="FB400" s="207"/>
      <c r="FC400" s="207">
        <f t="shared" si="2289"/>
        <v>0</v>
      </c>
      <c r="FD400" s="206">
        <f t="shared" si="2290"/>
        <v>0</v>
      </c>
      <c r="FE400" s="206">
        <f t="shared" si="2291"/>
        <v>0</v>
      </c>
      <c r="FF400" s="207"/>
      <c r="FG400" s="207">
        <f t="shared" si="2292"/>
        <v>0</v>
      </c>
      <c r="FH400" s="206">
        <f t="shared" si="2293"/>
        <v>0</v>
      </c>
      <c r="FI400" s="206">
        <f t="shared" si="2294"/>
        <v>0</v>
      </c>
      <c r="FJ400" s="207"/>
      <c r="FK400" s="207">
        <f t="shared" si="2295"/>
        <v>0</v>
      </c>
      <c r="FL400" s="206">
        <f t="shared" si="2296"/>
        <v>0</v>
      </c>
      <c r="FM400" s="206">
        <f t="shared" si="2297"/>
        <v>0</v>
      </c>
      <c r="FN400" s="207"/>
      <c r="FO400" s="207">
        <f t="shared" si="2298"/>
        <v>0</v>
      </c>
      <c r="FP400" s="206">
        <f t="shared" si="2299"/>
        <v>0</v>
      </c>
      <c r="FQ400" s="206">
        <f t="shared" si="2300"/>
        <v>0</v>
      </c>
      <c r="FR400" s="207"/>
      <c r="FS400" s="207">
        <f t="shared" si="2301"/>
        <v>0</v>
      </c>
      <c r="FT400" s="206">
        <f t="shared" si="2302"/>
        <v>0</v>
      </c>
      <c r="FU400" s="206">
        <f t="shared" si="2303"/>
        <v>0</v>
      </c>
      <c r="FV400" s="207"/>
      <c r="FW400" s="207">
        <f t="shared" si="2304"/>
        <v>0</v>
      </c>
      <c r="FX400" s="206"/>
      <c r="FY400" s="206"/>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row>
    <row r="401" spans="1:263" s="3" customFormat="1" x14ac:dyDescent="0.2">
      <c r="A401" s="45" t="s">
        <v>137</v>
      </c>
      <c r="B401" s="45" t="s">
        <v>81</v>
      </c>
      <c r="C401" s="45" t="s">
        <v>8</v>
      </c>
      <c r="D401" s="45">
        <v>75</v>
      </c>
      <c r="E401" s="486"/>
      <c r="F401" s="52">
        <f>SUM(E401*$D401)</f>
        <v>0</v>
      </c>
      <c r="G401" s="47"/>
      <c r="H401" s="52">
        <f>SUM(G401*$D401)</f>
        <v>0</v>
      </c>
      <c r="I401" s="47"/>
      <c r="J401" s="52">
        <f>SUM(I401*$D401)</f>
        <v>0</v>
      </c>
      <c r="K401" s="47"/>
      <c r="L401" s="52">
        <f>SUM(K401*$D401)</f>
        <v>0</v>
      </c>
      <c r="M401" s="47"/>
      <c r="N401" s="52">
        <f>SUM(M401*$D401)</f>
        <v>0</v>
      </c>
      <c r="O401" s="47"/>
      <c r="P401" s="52">
        <f>SUM(O401*$D401)</f>
        <v>0</v>
      </c>
      <c r="Q401" s="47"/>
      <c r="R401" s="52">
        <f>SUM(Q401*$D401)</f>
        <v>0</v>
      </c>
      <c r="S401" s="47"/>
      <c r="T401" s="52">
        <f>SUM(S401*$D401)</f>
        <v>0</v>
      </c>
      <c r="U401" s="47"/>
      <c r="V401" s="52">
        <f>SUM(U401*$D401)</f>
        <v>0</v>
      </c>
      <c r="W401" s="47"/>
      <c r="X401" s="52">
        <f>SUM(W401*$D401)</f>
        <v>0</v>
      </c>
      <c r="Y401" s="47"/>
      <c r="Z401" s="52">
        <f>SUM(Y401*$D401)</f>
        <v>0</v>
      </c>
      <c r="AA401" s="47"/>
      <c r="AB401" s="481">
        <f>SUM(AA401*$D401)</f>
        <v>0</v>
      </c>
      <c r="AC401" s="486"/>
      <c r="AD401" s="52">
        <f t="shared" si="2226"/>
        <v>0</v>
      </c>
      <c r="AE401" s="47"/>
      <c r="AF401" s="52">
        <f t="shared" si="2227"/>
        <v>0</v>
      </c>
      <c r="AG401" s="47"/>
      <c r="AH401" s="52">
        <f t="shared" si="2228"/>
        <v>0</v>
      </c>
      <c r="AI401" s="47"/>
      <c r="AJ401" s="52">
        <f t="shared" si="2229"/>
        <v>0</v>
      </c>
      <c r="AK401" s="47"/>
      <c r="AL401" s="52">
        <f t="shared" si="2230"/>
        <v>0</v>
      </c>
      <c r="AM401" s="47"/>
      <c r="AN401" s="52">
        <f t="shared" si="2231"/>
        <v>0</v>
      </c>
      <c r="AO401" s="47"/>
      <c r="AP401" s="52">
        <f t="shared" si="2232"/>
        <v>0</v>
      </c>
      <c r="AQ401" s="47"/>
      <c r="AR401" s="52">
        <f t="shared" si="2233"/>
        <v>0</v>
      </c>
      <c r="AS401" s="47"/>
      <c r="AT401" s="52">
        <f t="shared" si="2234"/>
        <v>0</v>
      </c>
      <c r="AU401" s="47"/>
      <c r="AV401" s="52">
        <f t="shared" si="2235"/>
        <v>0</v>
      </c>
      <c r="AW401" s="47"/>
      <c r="AX401" s="52">
        <f t="shared" si="2236"/>
        <v>0</v>
      </c>
      <c r="AY401" s="47"/>
      <c r="AZ401" s="481">
        <f t="shared" si="2237"/>
        <v>0</v>
      </c>
      <c r="BA401" s="486"/>
      <c r="BB401" s="52">
        <f>SUM(BA401*$D401)</f>
        <v>0</v>
      </c>
      <c r="BC401" s="47"/>
      <c r="BD401" s="52">
        <f>SUM(BC401*$D401)</f>
        <v>0</v>
      </c>
      <c r="BE401" s="47"/>
      <c r="BF401" s="52">
        <f>SUM(BE401*$D401)</f>
        <v>0</v>
      </c>
      <c r="BG401" s="47"/>
      <c r="BH401" s="52">
        <f>SUM(BG401*$D401)</f>
        <v>0</v>
      </c>
      <c r="BI401" s="47"/>
      <c r="BJ401" s="52">
        <f>SUM(BI401*$D401)</f>
        <v>0</v>
      </c>
      <c r="BK401" s="47"/>
      <c r="BL401" s="52">
        <f>SUM(BK401*$D401)</f>
        <v>0</v>
      </c>
      <c r="BM401" s="47"/>
      <c r="BN401" s="52">
        <f>SUM(BM401*$D401)</f>
        <v>0</v>
      </c>
      <c r="BO401" s="47"/>
      <c r="BP401" s="52">
        <f>SUM(BO401*$D401)</f>
        <v>0</v>
      </c>
      <c r="BQ401" s="47"/>
      <c r="BR401" s="52">
        <f>SUM(BQ401*$D401)</f>
        <v>0</v>
      </c>
      <c r="BS401" s="47"/>
      <c r="BT401" s="52">
        <f>SUM(BS401*$D401)</f>
        <v>0</v>
      </c>
      <c r="BU401" s="47"/>
      <c r="BV401" s="52">
        <f>SUM(BU401*$D401)</f>
        <v>0</v>
      </c>
      <c r="BW401" s="47"/>
      <c r="BX401" s="505">
        <f>SUM(BW401*$D401)</f>
        <v>0</v>
      </c>
      <c r="BY401" s="499"/>
      <c r="BZ401" s="52">
        <f>SUM(BY401*$D401)</f>
        <v>0</v>
      </c>
      <c r="CA401" s="47"/>
      <c r="CB401" s="52">
        <f>SUM(CA401*$D401)</f>
        <v>0</v>
      </c>
      <c r="CC401" s="47"/>
      <c r="CD401" s="52">
        <f>SUM(CC401*$D401)</f>
        <v>0</v>
      </c>
      <c r="CE401" s="47"/>
      <c r="CF401" s="52">
        <f>SUM(CE401*$D401)</f>
        <v>0</v>
      </c>
      <c r="CG401" s="42"/>
      <c r="CH401" s="49">
        <f t="shared" si="2254"/>
        <v>0</v>
      </c>
      <c r="CI401" s="49">
        <f t="shared" si="2255"/>
        <v>0</v>
      </c>
      <c r="CJ401" s="1"/>
      <c r="CK401" s="1"/>
      <c r="CL401" s="207"/>
      <c r="CM401" s="207">
        <f t="shared" si="2256"/>
        <v>0</v>
      </c>
      <c r="CN401" s="206">
        <f t="shared" si="2257"/>
        <v>0</v>
      </c>
      <c r="CO401" s="206">
        <f t="shared" si="2258"/>
        <v>0</v>
      </c>
      <c r="CP401" s="207"/>
      <c r="CQ401" s="207">
        <f t="shared" si="2259"/>
        <v>0</v>
      </c>
      <c r="CR401" s="206">
        <f t="shared" si="2260"/>
        <v>0</v>
      </c>
      <c r="CS401" s="206">
        <f t="shared" si="2261"/>
        <v>0</v>
      </c>
      <c r="CT401" s="207"/>
      <c r="CU401" s="207">
        <f t="shared" si="2262"/>
        <v>0</v>
      </c>
      <c r="CV401" s="206">
        <f t="shared" si="2263"/>
        <v>0</v>
      </c>
      <c r="CW401" s="206">
        <f t="shared" si="2264"/>
        <v>0</v>
      </c>
      <c r="CX401" s="207"/>
      <c r="CY401" s="207"/>
      <c r="CZ401" s="206">
        <f t="shared" si="2317"/>
        <v>0</v>
      </c>
      <c r="DA401" s="206">
        <f t="shared" si="2318"/>
        <v>0</v>
      </c>
      <c r="DB401" s="207"/>
      <c r="DC401" s="207">
        <f t="shared" si="2319"/>
        <v>0</v>
      </c>
      <c r="DD401" s="206">
        <f t="shared" si="2320"/>
        <v>0</v>
      </c>
      <c r="DE401" s="206">
        <f t="shared" si="2321"/>
        <v>0</v>
      </c>
      <c r="DF401" s="207"/>
      <c r="DG401" s="207">
        <f t="shared" si="2322"/>
        <v>0</v>
      </c>
      <c r="DH401" s="206">
        <f t="shared" si="2323"/>
        <v>0</v>
      </c>
      <c r="DI401" s="206">
        <f t="shared" si="2324"/>
        <v>0</v>
      </c>
      <c r="DJ401" s="207"/>
      <c r="DK401" s="207">
        <f t="shared" si="2325"/>
        <v>0</v>
      </c>
      <c r="DL401" s="206">
        <f t="shared" si="2326"/>
        <v>0</v>
      </c>
      <c r="DM401" s="206">
        <f t="shared" si="2327"/>
        <v>0</v>
      </c>
      <c r="DN401" s="207"/>
      <c r="DO401" s="207">
        <f t="shared" si="2328"/>
        <v>0</v>
      </c>
      <c r="DP401" s="206">
        <f t="shared" si="2329"/>
        <v>0</v>
      </c>
      <c r="DQ401" s="206">
        <f t="shared" si="2330"/>
        <v>0</v>
      </c>
      <c r="DR401" s="207"/>
      <c r="DS401" s="207">
        <f t="shared" si="2331"/>
        <v>0</v>
      </c>
      <c r="DT401" s="206">
        <f t="shared" si="2332"/>
        <v>0</v>
      </c>
      <c r="DU401" s="206">
        <f t="shared" si="2333"/>
        <v>0</v>
      </c>
      <c r="DV401" s="207"/>
      <c r="DW401" s="207">
        <f t="shared" si="2265"/>
        <v>0</v>
      </c>
      <c r="DX401" s="206">
        <f t="shared" si="2266"/>
        <v>0</v>
      </c>
      <c r="DY401" s="206">
        <f t="shared" si="2267"/>
        <v>0</v>
      </c>
      <c r="DZ401" s="525"/>
      <c r="EA401" s="207">
        <f t="shared" si="2268"/>
        <v>0</v>
      </c>
      <c r="EB401" s="206">
        <f t="shared" si="2269"/>
        <v>0</v>
      </c>
      <c r="EC401" s="206">
        <f t="shared" si="2270"/>
        <v>0</v>
      </c>
      <c r="ED401" s="207"/>
      <c r="EE401" s="207">
        <f t="shared" si="2271"/>
        <v>0</v>
      </c>
      <c r="EF401" s="206">
        <f t="shared" si="2272"/>
        <v>0</v>
      </c>
      <c r="EG401" s="206">
        <f t="shared" si="2273"/>
        <v>0</v>
      </c>
      <c r="EH401" s="207"/>
      <c r="EI401" s="207">
        <f t="shared" si="2274"/>
        <v>0</v>
      </c>
      <c r="EJ401" s="206">
        <f t="shared" si="2275"/>
        <v>0</v>
      </c>
      <c r="EK401" s="206">
        <f t="shared" si="2276"/>
        <v>0</v>
      </c>
      <c r="EL401" s="207"/>
      <c r="EM401" s="207">
        <f t="shared" si="2277"/>
        <v>0</v>
      </c>
      <c r="EN401" s="206">
        <f t="shared" si="2278"/>
        <v>0</v>
      </c>
      <c r="EO401" s="206">
        <f t="shared" si="2279"/>
        <v>0</v>
      </c>
      <c r="EP401" s="207"/>
      <c r="EQ401" s="207">
        <f t="shared" si="2280"/>
        <v>0</v>
      </c>
      <c r="ER401" s="206">
        <f t="shared" si="2281"/>
        <v>0</v>
      </c>
      <c r="ES401" s="206">
        <f t="shared" si="2282"/>
        <v>0</v>
      </c>
      <c r="ET401" s="207"/>
      <c r="EU401" s="207">
        <f t="shared" si="2283"/>
        <v>0</v>
      </c>
      <c r="EV401" s="206">
        <f t="shared" si="2284"/>
        <v>0</v>
      </c>
      <c r="EW401" s="206">
        <f t="shared" si="2285"/>
        <v>0</v>
      </c>
      <c r="EX401" s="207"/>
      <c r="EY401" s="207">
        <f t="shared" si="2286"/>
        <v>0</v>
      </c>
      <c r="EZ401" s="206">
        <f t="shared" si="2287"/>
        <v>0</v>
      </c>
      <c r="FA401" s="206">
        <f t="shared" si="2288"/>
        <v>0</v>
      </c>
      <c r="FB401" s="207"/>
      <c r="FC401" s="207">
        <f t="shared" si="2289"/>
        <v>0</v>
      </c>
      <c r="FD401" s="206">
        <f t="shared" si="2290"/>
        <v>0</v>
      </c>
      <c r="FE401" s="206">
        <f t="shared" si="2291"/>
        <v>0</v>
      </c>
      <c r="FF401" s="207"/>
      <c r="FG401" s="207">
        <f t="shared" si="2292"/>
        <v>0</v>
      </c>
      <c r="FH401" s="206">
        <f t="shared" si="2293"/>
        <v>0</v>
      </c>
      <c r="FI401" s="206">
        <f t="shared" si="2294"/>
        <v>0</v>
      </c>
      <c r="FJ401" s="207"/>
      <c r="FK401" s="207">
        <f t="shared" si="2295"/>
        <v>0</v>
      </c>
      <c r="FL401" s="206">
        <f t="shared" si="2296"/>
        <v>0</v>
      </c>
      <c r="FM401" s="206">
        <f t="shared" si="2297"/>
        <v>0</v>
      </c>
      <c r="FN401" s="207"/>
      <c r="FO401" s="207">
        <f t="shared" si="2298"/>
        <v>0</v>
      </c>
      <c r="FP401" s="206">
        <f t="shared" si="2299"/>
        <v>0</v>
      </c>
      <c r="FQ401" s="206">
        <f t="shared" si="2300"/>
        <v>0</v>
      </c>
      <c r="FR401" s="207"/>
      <c r="FS401" s="207">
        <f t="shared" si="2301"/>
        <v>0</v>
      </c>
      <c r="FT401" s="206">
        <f t="shared" si="2302"/>
        <v>0</v>
      </c>
      <c r="FU401" s="206">
        <f t="shared" si="2303"/>
        <v>0</v>
      </c>
      <c r="FV401" s="207"/>
      <c r="FW401" s="207">
        <f>SUM(FV401*CH401)</f>
        <v>0</v>
      </c>
      <c r="FX401" s="206"/>
      <c r="FY401" s="206"/>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row>
    <row r="402" spans="1:263" s="3" customFormat="1" x14ac:dyDescent="0.2">
      <c r="A402" s="45" t="s">
        <v>175</v>
      </c>
      <c r="B402" s="45" t="s">
        <v>356</v>
      </c>
      <c r="C402" s="45" t="s">
        <v>8</v>
      </c>
      <c r="D402" s="45">
        <v>75</v>
      </c>
      <c r="E402" s="486"/>
      <c r="F402" s="52">
        <f>SUM(E402*$D402)</f>
        <v>0</v>
      </c>
      <c r="G402" s="47"/>
      <c r="H402" s="52">
        <f>SUM(G402*$D402)</f>
        <v>0</v>
      </c>
      <c r="I402" s="47"/>
      <c r="J402" s="52">
        <f>SUM(I402*$D402)</f>
        <v>0</v>
      </c>
      <c r="K402" s="47"/>
      <c r="L402" s="52">
        <f>SUM(K402*$D402)</f>
        <v>0</v>
      </c>
      <c r="M402" s="47"/>
      <c r="N402" s="52">
        <f>SUM(M402*$D402)</f>
        <v>0</v>
      </c>
      <c r="O402" s="47"/>
      <c r="P402" s="52">
        <f>SUM(O402*$D402)</f>
        <v>0</v>
      </c>
      <c r="Q402" s="47"/>
      <c r="R402" s="52">
        <f>SUM(Q402*$D402)</f>
        <v>0</v>
      </c>
      <c r="S402" s="47"/>
      <c r="T402" s="52">
        <f>SUM(S402*$D402)</f>
        <v>0</v>
      </c>
      <c r="U402" s="47"/>
      <c r="V402" s="52">
        <f>SUM(U402*$D402)</f>
        <v>0</v>
      </c>
      <c r="W402" s="47"/>
      <c r="X402" s="52">
        <f>SUM(W402*$D402)</f>
        <v>0</v>
      </c>
      <c r="Y402" s="47"/>
      <c r="Z402" s="52">
        <f>SUM(Y402*$D402)</f>
        <v>0</v>
      </c>
      <c r="AA402" s="47"/>
      <c r="AB402" s="481">
        <f>SUM(AA402*$D402)</f>
        <v>0</v>
      </c>
      <c r="AC402" s="486"/>
      <c r="AD402" s="52">
        <f t="shared" si="2226"/>
        <v>0</v>
      </c>
      <c r="AE402" s="184">
        <v>0.25</v>
      </c>
      <c r="AF402" s="52">
        <f t="shared" si="2227"/>
        <v>18.75</v>
      </c>
      <c r="AG402" s="47"/>
      <c r="AH402" s="52">
        <f t="shared" si="2228"/>
        <v>0</v>
      </c>
      <c r="AI402" s="47">
        <v>0.25</v>
      </c>
      <c r="AJ402" s="52">
        <f t="shared" si="2229"/>
        <v>18.75</v>
      </c>
      <c r="AK402" s="47">
        <v>0.25</v>
      </c>
      <c r="AL402" s="52">
        <f t="shared" si="2230"/>
        <v>18.75</v>
      </c>
      <c r="AM402" s="47">
        <v>0.25</v>
      </c>
      <c r="AN402" s="52">
        <f t="shared" si="2231"/>
        <v>18.75</v>
      </c>
      <c r="AO402" s="47"/>
      <c r="AP402" s="52">
        <f t="shared" si="2232"/>
        <v>0</v>
      </c>
      <c r="AQ402" s="47">
        <v>0.25</v>
      </c>
      <c r="AR402" s="52">
        <f t="shared" si="2233"/>
        <v>18.75</v>
      </c>
      <c r="AS402" s="47"/>
      <c r="AT402" s="52">
        <f t="shared" si="2234"/>
        <v>0</v>
      </c>
      <c r="AU402" s="47"/>
      <c r="AV402" s="52">
        <f t="shared" si="2235"/>
        <v>0</v>
      </c>
      <c r="AW402" s="47">
        <v>0.25</v>
      </c>
      <c r="AX402" s="52">
        <f t="shared" si="2236"/>
        <v>18.75</v>
      </c>
      <c r="AY402" s="47"/>
      <c r="AZ402" s="481">
        <f t="shared" si="2237"/>
        <v>0</v>
      </c>
      <c r="BA402" s="486"/>
      <c r="BB402" s="52">
        <f>SUM(BA402*$D402)</f>
        <v>0</v>
      </c>
      <c r="BC402" s="47"/>
      <c r="BD402" s="52">
        <f>SUM(BC402*$D402)</f>
        <v>0</v>
      </c>
      <c r="BE402" s="47"/>
      <c r="BF402" s="52">
        <f>SUM(BE402*$D402)</f>
        <v>0</v>
      </c>
      <c r="BG402" s="47"/>
      <c r="BH402" s="52">
        <f>SUM(BG402*$D402)</f>
        <v>0</v>
      </c>
      <c r="BI402" s="47"/>
      <c r="BJ402" s="52">
        <f>SUM(BI402*$D402)</f>
        <v>0</v>
      </c>
      <c r="BK402" s="47"/>
      <c r="BL402" s="52">
        <f>SUM(BK402*$D402)</f>
        <v>0</v>
      </c>
      <c r="BM402" s="47"/>
      <c r="BN402" s="52">
        <f>SUM(BM402*$D402)</f>
        <v>0</v>
      </c>
      <c r="BO402" s="47"/>
      <c r="BP402" s="52">
        <f>SUM(BO402*$D402)</f>
        <v>0</v>
      </c>
      <c r="BQ402" s="47"/>
      <c r="BR402" s="52">
        <f>SUM(BQ402*$D402)</f>
        <v>0</v>
      </c>
      <c r="BS402" s="47"/>
      <c r="BT402" s="52">
        <f>SUM(BS402*$D402)</f>
        <v>0</v>
      </c>
      <c r="BU402" s="47"/>
      <c r="BV402" s="52">
        <f>SUM(BU402*$D402)</f>
        <v>0</v>
      </c>
      <c r="BW402" s="47"/>
      <c r="BX402" s="505">
        <f>SUM(BW402*$D402)</f>
        <v>0</v>
      </c>
      <c r="BY402" s="499"/>
      <c r="BZ402" s="52">
        <f>SUM(BY402*$D402)</f>
        <v>0</v>
      </c>
      <c r="CA402" s="47"/>
      <c r="CB402" s="52">
        <f>SUM(CA402*$D402)</f>
        <v>0</v>
      </c>
      <c r="CC402" s="47"/>
      <c r="CD402" s="52">
        <f>SUM(CC402*$D402)</f>
        <v>0</v>
      </c>
      <c r="CE402" s="47"/>
      <c r="CF402" s="52">
        <f>SUM(CE402*$D402)</f>
        <v>0</v>
      </c>
      <c r="CG402" s="42"/>
      <c r="CH402" s="49">
        <f t="shared" si="2254"/>
        <v>1.5</v>
      </c>
      <c r="CI402" s="49">
        <f t="shared" si="2255"/>
        <v>112.5</v>
      </c>
      <c r="CJ402" s="1"/>
      <c r="CK402" s="1"/>
      <c r="CL402" s="207"/>
      <c r="CM402" s="207">
        <f t="shared" si="2256"/>
        <v>0</v>
      </c>
      <c r="CN402" s="206">
        <f t="shared" si="2257"/>
        <v>0</v>
      </c>
      <c r="CO402" s="206">
        <f t="shared" si="2258"/>
        <v>0</v>
      </c>
      <c r="CP402" s="207"/>
      <c r="CQ402" s="207">
        <f t="shared" si="2259"/>
        <v>0</v>
      </c>
      <c r="CR402" s="206">
        <f t="shared" si="2260"/>
        <v>0</v>
      </c>
      <c r="CS402" s="206">
        <f t="shared" si="2261"/>
        <v>0</v>
      </c>
      <c r="CT402" s="207"/>
      <c r="CU402" s="207">
        <f t="shared" si="2262"/>
        <v>0</v>
      </c>
      <c r="CV402" s="206">
        <f t="shared" si="2263"/>
        <v>0</v>
      </c>
      <c r="CW402" s="206">
        <f t="shared" si="2264"/>
        <v>0</v>
      </c>
      <c r="CX402" s="207"/>
      <c r="CY402" s="207"/>
      <c r="CZ402" s="206">
        <f t="shared" si="2317"/>
        <v>0</v>
      </c>
      <c r="DA402" s="206">
        <f t="shared" si="2318"/>
        <v>0</v>
      </c>
      <c r="DB402" s="207"/>
      <c r="DC402" s="207">
        <f t="shared" si="2319"/>
        <v>0</v>
      </c>
      <c r="DD402" s="206">
        <f t="shared" si="2320"/>
        <v>0</v>
      </c>
      <c r="DE402" s="206">
        <f t="shared" si="2321"/>
        <v>0</v>
      </c>
      <c r="DF402" s="207"/>
      <c r="DG402" s="207">
        <f t="shared" si="2322"/>
        <v>0</v>
      </c>
      <c r="DH402" s="206">
        <f t="shared" si="2323"/>
        <v>0</v>
      </c>
      <c r="DI402" s="206">
        <f t="shared" si="2324"/>
        <v>0</v>
      </c>
      <c r="DJ402" s="207"/>
      <c r="DK402" s="207">
        <f t="shared" si="2325"/>
        <v>0</v>
      </c>
      <c r="DL402" s="206">
        <f t="shared" si="2326"/>
        <v>0</v>
      </c>
      <c r="DM402" s="206">
        <f t="shared" si="2327"/>
        <v>0</v>
      </c>
      <c r="DN402" s="207"/>
      <c r="DO402" s="207">
        <f t="shared" si="2328"/>
        <v>0</v>
      </c>
      <c r="DP402" s="206">
        <f t="shared" si="2329"/>
        <v>0</v>
      </c>
      <c r="DQ402" s="206">
        <f t="shared" si="2330"/>
        <v>0</v>
      </c>
      <c r="DR402" s="207"/>
      <c r="DS402" s="207">
        <f t="shared" si="2331"/>
        <v>0</v>
      </c>
      <c r="DT402" s="206">
        <f t="shared" si="2332"/>
        <v>0</v>
      </c>
      <c r="DU402" s="206">
        <f t="shared" si="2333"/>
        <v>0</v>
      </c>
      <c r="DV402" s="207"/>
      <c r="DW402" s="207">
        <f t="shared" si="2265"/>
        <v>0</v>
      </c>
      <c r="DX402" s="206">
        <f t="shared" si="2266"/>
        <v>0</v>
      </c>
      <c r="DY402" s="206">
        <f t="shared" si="2267"/>
        <v>0</v>
      </c>
      <c r="DZ402" s="525"/>
      <c r="EA402" s="207">
        <f t="shared" si="2268"/>
        <v>0</v>
      </c>
      <c r="EB402" s="206">
        <f t="shared" si="2269"/>
        <v>0</v>
      </c>
      <c r="EC402" s="206">
        <f t="shared" si="2270"/>
        <v>0</v>
      </c>
      <c r="ED402" s="207"/>
      <c r="EE402" s="207">
        <f t="shared" si="2271"/>
        <v>0</v>
      </c>
      <c r="EF402" s="206">
        <f t="shared" si="2272"/>
        <v>0.25</v>
      </c>
      <c r="EG402" s="206">
        <f t="shared" si="2273"/>
        <v>18.75</v>
      </c>
      <c r="EH402" s="207"/>
      <c r="EI402" s="207">
        <f t="shared" si="2274"/>
        <v>0</v>
      </c>
      <c r="EJ402" s="206">
        <f t="shared" si="2275"/>
        <v>0</v>
      </c>
      <c r="EK402" s="206">
        <f t="shared" si="2276"/>
        <v>0</v>
      </c>
      <c r="EL402" s="207"/>
      <c r="EM402" s="207">
        <f t="shared" si="2277"/>
        <v>0</v>
      </c>
      <c r="EN402" s="206">
        <f t="shared" si="2278"/>
        <v>0.25</v>
      </c>
      <c r="EO402" s="206">
        <f t="shared" si="2279"/>
        <v>18.75</v>
      </c>
      <c r="EP402" s="207"/>
      <c r="EQ402" s="207">
        <f t="shared" si="2280"/>
        <v>0</v>
      </c>
      <c r="ER402" s="206">
        <f t="shared" si="2281"/>
        <v>0.25</v>
      </c>
      <c r="ES402" s="206">
        <f t="shared" si="2282"/>
        <v>18.75</v>
      </c>
      <c r="ET402" s="207"/>
      <c r="EU402" s="207">
        <f t="shared" si="2283"/>
        <v>0</v>
      </c>
      <c r="EV402" s="206">
        <f t="shared" si="2284"/>
        <v>0.25</v>
      </c>
      <c r="EW402" s="206">
        <f t="shared" si="2285"/>
        <v>18.75</v>
      </c>
      <c r="EX402" s="207"/>
      <c r="EY402" s="207">
        <f t="shared" si="2286"/>
        <v>0</v>
      </c>
      <c r="EZ402" s="206">
        <f t="shared" si="2287"/>
        <v>0</v>
      </c>
      <c r="FA402" s="206">
        <f t="shared" si="2288"/>
        <v>0</v>
      </c>
      <c r="FB402" s="207"/>
      <c r="FC402" s="207">
        <f t="shared" si="2289"/>
        <v>0</v>
      </c>
      <c r="FD402" s="206">
        <f t="shared" si="2290"/>
        <v>0.25</v>
      </c>
      <c r="FE402" s="206">
        <f t="shared" si="2291"/>
        <v>18.75</v>
      </c>
      <c r="FF402" s="207"/>
      <c r="FG402" s="207">
        <f t="shared" si="2292"/>
        <v>0</v>
      </c>
      <c r="FH402" s="206">
        <f t="shared" si="2293"/>
        <v>0</v>
      </c>
      <c r="FI402" s="206">
        <f t="shared" si="2294"/>
        <v>0</v>
      </c>
      <c r="FJ402" s="207"/>
      <c r="FK402" s="207">
        <f t="shared" si="2295"/>
        <v>0</v>
      </c>
      <c r="FL402" s="206">
        <f t="shared" si="2296"/>
        <v>0</v>
      </c>
      <c r="FM402" s="206">
        <f t="shared" si="2297"/>
        <v>0</v>
      </c>
      <c r="FN402" s="207"/>
      <c r="FO402" s="207">
        <f t="shared" si="2298"/>
        <v>0</v>
      </c>
      <c r="FP402" s="206">
        <f t="shared" si="2299"/>
        <v>0.25</v>
      </c>
      <c r="FQ402" s="206">
        <f t="shared" si="2300"/>
        <v>18.75</v>
      </c>
      <c r="FR402" s="207"/>
      <c r="FS402" s="207">
        <f t="shared" si="2301"/>
        <v>0</v>
      </c>
      <c r="FT402" s="206">
        <f t="shared" si="2302"/>
        <v>0</v>
      </c>
      <c r="FU402" s="206">
        <f t="shared" si="2303"/>
        <v>0</v>
      </c>
      <c r="FV402" s="207"/>
      <c r="FW402" s="207">
        <f>SUM(FV402*CH402)</f>
        <v>0</v>
      </c>
      <c r="FX402" s="206"/>
      <c r="FY402" s="206"/>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row>
    <row r="403" spans="1:263" s="3" customFormat="1" x14ac:dyDescent="0.2">
      <c r="A403" s="45" t="s">
        <v>138</v>
      </c>
      <c r="B403" s="45" t="s">
        <v>139</v>
      </c>
      <c r="C403" s="45" t="s">
        <v>8</v>
      </c>
      <c r="D403" s="45">
        <v>75</v>
      </c>
      <c r="E403" s="486"/>
      <c r="F403" s="52">
        <f>SUM(E403*$D403)</f>
        <v>0</v>
      </c>
      <c r="G403" s="47"/>
      <c r="H403" s="52">
        <f>SUM(G403*$D403)</f>
        <v>0</v>
      </c>
      <c r="I403" s="47"/>
      <c r="J403" s="52">
        <f>SUM(I403*$D403)</f>
        <v>0</v>
      </c>
      <c r="K403" s="47"/>
      <c r="L403" s="52">
        <f>SUM(K403*$D403)</f>
        <v>0</v>
      </c>
      <c r="M403" s="47"/>
      <c r="N403" s="52">
        <f>SUM(M403*$D403)</f>
        <v>0</v>
      </c>
      <c r="O403" s="47"/>
      <c r="P403" s="52">
        <f>SUM(O403*$D403)</f>
        <v>0</v>
      </c>
      <c r="Q403" s="47"/>
      <c r="R403" s="52">
        <f>SUM(Q403*$D403)</f>
        <v>0</v>
      </c>
      <c r="S403" s="47"/>
      <c r="T403" s="52">
        <f>SUM(S403*$D403)</f>
        <v>0</v>
      </c>
      <c r="U403" s="47"/>
      <c r="V403" s="52">
        <f>SUM(U403*$D403)</f>
        <v>0</v>
      </c>
      <c r="W403" s="47"/>
      <c r="X403" s="52">
        <f>SUM(W403*$D403)</f>
        <v>0</v>
      </c>
      <c r="Y403" s="47"/>
      <c r="Z403" s="52">
        <f>SUM(Y403*$D403)</f>
        <v>0</v>
      </c>
      <c r="AA403" s="47"/>
      <c r="AB403" s="481">
        <f>SUM(AA403*$D403)</f>
        <v>0</v>
      </c>
      <c r="AC403" s="486"/>
      <c r="AD403" s="52">
        <f t="shared" si="2226"/>
        <v>0</v>
      </c>
      <c r="AE403" s="47"/>
      <c r="AF403" s="52">
        <f t="shared" si="2227"/>
        <v>0</v>
      </c>
      <c r="AG403" s="47"/>
      <c r="AH403" s="52">
        <f t="shared" si="2228"/>
        <v>0</v>
      </c>
      <c r="AI403" s="47"/>
      <c r="AJ403" s="52">
        <f t="shared" si="2229"/>
        <v>0</v>
      </c>
      <c r="AK403" s="47"/>
      <c r="AL403" s="52">
        <f t="shared" si="2230"/>
        <v>0</v>
      </c>
      <c r="AM403" s="47"/>
      <c r="AN403" s="52">
        <f t="shared" si="2231"/>
        <v>0</v>
      </c>
      <c r="AO403" s="47"/>
      <c r="AP403" s="52">
        <f t="shared" si="2232"/>
        <v>0</v>
      </c>
      <c r="AQ403" s="47"/>
      <c r="AR403" s="52">
        <f t="shared" si="2233"/>
        <v>0</v>
      </c>
      <c r="AS403" s="47"/>
      <c r="AT403" s="52">
        <f t="shared" si="2234"/>
        <v>0</v>
      </c>
      <c r="AU403" s="47"/>
      <c r="AV403" s="52">
        <f t="shared" si="2235"/>
        <v>0</v>
      </c>
      <c r="AW403" s="47"/>
      <c r="AX403" s="52">
        <f t="shared" si="2236"/>
        <v>0</v>
      </c>
      <c r="AY403" s="47"/>
      <c r="AZ403" s="481">
        <f t="shared" si="2237"/>
        <v>0</v>
      </c>
      <c r="BA403" s="486"/>
      <c r="BB403" s="52">
        <f>SUM(BA403*$D403)</f>
        <v>0</v>
      </c>
      <c r="BC403" s="47"/>
      <c r="BD403" s="52">
        <f>SUM(BC403*$D403)</f>
        <v>0</v>
      </c>
      <c r="BE403" s="47"/>
      <c r="BF403" s="52">
        <f>SUM(BE403*$D403)</f>
        <v>0</v>
      </c>
      <c r="BG403" s="47"/>
      <c r="BH403" s="52">
        <f>SUM(BG403*$D403)</f>
        <v>0</v>
      </c>
      <c r="BI403" s="47"/>
      <c r="BJ403" s="52">
        <f>SUM(BI403*$D403)</f>
        <v>0</v>
      </c>
      <c r="BK403" s="47"/>
      <c r="BL403" s="52">
        <f>SUM(BK403*$D403)</f>
        <v>0</v>
      </c>
      <c r="BM403" s="47"/>
      <c r="BN403" s="52">
        <f>SUM(BM403*$D403)</f>
        <v>0</v>
      </c>
      <c r="BO403" s="47"/>
      <c r="BP403" s="52">
        <f>SUM(BO403*$D403)</f>
        <v>0</v>
      </c>
      <c r="BQ403" s="47"/>
      <c r="BR403" s="52">
        <f>SUM(BQ403*$D403)</f>
        <v>0</v>
      </c>
      <c r="BS403" s="47"/>
      <c r="BT403" s="52">
        <f>SUM(BS403*$D403)</f>
        <v>0</v>
      </c>
      <c r="BU403" s="47"/>
      <c r="BV403" s="52">
        <f>SUM(BU403*$D403)</f>
        <v>0</v>
      </c>
      <c r="BW403" s="47"/>
      <c r="BX403" s="505">
        <f>SUM(BW403*$D403)</f>
        <v>0</v>
      </c>
      <c r="BY403" s="499"/>
      <c r="BZ403" s="52">
        <f>SUM(BY403*$D403)</f>
        <v>0</v>
      </c>
      <c r="CA403" s="47"/>
      <c r="CB403" s="52">
        <f>SUM(CA403*$D403)</f>
        <v>0</v>
      </c>
      <c r="CC403" s="47"/>
      <c r="CD403" s="52">
        <f>SUM(CC403*$D403)</f>
        <v>0</v>
      </c>
      <c r="CE403" s="47"/>
      <c r="CF403" s="52">
        <f>SUM(CE403*$D403)</f>
        <v>0</v>
      </c>
      <c r="CG403" s="42"/>
      <c r="CH403" s="49">
        <f t="shared" si="2254"/>
        <v>0</v>
      </c>
      <c r="CI403" s="49">
        <f t="shared" si="2255"/>
        <v>0</v>
      </c>
      <c r="CJ403" s="1"/>
      <c r="CK403" s="1"/>
      <c r="CL403" s="207"/>
      <c r="CM403" s="207">
        <f t="shared" si="2256"/>
        <v>0</v>
      </c>
      <c r="CN403" s="206">
        <f t="shared" si="2257"/>
        <v>0</v>
      </c>
      <c r="CO403" s="206">
        <f t="shared" si="2258"/>
        <v>0</v>
      </c>
      <c r="CP403" s="207"/>
      <c r="CQ403" s="207">
        <f t="shared" si="2259"/>
        <v>0</v>
      </c>
      <c r="CR403" s="206">
        <f t="shared" si="2260"/>
        <v>0</v>
      </c>
      <c r="CS403" s="206">
        <f t="shared" si="2261"/>
        <v>0</v>
      </c>
      <c r="CT403" s="207"/>
      <c r="CU403" s="207">
        <f t="shared" si="2262"/>
        <v>0</v>
      </c>
      <c r="CV403" s="206">
        <f t="shared" si="2263"/>
        <v>0</v>
      </c>
      <c r="CW403" s="206">
        <f t="shared" si="2264"/>
        <v>0</v>
      </c>
      <c r="CX403" s="207"/>
      <c r="CY403" s="207"/>
      <c r="CZ403" s="206">
        <f t="shared" si="2317"/>
        <v>0</v>
      </c>
      <c r="DA403" s="206">
        <f t="shared" si="2318"/>
        <v>0</v>
      </c>
      <c r="DB403" s="207"/>
      <c r="DC403" s="207">
        <f t="shared" si="2319"/>
        <v>0</v>
      </c>
      <c r="DD403" s="206">
        <f t="shared" si="2320"/>
        <v>0</v>
      </c>
      <c r="DE403" s="206">
        <f t="shared" si="2321"/>
        <v>0</v>
      </c>
      <c r="DF403" s="207"/>
      <c r="DG403" s="207">
        <f t="shared" si="2322"/>
        <v>0</v>
      </c>
      <c r="DH403" s="206">
        <f t="shared" si="2323"/>
        <v>0</v>
      </c>
      <c r="DI403" s="206">
        <f t="shared" si="2324"/>
        <v>0</v>
      </c>
      <c r="DJ403" s="207"/>
      <c r="DK403" s="207">
        <f t="shared" si="2325"/>
        <v>0</v>
      </c>
      <c r="DL403" s="206">
        <f t="shared" si="2326"/>
        <v>0</v>
      </c>
      <c r="DM403" s="206">
        <f t="shared" si="2327"/>
        <v>0</v>
      </c>
      <c r="DN403" s="207"/>
      <c r="DO403" s="207">
        <f t="shared" si="2328"/>
        <v>0</v>
      </c>
      <c r="DP403" s="206">
        <f t="shared" si="2329"/>
        <v>0</v>
      </c>
      <c r="DQ403" s="206">
        <f t="shared" si="2330"/>
        <v>0</v>
      </c>
      <c r="DR403" s="207"/>
      <c r="DS403" s="207">
        <f t="shared" si="2331"/>
        <v>0</v>
      </c>
      <c r="DT403" s="206">
        <f t="shared" si="2332"/>
        <v>0</v>
      </c>
      <c r="DU403" s="206">
        <f t="shared" si="2333"/>
        <v>0</v>
      </c>
      <c r="DV403" s="207"/>
      <c r="DW403" s="207">
        <f t="shared" si="2265"/>
        <v>0</v>
      </c>
      <c r="DX403" s="206">
        <f t="shared" si="2266"/>
        <v>0</v>
      </c>
      <c r="DY403" s="206">
        <f t="shared" si="2267"/>
        <v>0</v>
      </c>
      <c r="DZ403" s="525"/>
      <c r="EA403" s="207">
        <f t="shared" si="2268"/>
        <v>0</v>
      </c>
      <c r="EB403" s="206">
        <f t="shared" si="2269"/>
        <v>0</v>
      </c>
      <c r="EC403" s="206">
        <f t="shared" si="2270"/>
        <v>0</v>
      </c>
      <c r="ED403" s="207"/>
      <c r="EE403" s="207">
        <f t="shared" si="2271"/>
        <v>0</v>
      </c>
      <c r="EF403" s="206">
        <f t="shared" si="2272"/>
        <v>0</v>
      </c>
      <c r="EG403" s="206">
        <f t="shared" si="2273"/>
        <v>0</v>
      </c>
      <c r="EH403" s="207"/>
      <c r="EI403" s="207">
        <f t="shared" si="2274"/>
        <v>0</v>
      </c>
      <c r="EJ403" s="206">
        <f t="shared" si="2275"/>
        <v>0</v>
      </c>
      <c r="EK403" s="206">
        <f t="shared" si="2276"/>
        <v>0</v>
      </c>
      <c r="EL403" s="207"/>
      <c r="EM403" s="207">
        <f t="shared" si="2277"/>
        <v>0</v>
      </c>
      <c r="EN403" s="206">
        <f t="shared" si="2278"/>
        <v>0</v>
      </c>
      <c r="EO403" s="206">
        <f t="shared" si="2279"/>
        <v>0</v>
      </c>
      <c r="EP403" s="207"/>
      <c r="EQ403" s="207">
        <f t="shared" si="2280"/>
        <v>0</v>
      </c>
      <c r="ER403" s="206">
        <f t="shared" si="2281"/>
        <v>0</v>
      </c>
      <c r="ES403" s="206">
        <f t="shared" si="2282"/>
        <v>0</v>
      </c>
      <c r="ET403" s="207"/>
      <c r="EU403" s="207">
        <f t="shared" si="2283"/>
        <v>0</v>
      </c>
      <c r="EV403" s="206">
        <f t="shared" si="2284"/>
        <v>0</v>
      </c>
      <c r="EW403" s="206">
        <f t="shared" si="2285"/>
        <v>0</v>
      </c>
      <c r="EX403" s="207"/>
      <c r="EY403" s="207">
        <f t="shared" si="2286"/>
        <v>0</v>
      </c>
      <c r="EZ403" s="206">
        <f t="shared" si="2287"/>
        <v>0</v>
      </c>
      <c r="FA403" s="206">
        <f t="shared" si="2288"/>
        <v>0</v>
      </c>
      <c r="FB403" s="207"/>
      <c r="FC403" s="207">
        <f t="shared" si="2289"/>
        <v>0</v>
      </c>
      <c r="FD403" s="206">
        <f t="shared" si="2290"/>
        <v>0</v>
      </c>
      <c r="FE403" s="206">
        <f t="shared" si="2291"/>
        <v>0</v>
      </c>
      <c r="FF403" s="207"/>
      <c r="FG403" s="207">
        <f t="shared" si="2292"/>
        <v>0</v>
      </c>
      <c r="FH403" s="206">
        <f t="shared" si="2293"/>
        <v>0</v>
      </c>
      <c r="FI403" s="206">
        <f t="shared" si="2294"/>
        <v>0</v>
      </c>
      <c r="FJ403" s="207"/>
      <c r="FK403" s="207">
        <f t="shared" si="2295"/>
        <v>0</v>
      </c>
      <c r="FL403" s="206">
        <f t="shared" si="2296"/>
        <v>0</v>
      </c>
      <c r="FM403" s="206">
        <f t="shared" si="2297"/>
        <v>0</v>
      </c>
      <c r="FN403" s="207"/>
      <c r="FO403" s="207">
        <f t="shared" si="2298"/>
        <v>0</v>
      </c>
      <c r="FP403" s="206">
        <f t="shared" si="2299"/>
        <v>0</v>
      </c>
      <c r="FQ403" s="206">
        <f t="shared" si="2300"/>
        <v>0</v>
      </c>
      <c r="FR403" s="207"/>
      <c r="FS403" s="207">
        <f t="shared" si="2301"/>
        <v>0</v>
      </c>
      <c r="FT403" s="206">
        <f t="shared" si="2302"/>
        <v>0</v>
      </c>
      <c r="FU403" s="206">
        <f t="shared" si="2303"/>
        <v>0</v>
      </c>
      <c r="FV403" s="207"/>
      <c r="FW403" s="207">
        <f>SUM(FV403*CH403)</f>
        <v>0</v>
      </c>
      <c r="FX403" s="206"/>
      <c r="FY403" s="206"/>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row>
    <row r="404" spans="1:263" s="3" customFormat="1" x14ac:dyDescent="0.2">
      <c r="A404" s="45" t="s">
        <v>386</v>
      </c>
      <c r="B404" s="45" t="s">
        <v>97</v>
      </c>
      <c r="C404" s="45" t="s">
        <v>8</v>
      </c>
      <c r="D404" s="45">
        <v>75</v>
      </c>
      <c r="E404" s="486"/>
      <c r="F404" s="52">
        <f>SUM(E404*$D404)</f>
        <v>0</v>
      </c>
      <c r="G404" s="47"/>
      <c r="H404" s="52">
        <f>SUM(G404*$D404)</f>
        <v>0</v>
      </c>
      <c r="I404" s="47"/>
      <c r="J404" s="52">
        <f>SUM(I404*$D404)</f>
        <v>0</v>
      </c>
      <c r="K404" s="47"/>
      <c r="L404" s="52">
        <f>SUM(K404*$D404)</f>
        <v>0</v>
      </c>
      <c r="M404" s="47"/>
      <c r="N404" s="52">
        <f>SUM(M404*$D404)</f>
        <v>0</v>
      </c>
      <c r="O404" s="47"/>
      <c r="P404" s="52">
        <f>SUM(O404*$D404)</f>
        <v>0</v>
      </c>
      <c r="Q404" s="47"/>
      <c r="R404" s="52">
        <f>SUM(Q404*$D404)</f>
        <v>0</v>
      </c>
      <c r="S404" s="47"/>
      <c r="T404" s="52">
        <f>SUM(S404*$D404)</f>
        <v>0</v>
      </c>
      <c r="U404" s="47"/>
      <c r="V404" s="52">
        <f>SUM(U404*$D404)</f>
        <v>0</v>
      </c>
      <c r="W404" s="47"/>
      <c r="X404" s="52">
        <f>SUM(W404*$D404)</f>
        <v>0</v>
      </c>
      <c r="Y404" s="47"/>
      <c r="Z404" s="52">
        <f>SUM(Y404*$D404)</f>
        <v>0</v>
      </c>
      <c r="AA404" s="47"/>
      <c r="AB404" s="481">
        <f>SUM(AA404*$D404)</f>
        <v>0</v>
      </c>
      <c r="AC404" s="486">
        <v>0.5</v>
      </c>
      <c r="AD404" s="52">
        <f t="shared" si="2226"/>
        <v>37.5</v>
      </c>
      <c r="AE404" s="47"/>
      <c r="AF404" s="52">
        <f t="shared" si="2227"/>
        <v>0</v>
      </c>
      <c r="AG404" s="47">
        <v>0.5</v>
      </c>
      <c r="AH404" s="52">
        <f t="shared" si="2228"/>
        <v>37.5</v>
      </c>
      <c r="AI404" s="47"/>
      <c r="AJ404" s="52">
        <f t="shared" si="2229"/>
        <v>0</v>
      </c>
      <c r="AK404" s="47"/>
      <c r="AL404" s="52">
        <f t="shared" si="2230"/>
        <v>0</v>
      </c>
      <c r="AM404" s="47"/>
      <c r="AN404" s="52">
        <f t="shared" si="2231"/>
        <v>0</v>
      </c>
      <c r="AO404" s="47">
        <v>0.25</v>
      </c>
      <c r="AP404" s="52">
        <f t="shared" si="2232"/>
        <v>18.75</v>
      </c>
      <c r="AQ404" s="47"/>
      <c r="AR404" s="52">
        <f t="shared" si="2233"/>
        <v>0</v>
      </c>
      <c r="AS404" s="47"/>
      <c r="AT404" s="52">
        <f t="shared" si="2234"/>
        <v>0</v>
      </c>
      <c r="AU404" s="47"/>
      <c r="AV404" s="52">
        <f t="shared" si="2235"/>
        <v>0</v>
      </c>
      <c r="AW404" s="47"/>
      <c r="AX404" s="52">
        <f t="shared" si="2236"/>
        <v>0</v>
      </c>
      <c r="AY404" s="47">
        <v>0.25</v>
      </c>
      <c r="AZ404" s="481">
        <f t="shared" si="2237"/>
        <v>18.75</v>
      </c>
      <c r="BA404" s="486"/>
      <c r="BB404" s="52">
        <f>SUM(BA404*$D404)</f>
        <v>0</v>
      </c>
      <c r="BC404" s="47"/>
      <c r="BD404" s="52">
        <f>SUM(BC404*$D404)</f>
        <v>0</v>
      </c>
      <c r="BE404" s="47"/>
      <c r="BF404" s="52">
        <f>SUM(BE404*$D404)</f>
        <v>0</v>
      </c>
      <c r="BG404" s="47"/>
      <c r="BH404" s="52">
        <f>SUM(BG404*$D404)</f>
        <v>0</v>
      </c>
      <c r="BI404" s="47"/>
      <c r="BJ404" s="52">
        <f>SUM(BI404*$D404)</f>
        <v>0</v>
      </c>
      <c r="BK404" s="47"/>
      <c r="BL404" s="52">
        <f>SUM(BK404*$D404)</f>
        <v>0</v>
      </c>
      <c r="BM404" s="47"/>
      <c r="BN404" s="52">
        <f>SUM(BM404*$D404)</f>
        <v>0</v>
      </c>
      <c r="BO404" s="47"/>
      <c r="BP404" s="52">
        <f>SUM(BO404*$D404)</f>
        <v>0</v>
      </c>
      <c r="BQ404" s="47"/>
      <c r="BR404" s="52">
        <f>SUM(BQ404*$D404)</f>
        <v>0</v>
      </c>
      <c r="BS404" s="47"/>
      <c r="BT404" s="52">
        <f>SUM(BS404*$D404)</f>
        <v>0</v>
      </c>
      <c r="BU404" s="47"/>
      <c r="BV404" s="52">
        <f>SUM(BU404*$D404)</f>
        <v>0</v>
      </c>
      <c r="BW404" s="47"/>
      <c r="BX404" s="505">
        <f>SUM(BW404*$D404)</f>
        <v>0</v>
      </c>
      <c r="BY404" s="499"/>
      <c r="BZ404" s="52">
        <f>SUM(BY404*$D404)</f>
        <v>0</v>
      </c>
      <c r="CA404" s="47"/>
      <c r="CB404" s="52">
        <f>SUM(CA404*$D404)</f>
        <v>0</v>
      </c>
      <c r="CC404" s="47"/>
      <c r="CD404" s="52">
        <f>SUM(CC404*$D404)</f>
        <v>0</v>
      </c>
      <c r="CE404" s="47"/>
      <c r="CF404" s="52">
        <f>SUM(CE404*$D404)</f>
        <v>0</v>
      </c>
      <c r="CG404" s="42"/>
      <c r="CH404" s="49">
        <f t="shared" si="2254"/>
        <v>1.5</v>
      </c>
      <c r="CI404" s="49">
        <f t="shared" si="2255"/>
        <v>112.5</v>
      </c>
      <c r="CJ404" s="1"/>
      <c r="CK404" s="1"/>
      <c r="CL404" s="207"/>
      <c r="CM404" s="207">
        <f t="shared" si="2256"/>
        <v>0</v>
      </c>
      <c r="CN404" s="206">
        <f t="shared" si="2257"/>
        <v>0</v>
      </c>
      <c r="CO404" s="206">
        <f t="shared" si="2258"/>
        <v>0</v>
      </c>
      <c r="CP404" s="207"/>
      <c r="CQ404" s="207">
        <f t="shared" si="2259"/>
        <v>0</v>
      </c>
      <c r="CR404" s="206">
        <f t="shared" si="2260"/>
        <v>0</v>
      </c>
      <c r="CS404" s="206">
        <f t="shared" si="2261"/>
        <v>0</v>
      </c>
      <c r="CT404" s="207"/>
      <c r="CU404" s="207">
        <f t="shared" si="2262"/>
        <v>0</v>
      </c>
      <c r="CV404" s="206">
        <f t="shared" si="2263"/>
        <v>0</v>
      </c>
      <c r="CW404" s="206">
        <f t="shared" si="2264"/>
        <v>0</v>
      </c>
      <c r="CX404" s="207"/>
      <c r="CY404" s="207"/>
      <c r="CZ404" s="206">
        <f t="shared" si="2317"/>
        <v>0</v>
      </c>
      <c r="DA404" s="206">
        <f t="shared" si="2318"/>
        <v>0</v>
      </c>
      <c r="DB404" s="207"/>
      <c r="DC404" s="207">
        <f t="shared" si="2319"/>
        <v>0</v>
      </c>
      <c r="DD404" s="206">
        <f t="shared" si="2320"/>
        <v>0</v>
      </c>
      <c r="DE404" s="206">
        <f t="shared" si="2321"/>
        <v>0</v>
      </c>
      <c r="DF404" s="207"/>
      <c r="DG404" s="207">
        <f t="shared" si="2322"/>
        <v>0</v>
      </c>
      <c r="DH404" s="206">
        <f t="shared" si="2323"/>
        <v>0</v>
      </c>
      <c r="DI404" s="206">
        <f t="shared" si="2324"/>
        <v>0</v>
      </c>
      <c r="DJ404" s="207"/>
      <c r="DK404" s="207">
        <f t="shared" si="2325"/>
        <v>0</v>
      </c>
      <c r="DL404" s="206">
        <f t="shared" si="2326"/>
        <v>0</v>
      </c>
      <c r="DM404" s="206">
        <f t="shared" si="2327"/>
        <v>0</v>
      </c>
      <c r="DN404" s="207"/>
      <c r="DO404" s="207">
        <f t="shared" si="2328"/>
        <v>0</v>
      </c>
      <c r="DP404" s="206">
        <f t="shared" si="2329"/>
        <v>0</v>
      </c>
      <c r="DQ404" s="206">
        <f t="shared" si="2330"/>
        <v>0</v>
      </c>
      <c r="DR404" s="207"/>
      <c r="DS404" s="207">
        <f t="shared" si="2331"/>
        <v>0</v>
      </c>
      <c r="DT404" s="206">
        <f t="shared" si="2332"/>
        <v>0</v>
      </c>
      <c r="DU404" s="206">
        <f t="shared" si="2333"/>
        <v>0</v>
      </c>
      <c r="DV404" s="207"/>
      <c r="DW404" s="207">
        <f t="shared" si="2265"/>
        <v>0</v>
      </c>
      <c r="DX404" s="206">
        <f t="shared" si="2266"/>
        <v>0</v>
      </c>
      <c r="DY404" s="206">
        <f t="shared" si="2267"/>
        <v>0</v>
      </c>
      <c r="DZ404" s="525"/>
      <c r="EA404" s="207">
        <f t="shared" si="2268"/>
        <v>0</v>
      </c>
      <c r="EB404" s="206">
        <f t="shared" si="2269"/>
        <v>0.5</v>
      </c>
      <c r="EC404" s="206">
        <f t="shared" si="2270"/>
        <v>37.5</v>
      </c>
      <c r="ED404" s="207"/>
      <c r="EE404" s="207">
        <f t="shared" si="2271"/>
        <v>0</v>
      </c>
      <c r="EF404" s="206">
        <f t="shared" si="2272"/>
        <v>0</v>
      </c>
      <c r="EG404" s="206">
        <f t="shared" si="2273"/>
        <v>0</v>
      </c>
      <c r="EH404" s="207"/>
      <c r="EI404" s="207">
        <f t="shared" si="2274"/>
        <v>0</v>
      </c>
      <c r="EJ404" s="206">
        <f t="shared" si="2275"/>
        <v>0.5</v>
      </c>
      <c r="EK404" s="206">
        <f t="shared" si="2276"/>
        <v>37.5</v>
      </c>
      <c r="EL404" s="207"/>
      <c r="EM404" s="207">
        <f t="shared" si="2277"/>
        <v>0</v>
      </c>
      <c r="EN404" s="206">
        <f t="shared" si="2278"/>
        <v>0</v>
      </c>
      <c r="EO404" s="206">
        <f t="shared" si="2279"/>
        <v>0</v>
      </c>
      <c r="EP404" s="207"/>
      <c r="EQ404" s="207">
        <f t="shared" si="2280"/>
        <v>0</v>
      </c>
      <c r="ER404" s="206">
        <f t="shared" si="2281"/>
        <v>0</v>
      </c>
      <c r="ES404" s="206">
        <f t="shared" si="2282"/>
        <v>0</v>
      </c>
      <c r="ET404" s="207"/>
      <c r="EU404" s="207">
        <f t="shared" si="2283"/>
        <v>0</v>
      </c>
      <c r="EV404" s="206">
        <f t="shared" si="2284"/>
        <v>0</v>
      </c>
      <c r="EW404" s="206">
        <f t="shared" si="2285"/>
        <v>0</v>
      </c>
      <c r="EX404" s="207"/>
      <c r="EY404" s="207">
        <f t="shared" si="2286"/>
        <v>0</v>
      </c>
      <c r="EZ404" s="206">
        <f t="shared" si="2287"/>
        <v>0.25</v>
      </c>
      <c r="FA404" s="206">
        <f t="shared" si="2288"/>
        <v>18.75</v>
      </c>
      <c r="FB404" s="207"/>
      <c r="FC404" s="207">
        <f t="shared" si="2289"/>
        <v>0</v>
      </c>
      <c r="FD404" s="206">
        <f t="shared" si="2290"/>
        <v>0</v>
      </c>
      <c r="FE404" s="206">
        <f t="shared" si="2291"/>
        <v>0</v>
      </c>
      <c r="FF404" s="207"/>
      <c r="FG404" s="207">
        <f t="shared" si="2292"/>
        <v>0</v>
      </c>
      <c r="FH404" s="206">
        <f t="shared" si="2293"/>
        <v>0</v>
      </c>
      <c r="FI404" s="206">
        <f t="shared" si="2294"/>
        <v>0</v>
      </c>
      <c r="FJ404" s="207"/>
      <c r="FK404" s="207">
        <f t="shared" si="2295"/>
        <v>0</v>
      </c>
      <c r="FL404" s="206">
        <f t="shared" si="2296"/>
        <v>0</v>
      </c>
      <c r="FM404" s="206">
        <f t="shared" si="2297"/>
        <v>0</v>
      </c>
      <c r="FN404" s="207"/>
      <c r="FO404" s="207">
        <f t="shared" si="2298"/>
        <v>0</v>
      </c>
      <c r="FP404" s="206">
        <f t="shared" si="2299"/>
        <v>0</v>
      </c>
      <c r="FQ404" s="206">
        <f t="shared" si="2300"/>
        <v>0</v>
      </c>
      <c r="FR404" s="207"/>
      <c r="FS404" s="207">
        <f t="shared" si="2301"/>
        <v>0</v>
      </c>
      <c r="FT404" s="206">
        <f t="shared" si="2302"/>
        <v>0.25</v>
      </c>
      <c r="FU404" s="206">
        <f t="shared" si="2303"/>
        <v>18.75</v>
      </c>
      <c r="FV404" s="207"/>
      <c r="FW404" s="207">
        <f>SUM(FV404*CH404)</f>
        <v>0</v>
      </c>
      <c r="FX404" s="206"/>
      <c r="FY404" s="206"/>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row>
    <row r="405" spans="1:263" s="3" customFormat="1" x14ac:dyDescent="0.2">
      <c r="A405" s="45"/>
      <c r="B405" s="45"/>
      <c r="C405" s="45" t="s">
        <v>8</v>
      </c>
      <c r="D405" s="45">
        <v>75</v>
      </c>
      <c r="E405" s="486"/>
      <c r="F405" s="52">
        <f t="shared" si="2334"/>
        <v>0</v>
      </c>
      <c r="G405" s="47"/>
      <c r="H405" s="52">
        <f t="shared" si="2335"/>
        <v>0</v>
      </c>
      <c r="I405" s="47"/>
      <c r="J405" s="52">
        <f t="shared" si="2336"/>
        <v>0</v>
      </c>
      <c r="K405" s="47"/>
      <c r="L405" s="52">
        <f t="shared" si="2337"/>
        <v>0</v>
      </c>
      <c r="M405" s="47"/>
      <c r="N405" s="52">
        <f t="shared" si="2338"/>
        <v>0</v>
      </c>
      <c r="O405" s="47"/>
      <c r="P405" s="52">
        <f t="shared" si="2339"/>
        <v>0</v>
      </c>
      <c r="Q405" s="47"/>
      <c r="R405" s="52">
        <f t="shared" si="2340"/>
        <v>0</v>
      </c>
      <c r="S405" s="47"/>
      <c r="T405" s="52">
        <f t="shared" si="2341"/>
        <v>0</v>
      </c>
      <c r="U405" s="47"/>
      <c r="V405" s="52">
        <f t="shared" si="2342"/>
        <v>0</v>
      </c>
      <c r="W405" s="47"/>
      <c r="X405" s="52">
        <f t="shared" si="2343"/>
        <v>0</v>
      </c>
      <c r="Y405" s="47"/>
      <c r="Z405" s="52">
        <f t="shared" si="2344"/>
        <v>0</v>
      </c>
      <c r="AA405" s="47"/>
      <c r="AB405" s="481">
        <f t="shared" si="2345"/>
        <v>0</v>
      </c>
      <c r="AC405" s="486"/>
      <c r="AD405" s="52">
        <f t="shared" si="2226"/>
        <v>0</v>
      </c>
      <c r="AE405" s="47"/>
      <c r="AF405" s="52">
        <f t="shared" si="2227"/>
        <v>0</v>
      </c>
      <c r="AG405" s="47"/>
      <c r="AH405" s="52">
        <f t="shared" si="2228"/>
        <v>0</v>
      </c>
      <c r="AI405" s="47"/>
      <c r="AJ405" s="52">
        <f t="shared" si="2229"/>
        <v>0</v>
      </c>
      <c r="AK405" s="47"/>
      <c r="AL405" s="52">
        <f t="shared" si="2230"/>
        <v>0</v>
      </c>
      <c r="AM405" s="47"/>
      <c r="AN405" s="52">
        <f t="shared" si="2231"/>
        <v>0</v>
      </c>
      <c r="AO405" s="47"/>
      <c r="AP405" s="52">
        <f t="shared" si="2232"/>
        <v>0</v>
      </c>
      <c r="AQ405" s="47"/>
      <c r="AR405" s="52">
        <f t="shared" si="2233"/>
        <v>0</v>
      </c>
      <c r="AS405" s="47"/>
      <c r="AT405" s="52">
        <f t="shared" si="2234"/>
        <v>0</v>
      </c>
      <c r="AU405" s="47"/>
      <c r="AV405" s="52">
        <f t="shared" si="2235"/>
        <v>0</v>
      </c>
      <c r="AW405" s="47"/>
      <c r="AX405" s="52">
        <f t="shared" si="2236"/>
        <v>0</v>
      </c>
      <c r="AY405" s="47"/>
      <c r="AZ405" s="481">
        <f t="shared" si="2237"/>
        <v>0</v>
      </c>
      <c r="BA405" s="486"/>
      <c r="BB405" s="52">
        <f t="shared" si="2238"/>
        <v>0</v>
      </c>
      <c r="BC405" s="47"/>
      <c r="BD405" s="52">
        <f t="shared" ref="BD405:BD413" si="2346">SUM(BC405*$D405)</f>
        <v>0</v>
      </c>
      <c r="BE405" s="47"/>
      <c r="BF405" s="52">
        <f t="shared" ref="BF405:BF413" si="2347">SUM(BE405*$D405)</f>
        <v>0</v>
      </c>
      <c r="BG405" s="47"/>
      <c r="BH405" s="52">
        <f t="shared" ref="BH405:BH413" si="2348">SUM(BG405*$D405)</f>
        <v>0</v>
      </c>
      <c r="BI405" s="47"/>
      <c r="BJ405" s="52">
        <f t="shared" ref="BJ405:BJ413" si="2349">SUM(BI405*$D405)</f>
        <v>0</v>
      </c>
      <c r="BK405" s="47"/>
      <c r="BL405" s="52">
        <f t="shared" ref="BL405:BL413" si="2350">SUM(BK405*$D405)</f>
        <v>0</v>
      </c>
      <c r="BM405" s="47"/>
      <c r="BN405" s="52">
        <f t="shared" ref="BN405:BN413" si="2351">SUM(BM405*$D405)</f>
        <v>0</v>
      </c>
      <c r="BO405" s="47"/>
      <c r="BP405" s="52">
        <f t="shared" ref="BP405:BP413" si="2352">SUM(BO405*$D405)</f>
        <v>0</v>
      </c>
      <c r="BQ405" s="47"/>
      <c r="BR405" s="52">
        <f t="shared" ref="BR405:BR413" si="2353">SUM(BQ405*$D405)</f>
        <v>0</v>
      </c>
      <c r="BS405" s="47"/>
      <c r="BT405" s="52">
        <f t="shared" ref="BT405:BT413" si="2354">SUM(BS405*$D405)</f>
        <v>0</v>
      </c>
      <c r="BU405" s="47"/>
      <c r="BV405" s="52">
        <f t="shared" ref="BV405:BV413" si="2355">SUM(BU405*$D405)</f>
        <v>0</v>
      </c>
      <c r="BW405" s="47"/>
      <c r="BX405" s="505">
        <f t="shared" ref="BX405:BX413" si="2356">SUM(BW405*$D405)</f>
        <v>0</v>
      </c>
      <c r="BY405" s="499"/>
      <c r="BZ405" s="52">
        <f t="shared" ref="BZ405:BZ413" si="2357">SUM(BY405*$D405)</f>
        <v>0</v>
      </c>
      <c r="CA405" s="47"/>
      <c r="CB405" s="52">
        <f t="shared" ref="CB405:CB413" si="2358">SUM(CA405*$D405)</f>
        <v>0</v>
      </c>
      <c r="CC405" s="47"/>
      <c r="CD405" s="52">
        <f t="shared" ref="CD405:CD413" si="2359">SUM(CC405*$D405)</f>
        <v>0</v>
      </c>
      <c r="CE405" s="47"/>
      <c r="CF405" s="52">
        <f t="shared" ref="CF405:CF413" si="2360">SUM(CE405*$D405)</f>
        <v>0</v>
      </c>
      <c r="CG405" s="42"/>
      <c r="CH405" s="49">
        <f t="shared" si="2254"/>
        <v>0</v>
      </c>
      <c r="CI405" s="49">
        <f t="shared" si="2255"/>
        <v>0</v>
      </c>
      <c r="CJ405" s="1"/>
      <c r="CK405" s="1"/>
      <c r="CL405" s="207"/>
      <c r="CM405" s="207">
        <f t="shared" si="2256"/>
        <v>0</v>
      </c>
      <c r="CN405" s="206">
        <f t="shared" si="2257"/>
        <v>0</v>
      </c>
      <c r="CO405" s="206">
        <f t="shared" si="2258"/>
        <v>0</v>
      </c>
      <c r="CP405" s="207"/>
      <c r="CQ405" s="207">
        <f t="shared" si="2259"/>
        <v>0</v>
      </c>
      <c r="CR405" s="206">
        <f t="shared" si="2260"/>
        <v>0</v>
      </c>
      <c r="CS405" s="206">
        <f t="shared" si="2261"/>
        <v>0</v>
      </c>
      <c r="CT405" s="207"/>
      <c r="CU405" s="207">
        <f t="shared" si="2262"/>
        <v>0</v>
      </c>
      <c r="CV405" s="206">
        <f t="shared" si="2263"/>
        <v>0</v>
      </c>
      <c r="CW405" s="206">
        <f t="shared" si="2264"/>
        <v>0</v>
      </c>
      <c r="CX405" s="207"/>
      <c r="CY405" s="207"/>
      <c r="CZ405" s="206">
        <f t="shared" si="2317"/>
        <v>0</v>
      </c>
      <c r="DA405" s="206">
        <f t="shared" si="2318"/>
        <v>0</v>
      </c>
      <c r="DB405" s="207"/>
      <c r="DC405" s="207">
        <f t="shared" si="2319"/>
        <v>0</v>
      </c>
      <c r="DD405" s="206">
        <f t="shared" si="2320"/>
        <v>0</v>
      </c>
      <c r="DE405" s="206">
        <f t="shared" si="2321"/>
        <v>0</v>
      </c>
      <c r="DF405" s="207"/>
      <c r="DG405" s="207">
        <f t="shared" si="2322"/>
        <v>0</v>
      </c>
      <c r="DH405" s="206">
        <f t="shared" si="2323"/>
        <v>0</v>
      </c>
      <c r="DI405" s="206">
        <f t="shared" si="2324"/>
        <v>0</v>
      </c>
      <c r="DJ405" s="207"/>
      <c r="DK405" s="207">
        <f t="shared" si="2325"/>
        <v>0</v>
      </c>
      <c r="DL405" s="206">
        <f t="shared" si="2326"/>
        <v>0</v>
      </c>
      <c r="DM405" s="206">
        <f t="shared" si="2327"/>
        <v>0</v>
      </c>
      <c r="DN405" s="207"/>
      <c r="DO405" s="207">
        <f t="shared" si="2328"/>
        <v>0</v>
      </c>
      <c r="DP405" s="206">
        <f t="shared" si="2329"/>
        <v>0</v>
      </c>
      <c r="DQ405" s="206">
        <f t="shared" si="2330"/>
        <v>0</v>
      </c>
      <c r="DR405" s="207"/>
      <c r="DS405" s="207">
        <f t="shared" si="2331"/>
        <v>0</v>
      </c>
      <c r="DT405" s="206">
        <f t="shared" si="2332"/>
        <v>0</v>
      </c>
      <c r="DU405" s="206">
        <f t="shared" si="2333"/>
        <v>0</v>
      </c>
      <c r="DV405" s="207"/>
      <c r="DW405" s="207">
        <f t="shared" si="2265"/>
        <v>0</v>
      </c>
      <c r="DX405" s="206">
        <f t="shared" si="2266"/>
        <v>0</v>
      </c>
      <c r="DY405" s="206">
        <f t="shared" si="2267"/>
        <v>0</v>
      </c>
      <c r="DZ405" s="525"/>
      <c r="EA405" s="207">
        <f t="shared" si="2268"/>
        <v>0</v>
      </c>
      <c r="EB405" s="206">
        <f t="shared" si="2269"/>
        <v>0</v>
      </c>
      <c r="EC405" s="206">
        <f t="shared" si="2270"/>
        <v>0</v>
      </c>
      <c r="ED405" s="207"/>
      <c r="EE405" s="207">
        <f t="shared" si="2271"/>
        <v>0</v>
      </c>
      <c r="EF405" s="206">
        <f t="shared" si="2272"/>
        <v>0</v>
      </c>
      <c r="EG405" s="206">
        <f t="shared" si="2273"/>
        <v>0</v>
      </c>
      <c r="EH405" s="207"/>
      <c r="EI405" s="207">
        <f t="shared" si="2274"/>
        <v>0</v>
      </c>
      <c r="EJ405" s="206">
        <f t="shared" si="2275"/>
        <v>0</v>
      </c>
      <c r="EK405" s="206">
        <f t="shared" si="2276"/>
        <v>0</v>
      </c>
      <c r="EL405" s="207"/>
      <c r="EM405" s="207">
        <f t="shared" si="2277"/>
        <v>0</v>
      </c>
      <c r="EN405" s="206">
        <f t="shared" si="2278"/>
        <v>0</v>
      </c>
      <c r="EO405" s="206">
        <f t="shared" si="2279"/>
        <v>0</v>
      </c>
      <c r="EP405" s="207"/>
      <c r="EQ405" s="207">
        <f t="shared" si="2280"/>
        <v>0</v>
      </c>
      <c r="ER405" s="206">
        <f t="shared" si="2281"/>
        <v>0</v>
      </c>
      <c r="ES405" s="206">
        <f t="shared" si="2282"/>
        <v>0</v>
      </c>
      <c r="ET405" s="207"/>
      <c r="EU405" s="207">
        <f t="shared" si="2283"/>
        <v>0</v>
      </c>
      <c r="EV405" s="206">
        <f t="shared" si="2284"/>
        <v>0</v>
      </c>
      <c r="EW405" s="206">
        <f t="shared" si="2285"/>
        <v>0</v>
      </c>
      <c r="EX405" s="207"/>
      <c r="EY405" s="207">
        <f t="shared" si="2286"/>
        <v>0</v>
      </c>
      <c r="EZ405" s="206">
        <f t="shared" si="2287"/>
        <v>0</v>
      </c>
      <c r="FA405" s="206">
        <f t="shared" si="2288"/>
        <v>0</v>
      </c>
      <c r="FB405" s="207"/>
      <c r="FC405" s="207">
        <f t="shared" si="2289"/>
        <v>0</v>
      </c>
      <c r="FD405" s="206">
        <f t="shared" si="2290"/>
        <v>0</v>
      </c>
      <c r="FE405" s="206">
        <f t="shared" si="2291"/>
        <v>0</v>
      </c>
      <c r="FF405" s="207"/>
      <c r="FG405" s="207">
        <f t="shared" si="2292"/>
        <v>0</v>
      </c>
      <c r="FH405" s="206">
        <f t="shared" si="2293"/>
        <v>0</v>
      </c>
      <c r="FI405" s="206">
        <f t="shared" si="2294"/>
        <v>0</v>
      </c>
      <c r="FJ405" s="207"/>
      <c r="FK405" s="207">
        <f t="shared" si="2295"/>
        <v>0</v>
      </c>
      <c r="FL405" s="206">
        <f t="shared" si="2296"/>
        <v>0</v>
      </c>
      <c r="FM405" s="206">
        <f t="shared" si="2297"/>
        <v>0</v>
      </c>
      <c r="FN405" s="207"/>
      <c r="FO405" s="207">
        <f t="shared" si="2298"/>
        <v>0</v>
      </c>
      <c r="FP405" s="206">
        <f t="shared" si="2299"/>
        <v>0</v>
      </c>
      <c r="FQ405" s="206">
        <f t="shared" si="2300"/>
        <v>0</v>
      </c>
      <c r="FR405" s="207"/>
      <c r="FS405" s="207">
        <f t="shared" si="2301"/>
        <v>0</v>
      </c>
      <c r="FT405" s="206">
        <f t="shared" si="2302"/>
        <v>0</v>
      </c>
      <c r="FU405" s="206">
        <f t="shared" si="2303"/>
        <v>0</v>
      </c>
      <c r="FV405" s="207"/>
      <c r="FW405" s="207">
        <f t="shared" ref="FW405:FW413" si="2361">SUM(FV405*CH405)</f>
        <v>0</v>
      </c>
      <c r="FX405" s="206"/>
      <c r="FY405" s="206"/>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row>
    <row r="406" spans="1:263" s="3" customFormat="1" x14ac:dyDescent="0.2">
      <c r="A406" s="45"/>
      <c r="B406" s="45"/>
      <c r="C406" s="45" t="s">
        <v>8</v>
      </c>
      <c r="D406" s="45">
        <v>75</v>
      </c>
      <c r="E406" s="486"/>
      <c r="F406" s="52">
        <f t="shared" si="2334"/>
        <v>0</v>
      </c>
      <c r="G406" s="47"/>
      <c r="H406" s="52">
        <f t="shared" si="2335"/>
        <v>0</v>
      </c>
      <c r="I406" s="47"/>
      <c r="J406" s="52">
        <f t="shared" si="2336"/>
        <v>0</v>
      </c>
      <c r="K406" s="47"/>
      <c r="L406" s="52">
        <f t="shared" si="2337"/>
        <v>0</v>
      </c>
      <c r="M406" s="47"/>
      <c r="N406" s="52">
        <f t="shared" si="2338"/>
        <v>0</v>
      </c>
      <c r="O406" s="47"/>
      <c r="P406" s="52">
        <f t="shared" si="2339"/>
        <v>0</v>
      </c>
      <c r="Q406" s="47"/>
      <c r="R406" s="52">
        <f t="shared" si="2340"/>
        <v>0</v>
      </c>
      <c r="S406" s="47"/>
      <c r="T406" s="52">
        <f t="shared" si="2341"/>
        <v>0</v>
      </c>
      <c r="U406" s="47"/>
      <c r="V406" s="52">
        <f t="shared" si="2342"/>
        <v>0</v>
      </c>
      <c r="W406" s="47"/>
      <c r="X406" s="52">
        <f t="shared" si="2343"/>
        <v>0</v>
      </c>
      <c r="Y406" s="47"/>
      <c r="Z406" s="52">
        <f t="shared" si="2344"/>
        <v>0</v>
      </c>
      <c r="AA406" s="47"/>
      <c r="AB406" s="481">
        <f t="shared" si="2345"/>
        <v>0</v>
      </c>
      <c r="AC406" s="486"/>
      <c r="AD406" s="52">
        <f t="shared" si="2226"/>
        <v>0</v>
      </c>
      <c r="AE406" s="47"/>
      <c r="AF406" s="52">
        <f t="shared" si="2227"/>
        <v>0</v>
      </c>
      <c r="AG406" s="47"/>
      <c r="AH406" s="52">
        <f t="shared" si="2228"/>
        <v>0</v>
      </c>
      <c r="AI406" s="47"/>
      <c r="AJ406" s="52">
        <f t="shared" si="2229"/>
        <v>0</v>
      </c>
      <c r="AK406" s="47"/>
      <c r="AL406" s="52">
        <f t="shared" si="2230"/>
        <v>0</v>
      </c>
      <c r="AM406" s="47"/>
      <c r="AN406" s="52">
        <f t="shared" si="2231"/>
        <v>0</v>
      </c>
      <c r="AO406" s="47"/>
      <c r="AP406" s="52">
        <f t="shared" si="2232"/>
        <v>0</v>
      </c>
      <c r="AQ406" s="47"/>
      <c r="AR406" s="52">
        <f t="shared" si="2233"/>
        <v>0</v>
      </c>
      <c r="AS406" s="47"/>
      <c r="AT406" s="52">
        <f t="shared" si="2234"/>
        <v>0</v>
      </c>
      <c r="AU406" s="47"/>
      <c r="AV406" s="52">
        <f t="shared" si="2235"/>
        <v>0</v>
      </c>
      <c r="AW406" s="47"/>
      <c r="AX406" s="52">
        <f t="shared" si="2236"/>
        <v>0</v>
      </c>
      <c r="AY406" s="47"/>
      <c r="AZ406" s="481">
        <f t="shared" si="2237"/>
        <v>0</v>
      </c>
      <c r="BA406" s="486"/>
      <c r="BB406" s="52">
        <f t="shared" si="2238"/>
        <v>0</v>
      </c>
      <c r="BC406" s="47"/>
      <c r="BD406" s="52">
        <f t="shared" si="2346"/>
        <v>0</v>
      </c>
      <c r="BE406" s="47"/>
      <c r="BF406" s="52">
        <f t="shared" si="2347"/>
        <v>0</v>
      </c>
      <c r="BG406" s="47"/>
      <c r="BH406" s="52">
        <f t="shared" si="2348"/>
        <v>0</v>
      </c>
      <c r="BI406" s="47"/>
      <c r="BJ406" s="52">
        <f t="shared" si="2349"/>
        <v>0</v>
      </c>
      <c r="BK406" s="47"/>
      <c r="BL406" s="52">
        <f t="shared" si="2350"/>
        <v>0</v>
      </c>
      <c r="BM406" s="47"/>
      <c r="BN406" s="52">
        <f t="shared" si="2351"/>
        <v>0</v>
      </c>
      <c r="BO406" s="47"/>
      <c r="BP406" s="52">
        <f t="shared" si="2352"/>
        <v>0</v>
      </c>
      <c r="BQ406" s="47"/>
      <c r="BR406" s="52">
        <f t="shared" si="2353"/>
        <v>0</v>
      </c>
      <c r="BS406" s="47"/>
      <c r="BT406" s="52">
        <f t="shared" si="2354"/>
        <v>0</v>
      </c>
      <c r="BU406" s="47"/>
      <c r="BV406" s="52">
        <f t="shared" si="2355"/>
        <v>0</v>
      </c>
      <c r="BW406" s="47"/>
      <c r="BX406" s="505">
        <f t="shared" si="2356"/>
        <v>0</v>
      </c>
      <c r="BY406" s="499"/>
      <c r="BZ406" s="52">
        <f t="shared" si="2357"/>
        <v>0</v>
      </c>
      <c r="CA406" s="47"/>
      <c r="CB406" s="52">
        <f t="shared" si="2358"/>
        <v>0</v>
      </c>
      <c r="CC406" s="47"/>
      <c r="CD406" s="52">
        <f t="shared" si="2359"/>
        <v>0</v>
      </c>
      <c r="CE406" s="47"/>
      <c r="CF406" s="52">
        <f t="shared" si="2360"/>
        <v>0</v>
      </c>
      <c r="CG406" s="42"/>
      <c r="CH406" s="49">
        <f t="shared" si="2254"/>
        <v>0</v>
      </c>
      <c r="CI406" s="49">
        <f t="shared" si="2255"/>
        <v>0</v>
      </c>
      <c r="CJ406" s="1"/>
      <c r="CK406" s="1"/>
      <c r="CL406" s="207"/>
      <c r="CM406" s="207">
        <f t="shared" si="2256"/>
        <v>0</v>
      </c>
      <c r="CN406" s="206">
        <f t="shared" si="2257"/>
        <v>0</v>
      </c>
      <c r="CO406" s="206">
        <f t="shared" si="2258"/>
        <v>0</v>
      </c>
      <c r="CP406" s="207"/>
      <c r="CQ406" s="207">
        <f t="shared" si="2259"/>
        <v>0</v>
      </c>
      <c r="CR406" s="206">
        <f t="shared" si="2260"/>
        <v>0</v>
      </c>
      <c r="CS406" s="206">
        <f t="shared" si="2261"/>
        <v>0</v>
      </c>
      <c r="CT406" s="207"/>
      <c r="CU406" s="207">
        <f t="shared" si="2262"/>
        <v>0</v>
      </c>
      <c r="CV406" s="206">
        <f t="shared" si="2263"/>
        <v>0</v>
      </c>
      <c r="CW406" s="206">
        <f t="shared" si="2264"/>
        <v>0</v>
      </c>
      <c r="CX406" s="207"/>
      <c r="CY406" s="207"/>
      <c r="CZ406" s="206">
        <f t="shared" si="2317"/>
        <v>0</v>
      </c>
      <c r="DA406" s="206">
        <f t="shared" si="2318"/>
        <v>0</v>
      </c>
      <c r="DB406" s="207"/>
      <c r="DC406" s="207">
        <f t="shared" si="2319"/>
        <v>0</v>
      </c>
      <c r="DD406" s="206">
        <f t="shared" si="2320"/>
        <v>0</v>
      </c>
      <c r="DE406" s="206">
        <f t="shared" si="2321"/>
        <v>0</v>
      </c>
      <c r="DF406" s="207"/>
      <c r="DG406" s="207">
        <f t="shared" si="2322"/>
        <v>0</v>
      </c>
      <c r="DH406" s="206">
        <f t="shared" si="2323"/>
        <v>0</v>
      </c>
      <c r="DI406" s="206">
        <f t="shared" si="2324"/>
        <v>0</v>
      </c>
      <c r="DJ406" s="207"/>
      <c r="DK406" s="207">
        <f t="shared" si="2325"/>
        <v>0</v>
      </c>
      <c r="DL406" s="206">
        <f t="shared" si="2326"/>
        <v>0</v>
      </c>
      <c r="DM406" s="206">
        <f t="shared" si="2327"/>
        <v>0</v>
      </c>
      <c r="DN406" s="207"/>
      <c r="DO406" s="207">
        <f t="shared" si="2328"/>
        <v>0</v>
      </c>
      <c r="DP406" s="206">
        <f t="shared" si="2329"/>
        <v>0</v>
      </c>
      <c r="DQ406" s="206">
        <f t="shared" si="2330"/>
        <v>0</v>
      </c>
      <c r="DR406" s="207"/>
      <c r="DS406" s="207">
        <f t="shared" si="2331"/>
        <v>0</v>
      </c>
      <c r="DT406" s="206">
        <f t="shared" si="2332"/>
        <v>0</v>
      </c>
      <c r="DU406" s="206">
        <f t="shared" si="2333"/>
        <v>0</v>
      </c>
      <c r="DV406" s="207"/>
      <c r="DW406" s="207">
        <f t="shared" si="2265"/>
        <v>0</v>
      </c>
      <c r="DX406" s="206">
        <f t="shared" si="2266"/>
        <v>0</v>
      </c>
      <c r="DY406" s="206">
        <f t="shared" si="2267"/>
        <v>0</v>
      </c>
      <c r="DZ406" s="525"/>
      <c r="EA406" s="207">
        <f t="shared" si="2268"/>
        <v>0</v>
      </c>
      <c r="EB406" s="206">
        <f t="shared" si="2269"/>
        <v>0</v>
      </c>
      <c r="EC406" s="206">
        <f t="shared" si="2270"/>
        <v>0</v>
      </c>
      <c r="ED406" s="207"/>
      <c r="EE406" s="207">
        <f t="shared" si="2271"/>
        <v>0</v>
      </c>
      <c r="EF406" s="206">
        <f t="shared" si="2272"/>
        <v>0</v>
      </c>
      <c r="EG406" s="206">
        <f t="shared" si="2273"/>
        <v>0</v>
      </c>
      <c r="EH406" s="207"/>
      <c r="EI406" s="207">
        <f t="shared" si="2274"/>
        <v>0</v>
      </c>
      <c r="EJ406" s="206">
        <f t="shared" si="2275"/>
        <v>0</v>
      </c>
      <c r="EK406" s="206">
        <f t="shared" si="2276"/>
        <v>0</v>
      </c>
      <c r="EL406" s="207"/>
      <c r="EM406" s="207">
        <f t="shared" si="2277"/>
        <v>0</v>
      </c>
      <c r="EN406" s="206">
        <f t="shared" si="2278"/>
        <v>0</v>
      </c>
      <c r="EO406" s="206">
        <f t="shared" si="2279"/>
        <v>0</v>
      </c>
      <c r="EP406" s="207"/>
      <c r="EQ406" s="207">
        <f t="shared" si="2280"/>
        <v>0</v>
      </c>
      <c r="ER406" s="206">
        <f t="shared" si="2281"/>
        <v>0</v>
      </c>
      <c r="ES406" s="206">
        <f t="shared" si="2282"/>
        <v>0</v>
      </c>
      <c r="ET406" s="207"/>
      <c r="EU406" s="207">
        <f t="shared" si="2283"/>
        <v>0</v>
      </c>
      <c r="EV406" s="206">
        <f t="shared" si="2284"/>
        <v>0</v>
      </c>
      <c r="EW406" s="206">
        <f t="shared" si="2285"/>
        <v>0</v>
      </c>
      <c r="EX406" s="207"/>
      <c r="EY406" s="207">
        <f t="shared" si="2286"/>
        <v>0</v>
      </c>
      <c r="EZ406" s="206">
        <f t="shared" si="2287"/>
        <v>0</v>
      </c>
      <c r="FA406" s="206">
        <f t="shared" si="2288"/>
        <v>0</v>
      </c>
      <c r="FB406" s="207"/>
      <c r="FC406" s="207">
        <f t="shared" si="2289"/>
        <v>0</v>
      </c>
      <c r="FD406" s="206">
        <f t="shared" si="2290"/>
        <v>0</v>
      </c>
      <c r="FE406" s="206">
        <f t="shared" si="2291"/>
        <v>0</v>
      </c>
      <c r="FF406" s="207"/>
      <c r="FG406" s="207">
        <f t="shared" si="2292"/>
        <v>0</v>
      </c>
      <c r="FH406" s="206">
        <f t="shared" si="2293"/>
        <v>0</v>
      </c>
      <c r="FI406" s="206">
        <f t="shared" si="2294"/>
        <v>0</v>
      </c>
      <c r="FJ406" s="207"/>
      <c r="FK406" s="207">
        <f t="shared" si="2295"/>
        <v>0</v>
      </c>
      <c r="FL406" s="206">
        <f t="shared" si="2296"/>
        <v>0</v>
      </c>
      <c r="FM406" s="206">
        <f t="shared" si="2297"/>
        <v>0</v>
      </c>
      <c r="FN406" s="207"/>
      <c r="FO406" s="207">
        <f t="shared" si="2298"/>
        <v>0</v>
      </c>
      <c r="FP406" s="206">
        <f t="shared" si="2299"/>
        <v>0</v>
      </c>
      <c r="FQ406" s="206">
        <f t="shared" si="2300"/>
        <v>0</v>
      </c>
      <c r="FR406" s="207"/>
      <c r="FS406" s="207">
        <f t="shared" si="2301"/>
        <v>0</v>
      </c>
      <c r="FT406" s="206">
        <f t="shared" si="2302"/>
        <v>0</v>
      </c>
      <c r="FU406" s="206">
        <f t="shared" si="2303"/>
        <v>0</v>
      </c>
      <c r="FV406" s="207"/>
      <c r="FW406" s="207">
        <f t="shared" si="2361"/>
        <v>0</v>
      </c>
      <c r="FX406" s="206"/>
      <c r="FY406" s="206"/>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row>
    <row r="407" spans="1:263" s="3" customFormat="1" x14ac:dyDescent="0.2">
      <c r="A407" s="45"/>
      <c r="B407" s="45"/>
      <c r="C407" s="45" t="s">
        <v>9</v>
      </c>
      <c r="D407" s="45">
        <v>60</v>
      </c>
      <c r="E407" s="486"/>
      <c r="F407" s="52">
        <f t="shared" si="2334"/>
        <v>0</v>
      </c>
      <c r="G407" s="47"/>
      <c r="H407" s="52">
        <f t="shared" si="2335"/>
        <v>0</v>
      </c>
      <c r="I407" s="47"/>
      <c r="J407" s="52">
        <f t="shared" si="2336"/>
        <v>0</v>
      </c>
      <c r="K407" s="47"/>
      <c r="L407" s="52">
        <f t="shared" si="2337"/>
        <v>0</v>
      </c>
      <c r="M407" s="47"/>
      <c r="N407" s="52">
        <f t="shared" si="2338"/>
        <v>0</v>
      </c>
      <c r="O407" s="47"/>
      <c r="P407" s="52">
        <f t="shared" si="2339"/>
        <v>0</v>
      </c>
      <c r="Q407" s="47"/>
      <c r="R407" s="52">
        <f t="shared" si="2340"/>
        <v>0</v>
      </c>
      <c r="S407" s="47"/>
      <c r="T407" s="52">
        <f t="shared" si="2341"/>
        <v>0</v>
      </c>
      <c r="U407" s="47"/>
      <c r="V407" s="52">
        <f t="shared" si="2342"/>
        <v>0</v>
      </c>
      <c r="W407" s="47"/>
      <c r="X407" s="52">
        <f t="shared" si="2343"/>
        <v>0</v>
      </c>
      <c r="Y407" s="47"/>
      <c r="Z407" s="52">
        <f t="shared" si="2344"/>
        <v>0</v>
      </c>
      <c r="AA407" s="47"/>
      <c r="AB407" s="481">
        <f t="shared" si="2345"/>
        <v>0</v>
      </c>
      <c r="AC407" s="486"/>
      <c r="AD407" s="52">
        <f t="shared" si="2226"/>
        <v>0</v>
      </c>
      <c r="AE407" s="47"/>
      <c r="AF407" s="52">
        <f t="shared" si="2227"/>
        <v>0</v>
      </c>
      <c r="AG407" s="47"/>
      <c r="AH407" s="52">
        <f t="shared" si="2228"/>
        <v>0</v>
      </c>
      <c r="AI407" s="47"/>
      <c r="AJ407" s="52">
        <f t="shared" si="2229"/>
        <v>0</v>
      </c>
      <c r="AK407" s="47"/>
      <c r="AL407" s="52">
        <f t="shared" si="2230"/>
        <v>0</v>
      </c>
      <c r="AM407" s="47"/>
      <c r="AN407" s="52">
        <f t="shared" si="2231"/>
        <v>0</v>
      </c>
      <c r="AO407" s="47"/>
      <c r="AP407" s="52">
        <f t="shared" si="2232"/>
        <v>0</v>
      </c>
      <c r="AQ407" s="47"/>
      <c r="AR407" s="52">
        <f t="shared" si="2233"/>
        <v>0</v>
      </c>
      <c r="AS407" s="47"/>
      <c r="AT407" s="52">
        <f t="shared" si="2234"/>
        <v>0</v>
      </c>
      <c r="AU407" s="47"/>
      <c r="AV407" s="52">
        <f t="shared" si="2235"/>
        <v>0</v>
      </c>
      <c r="AW407" s="47"/>
      <c r="AX407" s="52">
        <f t="shared" si="2236"/>
        <v>0</v>
      </c>
      <c r="AY407" s="47"/>
      <c r="AZ407" s="481">
        <f t="shared" si="2237"/>
        <v>0</v>
      </c>
      <c r="BA407" s="486"/>
      <c r="BB407" s="52">
        <f t="shared" si="2238"/>
        <v>0</v>
      </c>
      <c r="BC407" s="47"/>
      <c r="BD407" s="52">
        <f t="shared" si="2346"/>
        <v>0</v>
      </c>
      <c r="BE407" s="47"/>
      <c r="BF407" s="52">
        <f t="shared" si="2347"/>
        <v>0</v>
      </c>
      <c r="BG407" s="47"/>
      <c r="BH407" s="52">
        <f t="shared" si="2348"/>
        <v>0</v>
      </c>
      <c r="BI407" s="47"/>
      <c r="BJ407" s="52">
        <f t="shared" si="2349"/>
        <v>0</v>
      </c>
      <c r="BK407" s="47"/>
      <c r="BL407" s="52">
        <f t="shared" si="2350"/>
        <v>0</v>
      </c>
      <c r="BM407" s="47"/>
      <c r="BN407" s="52">
        <f t="shared" si="2351"/>
        <v>0</v>
      </c>
      <c r="BO407" s="47"/>
      <c r="BP407" s="52">
        <f t="shared" si="2352"/>
        <v>0</v>
      </c>
      <c r="BQ407" s="47"/>
      <c r="BR407" s="52">
        <f t="shared" si="2353"/>
        <v>0</v>
      </c>
      <c r="BS407" s="47"/>
      <c r="BT407" s="52">
        <f t="shared" si="2354"/>
        <v>0</v>
      </c>
      <c r="BU407" s="47"/>
      <c r="BV407" s="52">
        <f t="shared" si="2355"/>
        <v>0</v>
      </c>
      <c r="BW407" s="47"/>
      <c r="BX407" s="505">
        <f t="shared" si="2356"/>
        <v>0</v>
      </c>
      <c r="BY407" s="499"/>
      <c r="BZ407" s="52">
        <f t="shared" si="2357"/>
        <v>0</v>
      </c>
      <c r="CA407" s="47"/>
      <c r="CB407" s="52">
        <f t="shared" si="2358"/>
        <v>0</v>
      </c>
      <c r="CC407" s="47"/>
      <c r="CD407" s="52">
        <f t="shared" si="2359"/>
        <v>0</v>
      </c>
      <c r="CE407" s="47"/>
      <c r="CF407" s="52">
        <f t="shared" si="2360"/>
        <v>0</v>
      </c>
      <c r="CG407" s="42"/>
      <c r="CH407" s="49">
        <f t="shared" si="2254"/>
        <v>0</v>
      </c>
      <c r="CI407" s="49">
        <f t="shared" si="2255"/>
        <v>0</v>
      </c>
      <c r="CJ407" s="1"/>
      <c r="CK407" s="1"/>
      <c r="CL407" s="207"/>
      <c r="CM407" s="207">
        <f t="shared" si="2256"/>
        <v>0</v>
      </c>
      <c r="CN407" s="206">
        <f t="shared" si="2257"/>
        <v>0</v>
      </c>
      <c r="CO407" s="206">
        <f t="shared" si="2258"/>
        <v>0</v>
      </c>
      <c r="CP407" s="207"/>
      <c r="CQ407" s="207">
        <f t="shared" si="2259"/>
        <v>0</v>
      </c>
      <c r="CR407" s="206">
        <f t="shared" si="2260"/>
        <v>0</v>
      </c>
      <c r="CS407" s="206">
        <f t="shared" si="2261"/>
        <v>0</v>
      </c>
      <c r="CT407" s="207"/>
      <c r="CU407" s="207">
        <f t="shared" si="2262"/>
        <v>0</v>
      </c>
      <c r="CV407" s="206">
        <f t="shared" si="2263"/>
        <v>0</v>
      </c>
      <c r="CW407" s="206">
        <f t="shared" si="2264"/>
        <v>0</v>
      </c>
      <c r="CX407" s="207"/>
      <c r="CY407" s="207"/>
      <c r="CZ407" s="206">
        <f t="shared" si="2317"/>
        <v>0</v>
      </c>
      <c r="DA407" s="206">
        <f t="shared" si="2318"/>
        <v>0</v>
      </c>
      <c r="DB407" s="207"/>
      <c r="DC407" s="207">
        <f t="shared" si="2319"/>
        <v>0</v>
      </c>
      <c r="DD407" s="206">
        <f t="shared" si="2320"/>
        <v>0</v>
      </c>
      <c r="DE407" s="206">
        <f t="shared" si="2321"/>
        <v>0</v>
      </c>
      <c r="DF407" s="207"/>
      <c r="DG407" s="207">
        <f t="shared" si="2322"/>
        <v>0</v>
      </c>
      <c r="DH407" s="206">
        <f t="shared" si="2323"/>
        <v>0</v>
      </c>
      <c r="DI407" s="206">
        <f t="shared" si="2324"/>
        <v>0</v>
      </c>
      <c r="DJ407" s="207"/>
      <c r="DK407" s="207">
        <f t="shared" si="2325"/>
        <v>0</v>
      </c>
      <c r="DL407" s="206">
        <f t="shared" si="2326"/>
        <v>0</v>
      </c>
      <c r="DM407" s="206">
        <f t="shared" si="2327"/>
        <v>0</v>
      </c>
      <c r="DN407" s="207"/>
      <c r="DO407" s="207">
        <f t="shared" si="2328"/>
        <v>0</v>
      </c>
      <c r="DP407" s="206">
        <f t="shared" si="2329"/>
        <v>0</v>
      </c>
      <c r="DQ407" s="206">
        <f t="shared" si="2330"/>
        <v>0</v>
      </c>
      <c r="DR407" s="207"/>
      <c r="DS407" s="207">
        <f t="shared" si="2331"/>
        <v>0</v>
      </c>
      <c r="DT407" s="206">
        <f t="shared" si="2332"/>
        <v>0</v>
      </c>
      <c r="DU407" s="206">
        <f t="shared" si="2333"/>
        <v>0</v>
      </c>
      <c r="DV407" s="207"/>
      <c r="DW407" s="207">
        <f t="shared" si="2265"/>
        <v>0</v>
      </c>
      <c r="DX407" s="206">
        <f t="shared" si="2266"/>
        <v>0</v>
      </c>
      <c r="DY407" s="206">
        <f t="shared" si="2267"/>
        <v>0</v>
      </c>
      <c r="DZ407" s="525"/>
      <c r="EA407" s="207">
        <f t="shared" si="2268"/>
        <v>0</v>
      </c>
      <c r="EB407" s="206">
        <f t="shared" si="2269"/>
        <v>0</v>
      </c>
      <c r="EC407" s="206">
        <f t="shared" si="2270"/>
        <v>0</v>
      </c>
      <c r="ED407" s="207"/>
      <c r="EE407" s="207">
        <f t="shared" si="2271"/>
        <v>0</v>
      </c>
      <c r="EF407" s="206">
        <f t="shared" si="2272"/>
        <v>0</v>
      </c>
      <c r="EG407" s="206">
        <f t="shared" si="2273"/>
        <v>0</v>
      </c>
      <c r="EH407" s="207"/>
      <c r="EI407" s="207">
        <f t="shared" si="2274"/>
        <v>0</v>
      </c>
      <c r="EJ407" s="206">
        <f t="shared" si="2275"/>
        <v>0</v>
      </c>
      <c r="EK407" s="206">
        <f t="shared" si="2276"/>
        <v>0</v>
      </c>
      <c r="EL407" s="207"/>
      <c r="EM407" s="207">
        <f t="shared" si="2277"/>
        <v>0</v>
      </c>
      <c r="EN407" s="206">
        <f t="shared" si="2278"/>
        <v>0</v>
      </c>
      <c r="EO407" s="206">
        <f t="shared" si="2279"/>
        <v>0</v>
      </c>
      <c r="EP407" s="207"/>
      <c r="EQ407" s="207">
        <f t="shared" si="2280"/>
        <v>0</v>
      </c>
      <c r="ER407" s="206">
        <f t="shared" si="2281"/>
        <v>0</v>
      </c>
      <c r="ES407" s="206">
        <f t="shared" si="2282"/>
        <v>0</v>
      </c>
      <c r="ET407" s="207"/>
      <c r="EU407" s="207">
        <f t="shared" si="2283"/>
        <v>0</v>
      </c>
      <c r="EV407" s="206">
        <f t="shared" si="2284"/>
        <v>0</v>
      </c>
      <c r="EW407" s="206">
        <f t="shared" si="2285"/>
        <v>0</v>
      </c>
      <c r="EX407" s="207"/>
      <c r="EY407" s="207">
        <f t="shared" si="2286"/>
        <v>0</v>
      </c>
      <c r="EZ407" s="206">
        <f t="shared" si="2287"/>
        <v>0</v>
      </c>
      <c r="FA407" s="206">
        <f t="shared" si="2288"/>
        <v>0</v>
      </c>
      <c r="FB407" s="207"/>
      <c r="FC407" s="207">
        <f t="shared" si="2289"/>
        <v>0</v>
      </c>
      <c r="FD407" s="206">
        <f t="shared" si="2290"/>
        <v>0</v>
      </c>
      <c r="FE407" s="206">
        <f t="shared" si="2291"/>
        <v>0</v>
      </c>
      <c r="FF407" s="207"/>
      <c r="FG407" s="207">
        <f t="shared" si="2292"/>
        <v>0</v>
      </c>
      <c r="FH407" s="206">
        <f t="shared" si="2293"/>
        <v>0</v>
      </c>
      <c r="FI407" s="206">
        <f t="shared" si="2294"/>
        <v>0</v>
      </c>
      <c r="FJ407" s="207"/>
      <c r="FK407" s="207">
        <f t="shared" si="2295"/>
        <v>0</v>
      </c>
      <c r="FL407" s="206">
        <f t="shared" si="2296"/>
        <v>0</v>
      </c>
      <c r="FM407" s="206">
        <f t="shared" si="2297"/>
        <v>0</v>
      </c>
      <c r="FN407" s="207"/>
      <c r="FO407" s="207">
        <f t="shared" si="2298"/>
        <v>0</v>
      </c>
      <c r="FP407" s="206">
        <f t="shared" si="2299"/>
        <v>0</v>
      </c>
      <c r="FQ407" s="206">
        <f t="shared" si="2300"/>
        <v>0</v>
      </c>
      <c r="FR407" s="207"/>
      <c r="FS407" s="207">
        <f t="shared" si="2301"/>
        <v>0</v>
      </c>
      <c r="FT407" s="206">
        <f t="shared" si="2302"/>
        <v>0</v>
      </c>
      <c r="FU407" s="206">
        <f t="shared" si="2303"/>
        <v>0</v>
      </c>
      <c r="FV407" s="207"/>
      <c r="FW407" s="207">
        <f t="shared" si="2361"/>
        <v>0</v>
      </c>
      <c r="FX407" s="206"/>
      <c r="FY407" s="206"/>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row>
    <row r="408" spans="1:263" s="3" customFormat="1" x14ac:dyDescent="0.2">
      <c r="A408" s="45"/>
      <c r="B408" s="45"/>
      <c r="C408" s="45" t="s">
        <v>9</v>
      </c>
      <c r="D408" s="45">
        <v>60</v>
      </c>
      <c r="E408" s="486"/>
      <c r="F408" s="52">
        <f t="shared" si="2334"/>
        <v>0</v>
      </c>
      <c r="G408" s="47"/>
      <c r="H408" s="52">
        <f t="shared" si="2335"/>
        <v>0</v>
      </c>
      <c r="I408" s="47"/>
      <c r="J408" s="52">
        <f t="shared" si="2336"/>
        <v>0</v>
      </c>
      <c r="K408" s="47"/>
      <c r="L408" s="52">
        <f t="shared" si="2337"/>
        <v>0</v>
      </c>
      <c r="M408" s="47"/>
      <c r="N408" s="52">
        <f t="shared" si="2338"/>
        <v>0</v>
      </c>
      <c r="O408" s="47"/>
      <c r="P408" s="52">
        <f t="shared" si="2339"/>
        <v>0</v>
      </c>
      <c r="Q408" s="47"/>
      <c r="R408" s="52">
        <f t="shared" si="2340"/>
        <v>0</v>
      </c>
      <c r="S408" s="47"/>
      <c r="T408" s="52">
        <f t="shared" si="2341"/>
        <v>0</v>
      </c>
      <c r="U408" s="47"/>
      <c r="V408" s="52">
        <f t="shared" si="2342"/>
        <v>0</v>
      </c>
      <c r="W408" s="47"/>
      <c r="X408" s="52">
        <f t="shared" si="2343"/>
        <v>0</v>
      </c>
      <c r="Y408" s="47"/>
      <c r="Z408" s="52">
        <f t="shared" si="2344"/>
        <v>0</v>
      </c>
      <c r="AA408" s="47"/>
      <c r="AB408" s="481">
        <f t="shared" si="2345"/>
        <v>0</v>
      </c>
      <c r="AC408" s="486"/>
      <c r="AD408" s="52">
        <f t="shared" si="2226"/>
        <v>0</v>
      </c>
      <c r="AE408" s="47"/>
      <c r="AF408" s="52">
        <f t="shared" si="2227"/>
        <v>0</v>
      </c>
      <c r="AG408" s="47"/>
      <c r="AH408" s="52">
        <f t="shared" si="2228"/>
        <v>0</v>
      </c>
      <c r="AI408" s="47"/>
      <c r="AJ408" s="52">
        <f t="shared" si="2229"/>
        <v>0</v>
      </c>
      <c r="AK408" s="47"/>
      <c r="AL408" s="52">
        <f t="shared" si="2230"/>
        <v>0</v>
      </c>
      <c r="AM408" s="47"/>
      <c r="AN408" s="52">
        <f t="shared" si="2231"/>
        <v>0</v>
      </c>
      <c r="AO408" s="47"/>
      <c r="AP408" s="52">
        <f t="shared" si="2232"/>
        <v>0</v>
      </c>
      <c r="AQ408" s="47"/>
      <c r="AR408" s="52">
        <f t="shared" si="2233"/>
        <v>0</v>
      </c>
      <c r="AS408" s="47"/>
      <c r="AT408" s="52">
        <f t="shared" si="2234"/>
        <v>0</v>
      </c>
      <c r="AU408" s="47"/>
      <c r="AV408" s="52">
        <f t="shared" si="2235"/>
        <v>0</v>
      </c>
      <c r="AW408" s="47"/>
      <c r="AX408" s="52">
        <f t="shared" si="2236"/>
        <v>0</v>
      </c>
      <c r="AY408" s="47"/>
      <c r="AZ408" s="481">
        <f t="shared" si="2237"/>
        <v>0</v>
      </c>
      <c r="BA408" s="486"/>
      <c r="BB408" s="52">
        <f t="shared" si="2238"/>
        <v>0</v>
      </c>
      <c r="BC408" s="47"/>
      <c r="BD408" s="52">
        <f t="shared" si="2346"/>
        <v>0</v>
      </c>
      <c r="BE408" s="47"/>
      <c r="BF408" s="52">
        <f t="shared" si="2347"/>
        <v>0</v>
      </c>
      <c r="BG408" s="47"/>
      <c r="BH408" s="52">
        <f t="shared" si="2348"/>
        <v>0</v>
      </c>
      <c r="BI408" s="47"/>
      <c r="BJ408" s="52">
        <f t="shared" si="2349"/>
        <v>0</v>
      </c>
      <c r="BK408" s="47"/>
      <c r="BL408" s="52">
        <f t="shared" si="2350"/>
        <v>0</v>
      </c>
      <c r="BM408" s="47"/>
      <c r="BN408" s="52">
        <f t="shared" si="2351"/>
        <v>0</v>
      </c>
      <c r="BO408" s="47"/>
      <c r="BP408" s="52">
        <f t="shared" si="2352"/>
        <v>0</v>
      </c>
      <c r="BQ408" s="47"/>
      <c r="BR408" s="52">
        <f t="shared" si="2353"/>
        <v>0</v>
      </c>
      <c r="BS408" s="47"/>
      <c r="BT408" s="52">
        <f t="shared" si="2354"/>
        <v>0</v>
      </c>
      <c r="BU408" s="47"/>
      <c r="BV408" s="52">
        <f t="shared" si="2355"/>
        <v>0</v>
      </c>
      <c r="BW408" s="47"/>
      <c r="BX408" s="505">
        <f t="shared" si="2356"/>
        <v>0</v>
      </c>
      <c r="BY408" s="499"/>
      <c r="BZ408" s="52">
        <f t="shared" si="2357"/>
        <v>0</v>
      </c>
      <c r="CA408" s="47"/>
      <c r="CB408" s="52">
        <f t="shared" si="2358"/>
        <v>0</v>
      </c>
      <c r="CC408" s="47"/>
      <c r="CD408" s="52">
        <f t="shared" si="2359"/>
        <v>0</v>
      </c>
      <c r="CE408" s="47"/>
      <c r="CF408" s="52">
        <f t="shared" si="2360"/>
        <v>0</v>
      </c>
      <c r="CG408" s="42"/>
      <c r="CH408" s="49">
        <f t="shared" si="2254"/>
        <v>0</v>
      </c>
      <c r="CI408" s="49">
        <f t="shared" si="2255"/>
        <v>0</v>
      </c>
      <c r="CJ408" s="1"/>
      <c r="CK408" s="1"/>
      <c r="CL408" s="207"/>
      <c r="CM408" s="207">
        <f t="shared" si="2256"/>
        <v>0</v>
      </c>
      <c r="CN408" s="206">
        <f t="shared" si="2257"/>
        <v>0</v>
      </c>
      <c r="CO408" s="206">
        <f t="shared" si="2258"/>
        <v>0</v>
      </c>
      <c r="CP408" s="207"/>
      <c r="CQ408" s="207">
        <f t="shared" si="2259"/>
        <v>0</v>
      </c>
      <c r="CR408" s="206">
        <f t="shared" si="2260"/>
        <v>0</v>
      </c>
      <c r="CS408" s="206">
        <f t="shared" si="2261"/>
        <v>0</v>
      </c>
      <c r="CT408" s="207"/>
      <c r="CU408" s="207">
        <f t="shared" si="2262"/>
        <v>0</v>
      </c>
      <c r="CV408" s="206">
        <f t="shared" si="2263"/>
        <v>0</v>
      </c>
      <c r="CW408" s="206">
        <f t="shared" si="2264"/>
        <v>0</v>
      </c>
      <c r="CX408" s="207"/>
      <c r="CY408" s="207"/>
      <c r="CZ408" s="206">
        <f t="shared" si="2317"/>
        <v>0</v>
      </c>
      <c r="DA408" s="206">
        <f t="shared" si="2318"/>
        <v>0</v>
      </c>
      <c r="DB408" s="207"/>
      <c r="DC408" s="207">
        <f t="shared" si="2319"/>
        <v>0</v>
      </c>
      <c r="DD408" s="206">
        <f t="shared" si="2320"/>
        <v>0</v>
      </c>
      <c r="DE408" s="206">
        <f t="shared" si="2321"/>
        <v>0</v>
      </c>
      <c r="DF408" s="207"/>
      <c r="DG408" s="207">
        <f t="shared" si="2322"/>
        <v>0</v>
      </c>
      <c r="DH408" s="206">
        <f t="shared" si="2323"/>
        <v>0</v>
      </c>
      <c r="DI408" s="206">
        <f t="shared" si="2324"/>
        <v>0</v>
      </c>
      <c r="DJ408" s="207"/>
      <c r="DK408" s="207">
        <f t="shared" si="2325"/>
        <v>0</v>
      </c>
      <c r="DL408" s="206">
        <f t="shared" si="2326"/>
        <v>0</v>
      </c>
      <c r="DM408" s="206">
        <f t="shared" si="2327"/>
        <v>0</v>
      </c>
      <c r="DN408" s="207"/>
      <c r="DO408" s="207">
        <f t="shared" si="2328"/>
        <v>0</v>
      </c>
      <c r="DP408" s="206">
        <f t="shared" si="2329"/>
        <v>0</v>
      </c>
      <c r="DQ408" s="206">
        <f t="shared" si="2330"/>
        <v>0</v>
      </c>
      <c r="DR408" s="207"/>
      <c r="DS408" s="207">
        <f t="shared" si="2331"/>
        <v>0</v>
      </c>
      <c r="DT408" s="206">
        <f t="shared" si="2332"/>
        <v>0</v>
      </c>
      <c r="DU408" s="206">
        <f t="shared" si="2333"/>
        <v>0</v>
      </c>
      <c r="DV408" s="207"/>
      <c r="DW408" s="207">
        <f t="shared" si="2265"/>
        <v>0</v>
      </c>
      <c r="DX408" s="206">
        <f t="shared" si="2266"/>
        <v>0</v>
      </c>
      <c r="DY408" s="206">
        <f t="shared" si="2267"/>
        <v>0</v>
      </c>
      <c r="DZ408" s="525"/>
      <c r="EA408" s="207">
        <f t="shared" si="2268"/>
        <v>0</v>
      </c>
      <c r="EB408" s="206">
        <f t="shared" si="2269"/>
        <v>0</v>
      </c>
      <c r="EC408" s="206">
        <f t="shared" si="2270"/>
        <v>0</v>
      </c>
      <c r="ED408" s="207"/>
      <c r="EE408" s="207">
        <f t="shared" si="2271"/>
        <v>0</v>
      </c>
      <c r="EF408" s="206">
        <f t="shared" si="2272"/>
        <v>0</v>
      </c>
      <c r="EG408" s="206">
        <f t="shared" si="2273"/>
        <v>0</v>
      </c>
      <c r="EH408" s="207"/>
      <c r="EI408" s="207">
        <f t="shared" si="2274"/>
        <v>0</v>
      </c>
      <c r="EJ408" s="206">
        <f t="shared" si="2275"/>
        <v>0</v>
      </c>
      <c r="EK408" s="206">
        <f t="shared" si="2276"/>
        <v>0</v>
      </c>
      <c r="EL408" s="207"/>
      <c r="EM408" s="207">
        <f t="shared" si="2277"/>
        <v>0</v>
      </c>
      <c r="EN408" s="206">
        <f t="shared" si="2278"/>
        <v>0</v>
      </c>
      <c r="EO408" s="206">
        <f t="shared" si="2279"/>
        <v>0</v>
      </c>
      <c r="EP408" s="207"/>
      <c r="EQ408" s="207">
        <f t="shared" si="2280"/>
        <v>0</v>
      </c>
      <c r="ER408" s="206">
        <f t="shared" si="2281"/>
        <v>0</v>
      </c>
      <c r="ES408" s="206">
        <f t="shared" si="2282"/>
        <v>0</v>
      </c>
      <c r="ET408" s="207"/>
      <c r="EU408" s="207">
        <f t="shared" si="2283"/>
        <v>0</v>
      </c>
      <c r="EV408" s="206">
        <f t="shared" si="2284"/>
        <v>0</v>
      </c>
      <c r="EW408" s="206">
        <f t="shared" si="2285"/>
        <v>0</v>
      </c>
      <c r="EX408" s="207"/>
      <c r="EY408" s="207">
        <f t="shared" si="2286"/>
        <v>0</v>
      </c>
      <c r="EZ408" s="206">
        <f t="shared" si="2287"/>
        <v>0</v>
      </c>
      <c r="FA408" s="206">
        <f t="shared" si="2288"/>
        <v>0</v>
      </c>
      <c r="FB408" s="207"/>
      <c r="FC408" s="207">
        <f t="shared" si="2289"/>
        <v>0</v>
      </c>
      <c r="FD408" s="206">
        <f t="shared" si="2290"/>
        <v>0</v>
      </c>
      <c r="FE408" s="206">
        <f t="shared" si="2291"/>
        <v>0</v>
      </c>
      <c r="FF408" s="207"/>
      <c r="FG408" s="207">
        <f t="shared" si="2292"/>
        <v>0</v>
      </c>
      <c r="FH408" s="206">
        <f t="shared" si="2293"/>
        <v>0</v>
      </c>
      <c r="FI408" s="206">
        <f t="shared" si="2294"/>
        <v>0</v>
      </c>
      <c r="FJ408" s="207"/>
      <c r="FK408" s="207">
        <f t="shared" si="2295"/>
        <v>0</v>
      </c>
      <c r="FL408" s="206">
        <f t="shared" si="2296"/>
        <v>0</v>
      </c>
      <c r="FM408" s="206">
        <f t="shared" si="2297"/>
        <v>0</v>
      </c>
      <c r="FN408" s="207"/>
      <c r="FO408" s="207">
        <f t="shared" si="2298"/>
        <v>0</v>
      </c>
      <c r="FP408" s="206">
        <f t="shared" si="2299"/>
        <v>0</v>
      </c>
      <c r="FQ408" s="206">
        <f t="shared" si="2300"/>
        <v>0</v>
      </c>
      <c r="FR408" s="207"/>
      <c r="FS408" s="207">
        <f t="shared" si="2301"/>
        <v>0</v>
      </c>
      <c r="FT408" s="206">
        <f t="shared" si="2302"/>
        <v>0</v>
      </c>
      <c r="FU408" s="206">
        <f t="shared" si="2303"/>
        <v>0</v>
      </c>
      <c r="FV408" s="207"/>
      <c r="FW408" s="207">
        <f t="shared" si="2361"/>
        <v>0</v>
      </c>
      <c r="FX408" s="206"/>
      <c r="FY408" s="206"/>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row>
    <row r="409" spans="1:263" s="3" customFormat="1" x14ac:dyDescent="0.2">
      <c r="A409" s="45"/>
      <c r="B409" s="45"/>
      <c r="C409" s="45" t="s">
        <v>9</v>
      </c>
      <c r="D409" s="45">
        <v>60</v>
      </c>
      <c r="E409" s="486"/>
      <c r="F409" s="52">
        <f t="shared" si="2334"/>
        <v>0</v>
      </c>
      <c r="G409" s="47"/>
      <c r="H409" s="52">
        <f t="shared" si="2335"/>
        <v>0</v>
      </c>
      <c r="I409" s="47"/>
      <c r="J409" s="52">
        <f t="shared" si="2336"/>
        <v>0</v>
      </c>
      <c r="K409" s="47"/>
      <c r="L409" s="52">
        <f t="shared" si="2337"/>
        <v>0</v>
      </c>
      <c r="M409" s="47"/>
      <c r="N409" s="52">
        <f t="shared" si="2338"/>
        <v>0</v>
      </c>
      <c r="O409" s="47"/>
      <c r="P409" s="52">
        <f t="shared" si="2339"/>
        <v>0</v>
      </c>
      <c r="Q409" s="47"/>
      <c r="R409" s="52">
        <f t="shared" si="2340"/>
        <v>0</v>
      </c>
      <c r="S409" s="47"/>
      <c r="T409" s="52">
        <f t="shared" si="2341"/>
        <v>0</v>
      </c>
      <c r="U409" s="47"/>
      <c r="V409" s="52">
        <f t="shared" si="2342"/>
        <v>0</v>
      </c>
      <c r="W409" s="47"/>
      <c r="X409" s="52">
        <f t="shared" si="2343"/>
        <v>0</v>
      </c>
      <c r="Y409" s="47"/>
      <c r="Z409" s="52">
        <f t="shared" si="2344"/>
        <v>0</v>
      </c>
      <c r="AA409" s="47"/>
      <c r="AB409" s="481">
        <f t="shared" si="2345"/>
        <v>0</v>
      </c>
      <c r="AC409" s="486"/>
      <c r="AD409" s="52">
        <f t="shared" si="2226"/>
        <v>0</v>
      </c>
      <c r="AE409" s="47"/>
      <c r="AF409" s="52">
        <f t="shared" si="2227"/>
        <v>0</v>
      </c>
      <c r="AG409" s="47"/>
      <c r="AH409" s="52">
        <f t="shared" si="2228"/>
        <v>0</v>
      </c>
      <c r="AI409" s="47"/>
      <c r="AJ409" s="52">
        <f t="shared" si="2229"/>
        <v>0</v>
      </c>
      <c r="AK409" s="47"/>
      <c r="AL409" s="52">
        <f t="shared" si="2230"/>
        <v>0</v>
      </c>
      <c r="AM409" s="47"/>
      <c r="AN409" s="52">
        <f t="shared" si="2231"/>
        <v>0</v>
      </c>
      <c r="AO409" s="47"/>
      <c r="AP409" s="52">
        <f t="shared" si="2232"/>
        <v>0</v>
      </c>
      <c r="AQ409" s="47"/>
      <c r="AR409" s="52">
        <f t="shared" si="2233"/>
        <v>0</v>
      </c>
      <c r="AS409" s="47"/>
      <c r="AT409" s="52">
        <f t="shared" si="2234"/>
        <v>0</v>
      </c>
      <c r="AU409" s="47"/>
      <c r="AV409" s="52">
        <f t="shared" si="2235"/>
        <v>0</v>
      </c>
      <c r="AW409" s="47"/>
      <c r="AX409" s="52">
        <f t="shared" si="2236"/>
        <v>0</v>
      </c>
      <c r="AY409" s="47"/>
      <c r="AZ409" s="481">
        <f t="shared" si="2237"/>
        <v>0</v>
      </c>
      <c r="BA409" s="486"/>
      <c r="BB409" s="52">
        <f t="shared" si="2238"/>
        <v>0</v>
      </c>
      <c r="BC409" s="47"/>
      <c r="BD409" s="52">
        <f t="shared" si="2346"/>
        <v>0</v>
      </c>
      <c r="BE409" s="47"/>
      <c r="BF409" s="52">
        <f t="shared" si="2347"/>
        <v>0</v>
      </c>
      <c r="BG409" s="47"/>
      <c r="BH409" s="52">
        <f t="shared" si="2348"/>
        <v>0</v>
      </c>
      <c r="BI409" s="47"/>
      <c r="BJ409" s="52">
        <f t="shared" si="2349"/>
        <v>0</v>
      </c>
      <c r="BK409" s="47"/>
      <c r="BL409" s="52">
        <f t="shared" si="2350"/>
        <v>0</v>
      </c>
      <c r="BM409" s="47"/>
      <c r="BN409" s="52">
        <f t="shared" si="2351"/>
        <v>0</v>
      </c>
      <c r="BO409" s="47"/>
      <c r="BP409" s="52">
        <f t="shared" si="2352"/>
        <v>0</v>
      </c>
      <c r="BQ409" s="47"/>
      <c r="BR409" s="52">
        <f t="shared" si="2353"/>
        <v>0</v>
      </c>
      <c r="BS409" s="47"/>
      <c r="BT409" s="52">
        <f t="shared" si="2354"/>
        <v>0</v>
      </c>
      <c r="BU409" s="47"/>
      <c r="BV409" s="52">
        <f t="shared" si="2355"/>
        <v>0</v>
      </c>
      <c r="BW409" s="47"/>
      <c r="BX409" s="505">
        <f t="shared" si="2356"/>
        <v>0</v>
      </c>
      <c r="BY409" s="499"/>
      <c r="BZ409" s="52">
        <f t="shared" si="2357"/>
        <v>0</v>
      </c>
      <c r="CA409" s="47"/>
      <c r="CB409" s="52">
        <f t="shared" si="2358"/>
        <v>0</v>
      </c>
      <c r="CC409" s="47"/>
      <c r="CD409" s="52">
        <f t="shared" si="2359"/>
        <v>0</v>
      </c>
      <c r="CE409" s="47"/>
      <c r="CF409" s="52">
        <f t="shared" si="2360"/>
        <v>0</v>
      </c>
      <c r="CG409" s="42"/>
      <c r="CH409" s="49">
        <f t="shared" si="2254"/>
        <v>0</v>
      </c>
      <c r="CI409" s="49">
        <f t="shared" si="2255"/>
        <v>0</v>
      </c>
      <c r="CJ409" s="1"/>
      <c r="CK409" s="1"/>
      <c r="CL409" s="207"/>
      <c r="CM409" s="207">
        <f t="shared" si="2256"/>
        <v>0</v>
      </c>
      <c r="CN409" s="206">
        <f t="shared" si="2257"/>
        <v>0</v>
      </c>
      <c r="CO409" s="206">
        <f t="shared" si="2258"/>
        <v>0</v>
      </c>
      <c r="CP409" s="207"/>
      <c r="CQ409" s="207">
        <f t="shared" si="2259"/>
        <v>0</v>
      </c>
      <c r="CR409" s="206">
        <f t="shared" si="2260"/>
        <v>0</v>
      </c>
      <c r="CS409" s="206">
        <f t="shared" si="2261"/>
        <v>0</v>
      </c>
      <c r="CT409" s="207"/>
      <c r="CU409" s="207">
        <f t="shared" si="2262"/>
        <v>0</v>
      </c>
      <c r="CV409" s="206">
        <f t="shared" si="2263"/>
        <v>0</v>
      </c>
      <c r="CW409" s="206">
        <f t="shared" si="2264"/>
        <v>0</v>
      </c>
      <c r="CX409" s="207"/>
      <c r="CY409" s="207"/>
      <c r="CZ409" s="206">
        <f t="shared" si="2317"/>
        <v>0</v>
      </c>
      <c r="DA409" s="206">
        <f t="shared" si="2318"/>
        <v>0</v>
      </c>
      <c r="DB409" s="207"/>
      <c r="DC409" s="207">
        <f t="shared" si="2319"/>
        <v>0</v>
      </c>
      <c r="DD409" s="206">
        <f t="shared" si="2320"/>
        <v>0</v>
      </c>
      <c r="DE409" s="206">
        <f t="shared" si="2321"/>
        <v>0</v>
      </c>
      <c r="DF409" s="207"/>
      <c r="DG409" s="207">
        <f t="shared" si="2322"/>
        <v>0</v>
      </c>
      <c r="DH409" s="206">
        <f t="shared" si="2323"/>
        <v>0</v>
      </c>
      <c r="DI409" s="206">
        <f t="shared" si="2324"/>
        <v>0</v>
      </c>
      <c r="DJ409" s="207"/>
      <c r="DK409" s="207">
        <f t="shared" si="2325"/>
        <v>0</v>
      </c>
      <c r="DL409" s="206">
        <f t="shared" si="2326"/>
        <v>0</v>
      </c>
      <c r="DM409" s="206">
        <f t="shared" si="2327"/>
        <v>0</v>
      </c>
      <c r="DN409" s="207"/>
      <c r="DO409" s="207">
        <f t="shared" si="2328"/>
        <v>0</v>
      </c>
      <c r="DP409" s="206">
        <f t="shared" si="2329"/>
        <v>0</v>
      </c>
      <c r="DQ409" s="206">
        <f t="shared" si="2330"/>
        <v>0</v>
      </c>
      <c r="DR409" s="207"/>
      <c r="DS409" s="207">
        <f t="shared" si="2331"/>
        <v>0</v>
      </c>
      <c r="DT409" s="206">
        <f t="shared" si="2332"/>
        <v>0</v>
      </c>
      <c r="DU409" s="206">
        <f t="shared" si="2333"/>
        <v>0</v>
      </c>
      <c r="DV409" s="207"/>
      <c r="DW409" s="207">
        <f t="shared" si="2265"/>
        <v>0</v>
      </c>
      <c r="DX409" s="206">
        <f t="shared" si="2266"/>
        <v>0</v>
      </c>
      <c r="DY409" s="206">
        <f t="shared" si="2267"/>
        <v>0</v>
      </c>
      <c r="DZ409" s="525"/>
      <c r="EA409" s="207">
        <f t="shared" si="2268"/>
        <v>0</v>
      </c>
      <c r="EB409" s="206">
        <f t="shared" si="2269"/>
        <v>0</v>
      </c>
      <c r="EC409" s="206">
        <f t="shared" si="2270"/>
        <v>0</v>
      </c>
      <c r="ED409" s="207"/>
      <c r="EE409" s="207">
        <f t="shared" si="2271"/>
        <v>0</v>
      </c>
      <c r="EF409" s="206">
        <f t="shared" si="2272"/>
        <v>0</v>
      </c>
      <c r="EG409" s="206">
        <f t="shared" si="2273"/>
        <v>0</v>
      </c>
      <c r="EH409" s="207"/>
      <c r="EI409" s="207">
        <f t="shared" si="2274"/>
        <v>0</v>
      </c>
      <c r="EJ409" s="206">
        <f t="shared" si="2275"/>
        <v>0</v>
      </c>
      <c r="EK409" s="206">
        <f t="shared" si="2276"/>
        <v>0</v>
      </c>
      <c r="EL409" s="207"/>
      <c r="EM409" s="207">
        <f t="shared" si="2277"/>
        <v>0</v>
      </c>
      <c r="EN409" s="206">
        <f t="shared" si="2278"/>
        <v>0</v>
      </c>
      <c r="EO409" s="206">
        <f t="shared" si="2279"/>
        <v>0</v>
      </c>
      <c r="EP409" s="207"/>
      <c r="EQ409" s="207">
        <f t="shared" si="2280"/>
        <v>0</v>
      </c>
      <c r="ER409" s="206">
        <f t="shared" si="2281"/>
        <v>0</v>
      </c>
      <c r="ES409" s="206">
        <f t="shared" si="2282"/>
        <v>0</v>
      </c>
      <c r="ET409" s="207"/>
      <c r="EU409" s="207">
        <f t="shared" si="2283"/>
        <v>0</v>
      </c>
      <c r="EV409" s="206">
        <f t="shared" si="2284"/>
        <v>0</v>
      </c>
      <c r="EW409" s="206">
        <f t="shared" si="2285"/>
        <v>0</v>
      </c>
      <c r="EX409" s="207"/>
      <c r="EY409" s="207">
        <f t="shared" si="2286"/>
        <v>0</v>
      </c>
      <c r="EZ409" s="206">
        <f t="shared" si="2287"/>
        <v>0</v>
      </c>
      <c r="FA409" s="206">
        <f t="shared" si="2288"/>
        <v>0</v>
      </c>
      <c r="FB409" s="207"/>
      <c r="FC409" s="207">
        <f t="shared" si="2289"/>
        <v>0</v>
      </c>
      <c r="FD409" s="206">
        <f t="shared" si="2290"/>
        <v>0</v>
      </c>
      <c r="FE409" s="206">
        <f t="shared" si="2291"/>
        <v>0</v>
      </c>
      <c r="FF409" s="207"/>
      <c r="FG409" s="207">
        <f t="shared" si="2292"/>
        <v>0</v>
      </c>
      <c r="FH409" s="206">
        <f t="shared" si="2293"/>
        <v>0</v>
      </c>
      <c r="FI409" s="206">
        <f t="shared" si="2294"/>
        <v>0</v>
      </c>
      <c r="FJ409" s="207"/>
      <c r="FK409" s="207">
        <f t="shared" si="2295"/>
        <v>0</v>
      </c>
      <c r="FL409" s="206">
        <f t="shared" si="2296"/>
        <v>0</v>
      </c>
      <c r="FM409" s="206">
        <f t="shared" si="2297"/>
        <v>0</v>
      </c>
      <c r="FN409" s="207"/>
      <c r="FO409" s="207">
        <f t="shared" si="2298"/>
        <v>0</v>
      </c>
      <c r="FP409" s="206">
        <f t="shared" si="2299"/>
        <v>0</v>
      </c>
      <c r="FQ409" s="206">
        <f t="shared" si="2300"/>
        <v>0</v>
      </c>
      <c r="FR409" s="207"/>
      <c r="FS409" s="207">
        <f t="shared" si="2301"/>
        <v>0</v>
      </c>
      <c r="FT409" s="206">
        <f t="shared" si="2302"/>
        <v>0</v>
      </c>
      <c r="FU409" s="206">
        <f t="shared" si="2303"/>
        <v>0</v>
      </c>
      <c r="FV409" s="207"/>
      <c r="FW409" s="207">
        <f t="shared" si="2361"/>
        <v>0</v>
      </c>
      <c r="FX409" s="206"/>
      <c r="FY409" s="206"/>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row>
    <row r="410" spans="1:263" s="3" customFormat="1" x14ac:dyDescent="0.2">
      <c r="A410" s="45" t="s">
        <v>140</v>
      </c>
      <c r="B410" s="45" t="s">
        <v>141</v>
      </c>
      <c r="C410" s="45" t="s">
        <v>10</v>
      </c>
      <c r="D410" s="45">
        <v>35</v>
      </c>
      <c r="E410" s="486"/>
      <c r="F410" s="52">
        <f t="shared" si="2334"/>
        <v>0</v>
      </c>
      <c r="G410" s="47"/>
      <c r="H410" s="52">
        <f t="shared" si="2335"/>
        <v>0</v>
      </c>
      <c r="I410" s="47"/>
      <c r="J410" s="52">
        <f t="shared" si="2336"/>
        <v>0</v>
      </c>
      <c r="K410" s="47"/>
      <c r="L410" s="52">
        <f t="shared" si="2337"/>
        <v>0</v>
      </c>
      <c r="M410" s="47"/>
      <c r="N410" s="52">
        <f t="shared" si="2338"/>
        <v>0</v>
      </c>
      <c r="O410" s="47"/>
      <c r="P410" s="52">
        <f t="shared" si="2339"/>
        <v>0</v>
      </c>
      <c r="Q410" s="47"/>
      <c r="R410" s="52">
        <f t="shared" si="2340"/>
        <v>0</v>
      </c>
      <c r="S410" s="47"/>
      <c r="T410" s="52">
        <f t="shared" si="2341"/>
        <v>0</v>
      </c>
      <c r="U410" s="47"/>
      <c r="V410" s="52">
        <f t="shared" si="2342"/>
        <v>0</v>
      </c>
      <c r="W410" s="47"/>
      <c r="X410" s="52">
        <f t="shared" si="2343"/>
        <v>0</v>
      </c>
      <c r="Y410" s="47"/>
      <c r="Z410" s="52">
        <f t="shared" si="2344"/>
        <v>0</v>
      </c>
      <c r="AA410" s="47"/>
      <c r="AB410" s="481">
        <f t="shared" si="2345"/>
        <v>0</v>
      </c>
      <c r="AC410" s="486"/>
      <c r="AD410" s="52">
        <f t="shared" si="2226"/>
        <v>0</v>
      </c>
      <c r="AE410" s="47"/>
      <c r="AF410" s="52">
        <f t="shared" si="2227"/>
        <v>0</v>
      </c>
      <c r="AG410" s="47"/>
      <c r="AH410" s="52">
        <f t="shared" si="2228"/>
        <v>0</v>
      </c>
      <c r="AI410" s="47"/>
      <c r="AJ410" s="52">
        <f t="shared" si="2229"/>
        <v>0</v>
      </c>
      <c r="AK410" s="47"/>
      <c r="AL410" s="52">
        <f t="shared" si="2230"/>
        <v>0</v>
      </c>
      <c r="AM410" s="47"/>
      <c r="AN410" s="52">
        <f t="shared" si="2231"/>
        <v>0</v>
      </c>
      <c r="AO410" s="47"/>
      <c r="AP410" s="52">
        <f t="shared" si="2232"/>
        <v>0</v>
      </c>
      <c r="AQ410" s="47"/>
      <c r="AR410" s="52">
        <f t="shared" si="2233"/>
        <v>0</v>
      </c>
      <c r="AS410" s="47"/>
      <c r="AT410" s="52">
        <f t="shared" si="2234"/>
        <v>0</v>
      </c>
      <c r="AU410" s="47"/>
      <c r="AV410" s="52">
        <f t="shared" si="2235"/>
        <v>0</v>
      </c>
      <c r="AW410" s="47"/>
      <c r="AX410" s="52">
        <f t="shared" si="2236"/>
        <v>0</v>
      </c>
      <c r="AY410" s="47"/>
      <c r="AZ410" s="481">
        <f t="shared" si="2237"/>
        <v>0</v>
      </c>
      <c r="BA410" s="486"/>
      <c r="BB410" s="52">
        <f t="shared" si="2238"/>
        <v>0</v>
      </c>
      <c r="BC410" s="47"/>
      <c r="BD410" s="52">
        <f t="shared" si="2346"/>
        <v>0</v>
      </c>
      <c r="BE410" s="47"/>
      <c r="BF410" s="52">
        <f t="shared" si="2347"/>
        <v>0</v>
      </c>
      <c r="BG410" s="47"/>
      <c r="BH410" s="52">
        <f t="shared" si="2348"/>
        <v>0</v>
      </c>
      <c r="BI410" s="47"/>
      <c r="BJ410" s="52">
        <f t="shared" si="2349"/>
        <v>0</v>
      </c>
      <c r="BK410" s="47"/>
      <c r="BL410" s="52">
        <f t="shared" si="2350"/>
        <v>0</v>
      </c>
      <c r="BM410" s="47"/>
      <c r="BN410" s="52">
        <f t="shared" si="2351"/>
        <v>0</v>
      </c>
      <c r="BO410" s="47"/>
      <c r="BP410" s="52">
        <f t="shared" si="2352"/>
        <v>0</v>
      </c>
      <c r="BQ410" s="47"/>
      <c r="BR410" s="52">
        <f t="shared" si="2353"/>
        <v>0</v>
      </c>
      <c r="BS410" s="47"/>
      <c r="BT410" s="52">
        <f t="shared" si="2354"/>
        <v>0</v>
      </c>
      <c r="BU410" s="47"/>
      <c r="BV410" s="52">
        <f t="shared" si="2355"/>
        <v>0</v>
      </c>
      <c r="BW410" s="47"/>
      <c r="BX410" s="505">
        <f t="shared" si="2356"/>
        <v>0</v>
      </c>
      <c r="BY410" s="499"/>
      <c r="BZ410" s="52">
        <f t="shared" si="2357"/>
        <v>0</v>
      </c>
      <c r="CA410" s="47"/>
      <c r="CB410" s="52">
        <f t="shared" si="2358"/>
        <v>0</v>
      </c>
      <c r="CC410" s="47"/>
      <c r="CD410" s="52">
        <f t="shared" si="2359"/>
        <v>0</v>
      </c>
      <c r="CE410" s="47"/>
      <c r="CF410" s="52">
        <f t="shared" si="2360"/>
        <v>0</v>
      </c>
      <c r="CG410" s="42"/>
      <c r="CH410" s="49">
        <f t="shared" si="2254"/>
        <v>0</v>
      </c>
      <c r="CI410" s="49">
        <f t="shared" si="2255"/>
        <v>0</v>
      </c>
      <c r="CJ410" s="1"/>
      <c r="CK410" s="1"/>
      <c r="CL410" s="207"/>
      <c r="CM410" s="207">
        <f t="shared" si="2256"/>
        <v>0</v>
      </c>
      <c r="CN410" s="206">
        <f t="shared" si="2257"/>
        <v>0</v>
      </c>
      <c r="CO410" s="206">
        <f t="shared" si="2258"/>
        <v>0</v>
      </c>
      <c r="CP410" s="207"/>
      <c r="CQ410" s="207">
        <f t="shared" si="2259"/>
        <v>0</v>
      </c>
      <c r="CR410" s="206">
        <f t="shared" si="2260"/>
        <v>0</v>
      </c>
      <c r="CS410" s="206">
        <f t="shared" si="2261"/>
        <v>0</v>
      </c>
      <c r="CT410" s="207"/>
      <c r="CU410" s="207">
        <f t="shared" si="2262"/>
        <v>0</v>
      </c>
      <c r="CV410" s="206">
        <f t="shared" si="2263"/>
        <v>0</v>
      </c>
      <c r="CW410" s="206">
        <f t="shared" si="2264"/>
        <v>0</v>
      </c>
      <c r="CX410" s="207"/>
      <c r="CY410" s="207"/>
      <c r="CZ410" s="206">
        <f t="shared" si="2317"/>
        <v>0</v>
      </c>
      <c r="DA410" s="206">
        <f t="shared" si="2318"/>
        <v>0</v>
      </c>
      <c r="DB410" s="207"/>
      <c r="DC410" s="207">
        <f t="shared" si="2319"/>
        <v>0</v>
      </c>
      <c r="DD410" s="206">
        <f t="shared" si="2320"/>
        <v>0</v>
      </c>
      <c r="DE410" s="206">
        <f t="shared" si="2321"/>
        <v>0</v>
      </c>
      <c r="DF410" s="207"/>
      <c r="DG410" s="207">
        <f t="shared" si="2322"/>
        <v>0</v>
      </c>
      <c r="DH410" s="206">
        <f t="shared" si="2323"/>
        <v>0</v>
      </c>
      <c r="DI410" s="206">
        <f t="shared" si="2324"/>
        <v>0</v>
      </c>
      <c r="DJ410" s="207"/>
      <c r="DK410" s="207">
        <f t="shared" si="2325"/>
        <v>0</v>
      </c>
      <c r="DL410" s="206">
        <f t="shared" si="2326"/>
        <v>0</v>
      </c>
      <c r="DM410" s="206">
        <f t="shared" si="2327"/>
        <v>0</v>
      </c>
      <c r="DN410" s="207"/>
      <c r="DO410" s="207">
        <f t="shared" si="2328"/>
        <v>0</v>
      </c>
      <c r="DP410" s="206">
        <f t="shared" si="2329"/>
        <v>0</v>
      </c>
      <c r="DQ410" s="206">
        <f t="shared" si="2330"/>
        <v>0</v>
      </c>
      <c r="DR410" s="207"/>
      <c r="DS410" s="207">
        <f t="shared" si="2331"/>
        <v>0</v>
      </c>
      <c r="DT410" s="206">
        <f t="shared" si="2332"/>
        <v>0</v>
      </c>
      <c r="DU410" s="206">
        <f t="shared" si="2333"/>
        <v>0</v>
      </c>
      <c r="DV410" s="207"/>
      <c r="DW410" s="207">
        <f t="shared" si="2265"/>
        <v>0</v>
      </c>
      <c r="DX410" s="206">
        <f t="shared" si="2266"/>
        <v>0</v>
      </c>
      <c r="DY410" s="206">
        <f t="shared" si="2267"/>
        <v>0</v>
      </c>
      <c r="DZ410" s="525"/>
      <c r="EA410" s="207">
        <f t="shared" si="2268"/>
        <v>0</v>
      </c>
      <c r="EB410" s="206">
        <f t="shared" si="2269"/>
        <v>0</v>
      </c>
      <c r="EC410" s="206">
        <f t="shared" si="2270"/>
        <v>0</v>
      </c>
      <c r="ED410" s="207"/>
      <c r="EE410" s="207">
        <f t="shared" si="2271"/>
        <v>0</v>
      </c>
      <c r="EF410" s="206">
        <f t="shared" si="2272"/>
        <v>0</v>
      </c>
      <c r="EG410" s="206">
        <f t="shared" si="2273"/>
        <v>0</v>
      </c>
      <c r="EH410" s="207"/>
      <c r="EI410" s="207">
        <f t="shared" si="2274"/>
        <v>0</v>
      </c>
      <c r="EJ410" s="206">
        <f t="shared" si="2275"/>
        <v>0</v>
      </c>
      <c r="EK410" s="206">
        <f t="shared" si="2276"/>
        <v>0</v>
      </c>
      <c r="EL410" s="207"/>
      <c r="EM410" s="207">
        <f t="shared" si="2277"/>
        <v>0</v>
      </c>
      <c r="EN410" s="206">
        <f t="shared" si="2278"/>
        <v>0</v>
      </c>
      <c r="EO410" s="206">
        <f t="shared" si="2279"/>
        <v>0</v>
      </c>
      <c r="EP410" s="207"/>
      <c r="EQ410" s="207">
        <f t="shared" si="2280"/>
        <v>0</v>
      </c>
      <c r="ER410" s="206">
        <f t="shared" si="2281"/>
        <v>0</v>
      </c>
      <c r="ES410" s="206">
        <f t="shared" si="2282"/>
        <v>0</v>
      </c>
      <c r="ET410" s="207"/>
      <c r="EU410" s="207">
        <f t="shared" si="2283"/>
        <v>0</v>
      </c>
      <c r="EV410" s="206">
        <f t="shared" si="2284"/>
        <v>0</v>
      </c>
      <c r="EW410" s="206">
        <f t="shared" si="2285"/>
        <v>0</v>
      </c>
      <c r="EX410" s="207"/>
      <c r="EY410" s="207">
        <f t="shared" si="2286"/>
        <v>0</v>
      </c>
      <c r="EZ410" s="206">
        <f t="shared" si="2287"/>
        <v>0</v>
      </c>
      <c r="FA410" s="206">
        <f t="shared" si="2288"/>
        <v>0</v>
      </c>
      <c r="FB410" s="207"/>
      <c r="FC410" s="207">
        <f t="shared" si="2289"/>
        <v>0</v>
      </c>
      <c r="FD410" s="206">
        <f t="shared" si="2290"/>
        <v>0</v>
      </c>
      <c r="FE410" s="206">
        <f t="shared" si="2291"/>
        <v>0</v>
      </c>
      <c r="FF410" s="207"/>
      <c r="FG410" s="207">
        <f t="shared" si="2292"/>
        <v>0</v>
      </c>
      <c r="FH410" s="206">
        <f t="shared" si="2293"/>
        <v>0</v>
      </c>
      <c r="FI410" s="206">
        <f t="shared" si="2294"/>
        <v>0</v>
      </c>
      <c r="FJ410" s="207"/>
      <c r="FK410" s="207">
        <f t="shared" si="2295"/>
        <v>0</v>
      </c>
      <c r="FL410" s="206">
        <f t="shared" si="2296"/>
        <v>0</v>
      </c>
      <c r="FM410" s="206">
        <f t="shared" si="2297"/>
        <v>0</v>
      </c>
      <c r="FN410" s="207"/>
      <c r="FO410" s="207">
        <f t="shared" si="2298"/>
        <v>0</v>
      </c>
      <c r="FP410" s="206">
        <f t="shared" si="2299"/>
        <v>0</v>
      </c>
      <c r="FQ410" s="206">
        <f t="shared" si="2300"/>
        <v>0</v>
      </c>
      <c r="FR410" s="207"/>
      <c r="FS410" s="207">
        <f t="shared" si="2301"/>
        <v>0</v>
      </c>
      <c r="FT410" s="206">
        <f t="shared" si="2302"/>
        <v>0</v>
      </c>
      <c r="FU410" s="206">
        <f t="shared" si="2303"/>
        <v>0</v>
      </c>
      <c r="FV410" s="207"/>
      <c r="FW410" s="207">
        <f t="shared" si="2361"/>
        <v>0</v>
      </c>
      <c r="FX410" s="206"/>
      <c r="FY410" s="206"/>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row>
    <row r="411" spans="1:263" s="3" customFormat="1" x14ac:dyDescent="0.2">
      <c r="A411" s="45" t="s">
        <v>198</v>
      </c>
      <c r="B411" s="45" t="s">
        <v>81</v>
      </c>
      <c r="C411" s="45" t="s">
        <v>10</v>
      </c>
      <c r="D411" s="45">
        <v>35</v>
      </c>
      <c r="E411" s="486"/>
      <c r="F411" s="52">
        <f t="shared" si="2334"/>
        <v>0</v>
      </c>
      <c r="G411" s="47"/>
      <c r="H411" s="52">
        <f t="shared" si="2335"/>
        <v>0</v>
      </c>
      <c r="I411" s="47"/>
      <c r="J411" s="52">
        <f t="shared" si="2336"/>
        <v>0</v>
      </c>
      <c r="K411" s="47"/>
      <c r="L411" s="52">
        <f t="shared" si="2337"/>
        <v>0</v>
      </c>
      <c r="M411" s="47"/>
      <c r="N411" s="52">
        <f t="shared" si="2338"/>
        <v>0</v>
      </c>
      <c r="O411" s="47"/>
      <c r="P411" s="52">
        <f t="shared" si="2339"/>
        <v>0</v>
      </c>
      <c r="Q411" s="47"/>
      <c r="R411" s="52">
        <f t="shared" si="2340"/>
        <v>0</v>
      </c>
      <c r="S411" s="47"/>
      <c r="T411" s="52">
        <f t="shared" si="2341"/>
        <v>0</v>
      </c>
      <c r="U411" s="47"/>
      <c r="V411" s="52">
        <f t="shared" si="2342"/>
        <v>0</v>
      </c>
      <c r="W411" s="47"/>
      <c r="X411" s="52">
        <f t="shared" si="2343"/>
        <v>0</v>
      </c>
      <c r="Y411" s="47"/>
      <c r="Z411" s="52">
        <f t="shared" si="2344"/>
        <v>0</v>
      </c>
      <c r="AA411" s="47"/>
      <c r="AB411" s="481">
        <f t="shared" si="2345"/>
        <v>0</v>
      </c>
      <c r="AC411" s="486"/>
      <c r="AD411" s="52">
        <f t="shared" si="2226"/>
        <v>0</v>
      </c>
      <c r="AE411" s="47"/>
      <c r="AF411" s="52">
        <f t="shared" si="2227"/>
        <v>0</v>
      </c>
      <c r="AG411" s="47"/>
      <c r="AH411" s="52">
        <f t="shared" si="2228"/>
        <v>0</v>
      </c>
      <c r="AI411" s="47"/>
      <c r="AJ411" s="52">
        <f t="shared" si="2229"/>
        <v>0</v>
      </c>
      <c r="AK411" s="47"/>
      <c r="AL411" s="52">
        <f t="shared" si="2230"/>
        <v>0</v>
      </c>
      <c r="AM411" s="47"/>
      <c r="AN411" s="52">
        <f t="shared" si="2231"/>
        <v>0</v>
      </c>
      <c r="AO411" s="47"/>
      <c r="AP411" s="52">
        <f t="shared" si="2232"/>
        <v>0</v>
      </c>
      <c r="AQ411" s="47"/>
      <c r="AR411" s="52">
        <f t="shared" si="2233"/>
        <v>0</v>
      </c>
      <c r="AS411" s="47"/>
      <c r="AT411" s="52">
        <f t="shared" si="2234"/>
        <v>0</v>
      </c>
      <c r="AU411" s="47"/>
      <c r="AV411" s="52">
        <f t="shared" si="2235"/>
        <v>0</v>
      </c>
      <c r="AW411" s="47"/>
      <c r="AX411" s="52">
        <f t="shared" si="2236"/>
        <v>0</v>
      </c>
      <c r="AY411" s="47"/>
      <c r="AZ411" s="481">
        <f t="shared" si="2237"/>
        <v>0</v>
      </c>
      <c r="BA411" s="486"/>
      <c r="BB411" s="52">
        <f t="shared" si="2238"/>
        <v>0</v>
      </c>
      <c r="BC411" s="47"/>
      <c r="BD411" s="52">
        <f t="shared" si="2346"/>
        <v>0</v>
      </c>
      <c r="BE411" s="47"/>
      <c r="BF411" s="52">
        <f t="shared" si="2347"/>
        <v>0</v>
      </c>
      <c r="BG411" s="47"/>
      <c r="BH411" s="52">
        <f t="shared" si="2348"/>
        <v>0</v>
      </c>
      <c r="BI411" s="47"/>
      <c r="BJ411" s="52">
        <f t="shared" si="2349"/>
        <v>0</v>
      </c>
      <c r="BK411" s="47"/>
      <c r="BL411" s="52">
        <f t="shared" si="2350"/>
        <v>0</v>
      </c>
      <c r="BM411" s="47"/>
      <c r="BN411" s="52">
        <f t="shared" si="2351"/>
        <v>0</v>
      </c>
      <c r="BO411" s="47"/>
      <c r="BP411" s="52">
        <f t="shared" si="2352"/>
        <v>0</v>
      </c>
      <c r="BQ411" s="47"/>
      <c r="BR411" s="52">
        <f t="shared" si="2353"/>
        <v>0</v>
      </c>
      <c r="BS411" s="47"/>
      <c r="BT411" s="52">
        <f t="shared" si="2354"/>
        <v>0</v>
      </c>
      <c r="BU411" s="47"/>
      <c r="BV411" s="52">
        <f t="shared" si="2355"/>
        <v>0</v>
      </c>
      <c r="BW411" s="47"/>
      <c r="BX411" s="505">
        <f t="shared" si="2356"/>
        <v>0</v>
      </c>
      <c r="BY411" s="499"/>
      <c r="BZ411" s="52">
        <f t="shared" si="2357"/>
        <v>0</v>
      </c>
      <c r="CA411" s="47"/>
      <c r="CB411" s="52">
        <f t="shared" si="2358"/>
        <v>0</v>
      </c>
      <c r="CC411" s="47"/>
      <c r="CD411" s="52">
        <f t="shared" si="2359"/>
        <v>0</v>
      </c>
      <c r="CE411" s="47"/>
      <c r="CF411" s="52">
        <f t="shared" si="2360"/>
        <v>0</v>
      </c>
      <c r="CG411" s="42"/>
      <c r="CH411" s="49">
        <f t="shared" si="2254"/>
        <v>0</v>
      </c>
      <c r="CI411" s="49">
        <f t="shared" si="2255"/>
        <v>0</v>
      </c>
      <c r="CJ411" s="1"/>
      <c r="CK411" s="1"/>
      <c r="CL411" s="207"/>
      <c r="CM411" s="207">
        <f t="shared" si="2256"/>
        <v>0</v>
      </c>
      <c r="CN411" s="206">
        <f t="shared" si="2257"/>
        <v>0</v>
      </c>
      <c r="CO411" s="206">
        <f t="shared" si="2258"/>
        <v>0</v>
      </c>
      <c r="CP411" s="207"/>
      <c r="CQ411" s="207">
        <f t="shared" si="2259"/>
        <v>0</v>
      </c>
      <c r="CR411" s="206">
        <f t="shared" si="2260"/>
        <v>0</v>
      </c>
      <c r="CS411" s="206">
        <f t="shared" si="2261"/>
        <v>0</v>
      </c>
      <c r="CT411" s="207"/>
      <c r="CU411" s="207">
        <f t="shared" si="2262"/>
        <v>0</v>
      </c>
      <c r="CV411" s="206">
        <f t="shared" si="2263"/>
        <v>0</v>
      </c>
      <c r="CW411" s="206">
        <f t="shared" si="2264"/>
        <v>0</v>
      </c>
      <c r="CX411" s="207"/>
      <c r="CY411" s="207"/>
      <c r="CZ411" s="206">
        <f t="shared" si="2317"/>
        <v>0</v>
      </c>
      <c r="DA411" s="206">
        <f t="shared" si="2318"/>
        <v>0</v>
      </c>
      <c r="DB411" s="207"/>
      <c r="DC411" s="207">
        <f t="shared" si="2319"/>
        <v>0</v>
      </c>
      <c r="DD411" s="206">
        <f t="shared" si="2320"/>
        <v>0</v>
      </c>
      <c r="DE411" s="206">
        <f t="shared" si="2321"/>
        <v>0</v>
      </c>
      <c r="DF411" s="207"/>
      <c r="DG411" s="207">
        <f t="shared" si="2322"/>
        <v>0</v>
      </c>
      <c r="DH411" s="206">
        <f t="shared" si="2323"/>
        <v>0</v>
      </c>
      <c r="DI411" s="206">
        <f t="shared" si="2324"/>
        <v>0</v>
      </c>
      <c r="DJ411" s="207"/>
      <c r="DK411" s="207">
        <f t="shared" si="2325"/>
        <v>0</v>
      </c>
      <c r="DL411" s="206">
        <f t="shared" si="2326"/>
        <v>0</v>
      </c>
      <c r="DM411" s="206">
        <f t="shared" si="2327"/>
        <v>0</v>
      </c>
      <c r="DN411" s="207"/>
      <c r="DO411" s="207">
        <f t="shared" si="2328"/>
        <v>0</v>
      </c>
      <c r="DP411" s="206">
        <f t="shared" si="2329"/>
        <v>0</v>
      </c>
      <c r="DQ411" s="206">
        <f t="shared" si="2330"/>
        <v>0</v>
      </c>
      <c r="DR411" s="207"/>
      <c r="DS411" s="207">
        <f t="shared" si="2331"/>
        <v>0</v>
      </c>
      <c r="DT411" s="206">
        <f t="shared" si="2332"/>
        <v>0</v>
      </c>
      <c r="DU411" s="206">
        <f t="shared" si="2333"/>
        <v>0</v>
      </c>
      <c r="DV411" s="207"/>
      <c r="DW411" s="207">
        <f t="shared" si="2265"/>
        <v>0</v>
      </c>
      <c r="DX411" s="206">
        <f t="shared" si="2266"/>
        <v>0</v>
      </c>
      <c r="DY411" s="206">
        <f t="shared" si="2267"/>
        <v>0</v>
      </c>
      <c r="DZ411" s="525"/>
      <c r="EA411" s="207">
        <f t="shared" si="2268"/>
        <v>0</v>
      </c>
      <c r="EB411" s="206">
        <f t="shared" si="2269"/>
        <v>0</v>
      </c>
      <c r="EC411" s="206">
        <f t="shared" si="2270"/>
        <v>0</v>
      </c>
      <c r="ED411" s="207"/>
      <c r="EE411" s="207">
        <f t="shared" si="2271"/>
        <v>0</v>
      </c>
      <c r="EF411" s="206">
        <f t="shared" si="2272"/>
        <v>0</v>
      </c>
      <c r="EG411" s="206">
        <f t="shared" si="2273"/>
        <v>0</v>
      </c>
      <c r="EH411" s="207"/>
      <c r="EI411" s="207">
        <f t="shared" si="2274"/>
        <v>0</v>
      </c>
      <c r="EJ411" s="206">
        <f t="shared" si="2275"/>
        <v>0</v>
      </c>
      <c r="EK411" s="206">
        <f t="shared" si="2276"/>
        <v>0</v>
      </c>
      <c r="EL411" s="207"/>
      <c r="EM411" s="207">
        <f t="shared" si="2277"/>
        <v>0</v>
      </c>
      <c r="EN411" s="206">
        <f t="shared" si="2278"/>
        <v>0</v>
      </c>
      <c r="EO411" s="206">
        <f t="shared" si="2279"/>
        <v>0</v>
      </c>
      <c r="EP411" s="207"/>
      <c r="EQ411" s="207">
        <f t="shared" si="2280"/>
        <v>0</v>
      </c>
      <c r="ER411" s="206">
        <f t="shared" si="2281"/>
        <v>0</v>
      </c>
      <c r="ES411" s="206">
        <f t="shared" si="2282"/>
        <v>0</v>
      </c>
      <c r="ET411" s="207"/>
      <c r="EU411" s="207">
        <f t="shared" si="2283"/>
        <v>0</v>
      </c>
      <c r="EV411" s="206">
        <f t="shared" si="2284"/>
        <v>0</v>
      </c>
      <c r="EW411" s="206">
        <f t="shared" si="2285"/>
        <v>0</v>
      </c>
      <c r="EX411" s="207"/>
      <c r="EY411" s="207">
        <f t="shared" si="2286"/>
        <v>0</v>
      </c>
      <c r="EZ411" s="206">
        <f t="shared" si="2287"/>
        <v>0</v>
      </c>
      <c r="FA411" s="206">
        <f t="shared" si="2288"/>
        <v>0</v>
      </c>
      <c r="FB411" s="207"/>
      <c r="FC411" s="207">
        <f t="shared" si="2289"/>
        <v>0</v>
      </c>
      <c r="FD411" s="206">
        <f t="shared" si="2290"/>
        <v>0</v>
      </c>
      <c r="FE411" s="206">
        <f t="shared" si="2291"/>
        <v>0</v>
      </c>
      <c r="FF411" s="207"/>
      <c r="FG411" s="207">
        <f t="shared" si="2292"/>
        <v>0</v>
      </c>
      <c r="FH411" s="206">
        <f t="shared" si="2293"/>
        <v>0</v>
      </c>
      <c r="FI411" s="206">
        <f t="shared" si="2294"/>
        <v>0</v>
      </c>
      <c r="FJ411" s="207"/>
      <c r="FK411" s="207">
        <f t="shared" si="2295"/>
        <v>0</v>
      </c>
      <c r="FL411" s="206">
        <f t="shared" si="2296"/>
        <v>0</v>
      </c>
      <c r="FM411" s="206">
        <f t="shared" si="2297"/>
        <v>0</v>
      </c>
      <c r="FN411" s="207"/>
      <c r="FO411" s="207">
        <f t="shared" si="2298"/>
        <v>0</v>
      </c>
      <c r="FP411" s="206">
        <f t="shared" si="2299"/>
        <v>0</v>
      </c>
      <c r="FQ411" s="206">
        <f t="shared" si="2300"/>
        <v>0</v>
      </c>
      <c r="FR411" s="207"/>
      <c r="FS411" s="207">
        <f t="shared" si="2301"/>
        <v>0</v>
      </c>
      <c r="FT411" s="206">
        <f t="shared" si="2302"/>
        <v>0</v>
      </c>
      <c r="FU411" s="206">
        <f t="shared" si="2303"/>
        <v>0</v>
      </c>
      <c r="FV411" s="207"/>
      <c r="FW411" s="207">
        <f t="shared" si="2361"/>
        <v>0</v>
      </c>
      <c r="FX411" s="206"/>
      <c r="FY411" s="206"/>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row>
    <row r="412" spans="1:263" s="3" customFormat="1" x14ac:dyDescent="0.2">
      <c r="A412" s="45"/>
      <c r="B412" s="45"/>
      <c r="C412" s="45" t="s">
        <v>10</v>
      </c>
      <c r="D412" s="45">
        <v>35</v>
      </c>
      <c r="E412" s="486"/>
      <c r="F412" s="52">
        <f t="shared" si="2334"/>
        <v>0</v>
      </c>
      <c r="G412" s="47"/>
      <c r="H412" s="52">
        <f t="shared" si="2335"/>
        <v>0</v>
      </c>
      <c r="I412" s="47"/>
      <c r="J412" s="52">
        <f t="shared" si="2336"/>
        <v>0</v>
      </c>
      <c r="K412" s="47"/>
      <c r="L412" s="52">
        <f t="shared" si="2337"/>
        <v>0</v>
      </c>
      <c r="M412" s="47"/>
      <c r="N412" s="52">
        <f t="shared" si="2338"/>
        <v>0</v>
      </c>
      <c r="O412" s="47"/>
      <c r="P412" s="52">
        <f t="shared" si="2339"/>
        <v>0</v>
      </c>
      <c r="Q412" s="47"/>
      <c r="R412" s="52">
        <f t="shared" si="2340"/>
        <v>0</v>
      </c>
      <c r="S412" s="47"/>
      <c r="T412" s="52">
        <f t="shared" si="2341"/>
        <v>0</v>
      </c>
      <c r="U412" s="47"/>
      <c r="V412" s="52">
        <f t="shared" si="2342"/>
        <v>0</v>
      </c>
      <c r="W412" s="47"/>
      <c r="X412" s="52">
        <f t="shared" si="2343"/>
        <v>0</v>
      </c>
      <c r="Y412" s="47"/>
      <c r="Z412" s="52">
        <f t="shared" si="2344"/>
        <v>0</v>
      </c>
      <c r="AA412" s="47"/>
      <c r="AB412" s="481">
        <f t="shared" si="2345"/>
        <v>0</v>
      </c>
      <c r="AC412" s="486"/>
      <c r="AD412" s="52">
        <f t="shared" si="2226"/>
        <v>0</v>
      </c>
      <c r="AE412" s="47"/>
      <c r="AF412" s="52">
        <f t="shared" si="2227"/>
        <v>0</v>
      </c>
      <c r="AG412" s="47"/>
      <c r="AH412" s="52">
        <f t="shared" si="2228"/>
        <v>0</v>
      </c>
      <c r="AI412" s="47"/>
      <c r="AJ412" s="52">
        <f t="shared" si="2229"/>
        <v>0</v>
      </c>
      <c r="AK412" s="47"/>
      <c r="AL412" s="52">
        <f t="shared" si="2230"/>
        <v>0</v>
      </c>
      <c r="AM412" s="47"/>
      <c r="AN412" s="52">
        <f t="shared" si="2231"/>
        <v>0</v>
      </c>
      <c r="AO412" s="47"/>
      <c r="AP412" s="52">
        <f t="shared" si="2232"/>
        <v>0</v>
      </c>
      <c r="AQ412" s="47"/>
      <c r="AR412" s="52">
        <f t="shared" si="2233"/>
        <v>0</v>
      </c>
      <c r="AS412" s="47"/>
      <c r="AT412" s="52">
        <f t="shared" si="2234"/>
        <v>0</v>
      </c>
      <c r="AU412" s="47"/>
      <c r="AV412" s="52">
        <f t="shared" si="2235"/>
        <v>0</v>
      </c>
      <c r="AW412" s="47"/>
      <c r="AX412" s="52">
        <f t="shared" si="2236"/>
        <v>0</v>
      </c>
      <c r="AY412" s="47"/>
      <c r="AZ412" s="481">
        <f t="shared" si="2237"/>
        <v>0</v>
      </c>
      <c r="BA412" s="486"/>
      <c r="BB412" s="52">
        <f t="shared" si="2238"/>
        <v>0</v>
      </c>
      <c r="BC412" s="47"/>
      <c r="BD412" s="52">
        <f t="shared" si="2346"/>
        <v>0</v>
      </c>
      <c r="BE412" s="47"/>
      <c r="BF412" s="52">
        <f t="shared" si="2347"/>
        <v>0</v>
      </c>
      <c r="BG412" s="47"/>
      <c r="BH412" s="52">
        <f t="shared" si="2348"/>
        <v>0</v>
      </c>
      <c r="BI412" s="47"/>
      <c r="BJ412" s="52">
        <f t="shared" si="2349"/>
        <v>0</v>
      </c>
      <c r="BK412" s="47"/>
      <c r="BL412" s="52">
        <f t="shared" si="2350"/>
        <v>0</v>
      </c>
      <c r="BM412" s="47"/>
      <c r="BN412" s="52">
        <f t="shared" si="2351"/>
        <v>0</v>
      </c>
      <c r="BO412" s="47"/>
      <c r="BP412" s="52">
        <f t="shared" si="2352"/>
        <v>0</v>
      </c>
      <c r="BQ412" s="47"/>
      <c r="BR412" s="52">
        <f t="shared" si="2353"/>
        <v>0</v>
      </c>
      <c r="BS412" s="47"/>
      <c r="BT412" s="52">
        <f t="shared" si="2354"/>
        <v>0</v>
      </c>
      <c r="BU412" s="47"/>
      <c r="BV412" s="52">
        <f t="shared" si="2355"/>
        <v>0</v>
      </c>
      <c r="BW412" s="47"/>
      <c r="BX412" s="505">
        <f t="shared" si="2356"/>
        <v>0</v>
      </c>
      <c r="BY412" s="499"/>
      <c r="BZ412" s="52">
        <f t="shared" si="2357"/>
        <v>0</v>
      </c>
      <c r="CA412" s="47"/>
      <c r="CB412" s="52">
        <f t="shared" si="2358"/>
        <v>0</v>
      </c>
      <c r="CC412" s="47"/>
      <c r="CD412" s="52">
        <f t="shared" si="2359"/>
        <v>0</v>
      </c>
      <c r="CE412" s="47"/>
      <c r="CF412" s="52">
        <f t="shared" si="2360"/>
        <v>0</v>
      </c>
      <c r="CG412" s="42"/>
      <c r="CH412" s="49">
        <f t="shared" si="2254"/>
        <v>0</v>
      </c>
      <c r="CI412" s="49">
        <f t="shared" si="2255"/>
        <v>0</v>
      </c>
      <c r="CJ412" s="1"/>
      <c r="CK412" s="1"/>
      <c r="CL412" s="207"/>
      <c r="CM412" s="207">
        <f t="shared" si="2256"/>
        <v>0</v>
      </c>
      <c r="CN412" s="206">
        <f t="shared" si="2257"/>
        <v>0</v>
      </c>
      <c r="CO412" s="206">
        <f t="shared" si="2258"/>
        <v>0</v>
      </c>
      <c r="CP412" s="207"/>
      <c r="CQ412" s="207">
        <f t="shared" si="2259"/>
        <v>0</v>
      </c>
      <c r="CR412" s="206">
        <f t="shared" si="2260"/>
        <v>0</v>
      </c>
      <c r="CS412" s="206">
        <f t="shared" si="2261"/>
        <v>0</v>
      </c>
      <c r="CT412" s="207"/>
      <c r="CU412" s="207">
        <f t="shared" si="2262"/>
        <v>0</v>
      </c>
      <c r="CV412" s="206">
        <f t="shared" si="2263"/>
        <v>0</v>
      </c>
      <c r="CW412" s="206">
        <f t="shared" si="2264"/>
        <v>0</v>
      </c>
      <c r="CX412" s="207"/>
      <c r="CY412" s="207"/>
      <c r="CZ412" s="206">
        <f t="shared" si="2317"/>
        <v>0</v>
      </c>
      <c r="DA412" s="206">
        <f t="shared" si="2318"/>
        <v>0</v>
      </c>
      <c r="DB412" s="207"/>
      <c r="DC412" s="207">
        <f t="shared" si="2319"/>
        <v>0</v>
      </c>
      <c r="DD412" s="206">
        <f t="shared" si="2320"/>
        <v>0</v>
      </c>
      <c r="DE412" s="206">
        <f t="shared" si="2321"/>
        <v>0</v>
      </c>
      <c r="DF412" s="207"/>
      <c r="DG412" s="207">
        <f t="shared" si="2322"/>
        <v>0</v>
      </c>
      <c r="DH412" s="206">
        <f t="shared" si="2323"/>
        <v>0</v>
      </c>
      <c r="DI412" s="206">
        <f t="shared" si="2324"/>
        <v>0</v>
      </c>
      <c r="DJ412" s="207"/>
      <c r="DK412" s="207">
        <f t="shared" si="2325"/>
        <v>0</v>
      </c>
      <c r="DL412" s="206">
        <f t="shared" si="2326"/>
        <v>0</v>
      </c>
      <c r="DM412" s="206">
        <f t="shared" si="2327"/>
        <v>0</v>
      </c>
      <c r="DN412" s="207"/>
      <c r="DO412" s="207">
        <f t="shared" si="2328"/>
        <v>0</v>
      </c>
      <c r="DP412" s="206">
        <f t="shared" si="2329"/>
        <v>0</v>
      </c>
      <c r="DQ412" s="206">
        <f t="shared" si="2330"/>
        <v>0</v>
      </c>
      <c r="DR412" s="207"/>
      <c r="DS412" s="207">
        <f t="shared" si="2331"/>
        <v>0</v>
      </c>
      <c r="DT412" s="206">
        <f t="shared" si="2332"/>
        <v>0</v>
      </c>
      <c r="DU412" s="206">
        <f t="shared" si="2333"/>
        <v>0</v>
      </c>
      <c r="DV412" s="207"/>
      <c r="DW412" s="207">
        <f t="shared" si="2265"/>
        <v>0</v>
      </c>
      <c r="DX412" s="206">
        <f t="shared" si="2266"/>
        <v>0</v>
      </c>
      <c r="DY412" s="206">
        <f t="shared" si="2267"/>
        <v>0</v>
      </c>
      <c r="DZ412" s="525"/>
      <c r="EA412" s="207">
        <f t="shared" si="2268"/>
        <v>0</v>
      </c>
      <c r="EB412" s="206">
        <f t="shared" si="2269"/>
        <v>0</v>
      </c>
      <c r="EC412" s="206">
        <f t="shared" si="2270"/>
        <v>0</v>
      </c>
      <c r="ED412" s="207"/>
      <c r="EE412" s="207">
        <f t="shared" si="2271"/>
        <v>0</v>
      </c>
      <c r="EF412" s="206">
        <f t="shared" si="2272"/>
        <v>0</v>
      </c>
      <c r="EG412" s="206">
        <f t="shared" si="2273"/>
        <v>0</v>
      </c>
      <c r="EH412" s="207"/>
      <c r="EI412" s="207">
        <f t="shared" si="2274"/>
        <v>0</v>
      </c>
      <c r="EJ412" s="206">
        <f t="shared" si="2275"/>
        <v>0</v>
      </c>
      <c r="EK412" s="206">
        <f t="shared" si="2276"/>
        <v>0</v>
      </c>
      <c r="EL412" s="207"/>
      <c r="EM412" s="207">
        <f t="shared" si="2277"/>
        <v>0</v>
      </c>
      <c r="EN412" s="206">
        <f t="shared" si="2278"/>
        <v>0</v>
      </c>
      <c r="EO412" s="206">
        <f t="shared" si="2279"/>
        <v>0</v>
      </c>
      <c r="EP412" s="207"/>
      <c r="EQ412" s="207">
        <f t="shared" si="2280"/>
        <v>0</v>
      </c>
      <c r="ER412" s="206">
        <f t="shared" si="2281"/>
        <v>0</v>
      </c>
      <c r="ES412" s="206">
        <f t="shared" si="2282"/>
        <v>0</v>
      </c>
      <c r="ET412" s="207"/>
      <c r="EU412" s="207">
        <f t="shared" si="2283"/>
        <v>0</v>
      </c>
      <c r="EV412" s="206">
        <f t="shared" si="2284"/>
        <v>0</v>
      </c>
      <c r="EW412" s="206">
        <f t="shared" si="2285"/>
        <v>0</v>
      </c>
      <c r="EX412" s="207"/>
      <c r="EY412" s="207">
        <f t="shared" si="2286"/>
        <v>0</v>
      </c>
      <c r="EZ412" s="206">
        <f t="shared" si="2287"/>
        <v>0</v>
      </c>
      <c r="FA412" s="206">
        <f t="shared" si="2288"/>
        <v>0</v>
      </c>
      <c r="FB412" s="207"/>
      <c r="FC412" s="207">
        <f t="shared" si="2289"/>
        <v>0</v>
      </c>
      <c r="FD412" s="206">
        <f t="shared" si="2290"/>
        <v>0</v>
      </c>
      <c r="FE412" s="206">
        <f t="shared" si="2291"/>
        <v>0</v>
      </c>
      <c r="FF412" s="207"/>
      <c r="FG412" s="207">
        <f t="shared" si="2292"/>
        <v>0</v>
      </c>
      <c r="FH412" s="206">
        <f t="shared" si="2293"/>
        <v>0</v>
      </c>
      <c r="FI412" s="206">
        <f t="shared" si="2294"/>
        <v>0</v>
      </c>
      <c r="FJ412" s="207"/>
      <c r="FK412" s="207">
        <f t="shared" si="2295"/>
        <v>0</v>
      </c>
      <c r="FL412" s="206">
        <f t="shared" si="2296"/>
        <v>0</v>
      </c>
      <c r="FM412" s="206">
        <f t="shared" si="2297"/>
        <v>0</v>
      </c>
      <c r="FN412" s="207"/>
      <c r="FO412" s="207">
        <f t="shared" si="2298"/>
        <v>0</v>
      </c>
      <c r="FP412" s="206">
        <f t="shared" si="2299"/>
        <v>0</v>
      </c>
      <c r="FQ412" s="206">
        <f t="shared" si="2300"/>
        <v>0</v>
      </c>
      <c r="FR412" s="207"/>
      <c r="FS412" s="207">
        <f t="shared" si="2301"/>
        <v>0</v>
      </c>
      <c r="FT412" s="206">
        <f t="shared" si="2302"/>
        <v>0</v>
      </c>
      <c r="FU412" s="206">
        <f t="shared" si="2303"/>
        <v>0</v>
      </c>
      <c r="FV412" s="207"/>
      <c r="FW412" s="207">
        <f t="shared" si="2361"/>
        <v>0</v>
      </c>
      <c r="FX412" s="206"/>
      <c r="FY412" s="206"/>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row>
    <row r="413" spans="1:263" s="3" customFormat="1" x14ac:dyDescent="0.2">
      <c r="A413" s="45"/>
      <c r="B413" s="45"/>
      <c r="C413" s="45" t="s">
        <v>10</v>
      </c>
      <c r="D413" s="45">
        <v>35</v>
      </c>
      <c r="E413" s="486"/>
      <c r="F413" s="52">
        <f t="shared" si="2334"/>
        <v>0</v>
      </c>
      <c r="G413" s="47"/>
      <c r="H413" s="52">
        <f t="shared" si="2335"/>
        <v>0</v>
      </c>
      <c r="I413" s="47"/>
      <c r="J413" s="52">
        <f t="shared" si="2336"/>
        <v>0</v>
      </c>
      <c r="K413" s="47"/>
      <c r="L413" s="52">
        <f t="shared" si="2337"/>
        <v>0</v>
      </c>
      <c r="M413" s="47"/>
      <c r="N413" s="52">
        <f t="shared" si="2338"/>
        <v>0</v>
      </c>
      <c r="O413" s="47"/>
      <c r="P413" s="52">
        <f t="shared" si="2339"/>
        <v>0</v>
      </c>
      <c r="Q413" s="47"/>
      <c r="R413" s="52">
        <f t="shared" si="2340"/>
        <v>0</v>
      </c>
      <c r="S413" s="47"/>
      <c r="T413" s="52">
        <f t="shared" si="2341"/>
        <v>0</v>
      </c>
      <c r="U413" s="47"/>
      <c r="V413" s="52">
        <f t="shared" si="2342"/>
        <v>0</v>
      </c>
      <c r="W413" s="47"/>
      <c r="X413" s="52">
        <f t="shared" si="2343"/>
        <v>0</v>
      </c>
      <c r="Y413" s="47"/>
      <c r="Z413" s="52">
        <f t="shared" si="2344"/>
        <v>0</v>
      </c>
      <c r="AA413" s="47"/>
      <c r="AB413" s="481">
        <f t="shared" si="2345"/>
        <v>0</v>
      </c>
      <c r="AC413" s="486"/>
      <c r="AD413" s="52">
        <f t="shared" si="2226"/>
        <v>0</v>
      </c>
      <c r="AE413" s="47"/>
      <c r="AF413" s="52">
        <f t="shared" si="2227"/>
        <v>0</v>
      </c>
      <c r="AG413" s="47"/>
      <c r="AH413" s="52">
        <f t="shared" si="2228"/>
        <v>0</v>
      </c>
      <c r="AI413" s="47"/>
      <c r="AJ413" s="52">
        <f t="shared" si="2229"/>
        <v>0</v>
      </c>
      <c r="AK413" s="47"/>
      <c r="AL413" s="52">
        <f t="shared" si="2230"/>
        <v>0</v>
      </c>
      <c r="AM413" s="47"/>
      <c r="AN413" s="52">
        <f t="shared" si="2231"/>
        <v>0</v>
      </c>
      <c r="AO413" s="47"/>
      <c r="AP413" s="52">
        <f t="shared" si="2232"/>
        <v>0</v>
      </c>
      <c r="AQ413" s="47"/>
      <c r="AR413" s="52">
        <f t="shared" si="2233"/>
        <v>0</v>
      </c>
      <c r="AS413" s="47"/>
      <c r="AT413" s="52">
        <f t="shared" si="2234"/>
        <v>0</v>
      </c>
      <c r="AU413" s="47"/>
      <c r="AV413" s="52">
        <f t="shared" si="2235"/>
        <v>0</v>
      </c>
      <c r="AW413" s="47"/>
      <c r="AX413" s="52">
        <f t="shared" si="2236"/>
        <v>0</v>
      </c>
      <c r="AY413" s="47"/>
      <c r="AZ413" s="481">
        <f t="shared" si="2237"/>
        <v>0</v>
      </c>
      <c r="BA413" s="486"/>
      <c r="BB413" s="52">
        <f t="shared" si="2238"/>
        <v>0</v>
      </c>
      <c r="BC413" s="47"/>
      <c r="BD413" s="52">
        <f t="shared" si="2346"/>
        <v>0</v>
      </c>
      <c r="BE413" s="47"/>
      <c r="BF413" s="52">
        <f t="shared" si="2347"/>
        <v>0</v>
      </c>
      <c r="BG413" s="47"/>
      <c r="BH413" s="52">
        <f t="shared" si="2348"/>
        <v>0</v>
      </c>
      <c r="BI413" s="47"/>
      <c r="BJ413" s="52">
        <f t="shared" si="2349"/>
        <v>0</v>
      </c>
      <c r="BK413" s="47"/>
      <c r="BL413" s="52">
        <f t="shared" si="2350"/>
        <v>0</v>
      </c>
      <c r="BM413" s="47"/>
      <c r="BN413" s="52">
        <f t="shared" si="2351"/>
        <v>0</v>
      </c>
      <c r="BO413" s="47"/>
      <c r="BP413" s="52">
        <f t="shared" si="2352"/>
        <v>0</v>
      </c>
      <c r="BQ413" s="47"/>
      <c r="BR413" s="52">
        <f t="shared" si="2353"/>
        <v>0</v>
      </c>
      <c r="BS413" s="47"/>
      <c r="BT413" s="52">
        <f t="shared" si="2354"/>
        <v>0</v>
      </c>
      <c r="BU413" s="47"/>
      <c r="BV413" s="52">
        <f t="shared" si="2355"/>
        <v>0</v>
      </c>
      <c r="BW413" s="47"/>
      <c r="BX413" s="505">
        <f t="shared" si="2356"/>
        <v>0</v>
      </c>
      <c r="BY413" s="499"/>
      <c r="BZ413" s="52">
        <f t="shared" si="2357"/>
        <v>0</v>
      </c>
      <c r="CA413" s="47"/>
      <c r="CB413" s="52">
        <f t="shared" si="2358"/>
        <v>0</v>
      </c>
      <c r="CC413" s="47"/>
      <c r="CD413" s="52">
        <f t="shared" si="2359"/>
        <v>0</v>
      </c>
      <c r="CE413" s="47"/>
      <c r="CF413" s="52">
        <f t="shared" si="2360"/>
        <v>0</v>
      </c>
      <c r="CG413" s="42"/>
      <c r="CH413" s="49">
        <f t="shared" si="2254"/>
        <v>0</v>
      </c>
      <c r="CI413" s="49">
        <f t="shared" si="2255"/>
        <v>0</v>
      </c>
      <c r="CJ413" s="1"/>
      <c r="CK413" s="1"/>
      <c r="CL413" s="207"/>
      <c r="CM413" s="207">
        <f t="shared" si="2256"/>
        <v>0</v>
      </c>
      <c r="CN413" s="206">
        <f t="shared" si="2257"/>
        <v>0</v>
      </c>
      <c r="CO413" s="206">
        <f t="shared" si="2258"/>
        <v>0</v>
      </c>
      <c r="CP413" s="207"/>
      <c r="CQ413" s="207">
        <f t="shared" si="2259"/>
        <v>0</v>
      </c>
      <c r="CR413" s="206">
        <f t="shared" si="2260"/>
        <v>0</v>
      </c>
      <c r="CS413" s="206">
        <f t="shared" si="2261"/>
        <v>0</v>
      </c>
      <c r="CT413" s="207"/>
      <c r="CU413" s="207">
        <f t="shared" si="2262"/>
        <v>0</v>
      </c>
      <c r="CV413" s="206">
        <f t="shared" si="2263"/>
        <v>0</v>
      </c>
      <c r="CW413" s="206">
        <f t="shared" si="2264"/>
        <v>0</v>
      </c>
      <c r="CX413" s="207"/>
      <c r="CY413" s="207"/>
      <c r="CZ413" s="206">
        <f t="shared" si="2317"/>
        <v>0</v>
      </c>
      <c r="DA413" s="206">
        <f t="shared" si="2318"/>
        <v>0</v>
      </c>
      <c r="DB413" s="207"/>
      <c r="DC413" s="207">
        <f t="shared" si="2319"/>
        <v>0</v>
      </c>
      <c r="DD413" s="206">
        <f t="shared" si="2320"/>
        <v>0</v>
      </c>
      <c r="DE413" s="206">
        <f t="shared" si="2321"/>
        <v>0</v>
      </c>
      <c r="DF413" s="207"/>
      <c r="DG413" s="207">
        <f t="shared" si="2322"/>
        <v>0</v>
      </c>
      <c r="DH413" s="206">
        <f t="shared" si="2323"/>
        <v>0</v>
      </c>
      <c r="DI413" s="206">
        <f t="shared" si="2324"/>
        <v>0</v>
      </c>
      <c r="DJ413" s="207"/>
      <c r="DK413" s="207">
        <f t="shared" si="2325"/>
        <v>0</v>
      </c>
      <c r="DL413" s="206">
        <f t="shared" si="2326"/>
        <v>0</v>
      </c>
      <c r="DM413" s="206">
        <f t="shared" si="2327"/>
        <v>0</v>
      </c>
      <c r="DN413" s="207"/>
      <c r="DO413" s="207">
        <f t="shared" si="2328"/>
        <v>0</v>
      </c>
      <c r="DP413" s="206">
        <f t="shared" si="2329"/>
        <v>0</v>
      </c>
      <c r="DQ413" s="206">
        <f t="shared" si="2330"/>
        <v>0</v>
      </c>
      <c r="DR413" s="207"/>
      <c r="DS413" s="207">
        <f t="shared" si="2331"/>
        <v>0</v>
      </c>
      <c r="DT413" s="206">
        <f t="shared" si="2332"/>
        <v>0</v>
      </c>
      <c r="DU413" s="206">
        <f t="shared" si="2333"/>
        <v>0</v>
      </c>
      <c r="DV413" s="207"/>
      <c r="DW413" s="207">
        <f t="shared" si="2265"/>
        <v>0</v>
      </c>
      <c r="DX413" s="206">
        <f t="shared" ref="DX413" si="2362">DV413+AA413</f>
        <v>0</v>
      </c>
      <c r="DY413" s="206">
        <f t="shared" si="2267"/>
        <v>0</v>
      </c>
      <c r="DZ413" s="525"/>
      <c r="EA413" s="207">
        <f t="shared" si="2268"/>
        <v>0</v>
      </c>
      <c r="EB413" s="206">
        <f t="shared" si="2269"/>
        <v>0</v>
      </c>
      <c r="EC413" s="206">
        <f t="shared" si="2270"/>
        <v>0</v>
      </c>
      <c r="ED413" s="207"/>
      <c r="EE413" s="207">
        <f t="shared" si="2271"/>
        <v>0</v>
      </c>
      <c r="EF413" s="206">
        <f t="shared" si="2272"/>
        <v>0</v>
      </c>
      <c r="EG413" s="206">
        <f t="shared" si="2273"/>
        <v>0</v>
      </c>
      <c r="EH413" s="207"/>
      <c r="EI413" s="207">
        <f t="shared" si="2274"/>
        <v>0</v>
      </c>
      <c r="EJ413" s="206">
        <f t="shared" si="2275"/>
        <v>0</v>
      </c>
      <c r="EK413" s="206">
        <f t="shared" si="2276"/>
        <v>0</v>
      </c>
      <c r="EL413" s="207"/>
      <c r="EM413" s="207">
        <f t="shared" si="2277"/>
        <v>0</v>
      </c>
      <c r="EN413" s="206">
        <f t="shared" si="2278"/>
        <v>0</v>
      </c>
      <c r="EO413" s="206">
        <f t="shared" si="2279"/>
        <v>0</v>
      </c>
      <c r="EP413" s="207"/>
      <c r="EQ413" s="207">
        <f t="shared" si="2280"/>
        <v>0</v>
      </c>
      <c r="ER413" s="206">
        <f t="shared" si="2281"/>
        <v>0</v>
      </c>
      <c r="ES413" s="206">
        <f t="shared" si="2282"/>
        <v>0</v>
      </c>
      <c r="ET413" s="207"/>
      <c r="EU413" s="207">
        <f t="shared" si="2283"/>
        <v>0</v>
      </c>
      <c r="EV413" s="206">
        <f t="shared" si="2284"/>
        <v>0</v>
      </c>
      <c r="EW413" s="206">
        <f t="shared" si="2285"/>
        <v>0</v>
      </c>
      <c r="EX413" s="207"/>
      <c r="EY413" s="207">
        <f t="shared" si="2286"/>
        <v>0</v>
      </c>
      <c r="EZ413" s="206">
        <f t="shared" si="2287"/>
        <v>0</v>
      </c>
      <c r="FA413" s="206">
        <f t="shared" si="2288"/>
        <v>0</v>
      </c>
      <c r="FB413" s="207"/>
      <c r="FC413" s="207">
        <f t="shared" si="2289"/>
        <v>0</v>
      </c>
      <c r="FD413" s="206">
        <f t="shared" si="2290"/>
        <v>0</v>
      </c>
      <c r="FE413" s="206">
        <f t="shared" si="2291"/>
        <v>0</v>
      </c>
      <c r="FF413" s="207"/>
      <c r="FG413" s="207">
        <f t="shared" si="2292"/>
        <v>0</v>
      </c>
      <c r="FH413" s="206">
        <f t="shared" si="2293"/>
        <v>0</v>
      </c>
      <c r="FI413" s="206">
        <f t="shared" si="2294"/>
        <v>0</v>
      </c>
      <c r="FJ413" s="207"/>
      <c r="FK413" s="207">
        <f t="shared" si="2295"/>
        <v>0</v>
      </c>
      <c r="FL413" s="206">
        <f t="shared" si="2296"/>
        <v>0</v>
      </c>
      <c r="FM413" s="206">
        <f t="shared" si="2297"/>
        <v>0</v>
      </c>
      <c r="FN413" s="207"/>
      <c r="FO413" s="207">
        <f t="shared" si="2298"/>
        <v>0</v>
      </c>
      <c r="FP413" s="206">
        <f t="shared" si="2299"/>
        <v>0</v>
      </c>
      <c r="FQ413" s="206">
        <f t="shared" si="2300"/>
        <v>0</v>
      </c>
      <c r="FR413" s="207"/>
      <c r="FS413" s="207">
        <f t="shared" si="2301"/>
        <v>0</v>
      </c>
      <c r="FT413" s="206">
        <f t="shared" si="2302"/>
        <v>0</v>
      </c>
      <c r="FU413" s="206">
        <f t="shared" si="2303"/>
        <v>0</v>
      </c>
      <c r="FV413" s="207"/>
      <c r="FW413" s="207">
        <f t="shared" si="2361"/>
        <v>0</v>
      </c>
      <c r="FX413" s="206"/>
      <c r="FY413" s="206"/>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row>
    <row r="414" spans="1:263" s="3" customFormat="1" x14ac:dyDescent="0.2">
      <c r="A414" s="14"/>
      <c r="B414" s="14"/>
      <c r="C414" s="14"/>
      <c r="D414" s="14"/>
      <c r="E414" s="489"/>
      <c r="F414" s="14"/>
      <c r="G414" s="14"/>
      <c r="H414" s="14"/>
      <c r="I414" s="14"/>
      <c r="J414" s="14"/>
      <c r="K414" s="43"/>
      <c r="L414" s="14"/>
      <c r="M414" s="14"/>
      <c r="N414" s="14"/>
      <c r="O414" s="14"/>
      <c r="P414" s="14"/>
      <c r="Q414" s="14"/>
      <c r="R414" s="14"/>
      <c r="S414" s="14"/>
      <c r="T414" s="14"/>
      <c r="U414" s="14"/>
      <c r="V414" s="14"/>
      <c r="W414" s="14"/>
      <c r="X414" s="14"/>
      <c r="Y414" s="14"/>
      <c r="Z414" s="14"/>
      <c r="AA414" s="14"/>
      <c r="AB414" s="14"/>
      <c r="AC414" s="489"/>
      <c r="AD414" s="14"/>
      <c r="AE414" s="14"/>
      <c r="AF414" s="14"/>
      <c r="AG414" s="14"/>
      <c r="AH414" s="14"/>
      <c r="AI414" s="43"/>
      <c r="AJ414" s="14"/>
      <c r="AK414" s="14"/>
      <c r="AL414" s="14"/>
      <c r="AM414" s="14"/>
      <c r="AN414" s="14"/>
      <c r="AO414" s="14"/>
      <c r="AP414" s="14"/>
      <c r="AQ414" s="14"/>
      <c r="AR414" s="14"/>
      <c r="AS414" s="14"/>
      <c r="AT414" s="14"/>
      <c r="AU414" s="14"/>
      <c r="AV414" s="14"/>
      <c r="AW414" s="14"/>
      <c r="AX414" s="14"/>
      <c r="AY414" s="14"/>
      <c r="AZ414" s="14"/>
      <c r="BA414" s="489"/>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508"/>
      <c r="BY414" s="14"/>
      <c r="BZ414" s="14"/>
      <c r="CA414" s="14"/>
      <c r="CB414" s="14"/>
      <c r="CC414" s="14"/>
      <c r="CD414" s="14"/>
      <c r="CE414" s="14"/>
      <c r="CF414" s="14"/>
      <c r="CG414" s="14"/>
      <c r="CH414" s="12"/>
      <c r="CI414" s="12"/>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4">
        <f t="shared" ref="DI414" si="2363">SUM(DH414*D414)</f>
        <v>0</v>
      </c>
      <c r="DJ414" s="1"/>
      <c r="DK414" s="1"/>
      <c r="DL414" s="1"/>
      <c r="DM414" s="1"/>
      <c r="DN414" s="1"/>
      <c r="DO414" s="1"/>
      <c r="DP414" s="1"/>
      <c r="DQ414" s="1"/>
      <c r="DR414" s="1"/>
      <c r="DS414" s="1"/>
      <c r="DT414" s="1"/>
      <c r="DU414" s="1"/>
      <c r="DV414" s="1"/>
      <c r="DW414" s="1"/>
      <c r="DX414" s="1"/>
      <c r="DY414" s="1"/>
      <c r="DZ414" s="495"/>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row>
    <row r="415" spans="1:263" s="3" customFormat="1" x14ac:dyDescent="0.2">
      <c r="A415" s="14"/>
      <c r="B415" s="14"/>
      <c r="C415" s="14"/>
      <c r="D415" s="14"/>
      <c r="E415" s="490"/>
      <c r="F415" s="14"/>
      <c r="G415" s="44"/>
      <c r="H415" s="14"/>
      <c r="I415" s="44"/>
      <c r="J415" s="14"/>
      <c r="K415" s="44"/>
      <c r="L415" s="14"/>
      <c r="M415" s="44"/>
      <c r="N415" s="14"/>
      <c r="O415" s="44"/>
      <c r="P415" s="14"/>
      <c r="Q415" s="44"/>
      <c r="R415" s="14"/>
      <c r="S415" s="44"/>
      <c r="T415" s="14"/>
      <c r="U415" s="44"/>
      <c r="V415" s="14"/>
      <c r="W415" s="44"/>
      <c r="X415" s="14"/>
      <c r="Y415" s="44"/>
      <c r="Z415" s="14"/>
      <c r="AA415" s="44"/>
      <c r="AB415" s="14"/>
      <c r="AC415" s="490"/>
      <c r="AD415" s="14"/>
      <c r="AE415" s="44"/>
      <c r="AF415" s="14"/>
      <c r="AG415" s="44"/>
      <c r="AH415" s="14"/>
      <c r="AI415" s="44"/>
      <c r="AJ415" s="14"/>
      <c r="AK415" s="44"/>
      <c r="AL415" s="14"/>
      <c r="AM415" s="44"/>
      <c r="AN415" s="14"/>
      <c r="AO415" s="44"/>
      <c r="AP415" s="14"/>
      <c r="AQ415" s="44"/>
      <c r="AR415" s="14"/>
      <c r="AS415" s="44"/>
      <c r="AT415" s="14"/>
      <c r="AU415" s="44"/>
      <c r="AV415" s="14"/>
      <c r="AW415" s="44"/>
      <c r="AX415" s="14"/>
      <c r="AY415" s="44"/>
      <c r="AZ415" s="14"/>
      <c r="BA415" s="490"/>
      <c r="BB415" s="14"/>
      <c r="BC415" s="44"/>
      <c r="BD415" s="14"/>
      <c r="BE415" s="44"/>
      <c r="BF415" s="14"/>
      <c r="BG415" s="44"/>
      <c r="BH415" s="14"/>
      <c r="BI415" s="44"/>
      <c r="BJ415" s="14"/>
      <c r="BK415" s="44"/>
      <c r="BL415" s="14"/>
      <c r="BM415" s="44"/>
      <c r="BN415" s="14"/>
      <c r="BO415" s="44"/>
      <c r="BP415" s="14"/>
      <c r="BQ415" s="44"/>
      <c r="BR415" s="14"/>
      <c r="BS415" s="44"/>
      <c r="BT415" s="14"/>
      <c r="BU415" s="44"/>
      <c r="BV415" s="14"/>
      <c r="BW415" s="44"/>
      <c r="BX415" s="508"/>
      <c r="BY415" s="44"/>
      <c r="BZ415" s="14"/>
      <c r="CA415" s="44"/>
      <c r="CB415" s="14"/>
      <c r="CC415" s="44"/>
      <c r="CD415" s="14"/>
      <c r="CE415" s="44"/>
      <c r="CF415" s="14"/>
      <c r="CG415" s="14"/>
      <c r="CH415" s="12"/>
      <c r="CI415" s="12"/>
      <c r="CJ415" s="51"/>
      <c r="CK415" s="51"/>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3"/>
      <c r="DS415" s="13"/>
      <c r="DT415" s="13"/>
      <c r="DU415" s="13"/>
      <c r="DV415" s="13"/>
      <c r="DW415" s="13"/>
      <c r="DX415" s="13"/>
      <c r="DY415" s="13"/>
      <c r="DZ415" s="523"/>
      <c r="EA415" s="13"/>
      <c r="EB415" s="13"/>
      <c r="EC415" s="13"/>
      <c r="ED415" s="13"/>
      <c r="EE415" s="13"/>
      <c r="EF415" s="13"/>
      <c r="EG415" s="13"/>
      <c r="EH415" s="13"/>
      <c r="EI415" s="13"/>
      <c r="EJ415" s="13"/>
      <c r="EK415" s="13"/>
      <c r="EL415" s="13"/>
      <c r="EM415" s="13"/>
      <c r="EN415" s="13"/>
      <c r="EO415" s="13"/>
      <c r="EP415" s="13"/>
      <c r="EQ415" s="13"/>
      <c r="ER415" s="13"/>
      <c r="ES415" s="13"/>
      <c r="ET415" s="13"/>
      <c r="EU415" s="13"/>
      <c r="EV415" s="13"/>
      <c r="EW415" s="13"/>
      <c r="EX415" s="13"/>
      <c r="EY415" s="13"/>
      <c r="EZ415" s="13"/>
      <c r="FA415" s="13"/>
      <c r="FB415" s="13"/>
      <c r="FC415" s="13"/>
      <c r="FD415" s="13"/>
      <c r="FE415" s="13"/>
      <c r="FF415" s="13"/>
      <c r="FG415" s="13"/>
      <c r="FH415" s="13"/>
      <c r="FI415" s="13"/>
      <c r="FJ415" s="13"/>
      <c r="FK415" s="13"/>
      <c r="FL415" s="13"/>
      <c r="FM415" s="13"/>
      <c r="FN415" s="13"/>
      <c r="FO415" s="13"/>
      <c r="FP415" s="13"/>
      <c r="FQ415" s="13"/>
      <c r="FR415" s="13"/>
      <c r="FS415" s="13"/>
      <c r="FT415" s="13"/>
      <c r="FU415" s="13"/>
      <c r="FV415" s="13"/>
      <c r="FW415" s="13"/>
      <c r="FX415" s="13"/>
      <c r="FY415" s="13"/>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row>
    <row r="416" spans="1:263" s="9" customFormat="1" ht="24" x14ac:dyDescent="0.2">
      <c r="A416" s="53"/>
      <c r="B416" s="53" t="s">
        <v>59</v>
      </c>
      <c r="C416" s="53"/>
      <c r="D416" s="53"/>
      <c r="E416" s="491">
        <f t="shared" ref="E416:AB416" si="2364">SUM(E382:E413)</f>
        <v>0</v>
      </c>
      <c r="F416" s="53">
        <f t="shared" si="2364"/>
        <v>0</v>
      </c>
      <c r="G416" s="53">
        <f t="shared" si="2364"/>
        <v>0</v>
      </c>
      <c r="H416" s="53">
        <f t="shared" si="2364"/>
        <v>0</v>
      </c>
      <c r="I416" s="53">
        <f t="shared" si="2364"/>
        <v>0</v>
      </c>
      <c r="J416" s="53">
        <f t="shared" si="2364"/>
        <v>0</v>
      </c>
      <c r="K416" s="53">
        <f t="shared" si="2364"/>
        <v>0</v>
      </c>
      <c r="L416" s="53">
        <f t="shared" si="2364"/>
        <v>0</v>
      </c>
      <c r="M416" s="53">
        <f t="shared" si="2364"/>
        <v>0</v>
      </c>
      <c r="N416" s="53">
        <f t="shared" si="2364"/>
        <v>0</v>
      </c>
      <c r="O416" s="53">
        <f t="shared" si="2364"/>
        <v>0</v>
      </c>
      <c r="P416" s="53">
        <f t="shared" si="2364"/>
        <v>0</v>
      </c>
      <c r="Q416" s="53">
        <f t="shared" si="2364"/>
        <v>0</v>
      </c>
      <c r="R416" s="53">
        <f t="shared" si="2364"/>
        <v>0</v>
      </c>
      <c r="S416" s="53">
        <f t="shared" si="2364"/>
        <v>0.25</v>
      </c>
      <c r="T416" s="53">
        <f t="shared" si="2364"/>
        <v>29.5</v>
      </c>
      <c r="U416" s="53">
        <f t="shared" si="2364"/>
        <v>0</v>
      </c>
      <c r="V416" s="53">
        <f t="shared" si="2364"/>
        <v>0</v>
      </c>
      <c r="W416" s="53">
        <f t="shared" si="2364"/>
        <v>0</v>
      </c>
      <c r="X416" s="53">
        <f t="shared" si="2364"/>
        <v>0</v>
      </c>
      <c r="Y416" s="53">
        <f t="shared" si="2364"/>
        <v>0</v>
      </c>
      <c r="Z416" s="53">
        <f t="shared" si="2364"/>
        <v>0</v>
      </c>
      <c r="AA416" s="53">
        <f t="shared" si="2364"/>
        <v>0.5</v>
      </c>
      <c r="AB416" s="53">
        <f t="shared" si="2364"/>
        <v>59</v>
      </c>
      <c r="AC416" s="491">
        <f t="shared" ref="AC416:AZ416" si="2365">SUM(AC382:AC413)</f>
        <v>2.75</v>
      </c>
      <c r="AD416" s="123">
        <f t="shared" si="2365"/>
        <v>299.5</v>
      </c>
      <c r="AE416" s="123">
        <f t="shared" si="2365"/>
        <v>37.5</v>
      </c>
      <c r="AF416" s="123">
        <f t="shared" si="2365"/>
        <v>3946.25</v>
      </c>
      <c r="AG416" s="123">
        <f t="shared" si="2365"/>
        <v>50.5</v>
      </c>
      <c r="AH416" s="123">
        <f t="shared" si="2365"/>
        <v>5096</v>
      </c>
      <c r="AI416" s="123">
        <f t="shared" si="2365"/>
        <v>58.75</v>
      </c>
      <c r="AJ416" s="123">
        <f t="shared" si="2365"/>
        <v>5967.75</v>
      </c>
      <c r="AK416" s="123">
        <f t="shared" si="2365"/>
        <v>51</v>
      </c>
      <c r="AL416" s="123">
        <f t="shared" si="2365"/>
        <v>5134.25</v>
      </c>
      <c r="AM416" s="123">
        <f t="shared" si="2365"/>
        <v>27.75</v>
      </c>
      <c r="AN416" s="123">
        <f t="shared" si="2365"/>
        <v>2786.75</v>
      </c>
      <c r="AO416" s="123">
        <f t="shared" si="2365"/>
        <v>13.75</v>
      </c>
      <c r="AP416" s="123">
        <f t="shared" si="2365"/>
        <v>1413.75</v>
      </c>
      <c r="AQ416" s="123">
        <f t="shared" si="2365"/>
        <v>5.5</v>
      </c>
      <c r="AR416" s="123">
        <f t="shared" si="2365"/>
        <v>548.25</v>
      </c>
      <c r="AS416" s="123">
        <f t="shared" si="2365"/>
        <v>1.5</v>
      </c>
      <c r="AT416" s="123">
        <f t="shared" si="2365"/>
        <v>154.5</v>
      </c>
      <c r="AU416" s="123">
        <f t="shared" si="2365"/>
        <v>1</v>
      </c>
      <c r="AV416" s="123">
        <f t="shared" si="2365"/>
        <v>118</v>
      </c>
      <c r="AW416" s="123">
        <f t="shared" si="2365"/>
        <v>32.25</v>
      </c>
      <c r="AX416" s="123">
        <f t="shared" si="2365"/>
        <v>3286.25</v>
      </c>
      <c r="AY416" s="123">
        <f t="shared" si="2365"/>
        <v>24</v>
      </c>
      <c r="AZ416" s="123">
        <f t="shared" si="2365"/>
        <v>2438.75</v>
      </c>
      <c r="BA416" s="491">
        <f t="shared" ref="BA416:BB416" si="2366">SUM(BA382:BA413)</f>
        <v>0</v>
      </c>
      <c r="BB416" s="53">
        <f t="shared" si="2366"/>
        <v>0</v>
      </c>
      <c r="BC416" s="53">
        <f t="shared" ref="BC416:BF416" si="2367">SUM(BC382:BC413)</f>
        <v>0</v>
      </c>
      <c r="BD416" s="53">
        <f t="shared" si="2367"/>
        <v>0</v>
      </c>
      <c r="BE416" s="53">
        <f t="shared" si="2367"/>
        <v>0</v>
      </c>
      <c r="BF416" s="53">
        <f t="shared" si="2367"/>
        <v>0</v>
      </c>
      <c r="BG416" s="53">
        <f t="shared" ref="BG416:BN416" si="2368">SUM(BG382:BG413)</f>
        <v>0</v>
      </c>
      <c r="BH416" s="53">
        <f t="shared" si="2368"/>
        <v>0</v>
      </c>
      <c r="BI416" s="53">
        <f t="shared" si="2368"/>
        <v>0</v>
      </c>
      <c r="BJ416" s="53">
        <f t="shared" si="2368"/>
        <v>0</v>
      </c>
      <c r="BK416" s="53">
        <f t="shared" si="2368"/>
        <v>0</v>
      </c>
      <c r="BL416" s="53">
        <f t="shared" si="2368"/>
        <v>0</v>
      </c>
      <c r="BM416" s="53">
        <f t="shared" si="2368"/>
        <v>0</v>
      </c>
      <c r="BN416" s="53">
        <f t="shared" si="2368"/>
        <v>0</v>
      </c>
      <c r="BO416" s="53">
        <f t="shared" ref="BO416:CD416" si="2369">SUM(BO382:BO413)</f>
        <v>0</v>
      </c>
      <c r="BP416" s="53">
        <f t="shared" si="2369"/>
        <v>0</v>
      </c>
      <c r="BQ416" s="53">
        <f t="shared" si="2369"/>
        <v>0</v>
      </c>
      <c r="BR416" s="53">
        <f t="shared" si="2369"/>
        <v>0</v>
      </c>
      <c r="BS416" s="53">
        <f t="shared" si="2369"/>
        <v>0</v>
      </c>
      <c r="BT416" s="53">
        <f t="shared" si="2369"/>
        <v>0</v>
      </c>
      <c r="BU416" s="53">
        <f t="shared" si="2369"/>
        <v>0</v>
      </c>
      <c r="BV416" s="53">
        <f t="shared" si="2369"/>
        <v>0</v>
      </c>
      <c r="BW416" s="53">
        <f t="shared" si="2369"/>
        <v>0</v>
      </c>
      <c r="BX416" s="509">
        <f t="shared" si="2369"/>
        <v>0</v>
      </c>
      <c r="BY416" s="53">
        <f t="shared" si="2369"/>
        <v>0</v>
      </c>
      <c r="BZ416" s="53">
        <f t="shared" si="2369"/>
        <v>0</v>
      </c>
      <c r="CA416" s="53">
        <f t="shared" si="2369"/>
        <v>0</v>
      </c>
      <c r="CB416" s="53">
        <f t="shared" si="2369"/>
        <v>0</v>
      </c>
      <c r="CC416" s="53">
        <f t="shared" si="2369"/>
        <v>0</v>
      </c>
      <c r="CD416" s="53">
        <f t="shared" si="2369"/>
        <v>0</v>
      </c>
      <c r="CE416" s="53">
        <f t="shared" ref="CE416:CF416" si="2370">SUM(CE382:CE413)</f>
        <v>0</v>
      </c>
      <c r="CF416" s="53">
        <f t="shared" si="2370"/>
        <v>0</v>
      </c>
      <c r="CG416" s="53"/>
      <c r="CH416" s="54">
        <f>SUM(CH382:CH413)</f>
        <v>307</v>
      </c>
      <c r="CI416" s="54">
        <f>SUM(CI382:CI413)</f>
        <v>31278.5</v>
      </c>
      <c r="CJ416" s="55" t="s">
        <v>59</v>
      </c>
      <c r="CK416" s="539"/>
      <c r="CL416" s="123">
        <f>SUM(CL382:CL413)</f>
        <v>0</v>
      </c>
      <c r="CM416" s="123">
        <f t="shared" ref="CM416:CO416" si="2371">SUM(CM382:CM413)</f>
        <v>0</v>
      </c>
      <c r="CN416" s="123">
        <f t="shared" si="2371"/>
        <v>0</v>
      </c>
      <c r="CO416" s="123">
        <f t="shared" si="2371"/>
        <v>0</v>
      </c>
      <c r="CP416" s="123">
        <f>SUM(CP382:CP413)</f>
        <v>0</v>
      </c>
      <c r="CQ416" s="123">
        <f t="shared" ref="CQ416:CS416" si="2372">SUM(CQ382:CQ413)</f>
        <v>0</v>
      </c>
      <c r="CR416" s="123">
        <f t="shared" si="2372"/>
        <v>0</v>
      </c>
      <c r="CS416" s="123">
        <f t="shared" si="2372"/>
        <v>0</v>
      </c>
      <c r="CT416" s="123">
        <f>SUM(CT382:CT413)</f>
        <v>0</v>
      </c>
      <c r="CU416" s="123">
        <f t="shared" ref="CU416:CW416" si="2373">SUM(CU382:CU413)</f>
        <v>0</v>
      </c>
      <c r="CV416" s="123">
        <f t="shared" si="2373"/>
        <v>0</v>
      </c>
      <c r="CW416" s="123">
        <f t="shared" si="2373"/>
        <v>0</v>
      </c>
      <c r="CX416" s="123">
        <f>SUM(CX382:CX413)</f>
        <v>0</v>
      </c>
      <c r="CY416" s="123">
        <f t="shared" ref="CY416:DA416" si="2374">SUM(CY382:CY413)</f>
        <v>0</v>
      </c>
      <c r="CZ416" s="123">
        <f t="shared" si="2374"/>
        <v>0</v>
      </c>
      <c r="DA416" s="123">
        <f t="shared" si="2374"/>
        <v>0</v>
      </c>
      <c r="DB416" s="123">
        <f>SUM(DB382:DB413)</f>
        <v>0</v>
      </c>
      <c r="DC416" s="123">
        <f t="shared" ref="DC416:DE416" si="2375">SUM(DC382:DC413)</f>
        <v>0</v>
      </c>
      <c r="DD416" s="123">
        <f t="shared" si="2375"/>
        <v>0</v>
      </c>
      <c r="DE416" s="123">
        <f t="shared" si="2375"/>
        <v>0</v>
      </c>
      <c r="DF416" s="123">
        <f>SUM(DF382:DF413)</f>
        <v>0</v>
      </c>
      <c r="DG416" s="123">
        <f t="shared" ref="DG416:DI416" si="2376">SUM(DG382:DG413)</f>
        <v>0</v>
      </c>
      <c r="DH416" s="123">
        <f t="shared" si="2376"/>
        <v>0.25</v>
      </c>
      <c r="DI416" s="123">
        <f t="shared" si="2376"/>
        <v>29.5</v>
      </c>
      <c r="DJ416" s="123">
        <f>SUM(DJ382:DJ413)</f>
        <v>0</v>
      </c>
      <c r="DK416" s="123">
        <f t="shared" ref="DK416:DM416" si="2377">SUM(DK382:DK413)</f>
        <v>0</v>
      </c>
      <c r="DL416" s="123">
        <f t="shared" si="2377"/>
        <v>0</v>
      </c>
      <c r="DM416" s="123">
        <f t="shared" si="2377"/>
        <v>0</v>
      </c>
      <c r="DN416" s="123">
        <f>SUM(DN382:DN413)</f>
        <v>0</v>
      </c>
      <c r="DO416" s="123">
        <f t="shared" ref="DO416:DQ416" si="2378">SUM(DO382:DO413)</f>
        <v>0</v>
      </c>
      <c r="DP416" s="123">
        <f t="shared" si="2378"/>
        <v>0</v>
      </c>
      <c r="DQ416" s="123">
        <f t="shared" si="2378"/>
        <v>0</v>
      </c>
      <c r="DR416" s="123">
        <f>SUM(DR382:DR413)</f>
        <v>0</v>
      </c>
      <c r="DS416" s="123">
        <f t="shared" ref="DS416:DU416" si="2379">SUM(DS382:DS413)</f>
        <v>0</v>
      </c>
      <c r="DT416" s="123">
        <f t="shared" si="2379"/>
        <v>0</v>
      </c>
      <c r="DU416" s="123">
        <f t="shared" si="2379"/>
        <v>0</v>
      </c>
      <c r="DV416" s="123">
        <f>SUM(DV382:DV413)</f>
        <v>0</v>
      </c>
      <c r="DW416" s="123">
        <f t="shared" ref="DW416:DY416" si="2380">SUM(DW382:DW413)</f>
        <v>0</v>
      </c>
      <c r="DX416" s="123">
        <f t="shared" si="2380"/>
        <v>0.5</v>
      </c>
      <c r="DY416" s="123">
        <f t="shared" si="2380"/>
        <v>59</v>
      </c>
      <c r="DZ416" s="494">
        <f>SUM(DZ382:DZ413)</f>
        <v>0</v>
      </c>
      <c r="EA416" s="123">
        <f t="shared" ref="EA416:EC416" si="2381">SUM(EA382:EA413)</f>
        <v>0</v>
      </c>
      <c r="EB416" s="123">
        <f t="shared" si="2381"/>
        <v>2.75</v>
      </c>
      <c r="EC416" s="123">
        <f t="shared" si="2381"/>
        <v>299.5</v>
      </c>
      <c r="ED416" s="123">
        <f>SUM(ED382:ED413)</f>
        <v>0</v>
      </c>
      <c r="EE416" s="123">
        <f t="shared" ref="EE416:EG416" si="2382">SUM(EE382:EE413)</f>
        <v>0</v>
      </c>
      <c r="EF416" s="123">
        <f t="shared" si="2382"/>
        <v>37.5</v>
      </c>
      <c r="EG416" s="123">
        <f t="shared" si="2382"/>
        <v>3946.25</v>
      </c>
      <c r="EH416" s="123">
        <f>SUM(EH382:EH413)</f>
        <v>0</v>
      </c>
      <c r="EI416" s="123">
        <f t="shared" ref="EI416:EK416" si="2383">SUM(EI382:EI413)</f>
        <v>0</v>
      </c>
      <c r="EJ416" s="123">
        <f t="shared" si="2383"/>
        <v>50.5</v>
      </c>
      <c r="EK416" s="123">
        <f t="shared" si="2383"/>
        <v>5096</v>
      </c>
      <c r="EL416" s="123">
        <f>SUM(EL382:EL413)</f>
        <v>0</v>
      </c>
      <c r="EM416" s="123">
        <f t="shared" ref="EM416:EO416" si="2384">SUM(EM382:EM413)</f>
        <v>0</v>
      </c>
      <c r="EN416" s="123">
        <f t="shared" si="2384"/>
        <v>58.75</v>
      </c>
      <c r="EO416" s="123">
        <f t="shared" si="2384"/>
        <v>5967.75</v>
      </c>
      <c r="EP416" s="123">
        <f>SUM(EP382:EP413)</f>
        <v>0</v>
      </c>
      <c r="EQ416" s="123">
        <f t="shared" ref="EQ416:ES416" si="2385">SUM(EQ382:EQ413)</f>
        <v>0</v>
      </c>
      <c r="ER416" s="123">
        <f t="shared" si="2385"/>
        <v>51</v>
      </c>
      <c r="ES416" s="123">
        <f t="shared" si="2385"/>
        <v>5134.25</v>
      </c>
      <c r="ET416" s="123">
        <f>SUM(ET382:ET413)</f>
        <v>0</v>
      </c>
      <c r="EU416" s="123">
        <f t="shared" ref="EU416:EW416" si="2386">SUM(EU382:EU413)</f>
        <v>0</v>
      </c>
      <c r="EV416" s="123">
        <f t="shared" si="2386"/>
        <v>27.75</v>
      </c>
      <c r="EW416" s="123">
        <f t="shared" si="2386"/>
        <v>2786.75</v>
      </c>
      <c r="EX416" s="123">
        <f>SUM(EX382:EX413)</f>
        <v>0</v>
      </c>
      <c r="EY416" s="123">
        <f t="shared" ref="EY416:FA416" si="2387">SUM(EY382:EY413)</f>
        <v>0</v>
      </c>
      <c r="EZ416" s="123">
        <f t="shared" si="2387"/>
        <v>13.75</v>
      </c>
      <c r="FA416" s="123">
        <f t="shared" si="2387"/>
        <v>1413.75</v>
      </c>
      <c r="FB416" s="123">
        <f>SUM(FB382:FB413)</f>
        <v>0</v>
      </c>
      <c r="FC416" s="123">
        <f t="shared" ref="FC416:FE416" si="2388">SUM(FC382:FC413)</f>
        <v>0</v>
      </c>
      <c r="FD416" s="123">
        <f t="shared" si="2388"/>
        <v>5.5</v>
      </c>
      <c r="FE416" s="123">
        <f t="shared" si="2388"/>
        <v>548.25</v>
      </c>
      <c r="FF416" s="123">
        <f>SUM(FF382:FF413)</f>
        <v>0</v>
      </c>
      <c r="FG416" s="123">
        <f t="shared" ref="FG416:FI416" si="2389">SUM(FG382:FG413)</f>
        <v>0</v>
      </c>
      <c r="FH416" s="123">
        <f t="shared" si="2389"/>
        <v>1.5</v>
      </c>
      <c r="FI416" s="123">
        <f t="shared" si="2389"/>
        <v>154.5</v>
      </c>
      <c r="FJ416" s="123">
        <f>SUM(FJ382:FJ413)</f>
        <v>0</v>
      </c>
      <c r="FK416" s="123">
        <f t="shared" ref="FK416:FM416" si="2390">SUM(FK382:FK413)</f>
        <v>0</v>
      </c>
      <c r="FL416" s="123">
        <f t="shared" si="2390"/>
        <v>1</v>
      </c>
      <c r="FM416" s="123">
        <f t="shared" si="2390"/>
        <v>118</v>
      </c>
      <c r="FN416" s="123">
        <f>SUM(FN382:FN413)</f>
        <v>0</v>
      </c>
      <c r="FO416" s="123">
        <f t="shared" ref="FO416:FQ416" si="2391">SUM(FO382:FO413)</f>
        <v>0</v>
      </c>
      <c r="FP416" s="123">
        <f t="shared" si="2391"/>
        <v>32.25</v>
      </c>
      <c r="FQ416" s="123">
        <f t="shared" si="2391"/>
        <v>3286.25</v>
      </c>
      <c r="FR416" s="123">
        <f>SUM(FR382:FR413)</f>
        <v>0</v>
      </c>
      <c r="FS416" s="123">
        <f t="shared" ref="FS416:FU416" si="2392">SUM(FS382:FS413)</f>
        <v>0</v>
      </c>
      <c r="FT416" s="123">
        <f t="shared" si="2392"/>
        <v>24</v>
      </c>
      <c r="FU416" s="123">
        <f t="shared" si="2392"/>
        <v>2438.75</v>
      </c>
      <c r="FV416" s="123">
        <f>SUM(FV382:FV413)</f>
        <v>0</v>
      </c>
      <c r="FW416" s="123">
        <f t="shared" ref="FW416:FY416" si="2393">SUM(FW382:FW413)</f>
        <v>0</v>
      </c>
      <c r="FX416" s="123">
        <f t="shared" si="2393"/>
        <v>0</v>
      </c>
      <c r="FY416" s="123">
        <f t="shared" si="2393"/>
        <v>0</v>
      </c>
      <c r="FZ416" s="531">
        <f>FX416+FT416+FP416+FL416+FH416+FD416+EZ416+EV416+ER416+EN416+EJ416+EF416+EB416+DX416+DT416+DP416+DL416+DH416+DD416+CZ416+CV416+CR416+CN416</f>
        <v>307</v>
      </c>
      <c r="GA416" s="531">
        <f>FR416+FN416++FJ416+FF416+FB416+EX416+ET416+EP416+EL416+EH416+ED416+DZ416+DV416+DR416+DN416+DJ416+DF416+DB416+CX416+CT416+CP416+CL416</f>
        <v>0</v>
      </c>
      <c r="GB416" s="531">
        <f>FZ416-GA416</f>
        <v>307</v>
      </c>
      <c r="GC416" s="531">
        <f>SUM(CH416-GB416)</f>
        <v>0</v>
      </c>
      <c r="GD416" s="13"/>
      <c r="GE416" s="13"/>
      <c r="GF416" s="13"/>
      <c r="GG416" s="13"/>
      <c r="GH416" s="13"/>
      <c r="GI416" s="13"/>
      <c r="GJ416" s="13"/>
      <c r="GK416" s="13"/>
      <c r="GL416" s="13"/>
      <c r="GM416" s="13"/>
      <c r="GN416" s="13"/>
      <c r="GO416" s="13"/>
      <c r="GP416" s="13"/>
      <c r="GQ416" s="13"/>
      <c r="GR416" s="13"/>
      <c r="GS416" s="13"/>
      <c r="GT416" s="13"/>
      <c r="GU416" s="13"/>
      <c r="GV416" s="13"/>
      <c r="GW416" s="13"/>
      <c r="GX416" s="13"/>
      <c r="GY416" s="13"/>
      <c r="GZ416" s="13"/>
      <c r="HA416" s="13"/>
      <c r="HB416" s="13"/>
      <c r="HC416" s="13"/>
      <c r="HD416" s="13"/>
      <c r="HE416" s="13"/>
      <c r="HF416" s="13"/>
      <c r="HG416" s="13"/>
      <c r="HH416" s="13"/>
      <c r="HI416" s="13"/>
      <c r="HJ416" s="13"/>
      <c r="HK416" s="13"/>
      <c r="HL416" s="13"/>
      <c r="HM416" s="13"/>
      <c r="HN416" s="13"/>
      <c r="HO416" s="13"/>
      <c r="HP416" s="13"/>
      <c r="HQ416" s="13"/>
      <c r="HR416" s="13"/>
      <c r="HS416" s="13"/>
      <c r="HT416" s="13"/>
      <c r="HU416" s="13"/>
      <c r="HV416" s="13"/>
      <c r="HW416" s="13"/>
      <c r="HX416" s="13"/>
      <c r="HY416" s="13"/>
      <c r="HZ416" s="13"/>
      <c r="IA416" s="13"/>
      <c r="IB416" s="13"/>
      <c r="IC416" s="13"/>
      <c r="ID416" s="13"/>
      <c r="IE416" s="13"/>
      <c r="IF416" s="13"/>
      <c r="IG416" s="13"/>
      <c r="IH416" s="13"/>
      <c r="II416" s="13"/>
      <c r="IJ416" s="13"/>
      <c r="IK416" s="13"/>
      <c r="IL416" s="13"/>
      <c r="IM416" s="13"/>
      <c r="IN416" s="13"/>
      <c r="IO416" s="13"/>
      <c r="IP416" s="13"/>
      <c r="IQ416" s="13"/>
      <c r="IR416" s="13"/>
      <c r="IS416" s="13"/>
      <c r="IT416" s="13"/>
      <c r="IU416" s="13"/>
      <c r="IV416" s="13"/>
      <c r="IW416" s="13"/>
      <c r="IX416" s="13"/>
      <c r="IY416" s="13"/>
      <c r="IZ416" s="13"/>
      <c r="JA416" s="13"/>
      <c r="JB416" s="13"/>
      <c r="JC416" s="13"/>
    </row>
    <row r="417" spans="1:263" x14ac:dyDescent="0.2">
      <c r="A417" s="53"/>
      <c r="B417" s="53" t="s">
        <v>60</v>
      </c>
      <c r="C417" s="53"/>
      <c r="D417" s="53"/>
      <c r="E417" s="735" t="e">
        <f>F416/E416</f>
        <v>#DIV/0!</v>
      </c>
      <c r="F417" s="735"/>
      <c r="G417" s="735" t="e">
        <f>H416/G416</f>
        <v>#DIV/0!</v>
      </c>
      <c r="H417" s="735"/>
      <c r="I417" s="735" t="e">
        <f>J416/I416</f>
        <v>#DIV/0!</v>
      </c>
      <c r="J417" s="735"/>
      <c r="K417" s="735" t="e">
        <f>L416/K416</f>
        <v>#DIV/0!</v>
      </c>
      <c r="L417" s="735"/>
      <c r="M417" s="735" t="e">
        <f>N416/M416</f>
        <v>#DIV/0!</v>
      </c>
      <c r="N417" s="735"/>
      <c r="O417" s="735" t="e">
        <f>P416/O416</f>
        <v>#DIV/0!</v>
      </c>
      <c r="P417" s="735"/>
      <c r="Q417" s="735" t="e">
        <f>R416/Q416</f>
        <v>#DIV/0!</v>
      </c>
      <c r="R417" s="735"/>
      <c r="S417" s="735">
        <f>T416/S416</f>
        <v>118</v>
      </c>
      <c r="T417" s="735"/>
      <c r="U417" s="735" t="e">
        <f>V416/U416</f>
        <v>#DIV/0!</v>
      </c>
      <c r="V417" s="735"/>
      <c r="W417" s="735" t="e">
        <f>X416/W416</f>
        <v>#DIV/0!</v>
      </c>
      <c r="X417" s="735"/>
      <c r="Y417" s="735" t="e">
        <f>Z416/Y416</f>
        <v>#DIV/0!</v>
      </c>
      <c r="Z417" s="735"/>
      <c r="AA417" s="735">
        <f>AB416/AA416</f>
        <v>118</v>
      </c>
      <c r="AB417" s="735"/>
      <c r="AC417" s="735">
        <f>AD416/AC416</f>
        <v>108.90909090909091</v>
      </c>
      <c r="AD417" s="735"/>
      <c r="AE417" s="735">
        <f>AF416/AE416</f>
        <v>105.23333333333333</v>
      </c>
      <c r="AF417" s="735"/>
      <c r="AG417" s="735">
        <f>AH416/AG416</f>
        <v>100.91089108910892</v>
      </c>
      <c r="AH417" s="735"/>
      <c r="AI417" s="735">
        <f>AJ416/AI416</f>
        <v>101.57872340425531</v>
      </c>
      <c r="AJ417" s="735"/>
      <c r="AK417" s="735">
        <f>AL416/AK416</f>
        <v>100.67156862745098</v>
      </c>
      <c r="AL417" s="735"/>
      <c r="AM417" s="735">
        <f>AN416/AM416</f>
        <v>100.42342342342343</v>
      </c>
      <c r="AN417" s="735"/>
      <c r="AO417" s="735">
        <f>AP416/AO416</f>
        <v>102.81818181818181</v>
      </c>
      <c r="AP417" s="735"/>
      <c r="AQ417" s="735">
        <f>AR416/AQ416</f>
        <v>99.681818181818187</v>
      </c>
      <c r="AR417" s="735"/>
      <c r="AS417" s="735">
        <f>AT416/AS416</f>
        <v>103</v>
      </c>
      <c r="AT417" s="735"/>
      <c r="AU417" s="735">
        <f>AV416/AU416</f>
        <v>118</v>
      </c>
      <c r="AV417" s="735"/>
      <c r="AW417" s="735">
        <f>AX416/AW416</f>
        <v>101.89922480620154</v>
      </c>
      <c r="AX417" s="735"/>
      <c r="AY417" s="735">
        <f>AZ416/AY416</f>
        <v>101.61458333333333</v>
      </c>
      <c r="AZ417" s="735"/>
      <c r="BA417" s="735" t="e">
        <f>BB416/BA416</f>
        <v>#DIV/0!</v>
      </c>
      <c r="BB417" s="735"/>
      <c r="BC417" s="735" t="e">
        <f>BD416/BC416</f>
        <v>#DIV/0!</v>
      </c>
      <c r="BD417" s="735"/>
      <c r="BE417" s="735" t="e">
        <f>BF416/BE416</f>
        <v>#DIV/0!</v>
      </c>
      <c r="BF417" s="735"/>
      <c r="BG417" s="735" t="e">
        <f>BH416/BG416</f>
        <v>#DIV/0!</v>
      </c>
      <c r="BH417" s="735"/>
      <c r="BI417" s="735" t="e">
        <f>BJ416/BI416</f>
        <v>#DIV/0!</v>
      </c>
      <c r="BJ417" s="735"/>
      <c r="BK417" s="735" t="e">
        <f>BL416/BK416</f>
        <v>#DIV/0!</v>
      </c>
      <c r="BL417" s="735"/>
      <c r="BM417" s="735" t="e">
        <f>BN416/BM416</f>
        <v>#DIV/0!</v>
      </c>
      <c r="BN417" s="735"/>
      <c r="BO417" s="735" t="e">
        <f>BP416/BO416</f>
        <v>#DIV/0!</v>
      </c>
      <c r="BP417" s="735"/>
      <c r="BQ417" s="735" t="e">
        <f>BR416/BQ416</f>
        <v>#DIV/0!</v>
      </c>
      <c r="BR417" s="735"/>
      <c r="BS417" s="735" t="e">
        <f>BT416/BS416</f>
        <v>#DIV/0!</v>
      </c>
      <c r="BT417" s="735"/>
      <c r="BU417" s="735" t="e">
        <f>BV416/BU416</f>
        <v>#DIV/0!</v>
      </c>
      <c r="BV417" s="735"/>
      <c r="BW417" s="735" t="e">
        <f>BX416/BW416</f>
        <v>#DIV/0!</v>
      </c>
      <c r="BX417" s="735"/>
      <c r="BY417" s="735" t="e">
        <f>BZ416/BY416</f>
        <v>#DIV/0!</v>
      </c>
      <c r="BZ417" s="735"/>
      <c r="CA417" s="735" t="e">
        <f>CB416/CA416</f>
        <v>#DIV/0!</v>
      </c>
      <c r="CB417" s="735"/>
      <c r="CC417" s="735" t="e">
        <f>CD416/CC416</f>
        <v>#DIV/0!</v>
      </c>
      <c r="CD417" s="735"/>
      <c r="CE417" s="735" t="e">
        <f>CF416/CE416</f>
        <v>#DIV/0!</v>
      </c>
      <c r="CF417" s="735"/>
      <c r="CG417" s="58"/>
      <c r="CH417" s="744">
        <f>CI416/CH416</f>
        <v>101.88436482084691</v>
      </c>
      <c r="CI417" s="744"/>
      <c r="CJ417" s="56" t="s">
        <v>61</v>
      </c>
      <c r="CK417" s="538"/>
      <c r="CL417" s="735"/>
      <c r="CM417" s="735"/>
      <c r="CN417" s="735"/>
      <c r="CO417" s="735"/>
      <c r="CP417" s="735"/>
      <c r="CQ417" s="735"/>
      <c r="CR417" s="735"/>
      <c r="CS417" s="735"/>
      <c r="CT417" s="735"/>
      <c r="CU417" s="735"/>
      <c r="CV417" s="735"/>
      <c r="CW417" s="735"/>
      <c r="CX417" s="735"/>
      <c r="CY417" s="735"/>
      <c r="CZ417" s="735"/>
      <c r="DA417" s="735"/>
      <c r="DB417" s="735"/>
      <c r="DC417" s="735"/>
      <c r="DD417" s="735"/>
      <c r="DE417" s="735"/>
      <c r="DF417" s="735"/>
      <c r="DG417" s="735"/>
      <c r="DH417" s="735"/>
      <c r="DI417" s="735"/>
      <c r="DJ417" s="735"/>
      <c r="DK417" s="735"/>
      <c r="DL417" s="735"/>
      <c r="DM417" s="735"/>
      <c r="DN417" s="735"/>
      <c r="DO417" s="735"/>
      <c r="DP417" s="735"/>
      <c r="DQ417" s="735"/>
      <c r="DR417" s="735"/>
      <c r="DS417" s="735"/>
      <c r="DT417" s="735"/>
      <c r="DU417" s="735"/>
      <c r="DV417" s="735"/>
      <c r="DW417" s="735"/>
      <c r="DX417" s="735"/>
      <c r="DY417" s="735"/>
      <c r="DZ417" s="735"/>
      <c r="EA417" s="735"/>
      <c r="EB417" s="735"/>
      <c r="EC417" s="735"/>
      <c r="ED417" s="735"/>
      <c r="EE417" s="735"/>
      <c r="EF417" s="735"/>
      <c r="EG417" s="735"/>
      <c r="EH417" s="735"/>
      <c r="EI417" s="735"/>
      <c r="EJ417" s="735"/>
      <c r="EK417" s="735"/>
      <c r="EL417" s="735"/>
      <c r="EM417" s="735"/>
      <c r="EN417" s="735"/>
      <c r="EO417" s="735"/>
      <c r="EP417" s="735"/>
      <c r="EQ417" s="735"/>
      <c r="ER417" s="735"/>
      <c r="ES417" s="735"/>
      <c r="ET417" s="735"/>
      <c r="EU417" s="735"/>
      <c r="EV417" s="735"/>
      <c r="EW417" s="735"/>
      <c r="EX417" s="735"/>
      <c r="EY417" s="735"/>
      <c r="EZ417" s="735"/>
      <c r="FA417" s="735"/>
      <c r="FB417" s="735"/>
      <c r="FC417" s="735"/>
      <c r="FD417" s="735"/>
      <c r="FE417" s="735"/>
      <c r="FF417" s="735"/>
      <c r="FG417" s="735"/>
      <c r="FH417" s="735"/>
      <c r="FI417" s="735"/>
      <c r="FJ417" s="735"/>
      <c r="FK417" s="735"/>
      <c r="FL417" s="735"/>
      <c r="FM417" s="735"/>
      <c r="FN417" s="735"/>
      <c r="FO417" s="735"/>
      <c r="FP417" s="735"/>
      <c r="FQ417" s="735"/>
      <c r="FR417" s="735"/>
      <c r="FS417" s="735"/>
      <c r="FT417" s="735"/>
      <c r="FU417" s="735"/>
      <c r="FV417" s="735"/>
      <c r="FW417" s="735"/>
      <c r="FX417" s="735"/>
      <c r="FY417" s="735"/>
      <c r="FZ417" s="1">
        <f>FU416+FQ416+FM416+FI416+FE416+FA416+EW416+ES416+EO416+EK416+EG416+EC416+DY416+DU416+DQ416+DM416+DI416+DE416+DA416+CW416+CS416+CO416</f>
        <v>31278.5</v>
      </c>
      <c r="GA417" s="1">
        <f>FS416+FO416+FK416+FG416++FC416+EY416+EU416+EQ416+EM416+EI416+EE416+EA416+DW416+DS416+DO416+DK416+DG416+DC416+CY416+CU416+CQ416+CM416</f>
        <v>0</v>
      </c>
      <c r="GB417" s="1">
        <f>FZ417-GA417</f>
        <v>31278.5</v>
      </c>
      <c r="GC417" s="1">
        <f>CI416-GB417</f>
        <v>0</v>
      </c>
    </row>
    <row r="418" spans="1:263" x14ac:dyDescent="0.2">
      <c r="CN418" s="210">
        <f>CN416-CL416</f>
        <v>0</v>
      </c>
    </row>
    <row r="420" spans="1:263" ht="12.75" customHeight="1" x14ac:dyDescent="0.2">
      <c r="A420" s="38"/>
      <c r="B420" s="38"/>
      <c r="C420" s="39"/>
      <c r="D420" s="39"/>
      <c r="E420" s="738">
        <v>2021</v>
      </c>
      <c r="F420" s="739"/>
      <c r="G420" s="739"/>
      <c r="H420" s="739"/>
      <c r="I420" s="739"/>
      <c r="J420" s="739"/>
      <c r="K420" s="739"/>
      <c r="L420" s="739"/>
      <c r="M420" s="739"/>
      <c r="N420" s="739"/>
      <c r="O420" s="739"/>
      <c r="P420" s="739"/>
      <c r="Q420" s="739"/>
      <c r="R420" s="739"/>
      <c r="S420" s="739"/>
      <c r="T420" s="739"/>
      <c r="U420" s="739"/>
      <c r="V420" s="739"/>
      <c r="W420" s="739"/>
      <c r="X420" s="739"/>
      <c r="Y420" s="739"/>
      <c r="Z420" s="739"/>
      <c r="AA420" s="739"/>
      <c r="AB420" s="740"/>
      <c r="AC420" s="738">
        <v>2018</v>
      </c>
      <c r="AD420" s="739"/>
      <c r="AE420" s="739"/>
      <c r="AF420" s="739"/>
      <c r="AG420" s="739"/>
      <c r="AH420" s="739"/>
      <c r="AI420" s="739"/>
      <c r="AJ420" s="739"/>
      <c r="AK420" s="739"/>
      <c r="AL420" s="739"/>
      <c r="AM420" s="739"/>
      <c r="AN420" s="739"/>
      <c r="AO420" s="739"/>
      <c r="AP420" s="739"/>
      <c r="AQ420" s="739"/>
      <c r="AR420" s="739"/>
      <c r="AS420" s="739"/>
      <c r="AT420" s="739"/>
      <c r="AU420" s="739"/>
      <c r="AV420" s="739"/>
      <c r="AW420" s="739"/>
      <c r="AX420" s="739"/>
      <c r="AY420" s="739"/>
      <c r="AZ420" s="752"/>
      <c r="BA420" s="492"/>
      <c r="BB420" s="50"/>
      <c r="BC420" s="50"/>
      <c r="BD420" s="50"/>
      <c r="BE420" s="50"/>
      <c r="BF420" s="50"/>
      <c r="BG420" s="50"/>
      <c r="BH420" s="50"/>
      <c r="BI420" s="50"/>
      <c r="BJ420" s="50"/>
      <c r="BK420" s="50"/>
      <c r="BL420" s="50"/>
      <c r="BM420" s="50"/>
      <c r="BN420" s="50"/>
      <c r="BO420" s="50"/>
      <c r="BP420" s="50"/>
      <c r="BQ420" s="50"/>
      <c r="BR420" s="50"/>
      <c r="BS420" s="50"/>
      <c r="BT420" s="50"/>
      <c r="BU420" s="50"/>
      <c r="BV420" s="50"/>
      <c r="BW420" s="50"/>
      <c r="BX420" s="510"/>
      <c r="BY420" s="50"/>
      <c r="BZ420" s="50"/>
      <c r="CA420" s="50"/>
      <c r="CB420" s="50"/>
      <c r="CC420" s="50"/>
      <c r="CD420" s="50"/>
      <c r="CE420" s="50"/>
      <c r="CF420" s="50"/>
      <c r="CG420" s="50"/>
      <c r="CH420" s="12"/>
      <c r="CI420" s="12"/>
    </row>
    <row r="421" spans="1:263" s="3" customFormat="1" ht="15.75" customHeight="1" x14ac:dyDescent="0.25">
      <c r="A421" s="57"/>
      <c r="B421" s="57" t="str">
        <f>Stundenverteilung!S5</f>
        <v>JS - TU</v>
      </c>
      <c r="C421" s="747" t="s">
        <v>333</v>
      </c>
      <c r="D421" s="748"/>
      <c r="E421" s="741"/>
      <c r="F421" s="742"/>
      <c r="G421" s="742"/>
      <c r="H421" s="742"/>
      <c r="I421" s="742"/>
      <c r="J421" s="742"/>
      <c r="K421" s="742"/>
      <c r="L421" s="742"/>
      <c r="M421" s="742"/>
      <c r="N421" s="742"/>
      <c r="O421" s="742"/>
      <c r="P421" s="742"/>
      <c r="Q421" s="742"/>
      <c r="R421" s="742"/>
      <c r="S421" s="742"/>
      <c r="T421" s="742"/>
      <c r="U421" s="742"/>
      <c r="V421" s="742"/>
      <c r="W421" s="742"/>
      <c r="X421" s="742"/>
      <c r="Y421" s="742"/>
      <c r="Z421" s="742"/>
      <c r="AA421" s="742"/>
      <c r="AB421" s="743"/>
      <c r="AC421" s="741"/>
      <c r="AD421" s="742"/>
      <c r="AE421" s="742"/>
      <c r="AF421" s="742"/>
      <c r="AG421" s="742"/>
      <c r="AH421" s="742"/>
      <c r="AI421" s="742"/>
      <c r="AJ421" s="742"/>
      <c r="AK421" s="742"/>
      <c r="AL421" s="742"/>
      <c r="AM421" s="742"/>
      <c r="AN421" s="742"/>
      <c r="AO421" s="742"/>
      <c r="AP421" s="742"/>
      <c r="AQ421" s="742"/>
      <c r="AR421" s="742"/>
      <c r="AS421" s="742"/>
      <c r="AT421" s="742"/>
      <c r="AU421" s="742"/>
      <c r="AV421" s="742"/>
      <c r="AW421" s="742"/>
      <c r="AX421" s="742"/>
      <c r="AY421" s="742"/>
      <c r="AZ421" s="753"/>
      <c r="BA421" s="492"/>
      <c r="BB421" s="50"/>
      <c r="BC421" s="50"/>
      <c r="BD421" s="50"/>
      <c r="BE421" s="50"/>
      <c r="BF421" s="50"/>
      <c r="BG421" s="50"/>
      <c r="BH421" s="50"/>
      <c r="BI421" s="50"/>
      <c r="BJ421" s="50"/>
      <c r="BK421" s="50"/>
      <c r="BL421" s="50"/>
      <c r="BM421" s="50"/>
      <c r="BN421" s="50"/>
      <c r="BO421" s="50"/>
      <c r="BP421" s="50"/>
      <c r="BQ421" s="50"/>
      <c r="BR421" s="50"/>
      <c r="BS421" s="50"/>
      <c r="BT421" s="50"/>
      <c r="BU421" s="50"/>
      <c r="BV421" s="50"/>
      <c r="BW421" s="50"/>
      <c r="BX421" s="510"/>
      <c r="BY421" s="50"/>
      <c r="BZ421" s="50"/>
      <c r="CA421" s="50"/>
      <c r="CB421" s="50"/>
      <c r="CC421" s="50"/>
      <c r="CD421" s="50"/>
      <c r="CE421" s="50"/>
      <c r="CF421" s="50"/>
      <c r="CG421" s="50"/>
      <c r="CH421" s="11"/>
      <c r="CI421" s="1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495"/>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row>
    <row r="422" spans="1:263" s="3" customFormat="1" ht="48" hidden="1" x14ac:dyDescent="0.2">
      <c r="A422" s="40" t="s">
        <v>0</v>
      </c>
      <c r="B422" s="40" t="s">
        <v>80</v>
      </c>
      <c r="C422" s="41" t="s">
        <v>1</v>
      </c>
      <c r="D422" s="41" t="s">
        <v>6</v>
      </c>
      <c r="E422" s="485" t="s">
        <v>13</v>
      </c>
      <c r="F422" s="46" t="s">
        <v>14</v>
      </c>
      <c r="G422" s="46" t="s">
        <v>15</v>
      </c>
      <c r="H422" s="46" t="s">
        <v>16</v>
      </c>
      <c r="I422" s="46" t="s">
        <v>17</v>
      </c>
      <c r="J422" s="46" t="s">
        <v>18</v>
      </c>
      <c r="K422" s="46" t="s">
        <v>19</v>
      </c>
      <c r="L422" s="46" t="s">
        <v>20</v>
      </c>
      <c r="M422" s="46" t="s">
        <v>21</v>
      </c>
      <c r="N422" s="46" t="s">
        <v>22</v>
      </c>
      <c r="O422" s="46" t="s">
        <v>23</v>
      </c>
      <c r="P422" s="46" t="s">
        <v>24</v>
      </c>
      <c r="Q422" s="46" t="s">
        <v>25</v>
      </c>
      <c r="R422" s="46" t="s">
        <v>26</v>
      </c>
      <c r="S422" s="46" t="s">
        <v>27</v>
      </c>
      <c r="T422" s="46" t="s">
        <v>28</v>
      </c>
      <c r="U422" s="46" t="s">
        <v>29</v>
      </c>
      <c r="V422" s="46" t="s">
        <v>30</v>
      </c>
      <c r="W422" s="46" t="s">
        <v>31</v>
      </c>
      <c r="X422" s="46" t="s">
        <v>32</v>
      </c>
      <c r="Y422" s="46" t="s">
        <v>33</v>
      </c>
      <c r="Z422" s="46" t="s">
        <v>36</v>
      </c>
      <c r="AA422" s="46" t="s">
        <v>34</v>
      </c>
      <c r="AB422" s="480" t="s">
        <v>35</v>
      </c>
      <c r="AC422" s="485" t="s">
        <v>13</v>
      </c>
      <c r="AD422" s="46" t="s">
        <v>14</v>
      </c>
      <c r="AE422" s="46" t="s">
        <v>15</v>
      </c>
      <c r="AF422" s="46" t="s">
        <v>16</v>
      </c>
      <c r="AG422" s="46" t="s">
        <v>17</v>
      </c>
      <c r="AH422" s="46" t="s">
        <v>18</v>
      </c>
      <c r="AI422" s="46" t="s">
        <v>19</v>
      </c>
      <c r="AJ422" s="46" t="s">
        <v>20</v>
      </c>
      <c r="AK422" s="46" t="s">
        <v>21</v>
      </c>
      <c r="AL422" s="46" t="s">
        <v>22</v>
      </c>
      <c r="AM422" s="46" t="s">
        <v>23</v>
      </c>
      <c r="AN422" s="46" t="s">
        <v>24</v>
      </c>
      <c r="AO422" s="46" t="s">
        <v>25</v>
      </c>
      <c r="AP422" s="46" t="s">
        <v>26</v>
      </c>
      <c r="AQ422" s="46" t="s">
        <v>27</v>
      </c>
      <c r="AR422" s="46" t="s">
        <v>28</v>
      </c>
      <c r="AS422" s="46" t="s">
        <v>29</v>
      </c>
      <c r="AT422" s="46" t="s">
        <v>30</v>
      </c>
      <c r="AU422" s="46" t="s">
        <v>31</v>
      </c>
      <c r="AV422" s="46" t="s">
        <v>32</v>
      </c>
      <c r="AW422" s="46" t="s">
        <v>33</v>
      </c>
      <c r="AX422" s="46" t="s">
        <v>36</v>
      </c>
      <c r="AY422" s="46" t="s">
        <v>34</v>
      </c>
      <c r="AZ422" s="480" t="s">
        <v>35</v>
      </c>
      <c r="BA422" s="493" t="str">
        <f t="shared" ref="BA422:CF422" si="2394">BA5</f>
        <v>Jan. 
Std.</v>
      </c>
      <c r="BB422" s="46" t="str">
        <f t="shared" si="2394"/>
        <v>Jan. 
CHF</v>
      </c>
      <c r="BC422" s="196" t="str">
        <f t="shared" si="2394"/>
        <v>Feb. 
Std.</v>
      </c>
      <c r="BD422" s="46" t="str">
        <f t="shared" si="2394"/>
        <v>Feb. 
CHF</v>
      </c>
      <c r="BE422" s="196" t="str">
        <f t="shared" si="2394"/>
        <v>März 
Std.</v>
      </c>
      <c r="BF422" s="46" t="str">
        <f t="shared" si="2394"/>
        <v>März 
CHF</v>
      </c>
      <c r="BG422" s="196" t="str">
        <f t="shared" si="2394"/>
        <v>April 
Std.</v>
      </c>
      <c r="BH422" s="46" t="str">
        <f t="shared" si="2394"/>
        <v>April 
CHF</v>
      </c>
      <c r="BI422" s="196" t="str">
        <f t="shared" si="2394"/>
        <v>Mai 
Std.</v>
      </c>
      <c r="BJ422" s="46" t="str">
        <f t="shared" si="2394"/>
        <v>Mai 
CHF</v>
      </c>
      <c r="BK422" s="196" t="str">
        <f t="shared" si="2394"/>
        <v>Juni 
Std.</v>
      </c>
      <c r="BL422" s="46" t="str">
        <f t="shared" si="2394"/>
        <v>Juni 
CHF</v>
      </c>
      <c r="BM422" s="196" t="str">
        <f t="shared" si="2394"/>
        <v>Juli 
Std.</v>
      </c>
      <c r="BN422" s="46" t="str">
        <f t="shared" si="2394"/>
        <v>Juli 
CHF</v>
      </c>
      <c r="BO422" s="196" t="str">
        <f t="shared" si="2394"/>
        <v>Aug.
Std.</v>
      </c>
      <c r="BP422" s="46" t="str">
        <f t="shared" si="2394"/>
        <v>Aug. 
CHF</v>
      </c>
      <c r="BQ422" s="196" t="str">
        <f t="shared" si="2394"/>
        <v>Sept. 
Std.</v>
      </c>
      <c r="BR422" s="46" t="str">
        <f t="shared" si="2394"/>
        <v>Sept. 
CHF</v>
      </c>
      <c r="BS422" s="196" t="str">
        <f t="shared" si="2394"/>
        <v>Okt. 
Std.</v>
      </c>
      <c r="BT422" s="46" t="str">
        <f t="shared" si="2394"/>
        <v>Okt.
CHF</v>
      </c>
      <c r="BU422" s="196" t="str">
        <f t="shared" si="2394"/>
        <v>Nov. 
Std.</v>
      </c>
      <c r="BV422" s="46" t="str">
        <f t="shared" si="2394"/>
        <v>Nov. 
CHF</v>
      </c>
      <c r="BW422" s="196" t="str">
        <f t="shared" si="2394"/>
        <v>Dez.
Std.</v>
      </c>
      <c r="BX422" s="504" t="str">
        <f t="shared" si="2394"/>
        <v>Dez.
CHF</v>
      </c>
      <c r="BY422" s="502" t="str">
        <f t="shared" si="2394"/>
        <v>Jan. 
Std.</v>
      </c>
      <c r="BZ422" s="46" t="str">
        <f t="shared" si="2394"/>
        <v>Jan. 
CHF</v>
      </c>
      <c r="CA422" s="196" t="str">
        <f t="shared" si="2394"/>
        <v>Feb. 
Std.</v>
      </c>
      <c r="CB422" s="46" t="str">
        <f t="shared" si="2394"/>
        <v>Feb. 
CHF</v>
      </c>
      <c r="CC422" s="196" t="str">
        <f t="shared" si="2394"/>
        <v>März 
Std.</v>
      </c>
      <c r="CD422" s="46" t="str">
        <f t="shared" si="2394"/>
        <v>März 
CHF</v>
      </c>
      <c r="CE422" s="196" t="str">
        <f t="shared" si="2394"/>
        <v>April 
Std.</v>
      </c>
      <c r="CF422" s="46" t="str">
        <f t="shared" si="2394"/>
        <v>April 
CHF</v>
      </c>
      <c r="CG422" s="46"/>
      <c r="CH422" s="48" t="s">
        <v>4</v>
      </c>
      <c r="CI422" s="48" t="s">
        <v>5</v>
      </c>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495"/>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row>
    <row r="423" spans="1:263" s="3" customFormat="1" hidden="1" x14ac:dyDescent="0.2">
      <c r="A423" s="45"/>
      <c r="B423" s="45"/>
      <c r="C423" s="45" t="s">
        <v>2</v>
      </c>
      <c r="D423" s="45">
        <v>140</v>
      </c>
      <c r="E423" s="486"/>
      <c r="F423" s="52">
        <f>SUM(E423*$D423)</f>
        <v>0</v>
      </c>
      <c r="G423" s="47"/>
      <c r="H423" s="52">
        <f>SUM(G423*$D423)</f>
        <v>0</v>
      </c>
      <c r="I423" s="47"/>
      <c r="J423" s="52">
        <f>SUM(I423*$D423)</f>
        <v>0</v>
      </c>
      <c r="K423" s="47"/>
      <c r="L423" s="52">
        <f>SUM(K423*$D423)</f>
        <v>0</v>
      </c>
      <c r="M423" s="47"/>
      <c r="N423" s="52">
        <f>SUM(M423*$D423)</f>
        <v>0</v>
      </c>
      <c r="O423" s="47"/>
      <c r="P423" s="52">
        <f>SUM(O423*$D423)</f>
        <v>0</v>
      </c>
      <c r="Q423" s="47"/>
      <c r="R423" s="52">
        <f>SUM(Q423*$D423)</f>
        <v>0</v>
      </c>
      <c r="S423" s="47"/>
      <c r="T423" s="52">
        <f>SUM(S423*$D423)</f>
        <v>0</v>
      </c>
      <c r="U423" s="47"/>
      <c r="V423" s="52">
        <f>SUM(U423*$D423)</f>
        <v>0</v>
      </c>
      <c r="W423" s="47"/>
      <c r="X423" s="52">
        <f>SUM(W423*$D423)</f>
        <v>0</v>
      </c>
      <c r="Y423" s="47"/>
      <c r="Z423" s="52">
        <f>SUM(Y423*$D423)</f>
        <v>0</v>
      </c>
      <c r="AA423" s="47"/>
      <c r="AB423" s="481">
        <f>SUM(AA423*$D423)</f>
        <v>0</v>
      </c>
      <c r="AC423" s="486"/>
      <c r="AD423" s="52">
        <f t="shared" ref="AD423:AD453" si="2395">SUM(AC423*$D423)</f>
        <v>0</v>
      </c>
      <c r="AE423" s="47"/>
      <c r="AF423" s="52">
        <f t="shared" ref="AF423:AF453" si="2396">SUM(AE423*$D423)</f>
        <v>0</v>
      </c>
      <c r="AG423" s="47"/>
      <c r="AH423" s="52">
        <f t="shared" ref="AH423:AH453" si="2397">SUM(AG423*$D423)</f>
        <v>0</v>
      </c>
      <c r="AI423" s="47"/>
      <c r="AJ423" s="52">
        <f t="shared" ref="AJ423:AJ453" si="2398">SUM(AI423*$D423)</f>
        <v>0</v>
      </c>
      <c r="AK423" s="47"/>
      <c r="AL423" s="52">
        <f t="shared" ref="AL423:AL453" si="2399">SUM(AK423*$D423)</f>
        <v>0</v>
      </c>
      <c r="AM423" s="47"/>
      <c r="AN423" s="52">
        <f t="shared" ref="AN423:AN453" si="2400">SUM(AM423*$D423)</f>
        <v>0</v>
      </c>
      <c r="AO423" s="47"/>
      <c r="AP423" s="52">
        <f t="shared" ref="AP423:AP453" si="2401">SUM(AO423*$D423)</f>
        <v>0</v>
      </c>
      <c r="AQ423" s="47"/>
      <c r="AR423" s="52">
        <f t="shared" ref="AR423:AR453" si="2402">SUM(AQ423*$D423)</f>
        <v>0</v>
      </c>
      <c r="AS423" s="47"/>
      <c r="AT423" s="52">
        <f t="shared" ref="AT423:AT453" si="2403">SUM(AS423*$D423)</f>
        <v>0</v>
      </c>
      <c r="AU423" s="47"/>
      <c r="AV423" s="52">
        <f t="shared" ref="AV423:AV453" si="2404">SUM(AU423*$D423)</f>
        <v>0</v>
      </c>
      <c r="AW423" s="47"/>
      <c r="AX423" s="52">
        <f t="shared" ref="AX423:AX453" si="2405">SUM(AW423*$D423)</f>
        <v>0</v>
      </c>
      <c r="AY423" s="47"/>
      <c r="AZ423" s="481">
        <f t="shared" ref="AZ423:AZ453" si="2406">SUM(AY423*$D423)</f>
        <v>0</v>
      </c>
      <c r="BA423" s="486"/>
      <c r="BB423" s="52">
        <f t="shared" ref="BB423:BB453" si="2407">SUM(BA423*$D423)</f>
        <v>0</v>
      </c>
      <c r="BC423" s="47"/>
      <c r="BD423" s="52">
        <f t="shared" ref="BD423:BD453" si="2408">SUM(BC423*$D423)</f>
        <v>0</v>
      </c>
      <c r="BE423" s="47"/>
      <c r="BF423" s="52">
        <f t="shared" ref="BF423:BF453" si="2409">SUM(BE423*$D423)</f>
        <v>0</v>
      </c>
      <c r="BG423" s="47"/>
      <c r="BH423" s="52">
        <f t="shared" ref="BH423:BH453" si="2410">SUM(BG423*$D423)</f>
        <v>0</v>
      </c>
      <c r="BI423" s="47"/>
      <c r="BJ423" s="52">
        <f t="shared" ref="BJ423:BJ453" si="2411">SUM(BI423*$D423)</f>
        <v>0</v>
      </c>
      <c r="BK423" s="47"/>
      <c r="BL423" s="52">
        <f t="shared" ref="BL423:BL453" si="2412">SUM(BK423*$D423)</f>
        <v>0</v>
      </c>
      <c r="BM423" s="47"/>
      <c r="BN423" s="52">
        <f t="shared" ref="BN423:BN453" si="2413">SUM(BM423*$D423)</f>
        <v>0</v>
      </c>
      <c r="BO423" s="47"/>
      <c r="BP423" s="52">
        <f t="shared" ref="BP423:BP453" si="2414">SUM(BO423*$D423)</f>
        <v>0</v>
      </c>
      <c r="BQ423" s="47"/>
      <c r="BR423" s="52">
        <f t="shared" ref="BR423:BR453" si="2415">SUM(BQ423*$D423)</f>
        <v>0</v>
      </c>
      <c r="BS423" s="47"/>
      <c r="BT423" s="52">
        <f t="shared" ref="BT423:BT453" si="2416">SUM(BS423*$D423)</f>
        <v>0</v>
      </c>
      <c r="BU423" s="47"/>
      <c r="BV423" s="52">
        <f t="shared" ref="BV423:BV453" si="2417">SUM(BU423*$D423)</f>
        <v>0</v>
      </c>
      <c r="BW423" s="47"/>
      <c r="BX423" s="505">
        <f t="shared" ref="BX423:BX453" si="2418">SUM(BW423*$D423)</f>
        <v>0</v>
      </c>
      <c r="BY423" s="499"/>
      <c r="BZ423" s="52">
        <f t="shared" ref="BZ423:BZ453" si="2419">SUM(BY423*$D423)</f>
        <v>0</v>
      </c>
      <c r="CA423" s="47"/>
      <c r="CB423" s="52">
        <f t="shared" ref="CB423:CB453" si="2420">SUM(CA423*$D423)</f>
        <v>0</v>
      </c>
      <c r="CC423" s="47"/>
      <c r="CD423" s="52">
        <f t="shared" ref="CD423:CD453" si="2421">SUM(CC423*$D423)</f>
        <v>0</v>
      </c>
      <c r="CE423" s="47"/>
      <c r="CF423" s="52">
        <f t="shared" ref="CF423:CF453" si="2422">SUM(CE423*$D423)</f>
        <v>0</v>
      </c>
      <c r="CG423" s="42"/>
      <c r="CH423" s="49">
        <f t="shared" ref="CH423:CH453" si="2423">SUM(E423+G423+I423+K423+M423+O423+Q423+S423+U423+W423+Y423+AA423+AC423+AE423+AG423+AI423+AK423+AM423+AO423+AQ423+AS423+AU423+AW423+AY423+BA423+BC423+BE423+BG423+BI423+BK423+BM423+BO423+BQ423+BS423+BU423+BW423+BY423+CA423+CC423)+CE423</f>
        <v>0</v>
      </c>
      <c r="CI423" s="49">
        <f t="shared" ref="CI423:CI453" si="2424">ROUND(CH423*D423*2,1)/2</f>
        <v>0</v>
      </c>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495"/>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row>
    <row r="424" spans="1:263" s="3" customFormat="1" hidden="1" x14ac:dyDescent="0.2">
      <c r="A424" s="45"/>
      <c r="B424" s="45"/>
      <c r="C424" s="45" t="s">
        <v>2</v>
      </c>
      <c r="D424" s="45">
        <v>140</v>
      </c>
      <c r="E424" s="486"/>
      <c r="F424" s="52">
        <f t="shared" ref="F424:F436" si="2425">SUM(E424*$D424)</f>
        <v>0</v>
      </c>
      <c r="G424" s="47"/>
      <c r="H424" s="52">
        <f t="shared" ref="H424:H436" si="2426">SUM(G424*$D424)</f>
        <v>0</v>
      </c>
      <c r="I424" s="47"/>
      <c r="J424" s="52">
        <f t="shared" ref="J424:J436" si="2427">SUM(I424*$D424)</f>
        <v>0</v>
      </c>
      <c r="K424" s="47"/>
      <c r="L424" s="52">
        <f t="shared" ref="L424:L436" si="2428">SUM(K424*$D424)</f>
        <v>0</v>
      </c>
      <c r="M424" s="47"/>
      <c r="N424" s="52">
        <f t="shared" ref="N424:N436" si="2429">SUM(M424*$D424)</f>
        <v>0</v>
      </c>
      <c r="O424" s="47"/>
      <c r="P424" s="52">
        <f t="shared" ref="P424:P436" si="2430">SUM(O424*$D424)</f>
        <v>0</v>
      </c>
      <c r="Q424" s="47"/>
      <c r="R424" s="52">
        <f t="shared" ref="R424:R436" si="2431">SUM(Q424*$D424)</f>
        <v>0</v>
      </c>
      <c r="S424" s="47"/>
      <c r="T424" s="52">
        <f t="shared" ref="T424:T436" si="2432">SUM(S424*$D424)</f>
        <v>0</v>
      </c>
      <c r="U424" s="47"/>
      <c r="V424" s="52">
        <f t="shared" ref="V424:V436" si="2433">SUM(U424*$D424)</f>
        <v>0</v>
      </c>
      <c r="W424" s="47"/>
      <c r="X424" s="52">
        <f t="shared" ref="X424:X436" si="2434">SUM(W424*$D424)</f>
        <v>0</v>
      </c>
      <c r="Y424" s="47"/>
      <c r="Z424" s="52">
        <f t="shared" ref="Z424:Z436" si="2435">SUM(Y424*$D424)</f>
        <v>0</v>
      </c>
      <c r="AA424" s="47"/>
      <c r="AB424" s="481">
        <f t="shared" ref="AB424:AB436" si="2436">SUM(AA424*$D424)</f>
        <v>0</v>
      </c>
      <c r="AC424" s="486"/>
      <c r="AD424" s="52">
        <f t="shared" si="2395"/>
        <v>0</v>
      </c>
      <c r="AE424" s="47"/>
      <c r="AF424" s="52">
        <f t="shared" si="2396"/>
        <v>0</v>
      </c>
      <c r="AG424" s="47"/>
      <c r="AH424" s="52">
        <f t="shared" si="2397"/>
        <v>0</v>
      </c>
      <c r="AI424" s="47"/>
      <c r="AJ424" s="52">
        <f t="shared" si="2398"/>
        <v>0</v>
      </c>
      <c r="AK424" s="47"/>
      <c r="AL424" s="52">
        <f t="shared" si="2399"/>
        <v>0</v>
      </c>
      <c r="AM424" s="47"/>
      <c r="AN424" s="52">
        <f t="shared" si="2400"/>
        <v>0</v>
      </c>
      <c r="AO424" s="47"/>
      <c r="AP424" s="52">
        <f t="shared" si="2401"/>
        <v>0</v>
      </c>
      <c r="AQ424" s="47"/>
      <c r="AR424" s="52">
        <f t="shared" si="2402"/>
        <v>0</v>
      </c>
      <c r="AS424" s="47"/>
      <c r="AT424" s="52">
        <f t="shared" si="2403"/>
        <v>0</v>
      </c>
      <c r="AU424" s="47"/>
      <c r="AV424" s="52">
        <f t="shared" si="2404"/>
        <v>0</v>
      </c>
      <c r="AW424" s="47"/>
      <c r="AX424" s="52">
        <f t="shared" si="2405"/>
        <v>0</v>
      </c>
      <c r="AY424" s="47"/>
      <c r="AZ424" s="481">
        <f t="shared" si="2406"/>
        <v>0</v>
      </c>
      <c r="BA424" s="486"/>
      <c r="BB424" s="52">
        <f t="shared" si="2407"/>
        <v>0</v>
      </c>
      <c r="BC424" s="47"/>
      <c r="BD424" s="52">
        <f t="shared" si="2408"/>
        <v>0</v>
      </c>
      <c r="BE424" s="47"/>
      <c r="BF424" s="52">
        <f t="shared" si="2409"/>
        <v>0</v>
      </c>
      <c r="BG424" s="47"/>
      <c r="BH424" s="52">
        <f t="shared" si="2410"/>
        <v>0</v>
      </c>
      <c r="BI424" s="47"/>
      <c r="BJ424" s="52">
        <f t="shared" si="2411"/>
        <v>0</v>
      </c>
      <c r="BK424" s="47"/>
      <c r="BL424" s="52">
        <f t="shared" si="2412"/>
        <v>0</v>
      </c>
      <c r="BM424" s="47"/>
      <c r="BN424" s="52">
        <f t="shared" si="2413"/>
        <v>0</v>
      </c>
      <c r="BO424" s="47"/>
      <c r="BP424" s="52">
        <f t="shared" si="2414"/>
        <v>0</v>
      </c>
      <c r="BQ424" s="47"/>
      <c r="BR424" s="52">
        <f t="shared" si="2415"/>
        <v>0</v>
      </c>
      <c r="BS424" s="47"/>
      <c r="BT424" s="52">
        <f t="shared" si="2416"/>
        <v>0</v>
      </c>
      <c r="BU424" s="47"/>
      <c r="BV424" s="52">
        <f t="shared" si="2417"/>
        <v>0</v>
      </c>
      <c r="BW424" s="47"/>
      <c r="BX424" s="505">
        <f t="shared" si="2418"/>
        <v>0</v>
      </c>
      <c r="BY424" s="499"/>
      <c r="BZ424" s="52">
        <f t="shared" si="2419"/>
        <v>0</v>
      </c>
      <c r="CA424" s="47"/>
      <c r="CB424" s="52">
        <f t="shared" si="2420"/>
        <v>0</v>
      </c>
      <c r="CC424" s="47"/>
      <c r="CD424" s="52">
        <f t="shared" si="2421"/>
        <v>0</v>
      </c>
      <c r="CE424" s="47"/>
      <c r="CF424" s="52">
        <f t="shared" si="2422"/>
        <v>0</v>
      </c>
      <c r="CG424" s="42"/>
      <c r="CH424" s="49">
        <f t="shared" si="2423"/>
        <v>0</v>
      </c>
      <c r="CI424" s="49">
        <f t="shared" si="2424"/>
        <v>0</v>
      </c>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495"/>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row>
    <row r="425" spans="1:263" s="3" customFormat="1" hidden="1" x14ac:dyDescent="0.2">
      <c r="A425" s="45"/>
      <c r="B425" s="45"/>
      <c r="C425" s="45" t="s">
        <v>2</v>
      </c>
      <c r="D425" s="45">
        <v>140</v>
      </c>
      <c r="E425" s="486"/>
      <c r="F425" s="52">
        <f t="shared" si="2425"/>
        <v>0</v>
      </c>
      <c r="G425" s="47"/>
      <c r="H425" s="52">
        <f t="shared" si="2426"/>
        <v>0</v>
      </c>
      <c r="I425" s="47"/>
      <c r="J425" s="52">
        <f t="shared" si="2427"/>
        <v>0</v>
      </c>
      <c r="K425" s="47"/>
      <c r="L425" s="52">
        <f t="shared" si="2428"/>
        <v>0</v>
      </c>
      <c r="M425" s="47"/>
      <c r="N425" s="52">
        <f t="shared" si="2429"/>
        <v>0</v>
      </c>
      <c r="O425" s="47"/>
      <c r="P425" s="52">
        <f t="shared" si="2430"/>
        <v>0</v>
      </c>
      <c r="Q425" s="47"/>
      <c r="R425" s="52">
        <f t="shared" si="2431"/>
        <v>0</v>
      </c>
      <c r="S425" s="47"/>
      <c r="T425" s="52">
        <f t="shared" si="2432"/>
        <v>0</v>
      </c>
      <c r="U425" s="47"/>
      <c r="V425" s="52">
        <f t="shared" si="2433"/>
        <v>0</v>
      </c>
      <c r="W425" s="47"/>
      <c r="X425" s="52">
        <f t="shared" si="2434"/>
        <v>0</v>
      </c>
      <c r="Y425" s="47"/>
      <c r="Z425" s="52">
        <f t="shared" si="2435"/>
        <v>0</v>
      </c>
      <c r="AA425" s="47"/>
      <c r="AB425" s="481">
        <f t="shared" si="2436"/>
        <v>0</v>
      </c>
      <c r="AC425" s="486"/>
      <c r="AD425" s="52">
        <f t="shared" si="2395"/>
        <v>0</v>
      </c>
      <c r="AE425" s="47"/>
      <c r="AF425" s="52">
        <f t="shared" si="2396"/>
        <v>0</v>
      </c>
      <c r="AG425" s="47"/>
      <c r="AH425" s="52">
        <f t="shared" si="2397"/>
        <v>0</v>
      </c>
      <c r="AI425" s="47"/>
      <c r="AJ425" s="52">
        <f t="shared" si="2398"/>
        <v>0</v>
      </c>
      <c r="AK425" s="47"/>
      <c r="AL425" s="52">
        <f t="shared" si="2399"/>
        <v>0</v>
      </c>
      <c r="AM425" s="47"/>
      <c r="AN425" s="52">
        <f t="shared" si="2400"/>
        <v>0</v>
      </c>
      <c r="AO425" s="47"/>
      <c r="AP425" s="52">
        <f t="shared" si="2401"/>
        <v>0</v>
      </c>
      <c r="AQ425" s="47"/>
      <c r="AR425" s="52">
        <f t="shared" si="2402"/>
        <v>0</v>
      </c>
      <c r="AS425" s="47"/>
      <c r="AT425" s="52">
        <f t="shared" si="2403"/>
        <v>0</v>
      </c>
      <c r="AU425" s="47"/>
      <c r="AV425" s="52">
        <f t="shared" si="2404"/>
        <v>0</v>
      </c>
      <c r="AW425" s="47"/>
      <c r="AX425" s="52">
        <f t="shared" si="2405"/>
        <v>0</v>
      </c>
      <c r="AY425" s="47"/>
      <c r="AZ425" s="481">
        <f t="shared" si="2406"/>
        <v>0</v>
      </c>
      <c r="BA425" s="486"/>
      <c r="BB425" s="52">
        <f t="shared" si="2407"/>
        <v>0</v>
      </c>
      <c r="BC425" s="47"/>
      <c r="BD425" s="52">
        <f t="shared" si="2408"/>
        <v>0</v>
      </c>
      <c r="BE425" s="47"/>
      <c r="BF425" s="52">
        <f t="shared" si="2409"/>
        <v>0</v>
      </c>
      <c r="BG425" s="47"/>
      <c r="BH425" s="52">
        <f t="shared" si="2410"/>
        <v>0</v>
      </c>
      <c r="BI425" s="47"/>
      <c r="BJ425" s="52">
        <f t="shared" si="2411"/>
        <v>0</v>
      </c>
      <c r="BK425" s="47"/>
      <c r="BL425" s="52">
        <f t="shared" si="2412"/>
        <v>0</v>
      </c>
      <c r="BM425" s="47"/>
      <c r="BN425" s="52">
        <f t="shared" si="2413"/>
        <v>0</v>
      </c>
      <c r="BO425" s="47"/>
      <c r="BP425" s="52">
        <f t="shared" si="2414"/>
        <v>0</v>
      </c>
      <c r="BQ425" s="47"/>
      <c r="BR425" s="52">
        <f t="shared" si="2415"/>
        <v>0</v>
      </c>
      <c r="BS425" s="47"/>
      <c r="BT425" s="52">
        <f t="shared" si="2416"/>
        <v>0</v>
      </c>
      <c r="BU425" s="47"/>
      <c r="BV425" s="52">
        <f t="shared" si="2417"/>
        <v>0</v>
      </c>
      <c r="BW425" s="47"/>
      <c r="BX425" s="505">
        <f t="shared" si="2418"/>
        <v>0</v>
      </c>
      <c r="BY425" s="499"/>
      <c r="BZ425" s="52">
        <f t="shared" si="2419"/>
        <v>0</v>
      </c>
      <c r="CA425" s="47"/>
      <c r="CB425" s="52">
        <f t="shared" si="2420"/>
        <v>0</v>
      </c>
      <c r="CC425" s="47"/>
      <c r="CD425" s="52">
        <f t="shared" si="2421"/>
        <v>0</v>
      </c>
      <c r="CE425" s="47"/>
      <c r="CF425" s="52">
        <f t="shared" si="2422"/>
        <v>0</v>
      </c>
      <c r="CG425" s="42"/>
      <c r="CH425" s="49">
        <f t="shared" si="2423"/>
        <v>0</v>
      </c>
      <c r="CI425" s="49">
        <f t="shared" si="2424"/>
        <v>0</v>
      </c>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495"/>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row>
    <row r="426" spans="1:263" s="3" customFormat="1" hidden="1" x14ac:dyDescent="0.2">
      <c r="A426" s="45"/>
      <c r="B426" s="45"/>
      <c r="C426" s="45" t="s">
        <v>2</v>
      </c>
      <c r="D426" s="45">
        <v>140</v>
      </c>
      <c r="E426" s="486"/>
      <c r="F426" s="52">
        <f t="shared" si="2425"/>
        <v>0</v>
      </c>
      <c r="G426" s="47"/>
      <c r="H426" s="52">
        <f t="shared" si="2426"/>
        <v>0</v>
      </c>
      <c r="I426" s="47"/>
      <c r="J426" s="52">
        <f t="shared" si="2427"/>
        <v>0</v>
      </c>
      <c r="K426" s="47"/>
      <c r="L426" s="52">
        <f t="shared" si="2428"/>
        <v>0</v>
      </c>
      <c r="M426" s="47"/>
      <c r="N426" s="52">
        <f t="shared" si="2429"/>
        <v>0</v>
      </c>
      <c r="O426" s="47"/>
      <c r="P426" s="52">
        <f t="shared" si="2430"/>
        <v>0</v>
      </c>
      <c r="Q426" s="47"/>
      <c r="R426" s="52">
        <f t="shared" si="2431"/>
        <v>0</v>
      </c>
      <c r="S426" s="47"/>
      <c r="T426" s="52">
        <f t="shared" si="2432"/>
        <v>0</v>
      </c>
      <c r="U426" s="47"/>
      <c r="V426" s="52">
        <f t="shared" si="2433"/>
        <v>0</v>
      </c>
      <c r="W426" s="47"/>
      <c r="X426" s="52">
        <f t="shared" si="2434"/>
        <v>0</v>
      </c>
      <c r="Y426" s="47"/>
      <c r="Z426" s="52">
        <f t="shared" si="2435"/>
        <v>0</v>
      </c>
      <c r="AA426" s="47"/>
      <c r="AB426" s="481">
        <f t="shared" si="2436"/>
        <v>0</v>
      </c>
      <c r="AC426" s="486"/>
      <c r="AD426" s="52">
        <f t="shared" si="2395"/>
        <v>0</v>
      </c>
      <c r="AE426" s="47"/>
      <c r="AF426" s="52">
        <f t="shared" si="2396"/>
        <v>0</v>
      </c>
      <c r="AG426" s="47"/>
      <c r="AH426" s="52">
        <f t="shared" si="2397"/>
        <v>0</v>
      </c>
      <c r="AI426" s="47"/>
      <c r="AJ426" s="52">
        <f t="shared" si="2398"/>
        <v>0</v>
      </c>
      <c r="AK426" s="47"/>
      <c r="AL426" s="52">
        <f t="shared" si="2399"/>
        <v>0</v>
      </c>
      <c r="AM426" s="47"/>
      <c r="AN426" s="52">
        <f t="shared" si="2400"/>
        <v>0</v>
      </c>
      <c r="AO426" s="47"/>
      <c r="AP426" s="52">
        <f t="shared" si="2401"/>
        <v>0</v>
      </c>
      <c r="AQ426" s="47"/>
      <c r="AR426" s="52">
        <f t="shared" si="2402"/>
        <v>0</v>
      </c>
      <c r="AS426" s="47"/>
      <c r="AT426" s="52">
        <f t="shared" si="2403"/>
        <v>0</v>
      </c>
      <c r="AU426" s="47"/>
      <c r="AV426" s="52">
        <f t="shared" si="2404"/>
        <v>0</v>
      </c>
      <c r="AW426" s="47"/>
      <c r="AX426" s="52">
        <f t="shared" si="2405"/>
        <v>0</v>
      </c>
      <c r="AY426" s="47"/>
      <c r="AZ426" s="481">
        <f t="shared" si="2406"/>
        <v>0</v>
      </c>
      <c r="BA426" s="486"/>
      <c r="BB426" s="52">
        <f t="shared" si="2407"/>
        <v>0</v>
      </c>
      <c r="BC426" s="47"/>
      <c r="BD426" s="52">
        <f t="shared" si="2408"/>
        <v>0</v>
      </c>
      <c r="BE426" s="47"/>
      <c r="BF426" s="52">
        <f t="shared" si="2409"/>
        <v>0</v>
      </c>
      <c r="BG426" s="47"/>
      <c r="BH426" s="52">
        <f t="shared" si="2410"/>
        <v>0</v>
      </c>
      <c r="BI426" s="47"/>
      <c r="BJ426" s="52">
        <f t="shared" si="2411"/>
        <v>0</v>
      </c>
      <c r="BK426" s="47"/>
      <c r="BL426" s="52">
        <f t="shared" si="2412"/>
        <v>0</v>
      </c>
      <c r="BM426" s="47"/>
      <c r="BN426" s="52">
        <f t="shared" si="2413"/>
        <v>0</v>
      </c>
      <c r="BO426" s="47"/>
      <c r="BP426" s="52">
        <f t="shared" si="2414"/>
        <v>0</v>
      </c>
      <c r="BQ426" s="47"/>
      <c r="BR426" s="52">
        <f t="shared" si="2415"/>
        <v>0</v>
      </c>
      <c r="BS426" s="47"/>
      <c r="BT426" s="52">
        <f t="shared" si="2416"/>
        <v>0</v>
      </c>
      <c r="BU426" s="47"/>
      <c r="BV426" s="52">
        <f t="shared" si="2417"/>
        <v>0</v>
      </c>
      <c r="BW426" s="47"/>
      <c r="BX426" s="505">
        <f t="shared" si="2418"/>
        <v>0</v>
      </c>
      <c r="BY426" s="499"/>
      <c r="BZ426" s="52">
        <f t="shared" si="2419"/>
        <v>0</v>
      </c>
      <c r="CA426" s="47"/>
      <c r="CB426" s="52">
        <f t="shared" si="2420"/>
        <v>0</v>
      </c>
      <c r="CC426" s="47"/>
      <c r="CD426" s="52">
        <f t="shared" si="2421"/>
        <v>0</v>
      </c>
      <c r="CE426" s="47"/>
      <c r="CF426" s="52">
        <f t="shared" si="2422"/>
        <v>0</v>
      </c>
      <c r="CG426" s="42"/>
      <c r="CH426" s="49">
        <f t="shared" si="2423"/>
        <v>0</v>
      </c>
      <c r="CI426" s="49">
        <f t="shared" si="2424"/>
        <v>0</v>
      </c>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495"/>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row>
    <row r="427" spans="1:263" s="3" customFormat="1" hidden="1" x14ac:dyDescent="0.2">
      <c r="A427" s="45"/>
      <c r="B427" s="45"/>
      <c r="C427" s="45" t="s">
        <v>2</v>
      </c>
      <c r="D427" s="45">
        <v>140</v>
      </c>
      <c r="E427" s="486"/>
      <c r="F427" s="52">
        <f t="shared" si="2425"/>
        <v>0</v>
      </c>
      <c r="G427" s="47"/>
      <c r="H427" s="52">
        <f t="shared" si="2426"/>
        <v>0</v>
      </c>
      <c r="I427" s="47"/>
      <c r="J427" s="52">
        <f t="shared" si="2427"/>
        <v>0</v>
      </c>
      <c r="K427" s="47"/>
      <c r="L427" s="52">
        <f t="shared" si="2428"/>
        <v>0</v>
      </c>
      <c r="M427" s="47"/>
      <c r="N427" s="52">
        <f t="shared" si="2429"/>
        <v>0</v>
      </c>
      <c r="O427" s="47"/>
      <c r="P427" s="52">
        <f t="shared" si="2430"/>
        <v>0</v>
      </c>
      <c r="Q427" s="47"/>
      <c r="R427" s="52">
        <f t="shared" si="2431"/>
        <v>0</v>
      </c>
      <c r="S427" s="47"/>
      <c r="T427" s="52">
        <f t="shared" si="2432"/>
        <v>0</v>
      </c>
      <c r="U427" s="47"/>
      <c r="V427" s="52">
        <f t="shared" si="2433"/>
        <v>0</v>
      </c>
      <c r="W427" s="47"/>
      <c r="X427" s="52">
        <f t="shared" si="2434"/>
        <v>0</v>
      </c>
      <c r="Y427" s="47"/>
      <c r="Z427" s="52">
        <f t="shared" si="2435"/>
        <v>0</v>
      </c>
      <c r="AA427" s="47"/>
      <c r="AB427" s="481">
        <f t="shared" si="2436"/>
        <v>0</v>
      </c>
      <c r="AC427" s="486"/>
      <c r="AD427" s="52">
        <f t="shared" si="2395"/>
        <v>0</v>
      </c>
      <c r="AE427" s="47"/>
      <c r="AF427" s="52">
        <f t="shared" si="2396"/>
        <v>0</v>
      </c>
      <c r="AG427" s="47"/>
      <c r="AH427" s="52">
        <f t="shared" si="2397"/>
        <v>0</v>
      </c>
      <c r="AI427" s="47"/>
      <c r="AJ427" s="52">
        <f t="shared" si="2398"/>
        <v>0</v>
      </c>
      <c r="AK427" s="47"/>
      <c r="AL427" s="52">
        <f t="shared" si="2399"/>
        <v>0</v>
      </c>
      <c r="AM427" s="47"/>
      <c r="AN427" s="52">
        <f t="shared" si="2400"/>
        <v>0</v>
      </c>
      <c r="AO427" s="47"/>
      <c r="AP427" s="52">
        <f t="shared" si="2401"/>
        <v>0</v>
      </c>
      <c r="AQ427" s="47"/>
      <c r="AR427" s="52">
        <f t="shared" si="2402"/>
        <v>0</v>
      </c>
      <c r="AS427" s="47"/>
      <c r="AT427" s="52">
        <f t="shared" si="2403"/>
        <v>0</v>
      </c>
      <c r="AU427" s="47"/>
      <c r="AV427" s="52">
        <f t="shared" si="2404"/>
        <v>0</v>
      </c>
      <c r="AW427" s="47"/>
      <c r="AX427" s="52">
        <f t="shared" si="2405"/>
        <v>0</v>
      </c>
      <c r="AY427" s="47"/>
      <c r="AZ427" s="481">
        <f t="shared" si="2406"/>
        <v>0</v>
      </c>
      <c r="BA427" s="486"/>
      <c r="BB427" s="52">
        <f t="shared" si="2407"/>
        <v>0</v>
      </c>
      <c r="BC427" s="47"/>
      <c r="BD427" s="52">
        <f t="shared" si="2408"/>
        <v>0</v>
      </c>
      <c r="BE427" s="47"/>
      <c r="BF427" s="52">
        <f t="shared" si="2409"/>
        <v>0</v>
      </c>
      <c r="BG427" s="47"/>
      <c r="BH427" s="52">
        <f t="shared" si="2410"/>
        <v>0</v>
      </c>
      <c r="BI427" s="47"/>
      <c r="BJ427" s="52">
        <f t="shared" si="2411"/>
        <v>0</v>
      </c>
      <c r="BK427" s="47"/>
      <c r="BL427" s="52">
        <f t="shared" si="2412"/>
        <v>0</v>
      </c>
      <c r="BM427" s="47"/>
      <c r="BN427" s="52">
        <f t="shared" si="2413"/>
        <v>0</v>
      </c>
      <c r="BO427" s="47"/>
      <c r="BP427" s="52">
        <f t="shared" si="2414"/>
        <v>0</v>
      </c>
      <c r="BQ427" s="47"/>
      <c r="BR427" s="52">
        <f t="shared" si="2415"/>
        <v>0</v>
      </c>
      <c r="BS427" s="47"/>
      <c r="BT427" s="52">
        <f t="shared" si="2416"/>
        <v>0</v>
      </c>
      <c r="BU427" s="47"/>
      <c r="BV427" s="52">
        <f t="shared" si="2417"/>
        <v>0</v>
      </c>
      <c r="BW427" s="47"/>
      <c r="BX427" s="505">
        <f t="shared" si="2418"/>
        <v>0</v>
      </c>
      <c r="BY427" s="499"/>
      <c r="BZ427" s="52">
        <f t="shared" si="2419"/>
        <v>0</v>
      </c>
      <c r="CA427" s="47"/>
      <c r="CB427" s="52">
        <f t="shared" si="2420"/>
        <v>0</v>
      </c>
      <c r="CC427" s="47"/>
      <c r="CD427" s="52">
        <f t="shared" si="2421"/>
        <v>0</v>
      </c>
      <c r="CE427" s="47"/>
      <c r="CF427" s="52">
        <f t="shared" si="2422"/>
        <v>0</v>
      </c>
      <c r="CG427" s="42"/>
      <c r="CH427" s="49">
        <f t="shared" si="2423"/>
        <v>0</v>
      </c>
      <c r="CI427" s="49">
        <f t="shared" si="2424"/>
        <v>0</v>
      </c>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495"/>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row>
    <row r="428" spans="1:263" s="3" customFormat="1" hidden="1" x14ac:dyDescent="0.2">
      <c r="A428" s="45"/>
      <c r="B428" s="45"/>
      <c r="C428" s="45" t="s">
        <v>7</v>
      </c>
      <c r="D428" s="45">
        <v>118</v>
      </c>
      <c r="E428" s="486"/>
      <c r="F428" s="52">
        <f t="shared" si="2425"/>
        <v>0</v>
      </c>
      <c r="G428" s="47"/>
      <c r="H428" s="52">
        <f t="shared" si="2426"/>
        <v>0</v>
      </c>
      <c r="I428" s="47"/>
      <c r="J428" s="52">
        <f t="shared" si="2427"/>
        <v>0</v>
      </c>
      <c r="K428" s="47"/>
      <c r="L428" s="52">
        <f t="shared" si="2428"/>
        <v>0</v>
      </c>
      <c r="M428" s="47"/>
      <c r="N428" s="52">
        <f t="shared" si="2429"/>
        <v>0</v>
      </c>
      <c r="O428" s="47"/>
      <c r="P428" s="52">
        <f t="shared" si="2430"/>
        <v>0</v>
      </c>
      <c r="Q428" s="47"/>
      <c r="R428" s="52">
        <f t="shared" si="2431"/>
        <v>0</v>
      </c>
      <c r="S428" s="47"/>
      <c r="T428" s="52">
        <f t="shared" si="2432"/>
        <v>0</v>
      </c>
      <c r="U428" s="47"/>
      <c r="V428" s="52">
        <f t="shared" si="2433"/>
        <v>0</v>
      </c>
      <c r="W428" s="47"/>
      <c r="X428" s="52">
        <f t="shared" si="2434"/>
        <v>0</v>
      </c>
      <c r="Y428" s="47"/>
      <c r="Z428" s="52">
        <f t="shared" si="2435"/>
        <v>0</v>
      </c>
      <c r="AA428" s="47"/>
      <c r="AB428" s="481">
        <f t="shared" si="2436"/>
        <v>0</v>
      </c>
      <c r="AC428" s="486"/>
      <c r="AD428" s="52">
        <f t="shared" si="2395"/>
        <v>0</v>
      </c>
      <c r="AE428" s="47"/>
      <c r="AF428" s="52">
        <f t="shared" si="2396"/>
        <v>0</v>
      </c>
      <c r="AG428" s="47"/>
      <c r="AH428" s="52">
        <f t="shared" si="2397"/>
        <v>0</v>
      </c>
      <c r="AI428" s="47"/>
      <c r="AJ428" s="52">
        <f t="shared" si="2398"/>
        <v>0</v>
      </c>
      <c r="AK428" s="47"/>
      <c r="AL428" s="52">
        <f t="shared" si="2399"/>
        <v>0</v>
      </c>
      <c r="AM428" s="47"/>
      <c r="AN428" s="52">
        <f t="shared" si="2400"/>
        <v>0</v>
      </c>
      <c r="AO428" s="47"/>
      <c r="AP428" s="52">
        <f t="shared" si="2401"/>
        <v>0</v>
      </c>
      <c r="AQ428" s="47"/>
      <c r="AR428" s="52">
        <f t="shared" si="2402"/>
        <v>0</v>
      </c>
      <c r="AS428" s="47"/>
      <c r="AT428" s="52">
        <f t="shared" si="2403"/>
        <v>0</v>
      </c>
      <c r="AU428" s="47"/>
      <c r="AV428" s="52">
        <f t="shared" si="2404"/>
        <v>0</v>
      </c>
      <c r="AW428" s="47"/>
      <c r="AX428" s="52">
        <f t="shared" si="2405"/>
        <v>0</v>
      </c>
      <c r="AY428" s="47"/>
      <c r="AZ428" s="481">
        <f t="shared" si="2406"/>
        <v>0</v>
      </c>
      <c r="BA428" s="486"/>
      <c r="BB428" s="52">
        <f t="shared" si="2407"/>
        <v>0</v>
      </c>
      <c r="BC428" s="47"/>
      <c r="BD428" s="52">
        <f t="shared" si="2408"/>
        <v>0</v>
      </c>
      <c r="BE428" s="47"/>
      <c r="BF428" s="52">
        <f t="shared" si="2409"/>
        <v>0</v>
      </c>
      <c r="BG428" s="47"/>
      <c r="BH428" s="52">
        <f t="shared" si="2410"/>
        <v>0</v>
      </c>
      <c r="BI428" s="47"/>
      <c r="BJ428" s="52">
        <f t="shared" si="2411"/>
        <v>0</v>
      </c>
      <c r="BK428" s="47"/>
      <c r="BL428" s="52">
        <f t="shared" si="2412"/>
        <v>0</v>
      </c>
      <c r="BM428" s="47"/>
      <c r="BN428" s="52">
        <f t="shared" si="2413"/>
        <v>0</v>
      </c>
      <c r="BO428" s="47"/>
      <c r="BP428" s="52">
        <f t="shared" si="2414"/>
        <v>0</v>
      </c>
      <c r="BQ428" s="47"/>
      <c r="BR428" s="52">
        <f t="shared" si="2415"/>
        <v>0</v>
      </c>
      <c r="BS428" s="47"/>
      <c r="BT428" s="52">
        <f t="shared" si="2416"/>
        <v>0</v>
      </c>
      <c r="BU428" s="47"/>
      <c r="BV428" s="52">
        <f t="shared" si="2417"/>
        <v>0</v>
      </c>
      <c r="BW428" s="47"/>
      <c r="BX428" s="505">
        <f t="shared" si="2418"/>
        <v>0</v>
      </c>
      <c r="BY428" s="499"/>
      <c r="BZ428" s="52">
        <f t="shared" si="2419"/>
        <v>0</v>
      </c>
      <c r="CA428" s="47"/>
      <c r="CB428" s="52">
        <f t="shared" si="2420"/>
        <v>0</v>
      </c>
      <c r="CC428" s="47"/>
      <c r="CD428" s="52">
        <f t="shared" si="2421"/>
        <v>0</v>
      </c>
      <c r="CE428" s="47"/>
      <c r="CF428" s="52">
        <f t="shared" si="2422"/>
        <v>0</v>
      </c>
      <c r="CG428" s="42"/>
      <c r="CH428" s="49">
        <f t="shared" si="2423"/>
        <v>0</v>
      </c>
      <c r="CI428" s="49">
        <f t="shared" si="2424"/>
        <v>0</v>
      </c>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495"/>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row>
    <row r="429" spans="1:263" s="3" customFormat="1" hidden="1" x14ac:dyDescent="0.2">
      <c r="A429" s="45"/>
      <c r="B429" s="45"/>
      <c r="C429" s="45" t="s">
        <v>7</v>
      </c>
      <c r="D429" s="45">
        <v>118</v>
      </c>
      <c r="E429" s="486"/>
      <c r="F429" s="52">
        <f t="shared" si="2425"/>
        <v>0</v>
      </c>
      <c r="G429" s="47"/>
      <c r="H429" s="52">
        <f t="shared" si="2426"/>
        <v>0</v>
      </c>
      <c r="I429" s="47"/>
      <c r="J429" s="52">
        <f t="shared" si="2427"/>
        <v>0</v>
      </c>
      <c r="K429" s="47"/>
      <c r="L429" s="52">
        <f t="shared" si="2428"/>
        <v>0</v>
      </c>
      <c r="M429" s="47"/>
      <c r="N429" s="52">
        <f t="shared" si="2429"/>
        <v>0</v>
      </c>
      <c r="O429" s="47"/>
      <c r="P429" s="52">
        <f t="shared" si="2430"/>
        <v>0</v>
      </c>
      <c r="Q429" s="47"/>
      <c r="R429" s="52">
        <f t="shared" si="2431"/>
        <v>0</v>
      </c>
      <c r="S429" s="47"/>
      <c r="T429" s="52">
        <f t="shared" si="2432"/>
        <v>0</v>
      </c>
      <c r="U429" s="47"/>
      <c r="V429" s="52">
        <f t="shared" si="2433"/>
        <v>0</v>
      </c>
      <c r="W429" s="47"/>
      <c r="X429" s="52">
        <f t="shared" si="2434"/>
        <v>0</v>
      </c>
      <c r="Y429" s="47"/>
      <c r="Z429" s="52">
        <f t="shared" si="2435"/>
        <v>0</v>
      </c>
      <c r="AA429" s="47"/>
      <c r="AB429" s="481">
        <f t="shared" si="2436"/>
        <v>0</v>
      </c>
      <c r="AC429" s="486"/>
      <c r="AD429" s="52">
        <f t="shared" si="2395"/>
        <v>0</v>
      </c>
      <c r="AE429" s="47"/>
      <c r="AF429" s="52">
        <f t="shared" si="2396"/>
        <v>0</v>
      </c>
      <c r="AG429" s="47"/>
      <c r="AH429" s="52">
        <f t="shared" si="2397"/>
        <v>0</v>
      </c>
      <c r="AI429" s="47"/>
      <c r="AJ429" s="52">
        <f t="shared" si="2398"/>
        <v>0</v>
      </c>
      <c r="AK429" s="47"/>
      <c r="AL429" s="52">
        <f t="shared" si="2399"/>
        <v>0</v>
      </c>
      <c r="AM429" s="47"/>
      <c r="AN429" s="52">
        <f t="shared" si="2400"/>
        <v>0</v>
      </c>
      <c r="AO429" s="47"/>
      <c r="AP429" s="52">
        <f t="shared" si="2401"/>
        <v>0</v>
      </c>
      <c r="AQ429" s="47"/>
      <c r="AR429" s="52">
        <f t="shared" si="2402"/>
        <v>0</v>
      </c>
      <c r="AS429" s="47"/>
      <c r="AT429" s="52">
        <f t="shared" si="2403"/>
        <v>0</v>
      </c>
      <c r="AU429" s="47"/>
      <c r="AV429" s="52">
        <f t="shared" si="2404"/>
        <v>0</v>
      </c>
      <c r="AW429" s="47"/>
      <c r="AX429" s="52">
        <f t="shared" si="2405"/>
        <v>0</v>
      </c>
      <c r="AY429" s="47"/>
      <c r="AZ429" s="481">
        <f t="shared" si="2406"/>
        <v>0</v>
      </c>
      <c r="BA429" s="486"/>
      <c r="BB429" s="52">
        <f t="shared" si="2407"/>
        <v>0</v>
      </c>
      <c r="BC429" s="47"/>
      <c r="BD429" s="52">
        <f t="shared" si="2408"/>
        <v>0</v>
      </c>
      <c r="BE429" s="47"/>
      <c r="BF429" s="52">
        <f t="shared" si="2409"/>
        <v>0</v>
      </c>
      <c r="BG429" s="47"/>
      <c r="BH429" s="52">
        <f t="shared" si="2410"/>
        <v>0</v>
      </c>
      <c r="BI429" s="47"/>
      <c r="BJ429" s="52">
        <f t="shared" si="2411"/>
        <v>0</v>
      </c>
      <c r="BK429" s="47"/>
      <c r="BL429" s="52">
        <f t="shared" si="2412"/>
        <v>0</v>
      </c>
      <c r="BM429" s="47"/>
      <c r="BN429" s="52">
        <f t="shared" si="2413"/>
        <v>0</v>
      </c>
      <c r="BO429" s="47"/>
      <c r="BP429" s="52">
        <f t="shared" si="2414"/>
        <v>0</v>
      </c>
      <c r="BQ429" s="47"/>
      <c r="BR429" s="52">
        <f t="shared" si="2415"/>
        <v>0</v>
      </c>
      <c r="BS429" s="47"/>
      <c r="BT429" s="52">
        <f t="shared" si="2416"/>
        <v>0</v>
      </c>
      <c r="BU429" s="47"/>
      <c r="BV429" s="52">
        <f t="shared" si="2417"/>
        <v>0</v>
      </c>
      <c r="BW429" s="47"/>
      <c r="BX429" s="505">
        <f t="shared" si="2418"/>
        <v>0</v>
      </c>
      <c r="BY429" s="499"/>
      <c r="BZ429" s="52">
        <f t="shared" si="2419"/>
        <v>0</v>
      </c>
      <c r="CA429" s="47"/>
      <c r="CB429" s="52">
        <f t="shared" si="2420"/>
        <v>0</v>
      </c>
      <c r="CC429" s="47"/>
      <c r="CD429" s="52">
        <f t="shared" si="2421"/>
        <v>0</v>
      </c>
      <c r="CE429" s="47"/>
      <c r="CF429" s="52">
        <f t="shared" si="2422"/>
        <v>0</v>
      </c>
      <c r="CG429" s="42"/>
      <c r="CH429" s="49">
        <f t="shared" si="2423"/>
        <v>0</v>
      </c>
      <c r="CI429" s="49">
        <f t="shared" si="2424"/>
        <v>0</v>
      </c>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495"/>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row>
    <row r="430" spans="1:263" s="3" customFormat="1" hidden="1" x14ac:dyDescent="0.2">
      <c r="A430" s="45"/>
      <c r="B430" s="45"/>
      <c r="C430" s="45" t="s">
        <v>7</v>
      </c>
      <c r="D430" s="45">
        <v>118</v>
      </c>
      <c r="E430" s="486"/>
      <c r="F430" s="52">
        <f t="shared" si="2425"/>
        <v>0</v>
      </c>
      <c r="G430" s="47"/>
      <c r="H430" s="52">
        <f t="shared" si="2426"/>
        <v>0</v>
      </c>
      <c r="I430" s="47"/>
      <c r="J430" s="52">
        <f t="shared" si="2427"/>
        <v>0</v>
      </c>
      <c r="K430" s="47"/>
      <c r="L430" s="52">
        <f t="shared" si="2428"/>
        <v>0</v>
      </c>
      <c r="M430" s="47"/>
      <c r="N430" s="52">
        <f t="shared" si="2429"/>
        <v>0</v>
      </c>
      <c r="O430" s="47"/>
      <c r="P430" s="52">
        <f t="shared" si="2430"/>
        <v>0</v>
      </c>
      <c r="Q430" s="47"/>
      <c r="R430" s="52">
        <f t="shared" si="2431"/>
        <v>0</v>
      </c>
      <c r="S430" s="47"/>
      <c r="T430" s="52">
        <f t="shared" si="2432"/>
        <v>0</v>
      </c>
      <c r="U430" s="47"/>
      <c r="V430" s="52">
        <f t="shared" si="2433"/>
        <v>0</v>
      </c>
      <c r="W430" s="47"/>
      <c r="X430" s="52">
        <f t="shared" si="2434"/>
        <v>0</v>
      </c>
      <c r="Y430" s="47"/>
      <c r="Z430" s="52">
        <f t="shared" si="2435"/>
        <v>0</v>
      </c>
      <c r="AA430" s="47"/>
      <c r="AB430" s="481">
        <f t="shared" si="2436"/>
        <v>0</v>
      </c>
      <c r="AC430" s="486"/>
      <c r="AD430" s="52">
        <f t="shared" si="2395"/>
        <v>0</v>
      </c>
      <c r="AE430" s="47"/>
      <c r="AF430" s="52">
        <f t="shared" si="2396"/>
        <v>0</v>
      </c>
      <c r="AG430" s="47"/>
      <c r="AH430" s="52">
        <f t="shared" si="2397"/>
        <v>0</v>
      </c>
      <c r="AI430" s="47"/>
      <c r="AJ430" s="52">
        <f t="shared" si="2398"/>
        <v>0</v>
      </c>
      <c r="AK430" s="47"/>
      <c r="AL430" s="52">
        <f t="shared" si="2399"/>
        <v>0</v>
      </c>
      <c r="AM430" s="47"/>
      <c r="AN430" s="52">
        <f t="shared" si="2400"/>
        <v>0</v>
      </c>
      <c r="AO430" s="47"/>
      <c r="AP430" s="52">
        <f t="shared" si="2401"/>
        <v>0</v>
      </c>
      <c r="AQ430" s="47"/>
      <c r="AR430" s="52">
        <f t="shared" si="2402"/>
        <v>0</v>
      </c>
      <c r="AS430" s="47"/>
      <c r="AT430" s="52">
        <f t="shared" si="2403"/>
        <v>0</v>
      </c>
      <c r="AU430" s="47"/>
      <c r="AV430" s="52">
        <f t="shared" si="2404"/>
        <v>0</v>
      </c>
      <c r="AW430" s="47"/>
      <c r="AX430" s="52">
        <f t="shared" si="2405"/>
        <v>0</v>
      </c>
      <c r="AY430" s="47"/>
      <c r="AZ430" s="481">
        <f t="shared" si="2406"/>
        <v>0</v>
      </c>
      <c r="BA430" s="486"/>
      <c r="BB430" s="52">
        <f t="shared" si="2407"/>
        <v>0</v>
      </c>
      <c r="BC430" s="47"/>
      <c r="BD430" s="52">
        <f t="shared" si="2408"/>
        <v>0</v>
      </c>
      <c r="BE430" s="47"/>
      <c r="BF430" s="52">
        <f t="shared" si="2409"/>
        <v>0</v>
      </c>
      <c r="BG430" s="47"/>
      <c r="BH430" s="52">
        <f t="shared" si="2410"/>
        <v>0</v>
      </c>
      <c r="BI430" s="47"/>
      <c r="BJ430" s="52">
        <f t="shared" si="2411"/>
        <v>0</v>
      </c>
      <c r="BK430" s="47"/>
      <c r="BL430" s="52">
        <f t="shared" si="2412"/>
        <v>0</v>
      </c>
      <c r="BM430" s="47"/>
      <c r="BN430" s="52">
        <f t="shared" si="2413"/>
        <v>0</v>
      </c>
      <c r="BO430" s="47"/>
      <c r="BP430" s="52">
        <f t="shared" si="2414"/>
        <v>0</v>
      </c>
      <c r="BQ430" s="47"/>
      <c r="BR430" s="52">
        <f t="shared" si="2415"/>
        <v>0</v>
      </c>
      <c r="BS430" s="47"/>
      <c r="BT430" s="52">
        <f t="shared" si="2416"/>
        <v>0</v>
      </c>
      <c r="BU430" s="47"/>
      <c r="BV430" s="52">
        <f t="shared" si="2417"/>
        <v>0</v>
      </c>
      <c r="BW430" s="47"/>
      <c r="BX430" s="505">
        <f t="shared" si="2418"/>
        <v>0</v>
      </c>
      <c r="BY430" s="499"/>
      <c r="BZ430" s="52">
        <f t="shared" si="2419"/>
        <v>0</v>
      </c>
      <c r="CA430" s="47"/>
      <c r="CB430" s="52">
        <f t="shared" si="2420"/>
        <v>0</v>
      </c>
      <c r="CC430" s="47"/>
      <c r="CD430" s="52">
        <f t="shared" si="2421"/>
        <v>0</v>
      </c>
      <c r="CE430" s="47"/>
      <c r="CF430" s="52">
        <f t="shared" si="2422"/>
        <v>0</v>
      </c>
      <c r="CG430" s="42"/>
      <c r="CH430" s="49">
        <f t="shared" si="2423"/>
        <v>0</v>
      </c>
      <c r="CI430" s="49">
        <f t="shared" si="2424"/>
        <v>0</v>
      </c>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495"/>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row>
    <row r="431" spans="1:263" s="3" customFormat="1" hidden="1" x14ac:dyDescent="0.2">
      <c r="A431" s="45"/>
      <c r="B431" s="45"/>
      <c r="C431" s="45" t="s">
        <v>7</v>
      </c>
      <c r="D431" s="45">
        <v>118</v>
      </c>
      <c r="E431" s="486"/>
      <c r="F431" s="52">
        <f t="shared" si="2425"/>
        <v>0</v>
      </c>
      <c r="G431" s="47"/>
      <c r="H431" s="52">
        <f t="shared" si="2426"/>
        <v>0</v>
      </c>
      <c r="I431" s="47"/>
      <c r="J431" s="52">
        <f t="shared" si="2427"/>
        <v>0</v>
      </c>
      <c r="K431" s="47"/>
      <c r="L431" s="52">
        <f t="shared" si="2428"/>
        <v>0</v>
      </c>
      <c r="M431" s="47"/>
      <c r="N431" s="52">
        <f t="shared" si="2429"/>
        <v>0</v>
      </c>
      <c r="O431" s="47"/>
      <c r="P431" s="52">
        <f t="shared" si="2430"/>
        <v>0</v>
      </c>
      <c r="Q431" s="47"/>
      <c r="R431" s="52">
        <f t="shared" si="2431"/>
        <v>0</v>
      </c>
      <c r="S431" s="47"/>
      <c r="T431" s="52">
        <f t="shared" si="2432"/>
        <v>0</v>
      </c>
      <c r="U431" s="47"/>
      <c r="V431" s="52">
        <f t="shared" si="2433"/>
        <v>0</v>
      </c>
      <c r="W431" s="47"/>
      <c r="X431" s="52">
        <f t="shared" si="2434"/>
        <v>0</v>
      </c>
      <c r="Y431" s="47"/>
      <c r="Z431" s="52">
        <f t="shared" si="2435"/>
        <v>0</v>
      </c>
      <c r="AA431" s="47"/>
      <c r="AB431" s="481">
        <f t="shared" si="2436"/>
        <v>0</v>
      </c>
      <c r="AC431" s="486"/>
      <c r="AD431" s="52">
        <f t="shared" si="2395"/>
        <v>0</v>
      </c>
      <c r="AE431" s="47"/>
      <c r="AF431" s="52">
        <f t="shared" si="2396"/>
        <v>0</v>
      </c>
      <c r="AG431" s="47"/>
      <c r="AH431" s="52">
        <f t="shared" si="2397"/>
        <v>0</v>
      </c>
      <c r="AI431" s="47"/>
      <c r="AJ431" s="52">
        <f t="shared" si="2398"/>
        <v>0</v>
      </c>
      <c r="AK431" s="47"/>
      <c r="AL431" s="52">
        <f t="shared" si="2399"/>
        <v>0</v>
      </c>
      <c r="AM431" s="47"/>
      <c r="AN431" s="52">
        <f t="shared" si="2400"/>
        <v>0</v>
      </c>
      <c r="AO431" s="47"/>
      <c r="AP431" s="52">
        <f t="shared" si="2401"/>
        <v>0</v>
      </c>
      <c r="AQ431" s="47"/>
      <c r="AR431" s="52">
        <f t="shared" si="2402"/>
        <v>0</v>
      </c>
      <c r="AS431" s="47"/>
      <c r="AT431" s="52">
        <f t="shared" si="2403"/>
        <v>0</v>
      </c>
      <c r="AU431" s="47"/>
      <c r="AV431" s="52">
        <f t="shared" si="2404"/>
        <v>0</v>
      </c>
      <c r="AW431" s="47"/>
      <c r="AX431" s="52">
        <f t="shared" si="2405"/>
        <v>0</v>
      </c>
      <c r="AY431" s="47"/>
      <c r="AZ431" s="481">
        <f t="shared" si="2406"/>
        <v>0</v>
      </c>
      <c r="BA431" s="486"/>
      <c r="BB431" s="52">
        <f t="shared" si="2407"/>
        <v>0</v>
      </c>
      <c r="BC431" s="47"/>
      <c r="BD431" s="52">
        <f t="shared" si="2408"/>
        <v>0</v>
      </c>
      <c r="BE431" s="47"/>
      <c r="BF431" s="52">
        <f t="shared" si="2409"/>
        <v>0</v>
      </c>
      <c r="BG431" s="47"/>
      <c r="BH431" s="52">
        <f t="shared" si="2410"/>
        <v>0</v>
      </c>
      <c r="BI431" s="47"/>
      <c r="BJ431" s="52">
        <f t="shared" si="2411"/>
        <v>0</v>
      </c>
      <c r="BK431" s="47"/>
      <c r="BL431" s="52">
        <f t="shared" si="2412"/>
        <v>0</v>
      </c>
      <c r="BM431" s="47"/>
      <c r="BN431" s="52">
        <f t="shared" si="2413"/>
        <v>0</v>
      </c>
      <c r="BO431" s="47"/>
      <c r="BP431" s="52">
        <f t="shared" si="2414"/>
        <v>0</v>
      </c>
      <c r="BQ431" s="47"/>
      <c r="BR431" s="52">
        <f t="shared" si="2415"/>
        <v>0</v>
      </c>
      <c r="BS431" s="47"/>
      <c r="BT431" s="52">
        <f t="shared" si="2416"/>
        <v>0</v>
      </c>
      <c r="BU431" s="47"/>
      <c r="BV431" s="52">
        <f t="shared" si="2417"/>
        <v>0</v>
      </c>
      <c r="BW431" s="47"/>
      <c r="BX431" s="505">
        <f t="shared" si="2418"/>
        <v>0</v>
      </c>
      <c r="BY431" s="499"/>
      <c r="BZ431" s="52">
        <f t="shared" si="2419"/>
        <v>0</v>
      </c>
      <c r="CA431" s="47"/>
      <c r="CB431" s="52">
        <f t="shared" si="2420"/>
        <v>0</v>
      </c>
      <c r="CC431" s="47"/>
      <c r="CD431" s="52">
        <f t="shared" si="2421"/>
        <v>0</v>
      </c>
      <c r="CE431" s="47"/>
      <c r="CF431" s="52">
        <f t="shared" si="2422"/>
        <v>0</v>
      </c>
      <c r="CG431" s="42"/>
      <c r="CH431" s="49">
        <f t="shared" si="2423"/>
        <v>0</v>
      </c>
      <c r="CI431" s="49">
        <f t="shared" si="2424"/>
        <v>0</v>
      </c>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495"/>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row>
    <row r="432" spans="1:263" s="3" customFormat="1" hidden="1" x14ac:dyDescent="0.2">
      <c r="A432" s="45"/>
      <c r="B432" s="45"/>
      <c r="C432" s="45" t="s">
        <v>3</v>
      </c>
      <c r="D432" s="45">
        <v>100</v>
      </c>
      <c r="E432" s="486"/>
      <c r="F432" s="52">
        <f t="shared" si="2425"/>
        <v>0</v>
      </c>
      <c r="G432" s="47"/>
      <c r="H432" s="52">
        <f t="shared" si="2426"/>
        <v>0</v>
      </c>
      <c r="I432" s="47"/>
      <c r="J432" s="52">
        <f t="shared" si="2427"/>
        <v>0</v>
      </c>
      <c r="K432" s="47"/>
      <c r="L432" s="52">
        <f t="shared" si="2428"/>
        <v>0</v>
      </c>
      <c r="M432" s="47"/>
      <c r="N432" s="52">
        <f t="shared" si="2429"/>
        <v>0</v>
      </c>
      <c r="O432" s="47"/>
      <c r="P432" s="52">
        <f t="shared" si="2430"/>
        <v>0</v>
      </c>
      <c r="Q432" s="47"/>
      <c r="R432" s="52">
        <f t="shared" si="2431"/>
        <v>0</v>
      </c>
      <c r="S432" s="47"/>
      <c r="T432" s="52">
        <f t="shared" si="2432"/>
        <v>0</v>
      </c>
      <c r="U432" s="47"/>
      <c r="V432" s="52">
        <f t="shared" si="2433"/>
        <v>0</v>
      </c>
      <c r="W432" s="47"/>
      <c r="X432" s="52">
        <f t="shared" si="2434"/>
        <v>0</v>
      </c>
      <c r="Y432" s="47"/>
      <c r="Z432" s="52">
        <f t="shared" si="2435"/>
        <v>0</v>
      </c>
      <c r="AA432" s="47"/>
      <c r="AB432" s="481">
        <f t="shared" si="2436"/>
        <v>0</v>
      </c>
      <c r="AC432" s="486"/>
      <c r="AD432" s="52">
        <f t="shared" si="2395"/>
        <v>0</v>
      </c>
      <c r="AE432" s="47"/>
      <c r="AF432" s="52">
        <f t="shared" si="2396"/>
        <v>0</v>
      </c>
      <c r="AG432" s="47"/>
      <c r="AH432" s="52">
        <f t="shared" si="2397"/>
        <v>0</v>
      </c>
      <c r="AI432" s="47"/>
      <c r="AJ432" s="52">
        <f t="shared" si="2398"/>
        <v>0</v>
      </c>
      <c r="AK432" s="47"/>
      <c r="AL432" s="52">
        <f t="shared" si="2399"/>
        <v>0</v>
      </c>
      <c r="AM432" s="47"/>
      <c r="AN432" s="52">
        <f t="shared" si="2400"/>
        <v>0</v>
      </c>
      <c r="AO432" s="47"/>
      <c r="AP432" s="52">
        <f t="shared" si="2401"/>
        <v>0</v>
      </c>
      <c r="AQ432" s="47"/>
      <c r="AR432" s="52">
        <f t="shared" si="2402"/>
        <v>0</v>
      </c>
      <c r="AS432" s="47"/>
      <c r="AT432" s="52">
        <f t="shared" si="2403"/>
        <v>0</v>
      </c>
      <c r="AU432" s="47"/>
      <c r="AV432" s="52">
        <f t="shared" si="2404"/>
        <v>0</v>
      </c>
      <c r="AW432" s="47"/>
      <c r="AX432" s="52">
        <f t="shared" si="2405"/>
        <v>0</v>
      </c>
      <c r="AY432" s="47"/>
      <c r="AZ432" s="481">
        <f t="shared" si="2406"/>
        <v>0</v>
      </c>
      <c r="BA432" s="486"/>
      <c r="BB432" s="52">
        <f t="shared" si="2407"/>
        <v>0</v>
      </c>
      <c r="BC432" s="47"/>
      <c r="BD432" s="52">
        <f t="shared" si="2408"/>
        <v>0</v>
      </c>
      <c r="BE432" s="47"/>
      <c r="BF432" s="52">
        <f t="shared" si="2409"/>
        <v>0</v>
      </c>
      <c r="BG432" s="47"/>
      <c r="BH432" s="52">
        <f t="shared" si="2410"/>
        <v>0</v>
      </c>
      <c r="BI432" s="47"/>
      <c r="BJ432" s="52">
        <f t="shared" si="2411"/>
        <v>0</v>
      </c>
      <c r="BK432" s="47"/>
      <c r="BL432" s="52">
        <f t="shared" si="2412"/>
        <v>0</v>
      </c>
      <c r="BM432" s="47"/>
      <c r="BN432" s="52">
        <f t="shared" si="2413"/>
        <v>0</v>
      </c>
      <c r="BO432" s="47"/>
      <c r="BP432" s="52">
        <f t="shared" si="2414"/>
        <v>0</v>
      </c>
      <c r="BQ432" s="47"/>
      <c r="BR432" s="52">
        <f t="shared" si="2415"/>
        <v>0</v>
      </c>
      <c r="BS432" s="47"/>
      <c r="BT432" s="52">
        <f t="shared" si="2416"/>
        <v>0</v>
      </c>
      <c r="BU432" s="47"/>
      <c r="BV432" s="52">
        <f t="shared" si="2417"/>
        <v>0</v>
      </c>
      <c r="BW432" s="47"/>
      <c r="BX432" s="505">
        <f t="shared" si="2418"/>
        <v>0</v>
      </c>
      <c r="BY432" s="499"/>
      <c r="BZ432" s="52">
        <f t="shared" si="2419"/>
        <v>0</v>
      </c>
      <c r="CA432" s="47"/>
      <c r="CB432" s="52">
        <f t="shared" si="2420"/>
        <v>0</v>
      </c>
      <c r="CC432" s="47"/>
      <c r="CD432" s="52">
        <f t="shared" si="2421"/>
        <v>0</v>
      </c>
      <c r="CE432" s="47"/>
      <c r="CF432" s="52">
        <f t="shared" si="2422"/>
        <v>0</v>
      </c>
      <c r="CG432" s="42"/>
      <c r="CH432" s="49">
        <f t="shared" si="2423"/>
        <v>0</v>
      </c>
      <c r="CI432" s="49">
        <f t="shared" si="2424"/>
        <v>0</v>
      </c>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495"/>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row>
    <row r="433" spans="1:263" s="3" customFormat="1" hidden="1" x14ac:dyDescent="0.2">
      <c r="A433" s="45"/>
      <c r="B433" s="45"/>
      <c r="C433" s="45" t="s">
        <v>3</v>
      </c>
      <c r="D433" s="45">
        <v>100</v>
      </c>
      <c r="E433" s="486"/>
      <c r="F433" s="52">
        <f t="shared" si="2425"/>
        <v>0</v>
      </c>
      <c r="G433" s="47"/>
      <c r="H433" s="52">
        <f t="shared" si="2426"/>
        <v>0</v>
      </c>
      <c r="I433" s="47"/>
      <c r="J433" s="52">
        <f t="shared" si="2427"/>
        <v>0</v>
      </c>
      <c r="K433" s="47"/>
      <c r="L433" s="52">
        <f t="shared" si="2428"/>
        <v>0</v>
      </c>
      <c r="M433" s="47"/>
      <c r="N433" s="52">
        <f t="shared" si="2429"/>
        <v>0</v>
      </c>
      <c r="O433" s="47"/>
      <c r="P433" s="52">
        <f t="shared" si="2430"/>
        <v>0</v>
      </c>
      <c r="Q433" s="47"/>
      <c r="R433" s="52">
        <f t="shared" si="2431"/>
        <v>0</v>
      </c>
      <c r="S433" s="47"/>
      <c r="T433" s="52">
        <f t="shared" si="2432"/>
        <v>0</v>
      </c>
      <c r="U433" s="47"/>
      <c r="V433" s="52">
        <f t="shared" si="2433"/>
        <v>0</v>
      </c>
      <c r="W433" s="47"/>
      <c r="X433" s="52">
        <f t="shared" si="2434"/>
        <v>0</v>
      </c>
      <c r="Y433" s="47"/>
      <c r="Z433" s="52">
        <f t="shared" si="2435"/>
        <v>0</v>
      </c>
      <c r="AA433" s="47"/>
      <c r="AB433" s="481">
        <f t="shared" si="2436"/>
        <v>0</v>
      </c>
      <c r="AC433" s="486"/>
      <c r="AD433" s="52">
        <f t="shared" si="2395"/>
        <v>0</v>
      </c>
      <c r="AE433" s="47"/>
      <c r="AF433" s="52">
        <f t="shared" si="2396"/>
        <v>0</v>
      </c>
      <c r="AG433" s="47"/>
      <c r="AH433" s="52">
        <f t="shared" si="2397"/>
        <v>0</v>
      </c>
      <c r="AI433" s="47"/>
      <c r="AJ433" s="52">
        <f t="shared" si="2398"/>
        <v>0</v>
      </c>
      <c r="AK433" s="47"/>
      <c r="AL433" s="52">
        <f t="shared" si="2399"/>
        <v>0</v>
      </c>
      <c r="AM433" s="47"/>
      <c r="AN433" s="52">
        <f t="shared" si="2400"/>
        <v>0</v>
      </c>
      <c r="AO433" s="47"/>
      <c r="AP433" s="52">
        <f t="shared" si="2401"/>
        <v>0</v>
      </c>
      <c r="AQ433" s="47"/>
      <c r="AR433" s="52">
        <f t="shared" si="2402"/>
        <v>0</v>
      </c>
      <c r="AS433" s="47"/>
      <c r="AT433" s="52">
        <f t="shared" si="2403"/>
        <v>0</v>
      </c>
      <c r="AU433" s="47"/>
      <c r="AV433" s="52">
        <f t="shared" si="2404"/>
        <v>0</v>
      </c>
      <c r="AW433" s="47"/>
      <c r="AX433" s="52">
        <f t="shared" si="2405"/>
        <v>0</v>
      </c>
      <c r="AY433" s="47"/>
      <c r="AZ433" s="481">
        <f t="shared" si="2406"/>
        <v>0</v>
      </c>
      <c r="BA433" s="486"/>
      <c r="BB433" s="52">
        <f t="shared" si="2407"/>
        <v>0</v>
      </c>
      <c r="BC433" s="47"/>
      <c r="BD433" s="52">
        <f t="shared" si="2408"/>
        <v>0</v>
      </c>
      <c r="BE433" s="47"/>
      <c r="BF433" s="52">
        <f t="shared" si="2409"/>
        <v>0</v>
      </c>
      <c r="BG433" s="47"/>
      <c r="BH433" s="52">
        <f t="shared" si="2410"/>
        <v>0</v>
      </c>
      <c r="BI433" s="47"/>
      <c r="BJ433" s="52">
        <f t="shared" si="2411"/>
        <v>0</v>
      </c>
      <c r="BK433" s="47"/>
      <c r="BL433" s="52">
        <f t="shared" si="2412"/>
        <v>0</v>
      </c>
      <c r="BM433" s="47"/>
      <c r="BN433" s="52">
        <f t="shared" si="2413"/>
        <v>0</v>
      </c>
      <c r="BO433" s="47"/>
      <c r="BP433" s="52">
        <f t="shared" si="2414"/>
        <v>0</v>
      </c>
      <c r="BQ433" s="47"/>
      <c r="BR433" s="52">
        <f t="shared" si="2415"/>
        <v>0</v>
      </c>
      <c r="BS433" s="47"/>
      <c r="BT433" s="52">
        <f t="shared" si="2416"/>
        <v>0</v>
      </c>
      <c r="BU433" s="47"/>
      <c r="BV433" s="52">
        <f t="shared" si="2417"/>
        <v>0</v>
      </c>
      <c r="BW433" s="47"/>
      <c r="BX433" s="505">
        <f t="shared" si="2418"/>
        <v>0</v>
      </c>
      <c r="BY433" s="499"/>
      <c r="BZ433" s="52">
        <f t="shared" si="2419"/>
        <v>0</v>
      </c>
      <c r="CA433" s="47"/>
      <c r="CB433" s="52">
        <f t="shared" si="2420"/>
        <v>0</v>
      </c>
      <c r="CC433" s="47"/>
      <c r="CD433" s="52">
        <f t="shared" si="2421"/>
        <v>0</v>
      </c>
      <c r="CE433" s="47"/>
      <c r="CF433" s="52">
        <f t="shared" si="2422"/>
        <v>0</v>
      </c>
      <c r="CG433" s="42"/>
      <c r="CH433" s="49">
        <f t="shared" si="2423"/>
        <v>0</v>
      </c>
      <c r="CI433" s="49">
        <f t="shared" si="2424"/>
        <v>0</v>
      </c>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495"/>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row>
    <row r="434" spans="1:263" s="3" customFormat="1" hidden="1" x14ac:dyDescent="0.2">
      <c r="A434" s="45"/>
      <c r="B434" s="45"/>
      <c r="C434" s="45" t="s">
        <v>3</v>
      </c>
      <c r="D434" s="45">
        <v>100</v>
      </c>
      <c r="E434" s="486"/>
      <c r="F434" s="52">
        <f t="shared" si="2425"/>
        <v>0</v>
      </c>
      <c r="G434" s="47"/>
      <c r="H434" s="52">
        <f t="shared" si="2426"/>
        <v>0</v>
      </c>
      <c r="I434" s="47"/>
      <c r="J434" s="52">
        <f t="shared" si="2427"/>
        <v>0</v>
      </c>
      <c r="K434" s="47"/>
      <c r="L434" s="52">
        <f t="shared" si="2428"/>
        <v>0</v>
      </c>
      <c r="M434" s="47"/>
      <c r="N434" s="52">
        <f t="shared" si="2429"/>
        <v>0</v>
      </c>
      <c r="O434" s="47"/>
      <c r="P434" s="52">
        <f t="shared" si="2430"/>
        <v>0</v>
      </c>
      <c r="Q434" s="47"/>
      <c r="R434" s="52">
        <f t="shared" si="2431"/>
        <v>0</v>
      </c>
      <c r="S434" s="47"/>
      <c r="T434" s="52">
        <f t="shared" si="2432"/>
        <v>0</v>
      </c>
      <c r="U434" s="47"/>
      <c r="V434" s="52">
        <f t="shared" si="2433"/>
        <v>0</v>
      </c>
      <c r="W434" s="47"/>
      <c r="X434" s="52">
        <f t="shared" si="2434"/>
        <v>0</v>
      </c>
      <c r="Y434" s="47"/>
      <c r="Z434" s="52">
        <f t="shared" si="2435"/>
        <v>0</v>
      </c>
      <c r="AA434" s="47"/>
      <c r="AB434" s="481">
        <f t="shared" si="2436"/>
        <v>0</v>
      </c>
      <c r="AC434" s="486"/>
      <c r="AD434" s="52">
        <f t="shared" si="2395"/>
        <v>0</v>
      </c>
      <c r="AE434" s="47"/>
      <c r="AF434" s="52">
        <f t="shared" si="2396"/>
        <v>0</v>
      </c>
      <c r="AG434" s="47"/>
      <c r="AH434" s="52">
        <f t="shared" si="2397"/>
        <v>0</v>
      </c>
      <c r="AI434" s="47"/>
      <c r="AJ434" s="52">
        <f t="shared" si="2398"/>
        <v>0</v>
      </c>
      <c r="AK434" s="47"/>
      <c r="AL434" s="52">
        <f t="shared" si="2399"/>
        <v>0</v>
      </c>
      <c r="AM434" s="47"/>
      <c r="AN434" s="52">
        <f t="shared" si="2400"/>
        <v>0</v>
      </c>
      <c r="AO434" s="47"/>
      <c r="AP434" s="52">
        <f t="shared" si="2401"/>
        <v>0</v>
      </c>
      <c r="AQ434" s="47"/>
      <c r="AR434" s="52">
        <f t="shared" si="2402"/>
        <v>0</v>
      </c>
      <c r="AS434" s="47"/>
      <c r="AT434" s="52">
        <f t="shared" si="2403"/>
        <v>0</v>
      </c>
      <c r="AU434" s="47"/>
      <c r="AV434" s="52">
        <f t="shared" si="2404"/>
        <v>0</v>
      </c>
      <c r="AW434" s="47"/>
      <c r="AX434" s="52">
        <f t="shared" si="2405"/>
        <v>0</v>
      </c>
      <c r="AY434" s="47"/>
      <c r="AZ434" s="481">
        <f t="shared" si="2406"/>
        <v>0</v>
      </c>
      <c r="BA434" s="486"/>
      <c r="BB434" s="52">
        <f t="shared" si="2407"/>
        <v>0</v>
      </c>
      <c r="BC434" s="47"/>
      <c r="BD434" s="52">
        <f t="shared" si="2408"/>
        <v>0</v>
      </c>
      <c r="BE434" s="47"/>
      <c r="BF434" s="52">
        <f t="shared" si="2409"/>
        <v>0</v>
      </c>
      <c r="BG434" s="47"/>
      <c r="BH434" s="52">
        <f t="shared" si="2410"/>
        <v>0</v>
      </c>
      <c r="BI434" s="47"/>
      <c r="BJ434" s="52">
        <f t="shared" si="2411"/>
        <v>0</v>
      </c>
      <c r="BK434" s="47"/>
      <c r="BL434" s="52">
        <f t="shared" si="2412"/>
        <v>0</v>
      </c>
      <c r="BM434" s="47"/>
      <c r="BN434" s="52">
        <f t="shared" si="2413"/>
        <v>0</v>
      </c>
      <c r="BO434" s="47"/>
      <c r="BP434" s="52">
        <f t="shared" si="2414"/>
        <v>0</v>
      </c>
      <c r="BQ434" s="47"/>
      <c r="BR434" s="52">
        <f t="shared" si="2415"/>
        <v>0</v>
      </c>
      <c r="BS434" s="47"/>
      <c r="BT434" s="52">
        <f t="shared" si="2416"/>
        <v>0</v>
      </c>
      <c r="BU434" s="47"/>
      <c r="BV434" s="52">
        <f t="shared" si="2417"/>
        <v>0</v>
      </c>
      <c r="BW434" s="47"/>
      <c r="BX434" s="505">
        <f t="shared" si="2418"/>
        <v>0</v>
      </c>
      <c r="BY434" s="499"/>
      <c r="BZ434" s="52">
        <f t="shared" si="2419"/>
        <v>0</v>
      </c>
      <c r="CA434" s="47"/>
      <c r="CB434" s="52">
        <f t="shared" si="2420"/>
        <v>0</v>
      </c>
      <c r="CC434" s="47"/>
      <c r="CD434" s="52">
        <f t="shared" si="2421"/>
        <v>0</v>
      </c>
      <c r="CE434" s="47"/>
      <c r="CF434" s="52">
        <f t="shared" si="2422"/>
        <v>0</v>
      </c>
      <c r="CG434" s="42"/>
      <c r="CH434" s="49">
        <f t="shared" si="2423"/>
        <v>0</v>
      </c>
      <c r="CI434" s="49">
        <f t="shared" si="2424"/>
        <v>0</v>
      </c>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495"/>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row>
    <row r="435" spans="1:263" s="3" customFormat="1" hidden="1" x14ac:dyDescent="0.2">
      <c r="A435" s="45"/>
      <c r="B435" s="45"/>
      <c r="C435" s="45" t="s">
        <v>3</v>
      </c>
      <c r="D435" s="45">
        <v>100</v>
      </c>
      <c r="E435" s="486"/>
      <c r="F435" s="52">
        <f t="shared" si="2425"/>
        <v>0</v>
      </c>
      <c r="G435" s="47"/>
      <c r="H435" s="52">
        <f t="shared" si="2426"/>
        <v>0</v>
      </c>
      <c r="I435" s="47"/>
      <c r="J435" s="52">
        <f t="shared" si="2427"/>
        <v>0</v>
      </c>
      <c r="K435" s="47"/>
      <c r="L435" s="52">
        <f t="shared" si="2428"/>
        <v>0</v>
      </c>
      <c r="M435" s="47"/>
      <c r="N435" s="52">
        <f t="shared" si="2429"/>
        <v>0</v>
      </c>
      <c r="O435" s="47"/>
      <c r="P435" s="52">
        <f t="shared" si="2430"/>
        <v>0</v>
      </c>
      <c r="Q435" s="47"/>
      <c r="R435" s="52">
        <f t="shared" si="2431"/>
        <v>0</v>
      </c>
      <c r="S435" s="47"/>
      <c r="T435" s="52">
        <f t="shared" si="2432"/>
        <v>0</v>
      </c>
      <c r="U435" s="47"/>
      <c r="V435" s="52">
        <f t="shared" si="2433"/>
        <v>0</v>
      </c>
      <c r="W435" s="47"/>
      <c r="X435" s="52">
        <f t="shared" si="2434"/>
        <v>0</v>
      </c>
      <c r="Y435" s="47"/>
      <c r="Z435" s="52">
        <f t="shared" si="2435"/>
        <v>0</v>
      </c>
      <c r="AA435" s="47"/>
      <c r="AB435" s="481">
        <f t="shared" si="2436"/>
        <v>0</v>
      </c>
      <c r="AC435" s="486"/>
      <c r="AD435" s="52">
        <f t="shared" si="2395"/>
        <v>0</v>
      </c>
      <c r="AE435" s="47"/>
      <c r="AF435" s="52">
        <f t="shared" si="2396"/>
        <v>0</v>
      </c>
      <c r="AG435" s="47"/>
      <c r="AH435" s="52">
        <f t="shared" si="2397"/>
        <v>0</v>
      </c>
      <c r="AI435" s="47"/>
      <c r="AJ435" s="52">
        <f t="shared" si="2398"/>
        <v>0</v>
      </c>
      <c r="AK435" s="47"/>
      <c r="AL435" s="52">
        <f t="shared" si="2399"/>
        <v>0</v>
      </c>
      <c r="AM435" s="47"/>
      <c r="AN435" s="52">
        <f t="shared" si="2400"/>
        <v>0</v>
      </c>
      <c r="AO435" s="47"/>
      <c r="AP435" s="52">
        <f t="shared" si="2401"/>
        <v>0</v>
      </c>
      <c r="AQ435" s="47"/>
      <c r="AR435" s="52">
        <f t="shared" si="2402"/>
        <v>0</v>
      </c>
      <c r="AS435" s="47"/>
      <c r="AT435" s="52">
        <f t="shared" si="2403"/>
        <v>0</v>
      </c>
      <c r="AU435" s="47"/>
      <c r="AV435" s="52">
        <f t="shared" si="2404"/>
        <v>0</v>
      </c>
      <c r="AW435" s="47"/>
      <c r="AX435" s="52">
        <f t="shared" si="2405"/>
        <v>0</v>
      </c>
      <c r="AY435" s="47"/>
      <c r="AZ435" s="481">
        <f t="shared" si="2406"/>
        <v>0</v>
      </c>
      <c r="BA435" s="486"/>
      <c r="BB435" s="52">
        <f t="shared" si="2407"/>
        <v>0</v>
      </c>
      <c r="BC435" s="47"/>
      <c r="BD435" s="52">
        <f t="shared" si="2408"/>
        <v>0</v>
      </c>
      <c r="BE435" s="47"/>
      <c r="BF435" s="52">
        <f t="shared" si="2409"/>
        <v>0</v>
      </c>
      <c r="BG435" s="47"/>
      <c r="BH435" s="52">
        <f t="shared" si="2410"/>
        <v>0</v>
      </c>
      <c r="BI435" s="47"/>
      <c r="BJ435" s="52">
        <f t="shared" si="2411"/>
        <v>0</v>
      </c>
      <c r="BK435" s="47"/>
      <c r="BL435" s="52">
        <f t="shared" si="2412"/>
        <v>0</v>
      </c>
      <c r="BM435" s="47"/>
      <c r="BN435" s="52">
        <f t="shared" si="2413"/>
        <v>0</v>
      </c>
      <c r="BO435" s="47"/>
      <c r="BP435" s="52">
        <f t="shared" si="2414"/>
        <v>0</v>
      </c>
      <c r="BQ435" s="47"/>
      <c r="BR435" s="52">
        <f t="shared" si="2415"/>
        <v>0</v>
      </c>
      <c r="BS435" s="47"/>
      <c r="BT435" s="52">
        <f t="shared" si="2416"/>
        <v>0</v>
      </c>
      <c r="BU435" s="47"/>
      <c r="BV435" s="52">
        <f t="shared" si="2417"/>
        <v>0</v>
      </c>
      <c r="BW435" s="47"/>
      <c r="BX435" s="505">
        <f t="shared" si="2418"/>
        <v>0</v>
      </c>
      <c r="BY435" s="499"/>
      <c r="BZ435" s="52">
        <f t="shared" si="2419"/>
        <v>0</v>
      </c>
      <c r="CA435" s="47"/>
      <c r="CB435" s="52">
        <f t="shared" si="2420"/>
        <v>0</v>
      </c>
      <c r="CC435" s="47"/>
      <c r="CD435" s="52">
        <f t="shared" si="2421"/>
        <v>0</v>
      </c>
      <c r="CE435" s="47"/>
      <c r="CF435" s="52">
        <f t="shared" si="2422"/>
        <v>0</v>
      </c>
      <c r="CG435" s="42"/>
      <c r="CH435" s="49">
        <f t="shared" si="2423"/>
        <v>0</v>
      </c>
      <c r="CI435" s="49">
        <f t="shared" si="2424"/>
        <v>0</v>
      </c>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495"/>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row>
    <row r="436" spans="1:263" s="3" customFormat="1" hidden="1" x14ac:dyDescent="0.2">
      <c r="A436" s="45"/>
      <c r="B436" s="45"/>
      <c r="C436" s="45" t="s">
        <v>3</v>
      </c>
      <c r="D436" s="45">
        <v>100</v>
      </c>
      <c r="E436" s="486"/>
      <c r="F436" s="52">
        <f t="shared" si="2425"/>
        <v>0</v>
      </c>
      <c r="G436" s="47"/>
      <c r="H436" s="52">
        <f t="shared" si="2426"/>
        <v>0</v>
      </c>
      <c r="I436" s="47"/>
      <c r="J436" s="52">
        <f t="shared" si="2427"/>
        <v>0</v>
      </c>
      <c r="K436" s="47"/>
      <c r="L436" s="52">
        <f t="shared" si="2428"/>
        <v>0</v>
      </c>
      <c r="M436" s="47"/>
      <c r="N436" s="52">
        <f t="shared" si="2429"/>
        <v>0</v>
      </c>
      <c r="O436" s="47"/>
      <c r="P436" s="52">
        <f t="shared" si="2430"/>
        <v>0</v>
      </c>
      <c r="Q436" s="47"/>
      <c r="R436" s="52">
        <f t="shared" si="2431"/>
        <v>0</v>
      </c>
      <c r="S436" s="47"/>
      <c r="T436" s="52">
        <f t="shared" si="2432"/>
        <v>0</v>
      </c>
      <c r="U436" s="47"/>
      <c r="V436" s="52">
        <f t="shared" si="2433"/>
        <v>0</v>
      </c>
      <c r="W436" s="47"/>
      <c r="X436" s="52">
        <f t="shared" si="2434"/>
        <v>0</v>
      </c>
      <c r="Y436" s="47"/>
      <c r="Z436" s="52">
        <f t="shared" si="2435"/>
        <v>0</v>
      </c>
      <c r="AA436" s="47"/>
      <c r="AB436" s="481">
        <f t="shared" si="2436"/>
        <v>0</v>
      </c>
      <c r="AC436" s="486"/>
      <c r="AD436" s="52">
        <f t="shared" si="2395"/>
        <v>0</v>
      </c>
      <c r="AE436" s="47"/>
      <c r="AF436" s="52">
        <f t="shared" si="2396"/>
        <v>0</v>
      </c>
      <c r="AG436" s="47"/>
      <c r="AH436" s="52">
        <f t="shared" si="2397"/>
        <v>0</v>
      </c>
      <c r="AI436" s="47"/>
      <c r="AJ436" s="52">
        <f t="shared" si="2398"/>
        <v>0</v>
      </c>
      <c r="AK436" s="47"/>
      <c r="AL436" s="52">
        <f t="shared" si="2399"/>
        <v>0</v>
      </c>
      <c r="AM436" s="47"/>
      <c r="AN436" s="52">
        <f t="shared" si="2400"/>
        <v>0</v>
      </c>
      <c r="AO436" s="47"/>
      <c r="AP436" s="52">
        <f t="shared" si="2401"/>
        <v>0</v>
      </c>
      <c r="AQ436" s="47"/>
      <c r="AR436" s="52">
        <f t="shared" si="2402"/>
        <v>0</v>
      </c>
      <c r="AS436" s="47"/>
      <c r="AT436" s="52">
        <f t="shared" si="2403"/>
        <v>0</v>
      </c>
      <c r="AU436" s="47"/>
      <c r="AV436" s="52">
        <f t="shared" si="2404"/>
        <v>0</v>
      </c>
      <c r="AW436" s="47"/>
      <c r="AX436" s="52">
        <f t="shared" si="2405"/>
        <v>0</v>
      </c>
      <c r="AY436" s="47"/>
      <c r="AZ436" s="481">
        <f t="shared" si="2406"/>
        <v>0</v>
      </c>
      <c r="BA436" s="486"/>
      <c r="BB436" s="52">
        <f t="shared" si="2407"/>
        <v>0</v>
      </c>
      <c r="BC436" s="47"/>
      <c r="BD436" s="52">
        <f t="shared" si="2408"/>
        <v>0</v>
      </c>
      <c r="BE436" s="47"/>
      <c r="BF436" s="52">
        <f t="shared" si="2409"/>
        <v>0</v>
      </c>
      <c r="BG436" s="47"/>
      <c r="BH436" s="52">
        <f t="shared" si="2410"/>
        <v>0</v>
      </c>
      <c r="BI436" s="47"/>
      <c r="BJ436" s="52">
        <f t="shared" si="2411"/>
        <v>0</v>
      </c>
      <c r="BK436" s="47"/>
      <c r="BL436" s="52">
        <f t="shared" si="2412"/>
        <v>0</v>
      </c>
      <c r="BM436" s="47"/>
      <c r="BN436" s="52">
        <f t="shared" si="2413"/>
        <v>0</v>
      </c>
      <c r="BO436" s="47"/>
      <c r="BP436" s="52">
        <f t="shared" si="2414"/>
        <v>0</v>
      </c>
      <c r="BQ436" s="47"/>
      <c r="BR436" s="52">
        <f t="shared" si="2415"/>
        <v>0</v>
      </c>
      <c r="BS436" s="47"/>
      <c r="BT436" s="52">
        <f t="shared" si="2416"/>
        <v>0</v>
      </c>
      <c r="BU436" s="47"/>
      <c r="BV436" s="52">
        <f t="shared" si="2417"/>
        <v>0</v>
      </c>
      <c r="BW436" s="47"/>
      <c r="BX436" s="505">
        <f t="shared" si="2418"/>
        <v>0</v>
      </c>
      <c r="BY436" s="499"/>
      <c r="BZ436" s="52">
        <f t="shared" si="2419"/>
        <v>0</v>
      </c>
      <c r="CA436" s="47"/>
      <c r="CB436" s="52">
        <f t="shared" si="2420"/>
        <v>0</v>
      </c>
      <c r="CC436" s="47"/>
      <c r="CD436" s="52">
        <f t="shared" si="2421"/>
        <v>0</v>
      </c>
      <c r="CE436" s="47"/>
      <c r="CF436" s="52">
        <f t="shared" si="2422"/>
        <v>0</v>
      </c>
      <c r="CG436" s="42"/>
      <c r="CH436" s="49">
        <f t="shared" si="2423"/>
        <v>0</v>
      </c>
      <c r="CI436" s="49">
        <f t="shared" si="2424"/>
        <v>0</v>
      </c>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495"/>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row>
    <row r="437" spans="1:263" s="3" customFormat="1" hidden="1" x14ac:dyDescent="0.2">
      <c r="A437" s="45"/>
      <c r="B437" s="45"/>
      <c r="C437" s="45" t="s">
        <v>3</v>
      </c>
      <c r="D437" s="45">
        <v>100</v>
      </c>
      <c r="E437" s="486"/>
      <c r="F437" s="52">
        <f>SUM(E437*$D437)</f>
        <v>0</v>
      </c>
      <c r="G437" s="47"/>
      <c r="H437" s="52">
        <f>SUM(G437*$D437)</f>
        <v>0</v>
      </c>
      <c r="I437" s="47"/>
      <c r="J437" s="52">
        <f>SUM(I437*$D437)</f>
        <v>0</v>
      </c>
      <c r="K437" s="47"/>
      <c r="L437" s="52">
        <f>SUM(K437*$D437)</f>
        <v>0</v>
      </c>
      <c r="M437" s="47"/>
      <c r="N437" s="52">
        <f>SUM(M437*$D437)</f>
        <v>0</v>
      </c>
      <c r="O437" s="47"/>
      <c r="P437" s="52">
        <f>SUM(O437*$D437)</f>
        <v>0</v>
      </c>
      <c r="Q437" s="47"/>
      <c r="R437" s="52">
        <f>SUM(Q437*$D437)</f>
        <v>0</v>
      </c>
      <c r="S437" s="47"/>
      <c r="T437" s="52">
        <f>SUM(S437*$D437)</f>
        <v>0</v>
      </c>
      <c r="U437" s="47"/>
      <c r="V437" s="52">
        <f>SUM(U437*$D437)</f>
        <v>0</v>
      </c>
      <c r="W437" s="47"/>
      <c r="X437" s="52">
        <f>SUM(W437*$D437)</f>
        <v>0</v>
      </c>
      <c r="Y437" s="47"/>
      <c r="Z437" s="52">
        <f>SUM(Y437*$D437)</f>
        <v>0</v>
      </c>
      <c r="AA437" s="47"/>
      <c r="AB437" s="481">
        <f>SUM(AA437*$D437)</f>
        <v>0</v>
      </c>
      <c r="AC437" s="486"/>
      <c r="AD437" s="52">
        <f t="shared" si="2395"/>
        <v>0</v>
      </c>
      <c r="AE437" s="47"/>
      <c r="AF437" s="52">
        <f t="shared" si="2396"/>
        <v>0</v>
      </c>
      <c r="AG437" s="47"/>
      <c r="AH437" s="52">
        <f t="shared" si="2397"/>
        <v>0</v>
      </c>
      <c r="AI437" s="47"/>
      <c r="AJ437" s="52">
        <f t="shared" si="2398"/>
        <v>0</v>
      </c>
      <c r="AK437" s="47"/>
      <c r="AL437" s="52">
        <f t="shared" si="2399"/>
        <v>0</v>
      </c>
      <c r="AM437" s="47"/>
      <c r="AN437" s="52">
        <f t="shared" si="2400"/>
        <v>0</v>
      </c>
      <c r="AO437" s="47"/>
      <c r="AP437" s="52">
        <f t="shared" si="2401"/>
        <v>0</v>
      </c>
      <c r="AQ437" s="47"/>
      <c r="AR437" s="52">
        <f t="shared" si="2402"/>
        <v>0</v>
      </c>
      <c r="AS437" s="47"/>
      <c r="AT437" s="52">
        <f t="shared" si="2403"/>
        <v>0</v>
      </c>
      <c r="AU437" s="47"/>
      <c r="AV437" s="52">
        <f t="shared" si="2404"/>
        <v>0</v>
      </c>
      <c r="AW437" s="47"/>
      <c r="AX437" s="52">
        <f t="shared" si="2405"/>
        <v>0</v>
      </c>
      <c r="AY437" s="47"/>
      <c r="AZ437" s="481">
        <f t="shared" si="2406"/>
        <v>0</v>
      </c>
      <c r="BA437" s="486"/>
      <c r="BB437" s="52">
        <f t="shared" si="2407"/>
        <v>0</v>
      </c>
      <c r="BC437" s="47"/>
      <c r="BD437" s="52">
        <f t="shared" si="2408"/>
        <v>0</v>
      </c>
      <c r="BE437" s="47"/>
      <c r="BF437" s="52">
        <f t="shared" si="2409"/>
        <v>0</v>
      </c>
      <c r="BG437" s="47"/>
      <c r="BH437" s="52">
        <f t="shared" si="2410"/>
        <v>0</v>
      </c>
      <c r="BI437" s="47"/>
      <c r="BJ437" s="52">
        <f t="shared" si="2411"/>
        <v>0</v>
      </c>
      <c r="BK437" s="47"/>
      <c r="BL437" s="52">
        <f t="shared" si="2412"/>
        <v>0</v>
      </c>
      <c r="BM437" s="47"/>
      <c r="BN437" s="52">
        <f t="shared" si="2413"/>
        <v>0</v>
      </c>
      <c r="BO437" s="47"/>
      <c r="BP437" s="52">
        <f t="shared" si="2414"/>
        <v>0</v>
      </c>
      <c r="BQ437" s="47"/>
      <c r="BR437" s="52">
        <f t="shared" si="2415"/>
        <v>0</v>
      </c>
      <c r="BS437" s="47"/>
      <c r="BT437" s="52">
        <f t="shared" si="2416"/>
        <v>0</v>
      </c>
      <c r="BU437" s="47"/>
      <c r="BV437" s="52">
        <f t="shared" si="2417"/>
        <v>0</v>
      </c>
      <c r="BW437" s="47"/>
      <c r="BX437" s="505">
        <f t="shared" si="2418"/>
        <v>0</v>
      </c>
      <c r="BY437" s="499"/>
      <c r="BZ437" s="52">
        <f t="shared" si="2419"/>
        <v>0</v>
      </c>
      <c r="CA437" s="47"/>
      <c r="CB437" s="52">
        <f t="shared" si="2420"/>
        <v>0</v>
      </c>
      <c r="CC437" s="47"/>
      <c r="CD437" s="52">
        <f t="shared" si="2421"/>
        <v>0</v>
      </c>
      <c r="CE437" s="47"/>
      <c r="CF437" s="52">
        <f t="shared" si="2422"/>
        <v>0</v>
      </c>
      <c r="CG437" s="42"/>
      <c r="CH437" s="49">
        <f t="shared" si="2423"/>
        <v>0</v>
      </c>
      <c r="CI437" s="49">
        <f t="shared" si="2424"/>
        <v>0</v>
      </c>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495"/>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row>
    <row r="438" spans="1:263" s="3" customFormat="1" hidden="1" x14ac:dyDescent="0.2">
      <c r="A438" s="45"/>
      <c r="B438" s="45"/>
      <c r="C438" s="45" t="s">
        <v>3</v>
      </c>
      <c r="D438" s="45">
        <v>100</v>
      </c>
      <c r="E438" s="486"/>
      <c r="F438" s="52">
        <f t="shared" ref="F438:F453" si="2437">SUM(E438*$D438)</f>
        <v>0</v>
      </c>
      <c r="G438" s="47"/>
      <c r="H438" s="52">
        <f t="shared" ref="H438:H453" si="2438">SUM(G438*$D438)</f>
        <v>0</v>
      </c>
      <c r="I438" s="47"/>
      <c r="J438" s="52">
        <f t="shared" ref="J438:J453" si="2439">SUM(I438*$D438)</f>
        <v>0</v>
      </c>
      <c r="K438" s="47"/>
      <c r="L438" s="52">
        <f t="shared" ref="L438:L453" si="2440">SUM(K438*$D438)</f>
        <v>0</v>
      </c>
      <c r="M438" s="47"/>
      <c r="N438" s="52">
        <f t="shared" ref="N438:N453" si="2441">SUM(M438*$D438)</f>
        <v>0</v>
      </c>
      <c r="O438" s="47"/>
      <c r="P438" s="52">
        <f t="shared" ref="P438:P453" si="2442">SUM(O438*$D438)</f>
        <v>0</v>
      </c>
      <c r="Q438" s="47"/>
      <c r="R438" s="52">
        <f t="shared" ref="R438:R453" si="2443">SUM(Q438*$D438)</f>
        <v>0</v>
      </c>
      <c r="S438" s="47"/>
      <c r="T438" s="52">
        <f t="shared" ref="T438:T453" si="2444">SUM(S438*$D438)</f>
        <v>0</v>
      </c>
      <c r="U438" s="47"/>
      <c r="V438" s="52">
        <f t="shared" ref="V438:V453" si="2445">SUM(U438*$D438)</f>
        <v>0</v>
      </c>
      <c r="W438" s="47"/>
      <c r="X438" s="52">
        <f t="shared" ref="X438:X453" si="2446">SUM(W438*$D438)</f>
        <v>0</v>
      </c>
      <c r="Y438" s="47"/>
      <c r="Z438" s="52">
        <f t="shared" ref="Z438:Z453" si="2447">SUM(Y438*$D438)</f>
        <v>0</v>
      </c>
      <c r="AA438" s="47"/>
      <c r="AB438" s="481">
        <f t="shared" ref="AB438:AB453" si="2448">SUM(AA438*$D438)</f>
        <v>0</v>
      </c>
      <c r="AC438" s="486"/>
      <c r="AD438" s="52">
        <f t="shared" si="2395"/>
        <v>0</v>
      </c>
      <c r="AE438" s="47"/>
      <c r="AF438" s="52">
        <f t="shared" si="2396"/>
        <v>0</v>
      </c>
      <c r="AG438" s="47"/>
      <c r="AH438" s="52">
        <f t="shared" si="2397"/>
        <v>0</v>
      </c>
      <c r="AI438" s="47"/>
      <c r="AJ438" s="52">
        <f t="shared" si="2398"/>
        <v>0</v>
      </c>
      <c r="AK438" s="47"/>
      <c r="AL438" s="52">
        <f t="shared" si="2399"/>
        <v>0</v>
      </c>
      <c r="AM438" s="47"/>
      <c r="AN438" s="52">
        <f t="shared" si="2400"/>
        <v>0</v>
      </c>
      <c r="AO438" s="47"/>
      <c r="AP438" s="52">
        <f t="shared" si="2401"/>
        <v>0</v>
      </c>
      <c r="AQ438" s="47"/>
      <c r="AR438" s="52">
        <f t="shared" si="2402"/>
        <v>0</v>
      </c>
      <c r="AS438" s="47"/>
      <c r="AT438" s="52">
        <f t="shared" si="2403"/>
        <v>0</v>
      </c>
      <c r="AU438" s="47"/>
      <c r="AV438" s="52">
        <f t="shared" si="2404"/>
        <v>0</v>
      </c>
      <c r="AW438" s="47"/>
      <c r="AX438" s="52">
        <f t="shared" si="2405"/>
        <v>0</v>
      </c>
      <c r="AY438" s="47"/>
      <c r="AZ438" s="481">
        <f t="shared" si="2406"/>
        <v>0</v>
      </c>
      <c r="BA438" s="486"/>
      <c r="BB438" s="52">
        <f t="shared" si="2407"/>
        <v>0</v>
      </c>
      <c r="BC438" s="47"/>
      <c r="BD438" s="52">
        <f t="shared" si="2408"/>
        <v>0</v>
      </c>
      <c r="BE438" s="47"/>
      <c r="BF438" s="52">
        <f t="shared" si="2409"/>
        <v>0</v>
      </c>
      <c r="BG438" s="47"/>
      <c r="BH438" s="52">
        <f t="shared" si="2410"/>
        <v>0</v>
      </c>
      <c r="BI438" s="47"/>
      <c r="BJ438" s="52">
        <f t="shared" si="2411"/>
        <v>0</v>
      </c>
      <c r="BK438" s="47"/>
      <c r="BL438" s="52">
        <f t="shared" si="2412"/>
        <v>0</v>
      </c>
      <c r="BM438" s="47"/>
      <c r="BN438" s="52">
        <f t="shared" si="2413"/>
        <v>0</v>
      </c>
      <c r="BO438" s="47"/>
      <c r="BP438" s="52">
        <f t="shared" si="2414"/>
        <v>0</v>
      </c>
      <c r="BQ438" s="47"/>
      <c r="BR438" s="52">
        <f t="shared" si="2415"/>
        <v>0</v>
      </c>
      <c r="BS438" s="47"/>
      <c r="BT438" s="52">
        <f t="shared" si="2416"/>
        <v>0</v>
      </c>
      <c r="BU438" s="47"/>
      <c r="BV438" s="52">
        <f t="shared" si="2417"/>
        <v>0</v>
      </c>
      <c r="BW438" s="47"/>
      <c r="BX438" s="505">
        <f t="shared" si="2418"/>
        <v>0</v>
      </c>
      <c r="BY438" s="499"/>
      <c r="BZ438" s="52">
        <f t="shared" si="2419"/>
        <v>0</v>
      </c>
      <c r="CA438" s="47"/>
      <c r="CB438" s="52">
        <f t="shared" si="2420"/>
        <v>0</v>
      </c>
      <c r="CC438" s="47"/>
      <c r="CD438" s="52">
        <f t="shared" si="2421"/>
        <v>0</v>
      </c>
      <c r="CE438" s="47"/>
      <c r="CF438" s="52">
        <f t="shared" si="2422"/>
        <v>0</v>
      </c>
      <c r="CG438" s="42"/>
      <c r="CH438" s="49">
        <f t="shared" si="2423"/>
        <v>0</v>
      </c>
      <c r="CI438" s="49">
        <f t="shared" si="2424"/>
        <v>0</v>
      </c>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495"/>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row>
    <row r="439" spans="1:263" s="3" customFormat="1" hidden="1" x14ac:dyDescent="0.2">
      <c r="A439" s="45"/>
      <c r="B439" s="45"/>
      <c r="C439" s="45" t="s">
        <v>3</v>
      </c>
      <c r="D439" s="45">
        <v>100</v>
      </c>
      <c r="E439" s="486"/>
      <c r="F439" s="52">
        <f t="shared" si="2437"/>
        <v>0</v>
      </c>
      <c r="G439" s="47"/>
      <c r="H439" s="52">
        <f t="shared" si="2438"/>
        <v>0</v>
      </c>
      <c r="I439" s="47"/>
      <c r="J439" s="52">
        <f t="shared" si="2439"/>
        <v>0</v>
      </c>
      <c r="K439" s="47"/>
      <c r="L439" s="52">
        <f t="shared" si="2440"/>
        <v>0</v>
      </c>
      <c r="M439" s="47"/>
      <c r="N439" s="52">
        <f t="shared" si="2441"/>
        <v>0</v>
      </c>
      <c r="O439" s="47"/>
      <c r="P439" s="52">
        <f t="shared" si="2442"/>
        <v>0</v>
      </c>
      <c r="Q439" s="47"/>
      <c r="R439" s="52">
        <f t="shared" si="2443"/>
        <v>0</v>
      </c>
      <c r="S439" s="47"/>
      <c r="T439" s="52">
        <f t="shared" si="2444"/>
        <v>0</v>
      </c>
      <c r="U439" s="47"/>
      <c r="V439" s="52">
        <f t="shared" si="2445"/>
        <v>0</v>
      </c>
      <c r="W439" s="47"/>
      <c r="X439" s="52">
        <f t="shared" si="2446"/>
        <v>0</v>
      </c>
      <c r="Y439" s="47"/>
      <c r="Z439" s="52">
        <f t="shared" si="2447"/>
        <v>0</v>
      </c>
      <c r="AA439" s="47"/>
      <c r="AB439" s="481">
        <f t="shared" si="2448"/>
        <v>0</v>
      </c>
      <c r="AC439" s="486"/>
      <c r="AD439" s="52">
        <f t="shared" si="2395"/>
        <v>0</v>
      </c>
      <c r="AE439" s="47"/>
      <c r="AF439" s="52">
        <f t="shared" si="2396"/>
        <v>0</v>
      </c>
      <c r="AG439" s="47"/>
      <c r="AH439" s="52">
        <f t="shared" si="2397"/>
        <v>0</v>
      </c>
      <c r="AI439" s="47"/>
      <c r="AJ439" s="52">
        <f t="shared" si="2398"/>
        <v>0</v>
      </c>
      <c r="AK439" s="47"/>
      <c r="AL439" s="52">
        <f t="shared" si="2399"/>
        <v>0</v>
      </c>
      <c r="AM439" s="47"/>
      <c r="AN439" s="52">
        <f t="shared" si="2400"/>
        <v>0</v>
      </c>
      <c r="AO439" s="47"/>
      <c r="AP439" s="52">
        <f t="shared" si="2401"/>
        <v>0</v>
      </c>
      <c r="AQ439" s="47"/>
      <c r="AR439" s="52">
        <f t="shared" si="2402"/>
        <v>0</v>
      </c>
      <c r="AS439" s="47"/>
      <c r="AT439" s="52">
        <f t="shared" si="2403"/>
        <v>0</v>
      </c>
      <c r="AU439" s="47"/>
      <c r="AV439" s="52">
        <f t="shared" si="2404"/>
        <v>0</v>
      </c>
      <c r="AW439" s="47"/>
      <c r="AX439" s="52">
        <f t="shared" si="2405"/>
        <v>0</v>
      </c>
      <c r="AY439" s="47"/>
      <c r="AZ439" s="481">
        <f t="shared" si="2406"/>
        <v>0</v>
      </c>
      <c r="BA439" s="486"/>
      <c r="BB439" s="52">
        <f t="shared" si="2407"/>
        <v>0</v>
      </c>
      <c r="BC439" s="47"/>
      <c r="BD439" s="52">
        <f t="shared" si="2408"/>
        <v>0</v>
      </c>
      <c r="BE439" s="47"/>
      <c r="BF439" s="52">
        <f t="shared" si="2409"/>
        <v>0</v>
      </c>
      <c r="BG439" s="47"/>
      <c r="BH439" s="52">
        <f t="shared" si="2410"/>
        <v>0</v>
      </c>
      <c r="BI439" s="47"/>
      <c r="BJ439" s="52">
        <f t="shared" si="2411"/>
        <v>0</v>
      </c>
      <c r="BK439" s="47"/>
      <c r="BL439" s="52">
        <f t="shared" si="2412"/>
        <v>0</v>
      </c>
      <c r="BM439" s="47"/>
      <c r="BN439" s="52">
        <f t="shared" si="2413"/>
        <v>0</v>
      </c>
      <c r="BO439" s="47"/>
      <c r="BP439" s="52">
        <f t="shared" si="2414"/>
        <v>0</v>
      </c>
      <c r="BQ439" s="47"/>
      <c r="BR439" s="52">
        <f t="shared" si="2415"/>
        <v>0</v>
      </c>
      <c r="BS439" s="47"/>
      <c r="BT439" s="52">
        <f t="shared" si="2416"/>
        <v>0</v>
      </c>
      <c r="BU439" s="47"/>
      <c r="BV439" s="52">
        <f t="shared" si="2417"/>
        <v>0</v>
      </c>
      <c r="BW439" s="47"/>
      <c r="BX439" s="505">
        <f t="shared" si="2418"/>
        <v>0</v>
      </c>
      <c r="BY439" s="499"/>
      <c r="BZ439" s="52">
        <f t="shared" si="2419"/>
        <v>0</v>
      </c>
      <c r="CA439" s="47"/>
      <c r="CB439" s="52">
        <f t="shared" si="2420"/>
        <v>0</v>
      </c>
      <c r="CC439" s="47"/>
      <c r="CD439" s="52">
        <f t="shared" si="2421"/>
        <v>0</v>
      </c>
      <c r="CE439" s="47"/>
      <c r="CF439" s="52">
        <f t="shared" si="2422"/>
        <v>0</v>
      </c>
      <c r="CG439" s="42"/>
      <c r="CH439" s="49">
        <f t="shared" si="2423"/>
        <v>0</v>
      </c>
      <c r="CI439" s="49">
        <f t="shared" si="2424"/>
        <v>0</v>
      </c>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495"/>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row>
    <row r="440" spans="1:263" s="3" customFormat="1" hidden="1" x14ac:dyDescent="0.2">
      <c r="A440" s="45"/>
      <c r="B440" s="45"/>
      <c r="C440" s="45" t="s">
        <v>3</v>
      </c>
      <c r="D440" s="45">
        <v>100</v>
      </c>
      <c r="E440" s="486"/>
      <c r="F440" s="52">
        <f t="shared" si="2437"/>
        <v>0</v>
      </c>
      <c r="G440" s="47"/>
      <c r="H440" s="52">
        <f t="shared" si="2438"/>
        <v>0</v>
      </c>
      <c r="I440" s="47"/>
      <c r="J440" s="52">
        <f t="shared" si="2439"/>
        <v>0</v>
      </c>
      <c r="K440" s="47"/>
      <c r="L440" s="52">
        <f t="shared" si="2440"/>
        <v>0</v>
      </c>
      <c r="M440" s="47"/>
      <c r="N440" s="52">
        <f t="shared" si="2441"/>
        <v>0</v>
      </c>
      <c r="O440" s="47"/>
      <c r="P440" s="52">
        <f t="shared" si="2442"/>
        <v>0</v>
      </c>
      <c r="Q440" s="47"/>
      <c r="R440" s="52">
        <f t="shared" si="2443"/>
        <v>0</v>
      </c>
      <c r="S440" s="47"/>
      <c r="T440" s="52">
        <f t="shared" si="2444"/>
        <v>0</v>
      </c>
      <c r="U440" s="47"/>
      <c r="V440" s="52">
        <f t="shared" si="2445"/>
        <v>0</v>
      </c>
      <c r="W440" s="47"/>
      <c r="X440" s="52">
        <f t="shared" si="2446"/>
        <v>0</v>
      </c>
      <c r="Y440" s="47"/>
      <c r="Z440" s="52">
        <f t="shared" si="2447"/>
        <v>0</v>
      </c>
      <c r="AA440" s="47"/>
      <c r="AB440" s="481">
        <f t="shared" si="2448"/>
        <v>0</v>
      </c>
      <c r="AC440" s="486"/>
      <c r="AD440" s="52">
        <f t="shared" si="2395"/>
        <v>0</v>
      </c>
      <c r="AE440" s="47"/>
      <c r="AF440" s="52">
        <f t="shared" si="2396"/>
        <v>0</v>
      </c>
      <c r="AG440" s="47"/>
      <c r="AH440" s="52">
        <f t="shared" si="2397"/>
        <v>0</v>
      </c>
      <c r="AI440" s="47"/>
      <c r="AJ440" s="52">
        <f t="shared" si="2398"/>
        <v>0</v>
      </c>
      <c r="AK440" s="47"/>
      <c r="AL440" s="52">
        <f t="shared" si="2399"/>
        <v>0</v>
      </c>
      <c r="AM440" s="47"/>
      <c r="AN440" s="52">
        <f t="shared" si="2400"/>
        <v>0</v>
      </c>
      <c r="AO440" s="47"/>
      <c r="AP440" s="52">
        <f t="shared" si="2401"/>
        <v>0</v>
      </c>
      <c r="AQ440" s="47"/>
      <c r="AR440" s="52">
        <f t="shared" si="2402"/>
        <v>0</v>
      </c>
      <c r="AS440" s="47"/>
      <c r="AT440" s="52">
        <f t="shared" si="2403"/>
        <v>0</v>
      </c>
      <c r="AU440" s="47"/>
      <c r="AV440" s="52">
        <f t="shared" si="2404"/>
        <v>0</v>
      </c>
      <c r="AW440" s="47"/>
      <c r="AX440" s="52">
        <f t="shared" si="2405"/>
        <v>0</v>
      </c>
      <c r="AY440" s="47"/>
      <c r="AZ440" s="481">
        <f t="shared" si="2406"/>
        <v>0</v>
      </c>
      <c r="BA440" s="486"/>
      <c r="BB440" s="52">
        <f t="shared" si="2407"/>
        <v>0</v>
      </c>
      <c r="BC440" s="47"/>
      <c r="BD440" s="52">
        <f t="shared" si="2408"/>
        <v>0</v>
      </c>
      <c r="BE440" s="47"/>
      <c r="BF440" s="52">
        <f t="shared" si="2409"/>
        <v>0</v>
      </c>
      <c r="BG440" s="47"/>
      <c r="BH440" s="52">
        <f t="shared" si="2410"/>
        <v>0</v>
      </c>
      <c r="BI440" s="47"/>
      <c r="BJ440" s="52">
        <f t="shared" si="2411"/>
        <v>0</v>
      </c>
      <c r="BK440" s="47"/>
      <c r="BL440" s="52">
        <f t="shared" si="2412"/>
        <v>0</v>
      </c>
      <c r="BM440" s="47"/>
      <c r="BN440" s="52">
        <f t="shared" si="2413"/>
        <v>0</v>
      </c>
      <c r="BO440" s="47"/>
      <c r="BP440" s="52">
        <f t="shared" si="2414"/>
        <v>0</v>
      </c>
      <c r="BQ440" s="47"/>
      <c r="BR440" s="52">
        <f t="shared" si="2415"/>
        <v>0</v>
      </c>
      <c r="BS440" s="47"/>
      <c r="BT440" s="52">
        <f t="shared" si="2416"/>
        <v>0</v>
      </c>
      <c r="BU440" s="47"/>
      <c r="BV440" s="52">
        <f t="shared" si="2417"/>
        <v>0</v>
      </c>
      <c r="BW440" s="47"/>
      <c r="BX440" s="505">
        <f t="shared" si="2418"/>
        <v>0</v>
      </c>
      <c r="BY440" s="499"/>
      <c r="BZ440" s="52">
        <f t="shared" si="2419"/>
        <v>0</v>
      </c>
      <c r="CA440" s="47"/>
      <c r="CB440" s="52">
        <f t="shared" si="2420"/>
        <v>0</v>
      </c>
      <c r="CC440" s="47"/>
      <c r="CD440" s="52">
        <f t="shared" si="2421"/>
        <v>0</v>
      </c>
      <c r="CE440" s="47"/>
      <c r="CF440" s="52">
        <f t="shared" si="2422"/>
        <v>0</v>
      </c>
      <c r="CG440" s="42"/>
      <c r="CH440" s="49">
        <f t="shared" si="2423"/>
        <v>0</v>
      </c>
      <c r="CI440" s="49">
        <f t="shared" si="2424"/>
        <v>0</v>
      </c>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495"/>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row>
    <row r="441" spans="1:263" s="3" customFormat="1" hidden="1" x14ac:dyDescent="0.2">
      <c r="A441" s="45"/>
      <c r="B441" s="45"/>
      <c r="C441" s="45" t="s">
        <v>3</v>
      </c>
      <c r="D441" s="45">
        <v>100</v>
      </c>
      <c r="E441" s="486"/>
      <c r="F441" s="52">
        <f t="shared" si="2437"/>
        <v>0</v>
      </c>
      <c r="G441" s="47"/>
      <c r="H441" s="52">
        <f t="shared" si="2438"/>
        <v>0</v>
      </c>
      <c r="I441" s="47"/>
      <c r="J441" s="52">
        <f t="shared" si="2439"/>
        <v>0</v>
      </c>
      <c r="K441" s="47"/>
      <c r="L441" s="52">
        <f t="shared" si="2440"/>
        <v>0</v>
      </c>
      <c r="M441" s="47"/>
      <c r="N441" s="52">
        <f t="shared" si="2441"/>
        <v>0</v>
      </c>
      <c r="O441" s="47"/>
      <c r="P441" s="52">
        <f t="shared" si="2442"/>
        <v>0</v>
      </c>
      <c r="Q441" s="47"/>
      <c r="R441" s="52">
        <f t="shared" si="2443"/>
        <v>0</v>
      </c>
      <c r="S441" s="47"/>
      <c r="T441" s="52">
        <f t="shared" si="2444"/>
        <v>0</v>
      </c>
      <c r="U441" s="47"/>
      <c r="V441" s="52">
        <f t="shared" si="2445"/>
        <v>0</v>
      </c>
      <c r="W441" s="47"/>
      <c r="X441" s="52">
        <f t="shared" si="2446"/>
        <v>0</v>
      </c>
      <c r="Y441" s="47"/>
      <c r="Z441" s="52">
        <f t="shared" si="2447"/>
        <v>0</v>
      </c>
      <c r="AA441" s="47"/>
      <c r="AB441" s="481">
        <f t="shared" si="2448"/>
        <v>0</v>
      </c>
      <c r="AC441" s="486"/>
      <c r="AD441" s="52">
        <f t="shared" si="2395"/>
        <v>0</v>
      </c>
      <c r="AE441" s="47"/>
      <c r="AF441" s="52">
        <f t="shared" si="2396"/>
        <v>0</v>
      </c>
      <c r="AG441" s="47"/>
      <c r="AH441" s="52">
        <f t="shared" si="2397"/>
        <v>0</v>
      </c>
      <c r="AI441" s="47"/>
      <c r="AJ441" s="52">
        <f t="shared" si="2398"/>
        <v>0</v>
      </c>
      <c r="AK441" s="47"/>
      <c r="AL441" s="52">
        <f t="shared" si="2399"/>
        <v>0</v>
      </c>
      <c r="AM441" s="47"/>
      <c r="AN441" s="52">
        <f t="shared" si="2400"/>
        <v>0</v>
      </c>
      <c r="AO441" s="47"/>
      <c r="AP441" s="52">
        <f t="shared" si="2401"/>
        <v>0</v>
      </c>
      <c r="AQ441" s="47"/>
      <c r="AR441" s="52">
        <f t="shared" si="2402"/>
        <v>0</v>
      </c>
      <c r="AS441" s="47"/>
      <c r="AT441" s="52">
        <f t="shared" si="2403"/>
        <v>0</v>
      </c>
      <c r="AU441" s="47"/>
      <c r="AV441" s="52">
        <f t="shared" si="2404"/>
        <v>0</v>
      </c>
      <c r="AW441" s="47"/>
      <c r="AX441" s="52">
        <f t="shared" si="2405"/>
        <v>0</v>
      </c>
      <c r="AY441" s="47"/>
      <c r="AZ441" s="481">
        <f t="shared" si="2406"/>
        <v>0</v>
      </c>
      <c r="BA441" s="486"/>
      <c r="BB441" s="52">
        <f t="shared" si="2407"/>
        <v>0</v>
      </c>
      <c r="BC441" s="47"/>
      <c r="BD441" s="52">
        <f t="shared" si="2408"/>
        <v>0</v>
      </c>
      <c r="BE441" s="47"/>
      <c r="BF441" s="52">
        <f t="shared" si="2409"/>
        <v>0</v>
      </c>
      <c r="BG441" s="47"/>
      <c r="BH441" s="52">
        <f t="shared" si="2410"/>
        <v>0</v>
      </c>
      <c r="BI441" s="47"/>
      <c r="BJ441" s="52">
        <f t="shared" si="2411"/>
        <v>0</v>
      </c>
      <c r="BK441" s="47"/>
      <c r="BL441" s="52">
        <f t="shared" si="2412"/>
        <v>0</v>
      </c>
      <c r="BM441" s="47"/>
      <c r="BN441" s="52">
        <f t="shared" si="2413"/>
        <v>0</v>
      </c>
      <c r="BO441" s="47"/>
      <c r="BP441" s="52">
        <f t="shared" si="2414"/>
        <v>0</v>
      </c>
      <c r="BQ441" s="47"/>
      <c r="BR441" s="52">
        <f t="shared" si="2415"/>
        <v>0</v>
      </c>
      <c r="BS441" s="47"/>
      <c r="BT441" s="52">
        <f t="shared" si="2416"/>
        <v>0</v>
      </c>
      <c r="BU441" s="47"/>
      <c r="BV441" s="52">
        <f t="shared" si="2417"/>
        <v>0</v>
      </c>
      <c r="BW441" s="47"/>
      <c r="BX441" s="505">
        <f t="shared" si="2418"/>
        <v>0</v>
      </c>
      <c r="BY441" s="499"/>
      <c r="BZ441" s="52">
        <f t="shared" si="2419"/>
        <v>0</v>
      </c>
      <c r="CA441" s="47"/>
      <c r="CB441" s="52">
        <f t="shared" si="2420"/>
        <v>0</v>
      </c>
      <c r="CC441" s="47"/>
      <c r="CD441" s="52">
        <f t="shared" si="2421"/>
        <v>0</v>
      </c>
      <c r="CE441" s="47"/>
      <c r="CF441" s="52">
        <f t="shared" si="2422"/>
        <v>0</v>
      </c>
      <c r="CG441" s="42"/>
      <c r="CH441" s="49">
        <f t="shared" si="2423"/>
        <v>0</v>
      </c>
      <c r="CI441" s="49">
        <f t="shared" si="2424"/>
        <v>0</v>
      </c>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495"/>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row>
    <row r="442" spans="1:263" s="3" customFormat="1" hidden="1" x14ac:dyDescent="0.2">
      <c r="A442" s="45"/>
      <c r="B442" s="45"/>
      <c r="C442" s="45" t="s">
        <v>8</v>
      </c>
      <c r="D442" s="45">
        <v>75</v>
      </c>
      <c r="E442" s="486"/>
      <c r="F442" s="52">
        <f t="shared" si="2437"/>
        <v>0</v>
      </c>
      <c r="G442" s="47"/>
      <c r="H442" s="52">
        <f t="shared" si="2438"/>
        <v>0</v>
      </c>
      <c r="I442" s="47"/>
      <c r="J442" s="52">
        <f t="shared" si="2439"/>
        <v>0</v>
      </c>
      <c r="K442" s="47"/>
      <c r="L442" s="52">
        <f t="shared" si="2440"/>
        <v>0</v>
      </c>
      <c r="M442" s="47"/>
      <c r="N442" s="52">
        <f t="shared" si="2441"/>
        <v>0</v>
      </c>
      <c r="O442" s="47"/>
      <c r="P442" s="52">
        <f t="shared" si="2442"/>
        <v>0</v>
      </c>
      <c r="Q442" s="47"/>
      <c r="R442" s="52">
        <f t="shared" si="2443"/>
        <v>0</v>
      </c>
      <c r="S442" s="47"/>
      <c r="T442" s="52">
        <f t="shared" si="2444"/>
        <v>0</v>
      </c>
      <c r="U442" s="47"/>
      <c r="V442" s="52">
        <f t="shared" si="2445"/>
        <v>0</v>
      </c>
      <c r="W442" s="47"/>
      <c r="X442" s="52">
        <f t="shared" si="2446"/>
        <v>0</v>
      </c>
      <c r="Y442" s="47"/>
      <c r="Z442" s="52">
        <f t="shared" si="2447"/>
        <v>0</v>
      </c>
      <c r="AA442" s="47"/>
      <c r="AB442" s="481">
        <f t="shared" si="2448"/>
        <v>0</v>
      </c>
      <c r="AC442" s="486"/>
      <c r="AD442" s="52">
        <f t="shared" si="2395"/>
        <v>0</v>
      </c>
      <c r="AE442" s="47"/>
      <c r="AF442" s="52">
        <f t="shared" si="2396"/>
        <v>0</v>
      </c>
      <c r="AG442" s="47"/>
      <c r="AH442" s="52">
        <f t="shared" si="2397"/>
        <v>0</v>
      </c>
      <c r="AI442" s="47"/>
      <c r="AJ442" s="52">
        <f t="shared" si="2398"/>
        <v>0</v>
      </c>
      <c r="AK442" s="47"/>
      <c r="AL442" s="52">
        <f t="shared" si="2399"/>
        <v>0</v>
      </c>
      <c r="AM442" s="47"/>
      <c r="AN442" s="52">
        <f t="shared" si="2400"/>
        <v>0</v>
      </c>
      <c r="AO442" s="47"/>
      <c r="AP442" s="52">
        <f t="shared" si="2401"/>
        <v>0</v>
      </c>
      <c r="AQ442" s="47"/>
      <c r="AR442" s="52">
        <f t="shared" si="2402"/>
        <v>0</v>
      </c>
      <c r="AS442" s="47"/>
      <c r="AT442" s="52">
        <f t="shared" si="2403"/>
        <v>0</v>
      </c>
      <c r="AU442" s="47"/>
      <c r="AV442" s="52">
        <f t="shared" si="2404"/>
        <v>0</v>
      </c>
      <c r="AW442" s="47"/>
      <c r="AX442" s="52">
        <f t="shared" si="2405"/>
        <v>0</v>
      </c>
      <c r="AY442" s="47"/>
      <c r="AZ442" s="481">
        <f t="shared" si="2406"/>
        <v>0</v>
      </c>
      <c r="BA442" s="486"/>
      <c r="BB442" s="52">
        <f t="shared" si="2407"/>
        <v>0</v>
      </c>
      <c r="BC442" s="47"/>
      <c r="BD442" s="52">
        <f t="shared" si="2408"/>
        <v>0</v>
      </c>
      <c r="BE442" s="47"/>
      <c r="BF442" s="52">
        <f t="shared" si="2409"/>
        <v>0</v>
      </c>
      <c r="BG442" s="47"/>
      <c r="BH442" s="52">
        <f t="shared" si="2410"/>
        <v>0</v>
      </c>
      <c r="BI442" s="47"/>
      <c r="BJ442" s="52">
        <f t="shared" si="2411"/>
        <v>0</v>
      </c>
      <c r="BK442" s="47"/>
      <c r="BL442" s="52">
        <f t="shared" si="2412"/>
        <v>0</v>
      </c>
      <c r="BM442" s="47"/>
      <c r="BN442" s="52">
        <f t="shared" si="2413"/>
        <v>0</v>
      </c>
      <c r="BO442" s="47"/>
      <c r="BP442" s="52">
        <f t="shared" si="2414"/>
        <v>0</v>
      </c>
      <c r="BQ442" s="47"/>
      <c r="BR442" s="52">
        <f t="shared" si="2415"/>
        <v>0</v>
      </c>
      <c r="BS442" s="47"/>
      <c r="BT442" s="52">
        <f t="shared" si="2416"/>
        <v>0</v>
      </c>
      <c r="BU442" s="47"/>
      <c r="BV442" s="52">
        <f t="shared" si="2417"/>
        <v>0</v>
      </c>
      <c r="BW442" s="47"/>
      <c r="BX442" s="505">
        <f t="shared" si="2418"/>
        <v>0</v>
      </c>
      <c r="BY442" s="499"/>
      <c r="BZ442" s="52">
        <f t="shared" si="2419"/>
        <v>0</v>
      </c>
      <c r="CA442" s="47"/>
      <c r="CB442" s="52">
        <f t="shared" si="2420"/>
        <v>0</v>
      </c>
      <c r="CC442" s="47"/>
      <c r="CD442" s="52">
        <f t="shared" si="2421"/>
        <v>0</v>
      </c>
      <c r="CE442" s="47"/>
      <c r="CF442" s="52">
        <f t="shared" si="2422"/>
        <v>0</v>
      </c>
      <c r="CG442" s="42"/>
      <c r="CH442" s="49">
        <f t="shared" si="2423"/>
        <v>0</v>
      </c>
      <c r="CI442" s="49">
        <f t="shared" si="2424"/>
        <v>0</v>
      </c>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495"/>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row>
    <row r="443" spans="1:263" s="3" customFormat="1" hidden="1" x14ac:dyDescent="0.2">
      <c r="A443" s="45"/>
      <c r="B443" s="45"/>
      <c r="C443" s="45" t="s">
        <v>8</v>
      </c>
      <c r="D443" s="45">
        <v>75</v>
      </c>
      <c r="E443" s="486"/>
      <c r="F443" s="52">
        <f t="shared" si="2437"/>
        <v>0</v>
      </c>
      <c r="G443" s="47"/>
      <c r="H443" s="52">
        <f t="shared" si="2438"/>
        <v>0</v>
      </c>
      <c r="I443" s="47"/>
      <c r="J443" s="52">
        <f t="shared" si="2439"/>
        <v>0</v>
      </c>
      <c r="K443" s="47"/>
      <c r="L443" s="52">
        <f t="shared" si="2440"/>
        <v>0</v>
      </c>
      <c r="M443" s="47"/>
      <c r="N443" s="52">
        <f t="shared" si="2441"/>
        <v>0</v>
      </c>
      <c r="O443" s="47"/>
      <c r="P443" s="52">
        <f t="shared" si="2442"/>
        <v>0</v>
      </c>
      <c r="Q443" s="47"/>
      <c r="R443" s="52">
        <f t="shared" si="2443"/>
        <v>0</v>
      </c>
      <c r="S443" s="47"/>
      <c r="T443" s="52">
        <f t="shared" si="2444"/>
        <v>0</v>
      </c>
      <c r="U443" s="47"/>
      <c r="V443" s="52">
        <f t="shared" si="2445"/>
        <v>0</v>
      </c>
      <c r="W443" s="47"/>
      <c r="X443" s="52">
        <f t="shared" si="2446"/>
        <v>0</v>
      </c>
      <c r="Y443" s="47"/>
      <c r="Z443" s="52">
        <f t="shared" si="2447"/>
        <v>0</v>
      </c>
      <c r="AA443" s="47"/>
      <c r="AB443" s="481">
        <f t="shared" si="2448"/>
        <v>0</v>
      </c>
      <c r="AC443" s="486"/>
      <c r="AD443" s="52">
        <f t="shared" si="2395"/>
        <v>0</v>
      </c>
      <c r="AE443" s="47"/>
      <c r="AF443" s="52">
        <f t="shared" si="2396"/>
        <v>0</v>
      </c>
      <c r="AG443" s="47"/>
      <c r="AH443" s="52">
        <f t="shared" si="2397"/>
        <v>0</v>
      </c>
      <c r="AI443" s="47"/>
      <c r="AJ443" s="52">
        <f t="shared" si="2398"/>
        <v>0</v>
      </c>
      <c r="AK443" s="47"/>
      <c r="AL443" s="52">
        <f t="shared" si="2399"/>
        <v>0</v>
      </c>
      <c r="AM443" s="47"/>
      <c r="AN443" s="52">
        <f t="shared" si="2400"/>
        <v>0</v>
      </c>
      <c r="AO443" s="47"/>
      <c r="AP443" s="52">
        <f t="shared" si="2401"/>
        <v>0</v>
      </c>
      <c r="AQ443" s="47"/>
      <c r="AR443" s="52">
        <f t="shared" si="2402"/>
        <v>0</v>
      </c>
      <c r="AS443" s="47"/>
      <c r="AT443" s="52">
        <f t="shared" si="2403"/>
        <v>0</v>
      </c>
      <c r="AU443" s="47"/>
      <c r="AV443" s="52">
        <f t="shared" si="2404"/>
        <v>0</v>
      </c>
      <c r="AW443" s="47"/>
      <c r="AX443" s="52">
        <f t="shared" si="2405"/>
        <v>0</v>
      </c>
      <c r="AY443" s="47"/>
      <c r="AZ443" s="481">
        <f t="shared" si="2406"/>
        <v>0</v>
      </c>
      <c r="BA443" s="486"/>
      <c r="BB443" s="52">
        <f t="shared" si="2407"/>
        <v>0</v>
      </c>
      <c r="BC443" s="47"/>
      <c r="BD443" s="52">
        <f t="shared" si="2408"/>
        <v>0</v>
      </c>
      <c r="BE443" s="47"/>
      <c r="BF443" s="52">
        <f t="shared" si="2409"/>
        <v>0</v>
      </c>
      <c r="BG443" s="47"/>
      <c r="BH443" s="52">
        <f t="shared" si="2410"/>
        <v>0</v>
      </c>
      <c r="BI443" s="47"/>
      <c r="BJ443" s="52">
        <f t="shared" si="2411"/>
        <v>0</v>
      </c>
      <c r="BK443" s="47"/>
      <c r="BL443" s="52">
        <f t="shared" si="2412"/>
        <v>0</v>
      </c>
      <c r="BM443" s="47"/>
      <c r="BN443" s="52">
        <f t="shared" si="2413"/>
        <v>0</v>
      </c>
      <c r="BO443" s="47"/>
      <c r="BP443" s="52">
        <f t="shared" si="2414"/>
        <v>0</v>
      </c>
      <c r="BQ443" s="47"/>
      <c r="BR443" s="52">
        <f t="shared" si="2415"/>
        <v>0</v>
      </c>
      <c r="BS443" s="47"/>
      <c r="BT443" s="52">
        <f t="shared" si="2416"/>
        <v>0</v>
      </c>
      <c r="BU443" s="47"/>
      <c r="BV443" s="52">
        <f t="shared" si="2417"/>
        <v>0</v>
      </c>
      <c r="BW443" s="47"/>
      <c r="BX443" s="505">
        <f t="shared" si="2418"/>
        <v>0</v>
      </c>
      <c r="BY443" s="499"/>
      <c r="BZ443" s="52">
        <f t="shared" si="2419"/>
        <v>0</v>
      </c>
      <c r="CA443" s="47"/>
      <c r="CB443" s="52">
        <f t="shared" si="2420"/>
        <v>0</v>
      </c>
      <c r="CC443" s="47"/>
      <c r="CD443" s="52">
        <f t="shared" si="2421"/>
        <v>0</v>
      </c>
      <c r="CE443" s="47"/>
      <c r="CF443" s="52">
        <f t="shared" si="2422"/>
        <v>0</v>
      </c>
      <c r="CG443" s="42"/>
      <c r="CH443" s="49">
        <f t="shared" si="2423"/>
        <v>0</v>
      </c>
      <c r="CI443" s="49">
        <f t="shared" si="2424"/>
        <v>0</v>
      </c>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495"/>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row>
    <row r="444" spans="1:263" s="3" customFormat="1" hidden="1" x14ac:dyDescent="0.2">
      <c r="A444" s="45"/>
      <c r="B444" s="45"/>
      <c r="C444" s="45" t="s">
        <v>8</v>
      </c>
      <c r="D444" s="45">
        <v>75</v>
      </c>
      <c r="E444" s="486"/>
      <c r="F444" s="52">
        <f t="shared" si="2437"/>
        <v>0</v>
      </c>
      <c r="G444" s="47"/>
      <c r="H444" s="52">
        <f t="shared" si="2438"/>
        <v>0</v>
      </c>
      <c r="I444" s="47"/>
      <c r="J444" s="52">
        <f t="shared" si="2439"/>
        <v>0</v>
      </c>
      <c r="K444" s="47"/>
      <c r="L444" s="52">
        <f t="shared" si="2440"/>
        <v>0</v>
      </c>
      <c r="M444" s="47"/>
      <c r="N444" s="52">
        <f t="shared" si="2441"/>
        <v>0</v>
      </c>
      <c r="O444" s="47"/>
      <c r="P444" s="52">
        <f t="shared" si="2442"/>
        <v>0</v>
      </c>
      <c r="Q444" s="47"/>
      <c r="R444" s="52">
        <f t="shared" si="2443"/>
        <v>0</v>
      </c>
      <c r="S444" s="47"/>
      <c r="T444" s="52">
        <f t="shared" si="2444"/>
        <v>0</v>
      </c>
      <c r="U444" s="47"/>
      <c r="V444" s="52">
        <f t="shared" si="2445"/>
        <v>0</v>
      </c>
      <c r="W444" s="47"/>
      <c r="X444" s="52">
        <f t="shared" si="2446"/>
        <v>0</v>
      </c>
      <c r="Y444" s="47"/>
      <c r="Z444" s="52">
        <f t="shared" si="2447"/>
        <v>0</v>
      </c>
      <c r="AA444" s="47"/>
      <c r="AB444" s="481">
        <f t="shared" si="2448"/>
        <v>0</v>
      </c>
      <c r="AC444" s="486"/>
      <c r="AD444" s="52">
        <f t="shared" si="2395"/>
        <v>0</v>
      </c>
      <c r="AE444" s="47"/>
      <c r="AF444" s="52">
        <f t="shared" si="2396"/>
        <v>0</v>
      </c>
      <c r="AG444" s="47"/>
      <c r="AH444" s="52">
        <f t="shared" si="2397"/>
        <v>0</v>
      </c>
      <c r="AI444" s="47"/>
      <c r="AJ444" s="52">
        <f t="shared" si="2398"/>
        <v>0</v>
      </c>
      <c r="AK444" s="47"/>
      <c r="AL444" s="52">
        <f t="shared" si="2399"/>
        <v>0</v>
      </c>
      <c r="AM444" s="47"/>
      <c r="AN444" s="52">
        <f t="shared" si="2400"/>
        <v>0</v>
      </c>
      <c r="AO444" s="47"/>
      <c r="AP444" s="52">
        <f t="shared" si="2401"/>
        <v>0</v>
      </c>
      <c r="AQ444" s="47"/>
      <c r="AR444" s="52">
        <f t="shared" si="2402"/>
        <v>0</v>
      </c>
      <c r="AS444" s="47"/>
      <c r="AT444" s="52">
        <f t="shared" si="2403"/>
        <v>0</v>
      </c>
      <c r="AU444" s="47"/>
      <c r="AV444" s="52">
        <f t="shared" si="2404"/>
        <v>0</v>
      </c>
      <c r="AW444" s="47"/>
      <c r="AX444" s="52">
        <f t="shared" si="2405"/>
        <v>0</v>
      </c>
      <c r="AY444" s="47"/>
      <c r="AZ444" s="481">
        <f t="shared" si="2406"/>
        <v>0</v>
      </c>
      <c r="BA444" s="486"/>
      <c r="BB444" s="52">
        <f t="shared" si="2407"/>
        <v>0</v>
      </c>
      <c r="BC444" s="47"/>
      <c r="BD444" s="52">
        <f t="shared" si="2408"/>
        <v>0</v>
      </c>
      <c r="BE444" s="47"/>
      <c r="BF444" s="52">
        <f t="shared" si="2409"/>
        <v>0</v>
      </c>
      <c r="BG444" s="47"/>
      <c r="BH444" s="52">
        <f t="shared" si="2410"/>
        <v>0</v>
      </c>
      <c r="BI444" s="47"/>
      <c r="BJ444" s="52">
        <f t="shared" si="2411"/>
        <v>0</v>
      </c>
      <c r="BK444" s="47"/>
      <c r="BL444" s="52">
        <f t="shared" si="2412"/>
        <v>0</v>
      </c>
      <c r="BM444" s="47"/>
      <c r="BN444" s="52">
        <f t="shared" si="2413"/>
        <v>0</v>
      </c>
      <c r="BO444" s="47"/>
      <c r="BP444" s="52">
        <f t="shared" si="2414"/>
        <v>0</v>
      </c>
      <c r="BQ444" s="47"/>
      <c r="BR444" s="52">
        <f t="shared" si="2415"/>
        <v>0</v>
      </c>
      <c r="BS444" s="47"/>
      <c r="BT444" s="52">
        <f t="shared" si="2416"/>
        <v>0</v>
      </c>
      <c r="BU444" s="47"/>
      <c r="BV444" s="52">
        <f t="shared" si="2417"/>
        <v>0</v>
      </c>
      <c r="BW444" s="47"/>
      <c r="BX444" s="505">
        <f t="shared" si="2418"/>
        <v>0</v>
      </c>
      <c r="BY444" s="499"/>
      <c r="BZ444" s="52">
        <f t="shared" si="2419"/>
        <v>0</v>
      </c>
      <c r="CA444" s="47"/>
      <c r="CB444" s="52">
        <f t="shared" si="2420"/>
        <v>0</v>
      </c>
      <c r="CC444" s="47"/>
      <c r="CD444" s="52">
        <f t="shared" si="2421"/>
        <v>0</v>
      </c>
      <c r="CE444" s="47"/>
      <c r="CF444" s="52">
        <f t="shared" si="2422"/>
        <v>0</v>
      </c>
      <c r="CG444" s="42"/>
      <c r="CH444" s="49">
        <f t="shared" si="2423"/>
        <v>0</v>
      </c>
      <c r="CI444" s="49">
        <f t="shared" si="2424"/>
        <v>0</v>
      </c>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495"/>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row>
    <row r="445" spans="1:263" s="3" customFormat="1" hidden="1" x14ac:dyDescent="0.2">
      <c r="A445" s="45"/>
      <c r="B445" s="45"/>
      <c r="C445" s="45" t="s">
        <v>8</v>
      </c>
      <c r="D445" s="45">
        <v>75</v>
      </c>
      <c r="E445" s="486"/>
      <c r="F445" s="52">
        <f t="shared" si="2437"/>
        <v>0</v>
      </c>
      <c r="G445" s="47"/>
      <c r="H445" s="52">
        <f t="shared" si="2438"/>
        <v>0</v>
      </c>
      <c r="I445" s="47"/>
      <c r="J445" s="52">
        <f t="shared" si="2439"/>
        <v>0</v>
      </c>
      <c r="K445" s="47"/>
      <c r="L445" s="52">
        <f t="shared" si="2440"/>
        <v>0</v>
      </c>
      <c r="M445" s="47"/>
      <c r="N445" s="52">
        <f t="shared" si="2441"/>
        <v>0</v>
      </c>
      <c r="O445" s="47"/>
      <c r="P445" s="52">
        <f t="shared" si="2442"/>
        <v>0</v>
      </c>
      <c r="Q445" s="47"/>
      <c r="R445" s="52">
        <f t="shared" si="2443"/>
        <v>0</v>
      </c>
      <c r="S445" s="47"/>
      <c r="T445" s="52">
        <f t="shared" si="2444"/>
        <v>0</v>
      </c>
      <c r="U445" s="47"/>
      <c r="V445" s="52">
        <f t="shared" si="2445"/>
        <v>0</v>
      </c>
      <c r="W445" s="47"/>
      <c r="X445" s="52">
        <f t="shared" si="2446"/>
        <v>0</v>
      </c>
      <c r="Y445" s="47"/>
      <c r="Z445" s="52">
        <f t="shared" si="2447"/>
        <v>0</v>
      </c>
      <c r="AA445" s="47"/>
      <c r="AB445" s="481">
        <f t="shared" si="2448"/>
        <v>0</v>
      </c>
      <c r="AC445" s="486"/>
      <c r="AD445" s="52">
        <f t="shared" si="2395"/>
        <v>0</v>
      </c>
      <c r="AE445" s="47"/>
      <c r="AF445" s="52">
        <f t="shared" si="2396"/>
        <v>0</v>
      </c>
      <c r="AG445" s="47"/>
      <c r="AH445" s="52">
        <f t="shared" si="2397"/>
        <v>0</v>
      </c>
      <c r="AI445" s="47"/>
      <c r="AJ445" s="52">
        <f t="shared" si="2398"/>
        <v>0</v>
      </c>
      <c r="AK445" s="47"/>
      <c r="AL445" s="52">
        <f t="shared" si="2399"/>
        <v>0</v>
      </c>
      <c r="AM445" s="47"/>
      <c r="AN445" s="52">
        <f t="shared" si="2400"/>
        <v>0</v>
      </c>
      <c r="AO445" s="47"/>
      <c r="AP445" s="52">
        <f t="shared" si="2401"/>
        <v>0</v>
      </c>
      <c r="AQ445" s="47"/>
      <c r="AR445" s="52">
        <f t="shared" si="2402"/>
        <v>0</v>
      </c>
      <c r="AS445" s="47"/>
      <c r="AT445" s="52">
        <f t="shared" si="2403"/>
        <v>0</v>
      </c>
      <c r="AU445" s="47"/>
      <c r="AV445" s="52">
        <f t="shared" si="2404"/>
        <v>0</v>
      </c>
      <c r="AW445" s="47"/>
      <c r="AX445" s="52">
        <f t="shared" si="2405"/>
        <v>0</v>
      </c>
      <c r="AY445" s="47"/>
      <c r="AZ445" s="481">
        <f t="shared" si="2406"/>
        <v>0</v>
      </c>
      <c r="BA445" s="486"/>
      <c r="BB445" s="52">
        <f t="shared" si="2407"/>
        <v>0</v>
      </c>
      <c r="BC445" s="47"/>
      <c r="BD445" s="52">
        <f t="shared" si="2408"/>
        <v>0</v>
      </c>
      <c r="BE445" s="47"/>
      <c r="BF445" s="52">
        <f t="shared" si="2409"/>
        <v>0</v>
      </c>
      <c r="BG445" s="47"/>
      <c r="BH445" s="52">
        <f t="shared" si="2410"/>
        <v>0</v>
      </c>
      <c r="BI445" s="47"/>
      <c r="BJ445" s="52">
        <f t="shared" si="2411"/>
        <v>0</v>
      </c>
      <c r="BK445" s="47"/>
      <c r="BL445" s="52">
        <f t="shared" si="2412"/>
        <v>0</v>
      </c>
      <c r="BM445" s="47"/>
      <c r="BN445" s="52">
        <f t="shared" si="2413"/>
        <v>0</v>
      </c>
      <c r="BO445" s="47"/>
      <c r="BP445" s="52">
        <f t="shared" si="2414"/>
        <v>0</v>
      </c>
      <c r="BQ445" s="47"/>
      <c r="BR445" s="52">
        <f t="shared" si="2415"/>
        <v>0</v>
      </c>
      <c r="BS445" s="47"/>
      <c r="BT445" s="52">
        <f t="shared" si="2416"/>
        <v>0</v>
      </c>
      <c r="BU445" s="47"/>
      <c r="BV445" s="52">
        <f t="shared" si="2417"/>
        <v>0</v>
      </c>
      <c r="BW445" s="47"/>
      <c r="BX445" s="505">
        <f t="shared" si="2418"/>
        <v>0</v>
      </c>
      <c r="BY445" s="499"/>
      <c r="BZ445" s="52">
        <f t="shared" si="2419"/>
        <v>0</v>
      </c>
      <c r="CA445" s="47"/>
      <c r="CB445" s="52">
        <f t="shared" si="2420"/>
        <v>0</v>
      </c>
      <c r="CC445" s="47"/>
      <c r="CD445" s="52">
        <f t="shared" si="2421"/>
        <v>0</v>
      </c>
      <c r="CE445" s="47"/>
      <c r="CF445" s="52">
        <f t="shared" si="2422"/>
        <v>0</v>
      </c>
      <c r="CG445" s="42"/>
      <c r="CH445" s="49">
        <f t="shared" si="2423"/>
        <v>0</v>
      </c>
      <c r="CI445" s="49">
        <f t="shared" si="2424"/>
        <v>0</v>
      </c>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495"/>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row>
    <row r="446" spans="1:263" s="3" customFormat="1" hidden="1" x14ac:dyDescent="0.2">
      <c r="A446" s="45"/>
      <c r="B446" s="45"/>
      <c r="C446" s="45" t="s">
        <v>8</v>
      </c>
      <c r="D446" s="45">
        <v>75</v>
      </c>
      <c r="E446" s="486"/>
      <c r="F446" s="52">
        <f t="shared" si="2437"/>
        <v>0</v>
      </c>
      <c r="G446" s="47"/>
      <c r="H446" s="52">
        <f t="shared" si="2438"/>
        <v>0</v>
      </c>
      <c r="I446" s="47"/>
      <c r="J446" s="52">
        <f t="shared" si="2439"/>
        <v>0</v>
      </c>
      <c r="K446" s="47"/>
      <c r="L446" s="52">
        <f t="shared" si="2440"/>
        <v>0</v>
      </c>
      <c r="M446" s="47"/>
      <c r="N446" s="52">
        <f t="shared" si="2441"/>
        <v>0</v>
      </c>
      <c r="O446" s="47"/>
      <c r="P446" s="52">
        <f t="shared" si="2442"/>
        <v>0</v>
      </c>
      <c r="Q446" s="47"/>
      <c r="R446" s="52">
        <f t="shared" si="2443"/>
        <v>0</v>
      </c>
      <c r="S446" s="47"/>
      <c r="T446" s="52">
        <f t="shared" si="2444"/>
        <v>0</v>
      </c>
      <c r="U446" s="47"/>
      <c r="V446" s="52">
        <f t="shared" si="2445"/>
        <v>0</v>
      </c>
      <c r="W446" s="47"/>
      <c r="X446" s="52">
        <f t="shared" si="2446"/>
        <v>0</v>
      </c>
      <c r="Y446" s="47"/>
      <c r="Z446" s="52">
        <f t="shared" si="2447"/>
        <v>0</v>
      </c>
      <c r="AA446" s="47"/>
      <c r="AB446" s="481">
        <f t="shared" si="2448"/>
        <v>0</v>
      </c>
      <c r="AC446" s="486"/>
      <c r="AD446" s="52">
        <f t="shared" si="2395"/>
        <v>0</v>
      </c>
      <c r="AE446" s="47"/>
      <c r="AF446" s="52">
        <f t="shared" si="2396"/>
        <v>0</v>
      </c>
      <c r="AG446" s="47"/>
      <c r="AH446" s="52">
        <f t="shared" si="2397"/>
        <v>0</v>
      </c>
      <c r="AI446" s="47"/>
      <c r="AJ446" s="52">
        <f t="shared" si="2398"/>
        <v>0</v>
      </c>
      <c r="AK446" s="47"/>
      <c r="AL446" s="52">
        <f t="shared" si="2399"/>
        <v>0</v>
      </c>
      <c r="AM446" s="47"/>
      <c r="AN446" s="52">
        <f t="shared" si="2400"/>
        <v>0</v>
      </c>
      <c r="AO446" s="47"/>
      <c r="AP446" s="52">
        <f t="shared" si="2401"/>
        <v>0</v>
      </c>
      <c r="AQ446" s="47"/>
      <c r="AR446" s="52">
        <f t="shared" si="2402"/>
        <v>0</v>
      </c>
      <c r="AS446" s="47"/>
      <c r="AT446" s="52">
        <f t="shared" si="2403"/>
        <v>0</v>
      </c>
      <c r="AU446" s="47"/>
      <c r="AV446" s="52">
        <f t="shared" si="2404"/>
        <v>0</v>
      </c>
      <c r="AW446" s="47"/>
      <c r="AX446" s="52">
        <f t="shared" si="2405"/>
        <v>0</v>
      </c>
      <c r="AY446" s="47"/>
      <c r="AZ446" s="481">
        <f t="shared" si="2406"/>
        <v>0</v>
      </c>
      <c r="BA446" s="486"/>
      <c r="BB446" s="52">
        <f t="shared" si="2407"/>
        <v>0</v>
      </c>
      <c r="BC446" s="47"/>
      <c r="BD446" s="52">
        <f t="shared" si="2408"/>
        <v>0</v>
      </c>
      <c r="BE446" s="47"/>
      <c r="BF446" s="52">
        <f t="shared" si="2409"/>
        <v>0</v>
      </c>
      <c r="BG446" s="47"/>
      <c r="BH446" s="52">
        <f t="shared" si="2410"/>
        <v>0</v>
      </c>
      <c r="BI446" s="47"/>
      <c r="BJ446" s="52">
        <f t="shared" si="2411"/>
        <v>0</v>
      </c>
      <c r="BK446" s="47"/>
      <c r="BL446" s="52">
        <f t="shared" si="2412"/>
        <v>0</v>
      </c>
      <c r="BM446" s="47"/>
      <c r="BN446" s="52">
        <f t="shared" si="2413"/>
        <v>0</v>
      </c>
      <c r="BO446" s="47"/>
      <c r="BP446" s="52">
        <f t="shared" si="2414"/>
        <v>0</v>
      </c>
      <c r="BQ446" s="47"/>
      <c r="BR446" s="52">
        <f t="shared" si="2415"/>
        <v>0</v>
      </c>
      <c r="BS446" s="47"/>
      <c r="BT446" s="52">
        <f t="shared" si="2416"/>
        <v>0</v>
      </c>
      <c r="BU446" s="47"/>
      <c r="BV446" s="52">
        <f t="shared" si="2417"/>
        <v>0</v>
      </c>
      <c r="BW446" s="47"/>
      <c r="BX446" s="505">
        <f t="shared" si="2418"/>
        <v>0</v>
      </c>
      <c r="BY446" s="499"/>
      <c r="BZ446" s="52">
        <f t="shared" si="2419"/>
        <v>0</v>
      </c>
      <c r="CA446" s="47"/>
      <c r="CB446" s="52">
        <f t="shared" si="2420"/>
        <v>0</v>
      </c>
      <c r="CC446" s="47"/>
      <c r="CD446" s="52">
        <f t="shared" si="2421"/>
        <v>0</v>
      </c>
      <c r="CE446" s="47"/>
      <c r="CF446" s="52">
        <f t="shared" si="2422"/>
        <v>0</v>
      </c>
      <c r="CG446" s="42"/>
      <c r="CH446" s="49">
        <f t="shared" si="2423"/>
        <v>0</v>
      </c>
      <c r="CI446" s="49">
        <f t="shared" si="2424"/>
        <v>0</v>
      </c>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495"/>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row>
    <row r="447" spans="1:263" s="3" customFormat="1" hidden="1" x14ac:dyDescent="0.2">
      <c r="A447" s="45"/>
      <c r="B447" s="45"/>
      <c r="C447" s="45" t="s">
        <v>9</v>
      </c>
      <c r="D447" s="45">
        <v>60</v>
      </c>
      <c r="E447" s="486"/>
      <c r="F447" s="52">
        <f t="shared" si="2437"/>
        <v>0</v>
      </c>
      <c r="G447" s="47"/>
      <c r="H447" s="52">
        <f t="shared" si="2438"/>
        <v>0</v>
      </c>
      <c r="I447" s="47"/>
      <c r="J447" s="52">
        <f t="shared" si="2439"/>
        <v>0</v>
      </c>
      <c r="K447" s="47"/>
      <c r="L447" s="52">
        <f t="shared" si="2440"/>
        <v>0</v>
      </c>
      <c r="M447" s="47"/>
      <c r="N447" s="52">
        <f t="shared" si="2441"/>
        <v>0</v>
      </c>
      <c r="O447" s="47"/>
      <c r="P447" s="52">
        <f t="shared" si="2442"/>
        <v>0</v>
      </c>
      <c r="Q447" s="47"/>
      <c r="R447" s="52">
        <f t="shared" si="2443"/>
        <v>0</v>
      </c>
      <c r="S447" s="47"/>
      <c r="T447" s="52">
        <f t="shared" si="2444"/>
        <v>0</v>
      </c>
      <c r="U447" s="47"/>
      <c r="V447" s="52">
        <f t="shared" si="2445"/>
        <v>0</v>
      </c>
      <c r="W447" s="47"/>
      <c r="X447" s="52">
        <f t="shared" si="2446"/>
        <v>0</v>
      </c>
      <c r="Y447" s="47"/>
      <c r="Z447" s="52">
        <f t="shared" si="2447"/>
        <v>0</v>
      </c>
      <c r="AA447" s="47"/>
      <c r="AB447" s="481">
        <f t="shared" si="2448"/>
        <v>0</v>
      </c>
      <c r="AC447" s="486"/>
      <c r="AD447" s="52">
        <f t="shared" si="2395"/>
        <v>0</v>
      </c>
      <c r="AE447" s="47"/>
      <c r="AF447" s="52">
        <f t="shared" si="2396"/>
        <v>0</v>
      </c>
      <c r="AG447" s="47"/>
      <c r="AH447" s="52">
        <f t="shared" si="2397"/>
        <v>0</v>
      </c>
      <c r="AI447" s="47"/>
      <c r="AJ447" s="52">
        <f t="shared" si="2398"/>
        <v>0</v>
      </c>
      <c r="AK447" s="47"/>
      <c r="AL447" s="52">
        <f t="shared" si="2399"/>
        <v>0</v>
      </c>
      <c r="AM447" s="47"/>
      <c r="AN447" s="52">
        <f t="shared" si="2400"/>
        <v>0</v>
      </c>
      <c r="AO447" s="47"/>
      <c r="AP447" s="52">
        <f t="shared" si="2401"/>
        <v>0</v>
      </c>
      <c r="AQ447" s="47"/>
      <c r="AR447" s="52">
        <f t="shared" si="2402"/>
        <v>0</v>
      </c>
      <c r="AS447" s="47"/>
      <c r="AT447" s="52">
        <f t="shared" si="2403"/>
        <v>0</v>
      </c>
      <c r="AU447" s="47"/>
      <c r="AV447" s="52">
        <f t="shared" si="2404"/>
        <v>0</v>
      </c>
      <c r="AW447" s="47"/>
      <c r="AX447" s="52">
        <f t="shared" si="2405"/>
        <v>0</v>
      </c>
      <c r="AY447" s="47"/>
      <c r="AZ447" s="481">
        <f t="shared" si="2406"/>
        <v>0</v>
      </c>
      <c r="BA447" s="486"/>
      <c r="BB447" s="52">
        <f t="shared" si="2407"/>
        <v>0</v>
      </c>
      <c r="BC447" s="47"/>
      <c r="BD447" s="52">
        <f t="shared" si="2408"/>
        <v>0</v>
      </c>
      <c r="BE447" s="47"/>
      <c r="BF447" s="52">
        <f t="shared" si="2409"/>
        <v>0</v>
      </c>
      <c r="BG447" s="47"/>
      <c r="BH447" s="52">
        <f t="shared" si="2410"/>
        <v>0</v>
      </c>
      <c r="BI447" s="47"/>
      <c r="BJ447" s="52">
        <f t="shared" si="2411"/>
        <v>0</v>
      </c>
      <c r="BK447" s="47"/>
      <c r="BL447" s="52">
        <f t="shared" si="2412"/>
        <v>0</v>
      </c>
      <c r="BM447" s="47"/>
      <c r="BN447" s="52">
        <f t="shared" si="2413"/>
        <v>0</v>
      </c>
      <c r="BO447" s="47"/>
      <c r="BP447" s="52">
        <f t="shared" si="2414"/>
        <v>0</v>
      </c>
      <c r="BQ447" s="47"/>
      <c r="BR447" s="52">
        <f t="shared" si="2415"/>
        <v>0</v>
      </c>
      <c r="BS447" s="47"/>
      <c r="BT447" s="52">
        <f t="shared" si="2416"/>
        <v>0</v>
      </c>
      <c r="BU447" s="47"/>
      <c r="BV447" s="52">
        <f t="shared" si="2417"/>
        <v>0</v>
      </c>
      <c r="BW447" s="47"/>
      <c r="BX447" s="505">
        <f t="shared" si="2418"/>
        <v>0</v>
      </c>
      <c r="BY447" s="499"/>
      <c r="BZ447" s="52">
        <f t="shared" si="2419"/>
        <v>0</v>
      </c>
      <c r="CA447" s="47"/>
      <c r="CB447" s="52">
        <f t="shared" si="2420"/>
        <v>0</v>
      </c>
      <c r="CC447" s="47"/>
      <c r="CD447" s="52">
        <f t="shared" si="2421"/>
        <v>0</v>
      </c>
      <c r="CE447" s="47"/>
      <c r="CF447" s="52">
        <f t="shared" si="2422"/>
        <v>0</v>
      </c>
      <c r="CG447" s="42"/>
      <c r="CH447" s="49">
        <f t="shared" si="2423"/>
        <v>0</v>
      </c>
      <c r="CI447" s="49">
        <f t="shared" si="2424"/>
        <v>0</v>
      </c>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495"/>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row>
    <row r="448" spans="1:263" s="3" customFormat="1" hidden="1" x14ac:dyDescent="0.2">
      <c r="A448" s="45"/>
      <c r="B448" s="45"/>
      <c r="C448" s="45" t="s">
        <v>9</v>
      </c>
      <c r="D448" s="45">
        <v>60</v>
      </c>
      <c r="E448" s="486"/>
      <c r="F448" s="52">
        <f t="shared" si="2437"/>
        <v>0</v>
      </c>
      <c r="G448" s="47"/>
      <c r="H448" s="52">
        <f t="shared" si="2438"/>
        <v>0</v>
      </c>
      <c r="I448" s="47"/>
      <c r="J448" s="52">
        <f t="shared" si="2439"/>
        <v>0</v>
      </c>
      <c r="K448" s="47"/>
      <c r="L448" s="52">
        <f t="shared" si="2440"/>
        <v>0</v>
      </c>
      <c r="M448" s="47"/>
      <c r="N448" s="52">
        <f t="shared" si="2441"/>
        <v>0</v>
      </c>
      <c r="O448" s="47"/>
      <c r="P448" s="52">
        <f t="shared" si="2442"/>
        <v>0</v>
      </c>
      <c r="Q448" s="47"/>
      <c r="R448" s="52">
        <f t="shared" si="2443"/>
        <v>0</v>
      </c>
      <c r="S448" s="47"/>
      <c r="T448" s="52">
        <f t="shared" si="2444"/>
        <v>0</v>
      </c>
      <c r="U448" s="47"/>
      <c r="V448" s="52">
        <f t="shared" si="2445"/>
        <v>0</v>
      </c>
      <c r="W448" s="47"/>
      <c r="X448" s="52">
        <f t="shared" si="2446"/>
        <v>0</v>
      </c>
      <c r="Y448" s="47"/>
      <c r="Z448" s="52">
        <f t="shared" si="2447"/>
        <v>0</v>
      </c>
      <c r="AA448" s="47"/>
      <c r="AB448" s="481">
        <f t="shared" si="2448"/>
        <v>0</v>
      </c>
      <c r="AC448" s="486"/>
      <c r="AD448" s="52">
        <f t="shared" si="2395"/>
        <v>0</v>
      </c>
      <c r="AE448" s="47"/>
      <c r="AF448" s="52">
        <f t="shared" si="2396"/>
        <v>0</v>
      </c>
      <c r="AG448" s="47"/>
      <c r="AH448" s="52">
        <f t="shared" si="2397"/>
        <v>0</v>
      </c>
      <c r="AI448" s="47"/>
      <c r="AJ448" s="52">
        <f t="shared" si="2398"/>
        <v>0</v>
      </c>
      <c r="AK448" s="47"/>
      <c r="AL448" s="52">
        <f t="shared" si="2399"/>
        <v>0</v>
      </c>
      <c r="AM448" s="47"/>
      <c r="AN448" s="52">
        <f t="shared" si="2400"/>
        <v>0</v>
      </c>
      <c r="AO448" s="47"/>
      <c r="AP448" s="52">
        <f t="shared" si="2401"/>
        <v>0</v>
      </c>
      <c r="AQ448" s="47"/>
      <c r="AR448" s="52">
        <f t="shared" si="2402"/>
        <v>0</v>
      </c>
      <c r="AS448" s="47"/>
      <c r="AT448" s="52">
        <f t="shared" si="2403"/>
        <v>0</v>
      </c>
      <c r="AU448" s="47"/>
      <c r="AV448" s="52">
        <f t="shared" si="2404"/>
        <v>0</v>
      </c>
      <c r="AW448" s="47"/>
      <c r="AX448" s="52">
        <f t="shared" si="2405"/>
        <v>0</v>
      </c>
      <c r="AY448" s="47"/>
      <c r="AZ448" s="481">
        <f t="shared" si="2406"/>
        <v>0</v>
      </c>
      <c r="BA448" s="486"/>
      <c r="BB448" s="52">
        <f t="shared" si="2407"/>
        <v>0</v>
      </c>
      <c r="BC448" s="47"/>
      <c r="BD448" s="52">
        <f t="shared" si="2408"/>
        <v>0</v>
      </c>
      <c r="BE448" s="47"/>
      <c r="BF448" s="52">
        <f t="shared" si="2409"/>
        <v>0</v>
      </c>
      <c r="BG448" s="47"/>
      <c r="BH448" s="52">
        <f t="shared" si="2410"/>
        <v>0</v>
      </c>
      <c r="BI448" s="47"/>
      <c r="BJ448" s="52">
        <f t="shared" si="2411"/>
        <v>0</v>
      </c>
      <c r="BK448" s="47"/>
      <c r="BL448" s="52">
        <f t="shared" si="2412"/>
        <v>0</v>
      </c>
      <c r="BM448" s="47"/>
      <c r="BN448" s="52">
        <f t="shared" si="2413"/>
        <v>0</v>
      </c>
      <c r="BO448" s="47"/>
      <c r="BP448" s="52">
        <f t="shared" si="2414"/>
        <v>0</v>
      </c>
      <c r="BQ448" s="47"/>
      <c r="BR448" s="52">
        <f t="shared" si="2415"/>
        <v>0</v>
      </c>
      <c r="BS448" s="47"/>
      <c r="BT448" s="52">
        <f t="shared" si="2416"/>
        <v>0</v>
      </c>
      <c r="BU448" s="47"/>
      <c r="BV448" s="52">
        <f t="shared" si="2417"/>
        <v>0</v>
      </c>
      <c r="BW448" s="47"/>
      <c r="BX448" s="505">
        <f t="shared" si="2418"/>
        <v>0</v>
      </c>
      <c r="BY448" s="499"/>
      <c r="BZ448" s="52">
        <f t="shared" si="2419"/>
        <v>0</v>
      </c>
      <c r="CA448" s="47"/>
      <c r="CB448" s="52">
        <f t="shared" si="2420"/>
        <v>0</v>
      </c>
      <c r="CC448" s="47"/>
      <c r="CD448" s="52">
        <f t="shared" si="2421"/>
        <v>0</v>
      </c>
      <c r="CE448" s="47"/>
      <c r="CF448" s="52">
        <f t="shared" si="2422"/>
        <v>0</v>
      </c>
      <c r="CG448" s="42"/>
      <c r="CH448" s="49">
        <f t="shared" si="2423"/>
        <v>0</v>
      </c>
      <c r="CI448" s="49">
        <f t="shared" si="2424"/>
        <v>0</v>
      </c>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495"/>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row>
    <row r="449" spans="1:263" s="3" customFormat="1" hidden="1" x14ac:dyDescent="0.2">
      <c r="A449" s="45"/>
      <c r="B449" s="45"/>
      <c r="C449" s="45" t="s">
        <v>9</v>
      </c>
      <c r="D449" s="45">
        <v>60</v>
      </c>
      <c r="E449" s="486"/>
      <c r="F449" s="52">
        <f t="shared" si="2437"/>
        <v>0</v>
      </c>
      <c r="G449" s="47"/>
      <c r="H449" s="52">
        <f t="shared" si="2438"/>
        <v>0</v>
      </c>
      <c r="I449" s="47"/>
      <c r="J449" s="52">
        <f t="shared" si="2439"/>
        <v>0</v>
      </c>
      <c r="K449" s="47"/>
      <c r="L449" s="52">
        <f t="shared" si="2440"/>
        <v>0</v>
      </c>
      <c r="M449" s="47"/>
      <c r="N449" s="52">
        <f t="shared" si="2441"/>
        <v>0</v>
      </c>
      <c r="O449" s="47"/>
      <c r="P449" s="52">
        <f t="shared" si="2442"/>
        <v>0</v>
      </c>
      <c r="Q449" s="47"/>
      <c r="R449" s="52">
        <f t="shared" si="2443"/>
        <v>0</v>
      </c>
      <c r="S449" s="47"/>
      <c r="T449" s="52">
        <f t="shared" si="2444"/>
        <v>0</v>
      </c>
      <c r="U449" s="47"/>
      <c r="V449" s="52">
        <f t="shared" si="2445"/>
        <v>0</v>
      </c>
      <c r="W449" s="47"/>
      <c r="X449" s="52">
        <f t="shared" si="2446"/>
        <v>0</v>
      </c>
      <c r="Y449" s="47"/>
      <c r="Z449" s="52">
        <f t="shared" si="2447"/>
        <v>0</v>
      </c>
      <c r="AA449" s="47"/>
      <c r="AB449" s="481">
        <f t="shared" si="2448"/>
        <v>0</v>
      </c>
      <c r="AC449" s="486"/>
      <c r="AD449" s="52">
        <f t="shared" si="2395"/>
        <v>0</v>
      </c>
      <c r="AE449" s="47"/>
      <c r="AF449" s="52">
        <f t="shared" si="2396"/>
        <v>0</v>
      </c>
      <c r="AG449" s="47"/>
      <c r="AH449" s="52">
        <f t="shared" si="2397"/>
        <v>0</v>
      </c>
      <c r="AI449" s="47"/>
      <c r="AJ449" s="52">
        <f t="shared" si="2398"/>
        <v>0</v>
      </c>
      <c r="AK449" s="47"/>
      <c r="AL449" s="52">
        <f t="shared" si="2399"/>
        <v>0</v>
      </c>
      <c r="AM449" s="47"/>
      <c r="AN449" s="52">
        <f t="shared" si="2400"/>
        <v>0</v>
      </c>
      <c r="AO449" s="47"/>
      <c r="AP449" s="52">
        <f t="shared" si="2401"/>
        <v>0</v>
      </c>
      <c r="AQ449" s="47"/>
      <c r="AR449" s="52">
        <f t="shared" si="2402"/>
        <v>0</v>
      </c>
      <c r="AS449" s="47"/>
      <c r="AT449" s="52">
        <f t="shared" si="2403"/>
        <v>0</v>
      </c>
      <c r="AU449" s="47"/>
      <c r="AV449" s="52">
        <f t="shared" si="2404"/>
        <v>0</v>
      </c>
      <c r="AW449" s="47"/>
      <c r="AX449" s="52">
        <f t="shared" si="2405"/>
        <v>0</v>
      </c>
      <c r="AY449" s="47"/>
      <c r="AZ449" s="481">
        <f t="shared" si="2406"/>
        <v>0</v>
      </c>
      <c r="BA449" s="486"/>
      <c r="BB449" s="52">
        <f t="shared" si="2407"/>
        <v>0</v>
      </c>
      <c r="BC449" s="47"/>
      <c r="BD449" s="52">
        <f t="shared" si="2408"/>
        <v>0</v>
      </c>
      <c r="BE449" s="47"/>
      <c r="BF449" s="52">
        <f t="shared" si="2409"/>
        <v>0</v>
      </c>
      <c r="BG449" s="47"/>
      <c r="BH449" s="52">
        <f t="shared" si="2410"/>
        <v>0</v>
      </c>
      <c r="BI449" s="47"/>
      <c r="BJ449" s="52">
        <f t="shared" si="2411"/>
        <v>0</v>
      </c>
      <c r="BK449" s="47"/>
      <c r="BL449" s="52">
        <f t="shared" si="2412"/>
        <v>0</v>
      </c>
      <c r="BM449" s="47"/>
      <c r="BN449" s="52">
        <f t="shared" si="2413"/>
        <v>0</v>
      </c>
      <c r="BO449" s="47"/>
      <c r="BP449" s="52">
        <f t="shared" si="2414"/>
        <v>0</v>
      </c>
      <c r="BQ449" s="47"/>
      <c r="BR449" s="52">
        <f t="shared" si="2415"/>
        <v>0</v>
      </c>
      <c r="BS449" s="47"/>
      <c r="BT449" s="52">
        <f t="shared" si="2416"/>
        <v>0</v>
      </c>
      <c r="BU449" s="47"/>
      <c r="BV449" s="52">
        <f t="shared" si="2417"/>
        <v>0</v>
      </c>
      <c r="BW449" s="47"/>
      <c r="BX449" s="505">
        <f t="shared" si="2418"/>
        <v>0</v>
      </c>
      <c r="BY449" s="499"/>
      <c r="BZ449" s="52">
        <f t="shared" si="2419"/>
        <v>0</v>
      </c>
      <c r="CA449" s="47"/>
      <c r="CB449" s="52">
        <f t="shared" si="2420"/>
        <v>0</v>
      </c>
      <c r="CC449" s="47"/>
      <c r="CD449" s="52">
        <f t="shared" si="2421"/>
        <v>0</v>
      </c>
      <c r="CE449" s="47"/>
      <c r="CF449" s="52">
        <f t="shared" si="2422"/>
        <v>0</v>
      </c>
      <c r="CG449" s="42"/>
      <c r="CH449" s="49">
        <f t="shared" si="2423"/>
        <v>0</v>
      </c>
      <c r="CI449" s="49">
        <f t="shared" si="2424"/>
        <v>0</v>
      </c>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495"/>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row>
    <row r="450" spans="1:263" s="3" customFormat="1" hidden="1" x14ac:dyDescent="0.2">
      <c r="A450" s="45"/>
      <c r="B450" s="45"/>
      <c r="C450" s="45" t="s">
        <v>10</v>
      </c>
      <c r="D450" s="45">
        <v>35</v>
      </c>
      <c r="E450" s="486"/>
      <c r="F450" s="52">
        <f t="shared" si="2437"/>
        <v>0</v>
      </c>
      <c r="G450" s="47"/>
      <c r="H450" s="52">
        <f t="shared" si="2438"/>
        <v>0</v>
      </c>
      <c r="I450" s="47"/>
      <c r="J450" s="52">
        <f t="shared" si="2439"/>
        <v>0</v>
      </c>
      <c r="K450" s="47"/>
      <c r="L450" s="52">
        <f t="shared" si="2440"/>
        <v>0</v>
      </c>
      <c r="M450" s="47"/>
      <c r="N450" s="52">
        <f t="shared" si="2441"/>
        <v>0</v>
      </c>
      <c r="O450" s="47"/>
      <c r="P450" s="52">
        <f t="shared" si="2442"/>
        <v>0</v>
      </c>
      <c r="Q450" s="47"/>
      <c r="R450" s="52">
        <f t="shared" si="2443"/>
        <v>0</v>
      </c>
      <c r="S450" s="47"/>
      <c r="T450" s="52">
        <f t="shared" si="2444"/>
        <v>0</v>
      </c>
      <c r="U450" s="47"/>
      <c r="V450" s="52">
        <f t="shared" si="2445"/>
        <v>0</v>
      </c>
      <c r="W450" s="47"/>
      <c r="X450" s="52">
        <f t="shared" si="2446"/>
        <v>0</v>
      </c>
      <c r="Y450" s="47"/>
      <c r="Z450" s="52">
        <f t="shared" si="2447"/>
        <v>0</v>
      </c>
      <c r="AA450" s="47"/>
      <c r="AB450" s="481">
        <f t="shared" si="2448"/>
        <v>0</v>
      </c>
      <c r="AC450" s="486"/>
      <c r="AD450" s="52">
        <f t="shared" si="2395"/>
        <v>0</v>
      </c>
      <c r="AE450" s="47"/>
      <c r="AF450" s="52">
        <f t="shared" si="2396"/>
        <v>0</v>
      </c>
      <c r="AG450" s="47"/>
      <c r="AH450" s="52">
        <f t="shared" si="2397"/>
        <v>0</v>
      </c>
      <c r="AI450" s="47"/>
      <c r="AJ450" s="52">
        <f t="shared" si="2398"/>
        <v>0</v>
      </c>
      <c r="AK450" s="47"/>
      <c r="AL450" s="52">
        <f t="shared" si="2399"/>
        <v>0</v>
      </c>
      <c r="AM450" s="47"/>
      <c r="AN450" s="52">
        <f t="shared" si="2400"/>
        <v>0</v>
      </c>
      <c r="AO450" s="47"/>
      <c r="AP450" s="52">
        <f t="shared" si="2401"/>
        <v>0</v>
      </c>
      <c r="AQ450" s="47"/>
      <c r="AR450" s="52">
        <f t="shared" si="2402"/>
        <v>0</v>
      </c>
      <c r="AS450" s="47"/>
      <c r="AT450" s="52">
        <f t="shared" si="2403"/>
        <v>0</v>
      </c>
      <c r="AU450" s="47"/>
      <c r="AV450" s="52">
        <f t="shared" si="2404"/>
        <v>0</v>
      </c>
      <c r="AW450" s="47"/>
      <c r="AX450" s="52">
        <f t="shared" si="2405"/>
        <v>0</v>
      </c>
      <c r="AY450" s="47"/>
      <c r="AZ450" s="481">
        <f t="shared" si="2406"/>
        <v>0</v>
      </c>
      <c r="BA450" s="486"/>
      <c r="BB450" s="52">
        <f t="shared" si="2407"/>
        <v>0</v>
      </c>
      <c r="BC450" s="47"/>
      <c r="BD450" s="52">
        <f t="shared" si="2408"/>
        <v>0</v>
      </c>
      <c r="BE450" s="47"/>
      <c r="BF450" s="52">
        <f t="shared" si="2409"/>
        <v>0</v>
      </c>
      <c r="BG450" s="47"/>
      <c r="BH450" s="52">
        <f t="shared" si="2410"/>
        <v>0</v>
      </c>
      <c r="BI450" s="47"/>
      <c r="BJ450" s="52">
        <f t="shared" si="2411"/>
        <v>0</v>
      </c>
      <c r="BK450" s="47"/>
      <c r="BL450" s="52">
        <f t="shared" si="2412"/>
        <v>0</v>
      </c>
      <c r="BM450" s="47"/>
      <c r="BN450" s="52">
        <f t="shared" si="2413"/>
        <v>0</v>
      </c>
      <c r="BO450" s="47"/>
      <c r="BP450" s="52">
        <f t="shared" si="2414"/>
        <v>0</v>
      </c>
      <c r="BQ450" s="47"/>
      <c r="BR450" s="52">
        <f t="shared" si="2415"/>
        <v>0</v>
      </c>
      <c r="BS450" s="47"/>
      <c r="BT450" s="52">
        <f t="shared" si="2416"/>
        <v>0</v>
      </c>
      <c r="BU450" s="47"/>
      <c r="BV450" s="52">
        <f t="shared" si="2417"/>
        <v>0</v>
      </c>
      <c r="BW450" s="47"/>
      <c r="BX450" s="505">
        <f t="shared" si="2418"/>
        <v>0</v>
      </c>
      <c r="BY450" s="499"/>
      <c r="BZ450" s="52">
        <f t="shared" si="2419"/>
        <v>0</v>
      </c>
      <c r="CA450" s="47"/>
      <c r="CB450" s="52">
        <f t="shared" si="2420"/>
        <v>0</v>
      </c>
      <c r="CC450" s="47"/>
      <c r="CD450" s="52">
        <f t="shared" si="2421"/>
        <v>0</v>
      </c>
      <c r="CE450" s="47"/>
      <c r="CF450" s="52">
        <f t="shared" si="2422"/>
        <v>0</v>
      </c>
      <c r="CG450" s="42"/>
      <c r="CH450" s="49">
        <f t="shared" si="2423"/>
        <v>0</v>
      </c>
      <c r="CI450" s="49">
        <f t="shared" si="2424"/>
        <v>0</v>
      </c>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495"/>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row>
    <row r="451" spans="1:263" s="3" customFormat="1" hidden="1" x14ac:dyDescent="0.2">
      <c r="A451" s="45"/>
      <c r="B451" s="45"/>
      <c r="C451" s="45" t="s">
        <v>10</v>
      </c>
      <c r="D451" s="45">
        <v>35</v>
      </c>
      <c r="E451" s="486"/>
      <c r="F451" s="52">
        <f t="shared" si="2437"/>
        <v>0</v>
      </c>
      <c r="G451" s="47"/>
      <c r="H451" s="52">
        <f t="shared" si="2438"/>
        <v>0</v>
      </c>
      <c r="I451" s="47"/>
      <c r="J451" s="52">
        <f t="shared" si="2439"/>
        <v>0</v>
      </c>
      <c r="K451" s="47"/>
      <c r="L451" s="52">
        <f t="shared" si="2440"/>
        <v>0</v>
      </c>
      <c r="M451" s="47"/>
      <c r="N451" s="52">
        <f t="shared" si="2441"/>
        <v>0</v>
      </c>
      <c r="O451" s="47"/>
      <c r="P451" s="52">
        <f t="shared" si="2442"/>
        <v>0</v>
      </c>
      <c r="Q451" s="47"/>
      <c r="R451" s="52">
        <f t="shared" si="2443"/>
        <v>0</v>
      </c>
      <c r="S451" s="47"/>
      <c r="T451" s="52">
        <f t="shared" si="2444"/>
        <v>0</v>
      </c>
      <c r="U451" s="47"/>
      <c r="V451" s="52">
        <f t="shared" si="2445"/>
        <v>0</v>
      </c>
      <c r="W451" s="47"/>
      <c r="X451" s="52">
        <f t="shared" si="2446"/>
        <v>0</v>
      </c>
      <c r="Y451" s="47"/>
      <c r="Z451" s="52">
        <f t="shared" si="2447"/>
        <v>0</v>
      </c>
      <c r="AA451" s="47"/>
      <c r="AB451" s="481">
        <f t="shared" si="2448"/>
        <v>0</v>
      </c>
      <c r="AC451" s="486"/>
      <c r="AD451" s="52">
        <f t="shared" si="2395"/>
        <v>0</v>
      </c>
      <c r="AE451" s="47"/>
      <c r="AF451" s="52">
        <f t="shared" si="2396"/>
        <v>0</v>
      </c>
      <c r="AG451" s="47"/>
      <c r="AH451" s="52">
        <f t="shared" si="2397"/>
        <v>0</v>
      </c>
      <c r="AI451" s="47"/>
      <c r="AJ451" s="52">
        <f t="shared" si="2398"/>
        <v>0</v>
      </c>
      <c r="AK451" s="47"/>
      <c r="AL451" s="52">
        <f t="shared" si="2399"/>
        <v>0</v>
      </c>
      <c r="AM451" s="47"/>
      <c r="AN451" s="52">
        <f t="shared" si="2400"/>
        <v>0</v>
      </c>
      <c r="AO451" s="47"/>
      <c r="AP451" s="52">
        <f t="shared" si="2401"/>
        <v>0</v>
      </c>
      <c r="AQ451" s="47"/>
      <c r="AR451" s="52">
        <f t="shared" si="2402"/>
        <v>0</v>
      </c>
      <c r="AS451" s="47"/>
      <c r="AT451" s="52">
        <f t="shared" si="2403"/>
        <v>0</v>
      </c>
      <c r="AU451" s="47"/>
      <c r="AV451" s="52">
        <f t="shared" si="2404"/>
        <v>0</v>
      </c>
      <c r="AW451" s="47"/>
      <c r="AX451" s="52">
        <f t="shared" si="2405"/>
        <v>0</v>
      </c>
      <c r="AY451" s="47"/>
      <c r="AZ451" s="481">
        <f t="shared" si="2406"/>
        <v>0</v>
      </c>
      <c r="BA451" s="486"/>
      <c r="BB451" s="52">
        <f t="shared" si="2407"/>
        <v>0</v>
      </c>
      <c r="BC451" s="47"/>
      <c r="BD451" s="52">
        <f t="shared" si="2408"/>
        <v>0</v>
      </c>
      <c r="BE451" s="47"/>
      <c r="BF451" s="52">
        <f t="shared" si="2409"/>
        <v>0</v>
      </c>
      <c r="BG451" s="47"/>
      <c r="BH451" s="52">
        <f t="shared" si="2410"/>
        <v>0</v>
      </c>
      <c r="BI451" s="47"/>
      <c r="BJ451" s="52">
        <f t="shared" si="2411"/>
        <v>0</v>
      </c>
      <c r="BK451" s="47"/>
      <c r="BL451" s="52">
        <f t="shared" si="2412"/>
        <v>0</v>
      </c>
      <c r="BM451" s="47"/>
      <c r="BN451" s="52">
        <f t="shared" si="2413"/>
        <v>0</v>
      </c>
      <c r="BO451" s="47"/>
      <c r="BP451" s="52">
        <f t="shared" si="2414"/>
        <v>0</v>
      </c>
      <c r="BQ451" s="47"/>
      <c r="BR451" s="52">
        <f t="shared" si="2415"/>
        <v>0</v>
      </c>
      <c r="BS451" s="47"/>
      <c r="BT451" s="52">
        <f t="shared" si="2416"/>
        <v>0</v>
      </c>
      <c r="BU451" s="47"/>
      <c r="BV451" s="52">
        <f t="shared" si="2417"/>
        <v>0</v>
      </c>
      <c r="BW451" s="47"/>
      <c r="BX451" s="505">
        <f t="shared" si="2418"/>
        <v>0</v>
      </c>
      <c r="BY451" s="499"/>
      <c r="BZ451" s="52">
        <f t="shared" si="2419"/>
        <v>0</v>
      </c>
      <c r="CA451" s="47"/>
      <c r="CB451" s="52">
        <f t="shared" si="2420"/>
        <v>0</v>
      </c>
      <c r="CC451" s="47"/>
      <c r="CD451" s="52">
        <f t="shared" si="2421"/>
        <v>0</v>
      </c>
      <c r="CE451" s="47"/>
      <c r="CF451" s="52">
        <f t="shared" si="2422"/>
        <v>0</v>
      </c>
      <c r="CG451" s="42"/>
      <c r="CH451" s="49">
        <f t="shared" si="2423"/>
        <v>0</v>
      </c>
      <c r="CI451" s="49">
        <f t="shared" si="2424"/>
        <v>0</v>
      </c>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495"/>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row>
    <row r="452" spans="1:263" s="3" customFormat="1" hidden="1" x14ac:dyDescent="0.2">
      <c r="A452" s="45"/>
      <c r="B452" s="45"/>
      <c r="C452" s="45" t="s">
        <v>10</v>
      </c>
      <c r="D452" s="45">
        <v>35</v>
      </c>
      <c r="E452" s="486"/>
      <c r="F452" s="52">
        <f t="shared" si="2437"/>
        <v>0</v>
      </c>
      <c r="G452" s="47"/>
      <c r="H452" s="52">
        <f t="shared" si="2438"/>
        <v>0</v>
      </c>
      <c r="I452" s="47"/>
      <c r="J452" s="52">
        <f t="shared" si="2439"/>
        <v>0</v>
      </c>
      <c r="K452" s="47"/>
      <c r="L452" s="52">
        <f t="shared" si="2440"/>
        <v>0</v>
      </c>
      <c r="M452" s="47"/>
      <c r="N452" s="52">
        <f t="shared" si="2441"/>
        <v>0</v>
      </c>
      <c r="O452" s="47"/>
      <c r="P452" s="52">
        <f t="shared" si="2442"/>
        <v>0</v>
      </c>
      <c r="Q452" s="47"/>
      <c r="R452" s="52">
        <f t="shared" si="2443"/>
        <v>0</v>
      </c>
      <c r="S452" s="47"/>
      <c r="T452" s="52">
        <f t="shared" si="2444"/>
        <v>0</v>
      </c>
      <c r="U452" s="47"/>
      <c r="V452" s="52">
        <f t="shared" si="2445"/>
        <v>0</v>
      </c>
      <c r="W452" s="47"/>
      <c r="X452" s="52">
        <f t="shared" si="2446"/>
        <v>0</v>
      </c>
      <c r="Y452" s="47"/>
      <c r="Z452" s="52">
        <f t="shared" si="2447"/>
        <v>0</v>
      </c>
      <c r="AA452" s="47"/>
      <c r="AB452" s="481">
        <f t="shared" si="2448"/>
        <v>0</v>
      </c>
      <c r="AC452" s="486"/>
      <c r="AD452" s="52">
        <f t="shared" si="2395"/>
        <v>0</v>
      </c>
      <c r="AE452" s="47"/>
      <c r="AF452" s="52">
        <f t="shared" si="2396"/>
        <v>0</v>
      </c>
      <c r="AG452" s="47"/>
      <c r="AH452" s="52">
        <f t="shared" si="2397"/>
        <v>0</v>
      </c>
      <c r="AI452" s="47"/>
      <c r="AJ452" s="52">
        <f t="shared" si="2398"/>
        <v>0</v>
      </c>
      <c r="AK452" s="47"/>
      <c r="AL452" s="52">
        <f t="shared" si="2399"/>
        <v>0</v>
      </c>
      <c r="AM452" s="47"/>
      <c r="AN452" s="52">
        <f t="shared" si="2400"/>
        <v>0</v>
      </c>
      <c r="AO452" s="47"/>
      <c r="AP452" s="52">
        <f t="shared" si="2401"/>
        <v>0</v>
      </c>
      <c r="AQ452" s="47"/>
      <c r="AR452" s="52">
        <f t="shared" si="2402"/>
        <v>0</v>
      </c>
      <c r="AS452" s="47"/>
      <c r="AT452" s="52">
        <f t="shared" si="2403"/>
        <v>0</v>
      </c>
      <c r="AU452" s="47"/>
      <c r="AV452" s="52">
        <f t="shared" si="2404"/>
        <v>0</v>
      </c>
      <c r="AW452" s="47"/>
      <c r="AX452" s="52">
        <f t="shared" si="2405"/>
        <v>0</v>
      </c>
      <c r="AY452" s="47"/>
      <c r="AZ452" s="481">
        <f t="shared" si="2406"/>
        <v>0</v>
      </c>
      <c r="BA452" s="486"/>
      <c r="BB452" s="52">
        <f t="shared" si="2407"/>
        <v>0</v>
      </c>
      <c r="BC452" s="47"/>
      <c r="BD452" s="52">
        <f t="shared" si="2408"/>
        <v>0</v>
      </c>
      <c r="BE452" s="47"/>
      <c r="BF452" s="52">
        <f t="shared" si="2409"/>
        <v>0</v>
      </c>
      <c r="BG452" s="47"/>
      <c r="BH452" s="52">
        <f t="shared" si="2410"/>
        <v>0</v>
      </c>
      <c r="BI452" s="47"/>
      <c r="BJ452" s="52">
        <f t="shared" si="2411"/>
        <v>0</v>
      </c>
      <c r="BK452" s="47"/>
      <c r="BL452" s="52">
        <f t="shared" si="2412"/>
        <v>0</v>
      </c>
      <c r="BM452" s="47"/>
      <c r="BN452" s="52">
        <f t="shared" si="2413"/>
        <v>0</v>
      </c>
      <c r="BO452" s="47"/>
      <c r="BP452" s="52">
        <f t="shared" si="2414"/>
        <v>0</v>
      </c>
      <c r="BQ452" s="47"/>
      <c r="BR452" s="52">
        <f t="shared" si="2415"/>
        <v>0</v>
      </c>
      <c r="BS452" s="47"/>
      <c r="BT452" s="52">
        <f t="shared" si="2416"/>
        <v>0</v>
      </c>
      <c r="BU452" s="47"/>
      <c r="BV452" s="52">
        <f t="shared" si="2417"/>
        <v>0</v>
      </c>
      <c r="BW452" s="47"/>
      <c r="BX452" s="505">
        <f t="shared" si="2418"/>
        <v>0</v>
      </c>
      <c r="BY452" s="499"/>
      <c r="BZ452" s="52">
        <f t="shared" si="2419"/>
        <v>0</v>
      </c>
      <c r="CA452" s="47"/>
      <c r="CB452" s="52">
        <f t="shared" si="2420"/>
        <v>0</v>
      </c>
      <c r="CC452" s="47"/>
      <c r="CD452" s="52">
        <f t="shared" si="2421"/>
        <v>0</v>
      </c>
      <c r="CE452" s="47"/>
      <c r="CF452" s="52">
        <f t="shared" si="2422"/>
        <v>0</v>
      </c>
      <c r="CG452" s="42"/>
      <c r="CH452" s="49">
        <f t="shared" si="2423"/>
        <v>0</v>
      </c>
      <c r="CI452" s="49">
        <f t="shared" si="2424"/>
        <v>0</v>
      </c>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495"/>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row>
    <row r="453" spans="1:263" s="3" customFormat="1" hidden="1" x14ac:dyDescent="0.2">
      <c r="A453" s="45"/>
      <c r="B453" s="45"/>
      <c r="C453" s="45" t="s">
        <v>10</v>
      </c>
      <c r="D453" s="45">
        <v>35</v>
      </c>
      <c r="E453" s="486"/>
      <c r="F453" s="52">
        <f t="shared" si="2437"/>
        <v>0</v>
      </c>
      <c r="G453" s="47"/>
      <c r="H453" s="52">
        <f t="shared" si="2438"/>
        <v>0</v>
      </c>
      <c r="I453" s="47"/>
      <c r="J453" s="52">
        <f t="shared" si="2439"/>
        <v>0</v>
      </c>
      <c r="K453" s="47"/>
      <c r="L453" s="52">
        <f t="shared" si="2440"/>
        <v>0</v>
      </c>
      <c r="M453" s="47"/>
      <c r="N453" s="52">
        <f t="shared" si="2441"/>
        <v>0</v>
      </c>
      <c r="O453" s="47"/>
      <c r="P453" s="52">
        <f t="shared" si="2442"/>
        <v>0</v>
      </c>
      <c r="Q453" s="47"/>
      <c r="R453" s="52">
        <f t="shared" si="2443"/>
        <v>0</v>
      </c>
      <c r="S453" s="47"/>
      <c r="T453" s="52">
        <f t="shared" si="2444"/>
        <v>0</v>
      </c>
      <c r="U453" s="47"/>
      <c r="V453" s="52">
        <f t="shared" si="2445"/>
        <v>0</v>
      </c>
      <c r="W453" s="47"/>
      <c r="X453" s="52">
        <f t="shared" si="2446"/>
        <v>0</v>
      </c>
      <c r="Y453" s="47"/>
      <c r="Z453" s="52">
        <f t="shared" si="2447"/>
        <v>0</v>
      </c>
      <c r="AA453" s="47"/>
      <c r="AB453" s="481">
        <f t="shared" si="2448"/>
        <v>0</v>
      </c>
      <c r="AC453" s="486"/>
      <c r="AD453" s="52">
        <f t="shared" si="2395"/>
        <v>0</v>
      </c>
      <c r="AE453" s="47"/>
      <c r="AF453" s="52">
        <f t="shared" si="2396"/>
        <v>0</v>
      </c>
      <c r="AG453" s="47"/>
      <c r="AH453" s="52">
        <f t="shared" si="2397"/>
        <v>0</v>
      </c>
      <c r="AI453" s="47"/>
      <c r="AJ453" s="52">
        <f t="shared" si="2398"/>
        <v>0</v>
      </c>
      <c r="AK453" s="47"/>
      <c r="AL453" s="52">
        <f t="shared" si="2399"/>
        <v>0</v>
      </c>
      <c r="AM453" s="47"/>
      <c r="AN453" s="52">
        <f t="shared" si="2400"/>
        <v>0</v>
      </c>
      <c r="AO453" s="47"/>
      <c r="AP453" s="52">
        <f t="shared" si="2401"/>
        <v>0</v>
      </c>
      <c r="AQ453" s="47"/>
      <c r="AR453" s="52">
        <f t="shared" si="2402"/>
        <v>0</v>
      </c>
      <c r="AS453" s="47"/>
      <c r="AT453" s="52">
        <f t="shared" si="2403"/>
        <v>0</v>
      </c>
      <c r="AU453" s="47"/>
      <c r="AV453" s="52">
        <f t="shared" si="2404"/>
        <v>0</v>
      </c>
      <c r="AW453" s="47"/>
      <c r="AX453" s="52">
        <f t="shared" si="2405"/>
        <v>0</v>
      </c>
      <c r="AY453" s="47"/>
      <c r="AZ453" s="481">
        <f t="shared" si="2406"/>
        <v>0</v>
      </c>
      <c r="BA453" s="486"/>
      <c r="BB453" s="52">
        <f t="shared" si="2407"/>
        <v>0</v>
      </c>
      <c r="BC453" s="47"/>
      <c r="BD453" s="52">
        <f t="shared" si="2408"/>
        <v>0</v>
      </c>
      <c r="BE453" s="47"/>
      <c r="BF453" s="52">
        <f t="shared" si="2409"/>
        <v>0</v>
      </c>
      <c r="BG453" s="47"/>
      <c r="BH453" s="52">
        <f t="shared" si="2410"/>
        <v>0</v>
      </c>
      <c r="BI453" s="47"/>
      <c r="BJ453" s="52">
        <f t="shared" si="2411"/>
        <v>0</v>
      </c>
      <c r="BK453" s="47"/>
      <c r="BL453" s="52">
        <f t="shared" si="2412"/>
        <v>0</v>
      </c>
      <c r="BM453" s="47"/>
      <c r="BN453" s="52">
        <f t="shared" si="2413"/>
        <v>0</v>
      </c>
      <c r="BO453" s="47"/>
      <c r="BP453" s="52">
        <f t="shared" si="2414"/>
        <v>0</v>
      </c>
      <c r="BQ453" s="47"/>
      <c r="BR453" s="52">
        <f t="shared" si="2415"/>
        <v>0</v>
      </c>
      <c r="BS453" s="47"/>
      <c r="BT453" s="52">
        <f t="shared" si="2416"/>
        <v>0</v>
      </c>
      <c r="BU453" s="47"/>
      <c r="BV453" s="52">
        <f t="shared" si="2417"/>
        <v>0</v>
      </c>
      <c r="BW453" s="47"/>
      <c r="BX453" s="505">
        <f t="shared" si="2418"/>
        <v>0</v>
      </c>
      <c r="BY453" s="499"/>
      <c r="BZ453" s="52">
        <f t="shared" si="2419"/>
        <v>0</v>
      </c>
      <c r="CA453" s="47"/>
      <c r="CB453" s="52">
        <f t="shared" si="2420"/>
        <v>0</v>
      </c>
      <c r="CC453" s="47"/>
      <c r="CD453" s="52">
        <f t="shared" si="2421"/>
        <v>0</v>
      </c>
      <c r="CE453" s="47"/>
      <c r="CF453" s="52">
        <f t="shared" si="2422"/>
        <v>0</v>
      </c>
      <c r="CG453" s="42"/>
      <c r="CH453" s="49">
        <f t="shared" si="2423"/>
        <v>0</v>
      </c>
      <c r="CI453" s="49">
        <f t="shared" si="2424"/>
        <v>0</v>
      </c>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495"/>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row>
    <row r="454" spans="1:263" s="3" customFormat="1" hidden="1" x14ac:dyDescent="0.2">
      <c r="A454" s="14"/>
      <c r="B454" s="14"/>
      <c r="C454" s="14"/>
      <c r="D454" s="14"/>
      <c r="E454" s="489"/>
      <c r="F454" s="14"/>
      <c r="G454" s="14"/>
      <c r="H454" s="14"/>
      <c r="I454" s="14"/>
      <c r="J454" s="14"/>
      <c r="K454" s="43"/>
      <c r="L454" s="14"/>
      <c r="M454" s="14"/>
      <c r="N454" s="14"/>
      <c r="O454" s="14"/>
      <c r="P454" s="14"/>
      <c r="Q454" s="14"/>
      <c r="R454" s="14"/>
      <c r="S454" s="14"/>
      <c r="T454" s="14"/>
      <c r="U454" s="14"/>
      <c r="V454" s="14"/>
      <c r="W454" s="14"/>
      <c r="X454" s="14"/>
      <c r="Y454" s="14"/>
      <c r="Z454" s="14"/>
      <c r="AA454" s="14"/>
      <c r="AB454" s="14"/>
      <c r="AC454" s="489"/>
      <c r="AD454" s="14"/>
      <c r="AE454" s="14"/>
      <c r="AF454" s="14"/>
      <c r="AG454" s="14"/>
      <c r="AH454" s="14"/>
      <c r="AI454" s="43"/>
      <c r="AJ454" s="14"/>
      <c r="AK454" s="14"/>
      <c r="AL454" s="14"/>
      <c r="AM454" s="14"/>
      <c r="AN454" s="14"/>
      <c r="AO454" s="14"/>
      <c r="AP454" s="14"/>
      <c r="AQ454" s="14"/>
      <c r="AR454" s="14"/>
      <c r="AS454" s="14"/>
      <c r="AT454" s="14"/>
      <c r="AU454" s="14"/>
      <c r="AV454" s="14"/>
      <c r="AW454" s="14"/>
      <c r="AX454" s="14"/>
      <c r="AY454" s="14"/>
      <c r="AZ454" s="14"/>
      <c r="BA454" s="489"/>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508"/>
      <c r="BY454" s="14"/>
      <c r="BZ454" s="14"/>
      <c r="CA454" s="14"/>
      <c r="CB454" s="14"/>
      <c r="CC454" s="14"/>
      <c r="CD454" s="14"/>
      <c r="CE454" s="14"/>
      <c r="CF454" s="14"/>
      <c r="CG454" s="14"/>
      <c r="CH454" s="12"/>
      <c r="CI454" s="12"/>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495"/>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row>
    <row r="455" spans="1:263" s="3" customFormat="1" x14ac:dyDescent="0.2">
      <c r="A455" s="14"/>
      <c r="B455" s="14"/>
      <c r="C455" s="14"/>
      <c r="D455" s="14"/>
      <c r="E455" s="490"/>
      <c r="F455" s="14"/>
      <c r="G455" s="44"/>
      <c r="H455" s="14"/>
      <c r="I455" s="44"/>
      <c r="J455" s="14"/>
      <c r="K455" s="44"/>
      <c r="L455" s="14"/>
      <c r="M455" s="44"/>
      <c r="N455" s="14"/>
      <c r="O455" s="44"/>
      <c r="P455" s="14"/>
      <c r="Q455" s="44"/>
      <c r="R455" s="14"/>
      <c r="S455" s="44"/>
      <c r="T455" s="14"/>
      <c r="U455" s="44"/>
      <c r="V455" s="14"/>
      <c r="W455" s="44"/>
      <c r="X455" s="14"/>
      <c r="Y455" s="44"/>
      <c r="Z455" s="14"/>
      <c r="AA455" s="44"/>
      <c r="AB455" s="14"/>
      <c r="AC455" s="490"/>
      <c r="AD455" s="14"/>
      <c r="AE455" s="44"/>
      <c r="AF455" s="14"/>
      <c r="AG455" s="44"/>
      <c r="AH455" s="14"/>
      <c r="AI455" s="44"/>
      <c r="AJ455" s="14"/>
      <c r="AK455" s="44"/>
      <c r="AL455" s="14"/>
      <c r="AM455" s="44"/>
      <c r="AN455" s="14"/>
      <c r="AO455" s="44"/>
      <c r="AP455" s="14"/>
      <c r="AQ455" s="44"/>
      <c r="AR455" s="14"/>
      <c r="AS455" s="44"/>
      <c r="AT455" s="14"/>
      <c r="AU455" s="44"/>
      <c r="AV455" s="14"/>
      <c r="AW455" s="44"/>
      <c r="AX455" s="14"/>
      <c r="AY455" s="44"/>
      <c r="AZ455" s="14"/>
      <c r="BA455" s="490"/>
      <c r="BB455" s="14"/>
      <c r="BC455" s="44"/>
      <c r="BD455" s="14"/>
      <c r="BE455" s="44"/>
      <c r="BF455" s="14"/>
      <c r="BG455" s="44"/>
      <c r="BH455" s="14"/>
      <c r="BI455" s="44"/>
      <c r="BJ455" s="14"/>
      <c r="BK455" s="44"/>
      <c r="BL455" s="14"/>
      <c r="BM455" s="44"/>
      <c r="BN455" s="14"/>
      <c r="BO455" s="44"/>
      <c r="BP455" s="14"/>
      <c r="BQ455" s="44"/>
      <c r="BR455" s="14"/>
      <c r="BS455" s="44"/>
      <c r="BT455" s="14"/>
      <c r="BU455" s="44"/>
      <c r="BV455" s="14"/>
      <c r="BW455" s="44"/>
      <c r="BX455" s="508"/>
      <c r="BY455" s="44"/>
      <c r="BZ455" s="14"/>
      <c r="CA455" s="44"/>
      <c r="CB455" s="14"/>
      <c r="CC455" s="44"/>
      <c r="CD455" s="14"/>
      <c r="CE455" s="44"/>
      <c r="CF455" s="14"/>
      <c r="CG455" s="14"/>
      <c r="CH455" s="12"/>
      <c r="CI455" s="12"/>
      <c r="CJ455" s="51"/>
      <c r="CK455" s="51"/>
      <c r="CL455" s="13"/>
      <c r="CM455" s="13"/>
      <c r="CN455" s="13"/>
      <c r="CO455" s="13"/>
      <c r="CP455" s="13"/>
      <c r="CQ455" s="13"/>
      <c r="CR455" s="13"/>
      <c r="CS455" s="13"/>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3"/>
      <c r="DS455" s="13"/>
      <c r="DT455" s="13"/>
      <c r="DU455" s="13"/>
      <c r="DV455" s="13"/>
      <c r="DW455" s="13"/>
      <c r="DX455" s="13"/>
      <c r="DY455" s="13"/>
      <c r="DZ455" s="523"/>
      <c r="EA455" s="13"/>
      <c r="EB455" s="13"/>
      <c r="EC455" s="13"/>
      <c r="ED455" s="13"/>
      <c r="EE455" s="13"/>
      <c r="EF455" s="13"/>
      <c r="EG455" s="13"/>
      <c r="EH455" s="13"/>
      <c r="EI455" s="13"/>
      <c r="EJ455" s="13"/>
      <c r="EK455" s="13"/>
      <c r="EL455" s="13"/>
      <c r="EM455" s="13"/>
      <c r="EN455" s="13"/>
      <c r="EO455" s="13"/>
      <c r="EP455" s="13"/>
      <c r="EQ455" s="13"/>
      <c r="ER455" s="13"/>
      <c r="ES455" s="13"/>
      <c r="ET455" s="13"/>
      <c r="EU455" s="13"/>
      <c r="EV455" s="13"/>
      <c r="EW455" s="13"/>
      <c r="EX455" s="13"/>
      <c r="EY455" s="13"/>
      <c r="EZ455" s="13"/>
      <c r="FA455" s="13"/>
      <c r="FB455" s="13"/>
      <c r="FC455" s="13"/>
      <c r="FD455" s="13"/>
      <c r="FE455" s="13"/>
      <c r="FF455" s="13"/>
      <c r="FG455" s="13"/>
      <c r="FH455" s="13"/>
      <c r="FI455" s="13"/>
      <c r="FJ455" s="13"/>
      <c r="FK455" s="13"/>
      <c r="FL455" s="13"/>
      <c r="FM455" s="13"/>
      <c r="FN455" s="13"/>
      <c r="FO455" s="13"/>
      <c r="FP455" s="13"/>
      <c r="FQ455" s="13"/>
      <c r="FR455" s="13"/>
      <c r="FS455" s="13"/>
      <c r="FT455" s="13"/>
      <c r="FU455" s="13"/>
      <c r="FV455" s="13"/>
      <c r="FW455" s="13"/>
      <c r="FX455" s="13"/>
      <c r="FY455" s="13"/>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row>
    <row r="456" spans="1:263" s="9" customFormat="1" ht="24" x14ac:dyDescent="0.2">
      <c r="A456" s="53"/>
      <c r="B456" s="53" t="s">
        <v>59</v>
      </c>
      <c r="C456" s="53"/>
      <c r="D456" s="53"/>
      <c r="E456" s="491">
        <f t="shared" ref="E456:AB456" si="2449">SUM(E423:E453)</f>
        <v>0</v>
      </c>
      <c r="F456" s="53">
        <f t="shared" si="2449"/>
        <v>0</v>
      </c>
      <c r="G456" s="53">
        <f t="shared" si="2449"/>
        <v>0</v>
      </c>
      <c r="H456" s="53">
        <f t="shared" si="2449"/>
        <v>0</v>
      </c>
      <c r="I456" s="53">
        <f t="shared" si="2449"/>
        <v>0</v>
      </c>
      <c r="J456" s="53">
        <f t="shared" si="2449"/>
        <v>0</v>
      </c>
      <c r="K456" s="53">
        <f t="shared" si="2449"/>
        <v>0</v>
      </c>
      <c r="L456" s="53">
        <f t="shared" si="2449"/>
        <v>0</v>
      </c>
      <c r="M456" s="53">
        <f t="shared" si="2449"/>
        <v>0</v>
      </c>
      <c r="N456" s="53">
        <f t="shared" si="2449"/>
        <v>0</v>
      </c>
      <c r="O456" s="53">
        <f t="shared" si="2449"/>
        <v>0</v>
      </c>
      <c r="P456" s="53">
        <f t="shared" si="2449"/>
        <v>0</v>
      </c>
      <c r="Q456" s="53">
        <f t="shared" si="2449"/>
        <v>0</v>
      </c>
      <c r="R456" s="53">
        <f t="shared" si="2449"/>
        <v>0</v>
      </c>
      <c r="S456" s="53">
        <f t="shared" si="2449"/>
        <v>0</v>
      </c>
      <c r="T456" s="53">
        <f t="shared" si="2449"/>
        <v>0</v>
      </c>
      <c r="U456" s="53">
        <f t="shared" si="2449"/>
        <v>0</v>
      </c>
      <c r="V456" s="53">
        <f t="shared" si="2449"/>
        <v>0</v>
      </c>
      <c r="W456" s="53">
        <f t="shared" si="2449"/>
        <v>0</v>
      </c>
      <c r="X456" s="53">
        <f t="shared" si="2449"/>
        <v>0</v>
      </c>
      <c r="Y456" s="53">
        <f t="shared" si="2449"/>
        <v>0</v>
      </c>
      <c r="Z456" s="53">
        <f t="shared" si="2449"/>
        <v>0</v>
      </c>
      <c r="AA456" s="53">
        <f t="shared" si="2449"/>
        <v>0</v>
      </c>
      <c r="AB456" s="53">
        <f t="shared" si="2449"/>
        <v>0</v>
      </c>
      <c r="AC456" s="491">
        <f t="shared" ref="AC456:AZ456" si="2450">SUM(AC423:AC453)</f>
        <v>0</v>
      </c>
      <c r="AD456" s="53">
        <f t="shared" si="2450"/>
        <v>0</v>
      </c>
      <c r="AE456" s="53">
        <f t="shared" si="2450"/>
        <v>0</v>
      </c>
      <c r="AF456" s="53">
        <f t="shared" si="2450"/>
        <v>0</v>
      </c>
      <c r="AG456" s="53">
        <f t="shared" si="2450"/>
        <v>0</v>
      </c>
      <c r="AH456" s="53">
        <f t="shared" si="2450"/>
        <v>0</v>
      </c>
      <c r="AI456" s="53">
        <f t="shared" si="2450"/>
        <v>0</v>
      </c>
      <c r="AJ456" s="53">
        <f t="shared" si="2450"/>
        <v>0</v>
      </c>
      <c r="AK456" s="53">
        <f t="shared" si="2450"/>
        <v>0</v>
      </c>
      <c r="AL456" s="53">
        <f t="shared" si="2450"/>
        <v>0</v>
      </c>
      <c r="AM456" s="53">
        <f t="shared" si="2450"/>
        <v>0</v>
      </c>
      <c r="AN456" s="53">
        <f t="shared" si="2450"/>
        <v>0</v>
      </c>
      <c r="AO456" s="53">
        <f t="shared" si="2450"/>
        <v>0</v>
      </c>
      <c r="AP456" s="53">
        <f t="shared" si="2450"/>
        <v>0</v>
      </c>
      <c r="AQ456" s="53">
        <f t="shared" si="2450"/>
        <v>0</v>
      </c>
      <c r="AR456" s="53">
        <f t="shared" si="2450"/>
        <v>0</v>
      </c>
      <c r="AS456" s="53">
        <f t="shared" si="2450"/>
        <v>0</v>
      </c>
      <c r="AT456" s="53">
        <f t="shared" si="2450"/>
        <v>0</v>
      </c>
      <c r="AU456" s="53">
        <f t="shared" si="2450"/>
        <v>0</v>
      </c>
      <c r="AV456" s="53">
        <f t="shared" si="2450"/>
        <v>0</v>
      </c>
      <c r="AW456" s="53">
        <f t="shared" si="2450"/>
        <v>0</v>
      </c>
      <c r="AX456" s="53">
        <f t="shared" si="2450"/>
        <v>0</v>
      </c>
      <c r="AY456" s="53">
        <f t="shared" si="2450"/>
        <v>0</v>
      </c>
      <c r="AZ456" s="53">
        <f t="shared" si="2450"/>
        <v>0</v>
      </c>
      <c r="BA456" s="491">
        <f t="shared" ref="BA456:BB456" si="2451">SUM(BA423:BA453)</f>
        <v>0</v>
      </c>
      <c r="BB456" s="53">
        <f t="shared" si="2451"/>
        <v>0</v>
      </c>
      <c r="BC456" s="53">
        <f t="shared" ref="BC456:BF456" si="2452">SUM(BC423:BC453)</f>
        <v>0</v>
      </c>
      <c r="BD456" s="53">
        <f t="shared" si="2452"/>
        <v>0</v>
      </c>
      <c r="BE456" s="53">
        <f t="shared" si="2452"/>
        <v>0</v>
      </c>
      <c r="BF456" s="53">
        <f t="shared" si="2452"/>
        <v>0</v>
      </c>
      <c r="BG456" s="53">
        <f t="shared" ref="BG456:BN456" si="2453">SUM(BG423:BG453)</f>
        <v>0</v>
      </c>
      <c r="BH456" s="53">
        <f t="shared" si="2453"/>
        <v>0</v>
      </c>
      <c r="BI456" s="53">
        <f t="shared" si="2453"/>
        <v>0</v>
      </c>
      <c r="BJ456" s="53">
        <f t="shared" si="2453"/>
        <v>0</v>
      </c>
      <c r="BK456" s="53">
        <f t="shared" si="2453"/>
        <v>0</v>
      </c>
      <c r="BL456" s="53">
        <f t="shared" si="2453"/>
        <v>0</v>
      </c>
      <c r="BM456" s="53">
        <f t="shared" si="2453"/>
        <v>0</v>
      </c>
      <c r="BN456" s="53">
        <f t="shared" si="2453"/>
        <v>0</v>
      </c>
      <c r="BO456" s="53">
        <f t="shared" ref="BO456:CD456" si="2454">SUM(BO423:BO453)</f>
        <v>0</v>
      </c>
      <c r="BP456" s="53">
        <f t="shared" si="2454"/>
        <v>0</v>
      </c>
      <c r="BQ456" s="53">
        <f t="shared" si="2454"/>
        <v>0</v>
      </c>
      <c r="BR456" s="53">
        <f t="shared" si="2454"/>
        <v>0</v>
      </c>
      <c r="BS456" s="53">
        <f t="shared" si="2454"/>
        <v>0</v>
      </c>
      <c r="BT456" s="53">
        <f t="shared" si="2454"/>
        <v>0</v>
      </c>
      <c r="BU456" s="53">
        <f t="shared" si="2454"/>
        <v>0</v>
      </c>
      <c r="BV456" s="53">
        <f t="shared" si="2454"/>
        <v>0</v>
      </c>
      <c r="BW456" s="53">
        <f t="shared" si="2454"/>
        <v>0</v>
      </c>
      <c r="BX456" s="509">
        <f t="shared" si="2454"/>
        <v>0</v>
      </c>
      <c r="BY456" s="53">
        <f t="shared" si="2454"/>
        <v>0</v>
      </c>
      <c r="BZ456" s="53">
        <f t="shared" si="2454"/>
        <v>0</v>
      </c>
      <c r="CA456" s="53">
        <f t="shared" si="2454"/>
        <v>0</v>
      </c>
      <c r="CB456" s="53">
        <f t="shared" si="2454"/>
        <v>0</v>
      </c>
      <c r="CC456" s="53">
        <f t="shared" si="2454"/>
        <v>0</v>
      </c>
      <c r="CD456" s="53">
        <f t="shared" si="2454"/>
        <v>0</v>
      </c>
      <c r="CE456" s="53">
        <f t="shared" ref="CE456:CF456" si="2455">SUM(CE423:CE453)</f>
        <v>0</v>
      </c>
      <c r="CF456" s="53">
        <f t="shared" si="2455"/>
        <v>0</v>
      </c>
      <c r="CG456" s="53"/>
      <c r="CH456" s="54">
        <f>SUM(CH423:CH453)+0.0001</f>
        <v>1E-4</v>
      </c>
      <c r="CI456" s="54">
        <f>SUM(CI423:CI453)</f>
        <v>0</v>
      </c>
      <c r="CJ456" s="55" t="s">
        <v>59</v>
      </c>
      <c r="CK456" s="539"/>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495"/>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3"/>
      <c r="GA456" s="13"/>
      <c r="GB456" s="13"/>
      <c r="GC456" s="531"/>
      <c r="GD456" s="13"/>
      <c r="GE456" s="13"/>
      <c r="GF456" s="13"/>
      <c r="GG456" s="13"/>
      <c r="GH456" s="13"/>
      <c r="GI456" s="13"/>
      <c r="GJ456" s="13"/>
      <c r="GK456" s="13"/>
      <c r="GL456" s="13"/>
      <c r="GM456" s="13"/>
      <c r="GN456" s="13"/>
      <c r="GO456" s="13"/>
      <c r="GP456" s="13"/>
      <c r="GQ456" s="13"/>
      <c r="GR456" s="13"/>
      <c r="GS456" s="13"/>
      <c r="GT456" s="13"/>
      <c r="GU456" s="13"/>
      <c r="GV456" s="13"/>
      <c r="GW456" s="13"/>
      <c r="GX456" s="13"/>
      <c r="GY456" s="13"/>
      <c r="GZ456" s="13"/>
      <c r="HA456" s="13"/>
      <c r="HB456" s="13"/>
      <c r="HC456" s="13"/>
      <c r="HD456" s="13"/>
      <c r="HE456" s="13"/>
      <c r="HF456" s="13"/>
      <c r="HG456" s="13"/>
      <c r="HH456" s="13"/>
      <c r="HI456" s="13"/>
      <c r="HJ456" s="13"/>
      <c r="HK456" s="13"/>
      <c r="HL456" s="13"/>
      <c r="HM456" s="13"/>
      <c r="HN456" s="13"/>
      <c r="HO456" s="13"/>
      <c r="HP456" s="13"/>
      <c r="HQ456" s="13"/>
      <c r="HR456" s="13"/>
      <c r="HS456" s="13"/>
      <c r="HT456" s="13"/>
      <c r="HU456" s="13"/>
      <c r="HV456" s="13"/>
      <c r="HW456" s="13"/>
      <c r="HX456" s="13"/>
      <c r="HY456" s="13"/>
      <c r="HZ456" s="13"/>
      <c r="IA456" s="13"/>
      <c r="IB456" s="13"/>
      <c r="IC456" s="13"/>
      <c r="ID456" s="13"/>
      <c r="IE456" s="13"/>
      <c r="IF456" s="13"/>
      <c r="IG456" s="13"/>
      <c r="IH456" s="13"/>
      <c r="II456" s="13"/>
      <c r="IJ456" s="13"/>
      <c r="IK456" s="13"/>
      <c r="IL456" s="13"/>
      <c r="IM456" s="13"/>
      <c r="IN456" s="13"/>
      <c r="IO456" s="13"/>
      <c r="IP456" s="13"/>
      <c r="IQ456" s="13"/>
      <c r="IR456" s="13"/>
      <c r="IS456" s="13"/>
      <c r="IT456" s="13"/>
      <c r="IU456" s="13"/>
      <c r="IV456" s="13"/>
      <c r="IW456" s="13"/>
      <c r="IX456" s="13"/>
      <c r="IY456" s="13"/>
      <c r="IZ456" s="13"/>
      <c r="JA456" s="13"/>
      <c r="JB456" s="13"/>
      <c r="JC456" s="13"/>
    </row>
    <row r="457" spans="1:263" x14ac:dyDescent="0.2">
      <c r="A457" s="53"/>
      <c r="B457" s="53" t="s">
        <v>60</v>
      </c>
      <c r="C457" s="53"/>
      <c r="D457" s="53"/>
      <c r="E457" s="735" t="e">
        <f>F456/E456</f>
        <v>#DIV/0!</v>
      </c>
      <c r="F457" s="735"/>
      <c r="G457" s="735" t="e">
        <f>H456/G456</f>
        <v>#DIV/0!</v>
      </c>
      <c r="H457" s="735"/>
      <c r="I457" s="735" t="e">
        <f>J456/I456</f>
        <v>#DIV/0!</v>
      </c>
      <c r="J457" s="735"/>
      <c r="K457" s="735" t="e">
        <f>L456/K456</f>
        <v>#DIV/0!</v>
      </c>
      <c r="L457" s="735"/>
      <c r="M457" s="735" t="e">
        <f>N456/M456</f>
        <v>#DIV/0!</v>
      </c>
      <c r="N457" s="735"/>
      <c r="O457" s="735" t="e">
        <f>P456/O456</f>
        <v>#DIV/0!</v>
      </c>
      <c r="P457" s="735"/>
      <c r="Q457" s="735" t="e">
        <f>R456/Q456</f>
        <v>#DIV/0!</v>
      </c>
      <c r="R457" s="735"/>
      <c r="S457" s="735" t="e">
        <f>T456/S456</f>
        <v>#DIV/0!</v>
      </c>
      <c r="T457" s="735"/>
      <c r="U457" s="735" t="e">
        <f>V456/U456</f>
        <v>#DIV/0!</v>
      </c>
      <c r="V457" s="735"/>
      <c r="W457" s="735" t="e">
        <f>X456/W456</f>
        <v>#DIV/0!</v>
      </c>
      <c r="X457" s="735"/>
      <c r="Y457" s="735" t="e">
        <f>Z456/Y456</f>
        <v>#DIV/0!</v>
      </c>
      <c r="Z457" s="735"/>
      <c r="AA457" s="735" t="e">
        <f>AB456/AA456</f>
        <v>#DIV/0!</v>
      </c>
      <c r="AB457" s="735"/>
      <c r="AC457" s="735" t="e">
        <f>AD456/AC456</f>
        <v>#DIV/0!</v>
      </c>
      <c r="AD457" s="735"/>
      <c r="AE457" s="735" t="e">
        <f>AF456/AE456</f>
        <v>#DIV/0!</v>
      </c>
      <c r="AF457" s="735"/>
      <c r="AG457" s="735" t="e">
        <f>AH456/AG456</f>
        <v>#DIV/0!</v>
      </c>
      <c r="AH457" s="735"/>
      <c r="AI457" s="735" t="e">
        <f>AJ456/AI456</f>
        <v>#DIV/0!</v>
      </c>
      <c r="AJ457" s="735"/>
      <c r="AK457" s="735" t="e">
        <f>AL456/AK456</f>
        <v>#DIV/0!</v>
      </c>
      <c r="AL457" s="735"/>
      <c r="AM457" s="735" t="e">
        <f>AN456/AM456</f>
        <v>#DIV/0!</v>
      </c>
      <c r="AN457" s="735"/>
      <c r="AO457" s="735" t="e">
        <f>AP456/AO456</f>
        <v>#DIV/0!</v>
      </c>
      <c r="AP457" s="735"/>
      <c r="AQ457" s="735" t="e">
        <f>AR456/AQ456</f>
        <v>#DIV/0!</v>
      </c>
      <c r="AR457" s="735"/>
      <c r="AS457" s="735" t="e">
        <f>AT456/AS456</f>
        <v>#DIV/0!</v>
      </c>
      <c r="AT457" s="735"/>
      <c r="AU457" s="735" t="e">
        <f>AV456/AU456</f>
        <v>#DIV/0!</v>
      </c>
      <c r="AV457" s="735"/>
      <c r="AW457" s="735" t="e">
        <f>AX456/AW456</f>
        <v>#DIV/0!</v>
      </c>
      <c r="AX457" s="735"/>
      <c r="AY457" s="735" t="e">
        <f>AZ456/AY456</f>
        <v>#DIV/0!</v>
      </c>
      <c r="AZ457" s="735"/>
      <c r="BA457" s="735" t="e">
        <f>BB456/BA456</f>
        <v>#DIV/0!</v>
      </c>
      <c r="BB457" s="735"/>
      <c r="BC457" s="735" t="e">
        <f>BD456/BC456</f>
        <v>#DIV/0!</v>
      </c>
      <c r="BD457" s="735"/>
      <c r="BE457" s="735" t="e">
        <f>BF456/BE456</f>
        <v>#DIV/0!</v>
      </c>
      <c r="BF457" s="735"/>
      <c r="BG457" s="735" t="e">
        <f>BH456/BG456</f>
        <v>#DIV/0!</v>
      </c>
      <c r="BH457" s="735"/>
      <c r="BI457" s="735" t="e">
        <f>BJ456/BI456</f>
        <v>#DIV/0!</v>
      </c>
      <c r="BJ457" s="735"/>
      <c r="BK457" s="735" t="e">
        <f>BL456/BK456</f>
        <v>#DIV/0!</v>
      </c>
      <c r="BL457" s="735"/>
      <c r="BM457" s="735" t="e">
        <f>BN456/BM456</f>
        <v>#DIV/0!</v>
      </c>
      <c r="BN457" s="735"/>
      <c r="BO457" s="735" t="e">
        <f>BP456/BO456</f>
        <v>#DIV/0!</v>
      </c>
      <c r="BP457" s="735"/>
      <c r="BQ457" s="735" t="e">
        <f>BR456/BQ456</f>
        <v>#DIV/0!</v>
      </c>
      <c r="BR457" s="735"/>
      <c r="BS457" s="735" t="e">
        <f>BT456/BS456</f>
        <v>#DIV/0!</v>
      </c>
      <c r="BT457" s="735"/>
      <c r="BU457" s="735" t="e">
        <f>BV456/BU456</f>
        <v>#DIV/0!</v>
      </c>
      <c r="BV457" s="735"/>
      <c r="BW457" s="735" t="e">
        <f>BX456/BW456</f>
        <v>#DIV/0!</v>
      </c>
      <c r="BX457" s="735"/>
      <c r="BY457" s="735" t="e">
        <f>BZ456/BY456</f>
        <v>#DIV/0!</v>
      </c>
      <c r="BZ457" s="735"/>
      <c r="CA457" s="735" t="e">
        <f>CB456/CA456</f>
        <v>#DIV/0!</v>
      </c>
      <c r="CB457" s="735"/>
      <c r="CC457" s="735" t="e">
        <f>CD456/CC456</f>
        <v>#DIV/0!</v>
      </c>
      <c r="CD457" s="735"/>
      <c r="CE457" s="735" t="e">
        <f>CF456/CE456</f>
        <v>#DIV/0!</v>
      </c>
      <c r="CF457" s="735"/>
      <c r="CG457" s="58"/>
      <c r="CH457" s="744">
        <f>CI456/CH456</f>
        <v>0</v>
      </c>
      <c r="CI457" s="744"/>
      <c r="CJ457" s="56" t="s">
        <v>61</v>
      </c>
      <c r="CK457" s="538"/>
    </row>
    <row r="459" spans="1:263" x14ac:dyDescent="0.2">
      <c r="CL459" s="13"/>
      <c r="CM459" s="13"/>
      <c r="CN459" s="13"/>
      <c r="CO459" s="13"/>
      <c r="CP459" s="13"/>
      <c r="CQ459" s="13"/>
      <c r="CR459" s="13"/>
      <c r="CS459" s="13"/>
      <c r="CT459" s="13"/>
      <c r="CU459" s="13"/>
      <c r="CV459" s="13"/>
      <c r="CW459" s="13"/>
      <c r="CX459" s="13"/>
      <c r="CY459" s="13"/>
      <c r="CZ459" s="13"/>
      <c r="DA459" s="13"/>
      <c r="DB459" s="13"/>
      <c r="DC459" s="13"/>
      <c r="DD459" s="13"/>
      <c r="DE459" s="13"/>
      <c r="DF459" s="13"/>
      <c r="DG459" s="13"/>
      <c r="DH459" s="13"/>
      <c r="DI459" s="13"/>
      <c r="DJ459" s="13"/>
      <c r="DK459" s="13"/>
      <c r="DL459" s="13"/>
      <c r="DM459" s="13"/>
      <c r="DN459" s="13"/>
      <c r="DO459" s="13"/>
      <c r="DP459" s="13"/>
      <c r="DQ459" s="13"/>
      <c r="DR459" s="13"/>
      <c r="DS459" s="13"/>
      <c r="DT459" s="13"/>
      <c r="DU459" s="13"/>
      <c r="DV459" s="13"/>
      <c r="DW459" s="13"/>
      <c r="DX459" s="13"/>
      <c r="DY459" s="13"/>
      <c r="DZ459" s="523"/>
      <c r="EA459" s="13"/>
      <c r="EB459" s="13"/>
      <c r="EC459" s="13"/>
      <c r="ED459" s="13"/>
      <c r="EE459" s="13"/>
      <c r="EF459" s="13"/>
      <c r="EG459" s="13"/>
      <c r="EH459" s="13"/>
      <c r="EI459" s="13"/>
      <c r="EJ459" s="13"/>
      <c r="EK459" s="13"/>
      <c r="EL459" s="13"/>
      <c r="EM459" s="13"/>
      <c r="EN459" s="13"/>
      <c r="EO459" s="13"/>
      <c r="EP459" s="13"/>
      <c r="EQ459" s="13"/>
      <c r="ER459" s="13"/>
      <c r="ES459" s="13"/>
      <c r="ET459" s="13"/>
      <c r="EU459" s="13"/>
      <c r="EV459" s="13"/>
      <c r="EW459" s="13"/>
      <c r="EX459" s="13"/>
      <c r="EY459" s="13"/>
      <c r="EZ459" s="13"/>
      <c r="FA459" s="13"/>
      <c r="FB459" s="13"/>
      <c r="FC459" s="13"/>
      <c r="FD459" s="13"/>
      <c r="FE459" s="13"/>
      <c r="FF459" s="13"/>
      <c r="FG459" s="13"/>
      <c r="FH459" s="13"/>
      <c r="FI459" s="13"/>
      <c r="FJ459" s="13"/>
      <c r="FK459" s="13"/>
      <c r="FL459" s="13"/>
      <c r="FM459" s="13"/>
      <c r="FN459" s="13"/>
      <c r="FO459" s="13"/>
      <c r="FP459" s="13"/>
      <c r="FQ459" s="13"/>
      <c r="FR459" s="13"/>
      <c r="FS459" s="13"/>
      <c r="FT459" s="13"/>
      <c r="FU459" s="13"/>
      <c r="FV459" s="13"/>
      <c r="FW459" s="13"/>
      <c r="FX459" s="13"/>
      <c r="FY459" s="13"/>
    </row>
    <row r="460" spans="1:263" s="9" customFormat="1" ht="24" x14ac:dyDescent="0.2">
      <c r="A460" s="749" t="s">
        <v>113</v>
      </c>
      <c r="B460" s="124" t="s">
        <v>59</v>
      </c>
      <c r="C460" s="124"/>
      <c r="D460" s="124"/>
      <c r="E460" s="497">
        <f t="shared" ref="E460:L460" si="2456">E456+E416+E375+E318+E268+E226+E178+E129+E81+E41</f>
        <v>0</v>
      </c>
      <c r="F460" s="124">
        <f t="shared" si="2456"/>
        <v>0</v>
      </c>
      <c r="G460" s="124">
        <f t="shared" si="2456"/>
        <v>0</v>
      </c>
      <c r="H460" s="124">
        <f t="shared" si="2456"/>
        <v>0</v>
      </c>
      <c r="I460" s="124">
        <f t="shared" si="2456"/>
        <v>117</v>
      </c>
      <c r="J460" s="124">
        <f t="shared" si="2456"/>
        <v>12561</v>
      </c>
      <c r="K460" s="124">
        <f t="shared" si="2456"/>
        <v>41.25</v>
      </c>
      <c r="L460" s="124">
        <f t="shared" si="2456"/>
        <v>5038</v>
      </c>
      <c r="M460" s="124">
        <f t="shared" ref="M460:AC460" si="2457">M456+M416+M375+M318+M268+M226+M178+M129+M81+M41</f>
        <v>95.5</v>
      </c>
      <c r="N460" s="124">
        <f t="shared" si="2457"/>
        <v>10908.75</v>
      </c>
      <c r="O460" s="124">
        <f t="shared" si="2457"/>
        <v>65.5</v>
      </c>
      <c r="P460" s="124">
        <f t="shared" si="2457"/>
        <v>6438.5</v>
      </c>
      <c r="Q460" s="124">
        <f t="shared" si="2457"/>
        <v>120</v>
      </c>
      <c r="R460" s="124">
        <f t="shared" si="2457"/>
        <v>12059</v>
      </c>
      <c r="S460" s="124">
        <f t="shared" si="2457"/>
        <v>89.75</v>
      </c>
      <c r="T460" s="124">
        <f t="shared" si="2457"/>
        <v>8674.5</v>
      </c>
      <c r="U460" s="124">
        <f t="shared" si="2457"/>
        <v>127.25</v>
      </c>
      <c r="V460" s="124">
        <f t="shared" si="2457"/>
        <v>12394</v>
      </c>
      <c r="W460" s="124">
        <f t="shared" si="2457"/>
        <v>158.75</v>
      </c>
      <c r="X460" s="124">
        <f t="shared" si="2457"/>
        <v>15914.5</v>
      </c>
      <c r="Y460" s="124">
        <f t="shared" si="2457"/>
        <v>218.50299999999999</v>
      </c>
      <c r="Z460" s="124">
        <f t="shared" si="2457"/>
        <v>20655.05</v>
      </c>
      <c r="AA460" s="124">
        <f t="shared" si="2457"/>
        <v>132.5</v>
      </c>
      <c r="AB460" s="124">
        <f t="shared" si="2457"/>
        <v>13488.5</v>
      </c>
      <c r="AC460" s="497">
        <f t="shared" si="2457"/>
        <v>241.25</v>
      </c>
      <c r="AD460" s="124">
        <f t="shared" ref="AD460:AY460" si="2458">AD456+AD416+AD375+AD318+AD268+AD226+AD178+AD129+AD81+AD41</f>
        <v>28671</v>
      </c>
      <c r="AE460" s="124">
        <f t="shared" si="2458"/>
        <v>440.75</v>
      </c>
      <c r="AF460" s="124">
        <f t="shared" si="2458"/>
        <v>48338</v>
      </c>
      <c r="AG460" s="124">
        <f t="shared" si="2458"/>
        <v>541.25</v>
      </c>
      <c r="AH460" s="124">
        <f t="shared" si="2458"/>
        <v>57989</v>
      </c>
      <c r="AI460" s="124">
        <f t="shared" si="2458"/>
        <v>380.25</v>
      </c>
      <c r="AJ460" s="124">
        <f t="shared" si="2458"/>
        <v>38386.75</v>
      </c>
      <c r="AK460" s="124">
        <f t="shared" si="2458"/>
        <v>392.5</v>
      </c>
      <c r="AL460" s="124">
        <f t="shared" si="2458"/>
        <v>39577.75</v>
      </c>
      <c r="AM460" s="124">
        <f t="shared" si="2458"/>
        <v>340.25</v>
      </c>
      <c r="AN460" s="124">
        <f t="shared" si="2458"/>
        <v>33883.75</v>
      </c>
      <c r="AO460" s="124">
        <f t="shared" si="2458"/>
        <v>242.25</v>
      </c>
      <c r="AP460" s="124">
        <f t="shared" si="2458"/>
        <v>22857</v>
      </c>
      <c r="AQ460" s="124">
        <f t="shared" si="2458"/>
        <v>444.25</v>
      </c>
      <c r="AR460" s="124">
        <f t="shared" si="2458"/>
        <v>44445.75</v>
      </c>
      <c r="AS460" s="124">
        <f t="shared" si="2458"/>
        <v>408.25</v>
      </c>
      <c r="AT460" s="124">
        <f t="shared" si="2458"/>
        <v>43371.75</v>
      </c>
      <c r="AU460" s="124">
        <f t="shared" si="2458"/>
        <v>263.25</v>
      </c>
      <c r="AV460" s="124">
        <f t="shared" si="2458"/>
        <v>27178.75</v>
      </c>
      <c r="AW460" s="124">
        <f t="shared" si="2458"/>
        <v>315</v>
      </c>
      <c r="AX460" s="124">
        <f>AX456+AX416+AX375+AX318+AX268+AX226+AX178+AX129+AX81+AX41</f>
        <v>33591.25</v>
      </c>
      <c r="AY460" s="124">
        <f t="shared" si="2458"/>
        <v>212</v>
      </c>
      <c r="AZ460" s="124">
        <f>AZ456+AZ416+AZ375+AZ318+AZ268+AZ226+AZ178+AZ129+AZ81+AZ41</f>
        <v>22546</v>
      </c>
      <c r="BA460" s="497">
        <f t="shared" ref="BA460:BX460" si="2459">BA456+BA416+BA375+BA318+BA268+BA226+BA178+BA129+BA81+BA41</f>
        <v>0</v>
      </c>
      <c r="BB460" s="124">
        <f t="shared" si="2459"/>
        <v>0</v>
      </c>
      <c r="BC460" s="124">
        <f t="shared" si="2459"/>
        <v>0</v>
      </c>
      <c r="BD460" s="124">
        <f t="shared" si="2459"/>
        <v>0</v>
      </c>
      <c r="BE460" s="124">
        <f t="shared" si="2459"/>
        <v>0</v>
      </c>
      <c r="BF460" s="124">
        <f t="shared" si="2459"/>
        <v>0</v>
      </c>
      <c r="BG460" s="124">
        <f t="shared" si="2459"/>
        <v>0</v>
      </c>
      <c r="BH460" s="124">
        <f t="shared" si="2459"/>
        <v>0</v>
      </c>
      <c r="BI460" s="124">
        <f t="shared" si="2459"/>
        <v>0</v>
      </c>
      <c r="BJ460" s="124">
        <f t="shared" si="2459"/>
        <v>0</v>
      </c>
      <c r="BK460" s="124">
        <f t="shared" si="2459"/>
        <v>0</v>
      </c>
      <c r="BL460" s="124">
        <f t="shared" si="2459"/>
        <v>0</v>
      </c>
      <c r="BM460" s="124">
        <f t="shared" si="2459"/>
        <v>0</v>
      </c>
      <c r="BN460" s="124">
        <f t="shared" si="2459"/>
        <v>0</v>
      </c>
      <c r="BO460" s="124">
        <f t="shared" si="2459"/>
        <v>0</v>
      </c>
      <c r="BP460" s="124">
        <f t="shared" si="2459"/>
        <v>0</v>
      </c>
      <c r="BQ460" s="124">
        <f t="shared" si="2459"/>
        <v>0</v>
      </c>
      <c r="BR460" s="124">
        <f t="shared" si="2459"/>
        <v>0</v>
      </c>
      <c r="BS460" s="124">
        <f t="shared" si="2459"/>
        <v>0</v>
      </c>
      <c r="BT460" s="124">
        <f t="shared" si="2459"/>
        <v>0</v>
      </c>
      <c r="BU460" s="124">
        <f t="shared" si="2459"/>
        <v>0</v>
      </c>
      <c r="BV460" s="124">
        <f t="shared" si="2459"/>
        <v>0</v>
      </c>
      <c r="BW460" s="124">
        <f t="shared" si="2459"/>
        <v>0</v>
      </c>
      <c r="BX460" s="515">
        <f t="shared" si="2459"/>
        <v>0</v>
      </c>
      <c r="BY460" s="124">
        <f t="shared" ref="BY460:CF460" si="2460">BY456+BY416+BY375+BY318+BY268+BY226+BY178+BY129+BY81+BY41</f>
        <v>0</v>
      </c>
      <c r="BZ460" s="124">
        <f t="shared" si="2460"/>
        <v>0</v>
      </c>
      <c r="CA460" s="124">
        <f t="shared" si="2460"/>
        <v>0</v>
      </c>
      <c r="CB460" s="124">
        <f t="shared" si="2460"/>
        <v>0</v>
      </c>
      <c r="CC460" s="124">
        <f t="shared" si="2460"/>
        <v>0</v>
      </c>
      <c r="CD460" s="124">
        <f t="shared" si="2460"/>
        <v>0</v>
      </c>
      <c r="CE460" s="124">
        <f t="shared" si="2460"/>
        <v>0</v>
      </c>
      <c r="CF460" s="124">
        <f t="shared" si="2460"/>
        <v>0</v>
      </c>
      <c r="CG460" s="124"/>
      <c r="CH460" s="126">
        <f>CH456+CH416+CH375+CH318+CH268+CH226+CH178+CH129+CH81+CH41</f>
        <v>5414.7530999999999</v>
      </c>
      <c r="CI460" s="126">
        <f>CI456+CI416+CI375+CI318+CI268+CI226+CI178+CI129+CI81+CI41</f>
        <v>558191.85</v>
      </c>
      <c r="CJ460" s="127" t="s">
        <v>59</v>
      </c>
      <c r="CK460" s="537"/>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495"/>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3"/>
      <c r="GA460" s="13"/>
      <c r="GB460" s="531">
        <f>GB416+GB375++GB318+GB268+GB226+GB178+GB129+CH81+CH41</f>
        <v>5414.0029999999997</v>
      </c>
      <c r="GC460" s="531"/>
      <c r="GD460" s="13"/>
      <c r="GE460" s="13"/>
      <c r="GF460" s="13"/>
      <c r="GG460" s="13"/>
      <c r="GH460" s="13"/>
      <c r="GI460" s="13"/>
      <c r="GJ460" s="13"/>
      <c r="GK460" s="13"/>
      <c r="GL460" s="13"/>
      <c r="GM460" s="13"/>
      <c r="GN460" s="13"/>
      <c r="GO460" s="13"/>
      <c r="GP460" s="13"/>
      <c r="GQ460" s="13"/>
      <c r="GR460" s="13"/>
      <c r="GS460" s="13"/>
      <c r="GT460" s="13"/>
      <c r="GU460" s="13"/>
      <c r="GV460" s="13"/>
      <c r="GW460" s="13"/>
      <c r="GX460" s="13"/>
      <c r="GY460" s="13"/>
      <c r="GZ460" s="13"/>
      <c r="HA460" s="13"/>
      <c r="HB460" s="13"/>
      <c r="HC460" s="13"/>
      <c r="HD460" s="13"/>
      <c r="HE460" s="13"/>
      <c r="HF460" s="13"/>
      <c r="HG460" s="13"/>
      <c r="HH460" s="13"/>
      <c r="HI460" s="13"/>
      <c r="HJ460" s="13"/>
      <c r="HK460" s="13"/>
      <c r="HL460" s="13"/>
      <c r="HM460" s="13"/>
      <c r="HN460" s="13"/>
      <c r="HO460" s="13"/>
      <c r="HP460" s="13"/>
      <c r="HQ460" s="13"/>
      <c r="HR460" s="13"/>
      <c r="HS460" s="13"/>
      <c r="HT460" s="13"/>
      <c r="HU460" s="13"/>
      <c r="HV460" s="13"/>
      <c r="HW460" s="13"/>
      <c r="HX460" s="13"/>
      <c r="HY460" s="13"/>
      <c r="HZ460" s="13"/>
      <c r="IA460" s="13"/>
      <c r="IB460" s="13"/>
      <c r="IC460" s="13"/>
      <c r="ID460" s="13"/>
      <c r="IE460" s="13"/>
      <c r="IF460" s="13"/>
      <c r="IG460" s="13"/>
      <c r="IH460" s="13"/>
      <c r="II460" s="13"/>
      <c r="IJ460" s="13"/>
      <c r="IK460" s="13"/>
      <c r="IL460" s="13"/>
      <c r="IM460" s="13"/>
      <c r="IN460" s="13"/>
      <c r="IO460" s="13"/>
      <c r="IP460" s="13"/>
      <c r="IQ460" s="13"/>
      <c r="IR460" s="13"/>
      <c r="IS460" s="13"/>
      <c r="IT460" s="13"/>
      <c r="IU460" s="13"/>
      <c r="IV460" s="13"/>
      <c r="IW460" s="13"/>
      <c r="IX460" s="13"/>
      <c r="IY460" s="13"/>
      <c r="IZ460" s="13"/>
      <c r="JA460" s="13"/>
      <c r="JB460" s="13"/>
      <c r="JC460" s="13"/>
    </row>
    <row r="461" spans="1:263" x14ac:dyDescent="0.2">
      <c r="A461" s="750"/>
      <c r="B461" s="124" t="s">
        <v>60</v>
      </c>
      <c r="C461" s="124"/>
      <c r="D461" s="124"/>
      <c r="E461" s="736" t="e">
        <f>F460/E460</f>
        <v>#DIV/0!</v>
      </c>
      <c r="F461" s="736"/>
      <c r="G461" s="736" t="e">
        <f>H460/G460</f>
        <v>#DIV/0!</v>
      </c>
      <c r="H461" s="736"/>
      <c r="I461" s="736">
        <f>J460/I460</f>
        <v>107.35897435897436</v>
      </c>
      <c r="J461" s="736"/>
      <c r="K461" s="736">
        <f>L460/K460</f>
        <v>122.13333333333334</v>
      </c>
      <c r="L461" s="736"/>
      <c r="M461" s="736">
        <f>N460/M460</f>
        <v>114.22774869109948</v>
      </c>
      <c r="N461" s="736"/>
      <c r="O461" s="736">
        <f>P460/O460</f>
        <v>98.297709923664115</v>
      </c>
      <c r="P461" s="736"/>
      <c r="Q461" s="736">
        <f>R460/Q460</f>
        <v>100.49166666666666</v>
      </c>
      <c r="R461" s="736"/>
      <c r="S461" s="736">
        <f>T460/S460</f>
        <v>96.651810584958213</v>
      </c>
      <c r="T461" s="736"/>
      <c r="U461" s="736">
        <f>V460/U460</f>
        <v>97.398821218074659</v>
      </c>
      <c r="V461" s="736"/>
      <c r="W461" s="736">
        <f>X460/W460</f>
        <v>100.24881889763779</v>
      </c>
      <c r="X461" s="736"/>
      <c r="Y461" s="736">
        <f>Z460/Y460</f>
        <v>94.529823389152554</v>
      </c>
      <c r="Z461" s="736"/>
      <c r="AA461" s="736">
        <f>AB460/AA460</f>
        <v>101.8</v>
      </c>
      <c r="AB461" s="736"/>
      <c r="AC461" s="736">
        <f>AD460/AC460</f>
        <v>118.84352331606217</v>
      </c>
      <c r="AD461" s="736"/>
      <c r="AE461" s="736">
        <f>AF460/AE460</f>
        <v>109.67214974475326</v>
      </c>
      <c r="AF461" s="736"/>
      <c r="AG461" s="736">
        <f>AH460/AG460</f>
        <v>107.13903002309469</v>
      </c>
      <c r="AH461" s="736"/>
      <c r="AI461" s="736">
        <f>AJ460/AI460</f>
        <v>100.95134779750164</v>
      </c>
      <c r="AJ461" s="736"/>
      <c r="AK461" s="736">
        <f>AL460/AK460</f>
        <v>100.83503184713376</v>
      </c>
      <c r="AL461" s="736"/>
      <c r="AM461" s="736">
        <f>AN460/AM460</f>
        <v>99.584864070536369</v>
      </c>
      <c r="AN461" s="736"/>
      <c r="AO461" s="736">
        <f>AP460/AO460</f>
        <v>94.352941176470594</v>
      </c>
      <c r="AP461" s="736"/>
      <c r="AQ461" s="736">
        <f>AR460/AQ460</f>
        <v>100.04670793472144</v>
      </c>
      <c r="AR461" s="736"/>
      <c r="AS461" s="736">
        <f>AT460/AS460</f>
        <v>106.23821187997551</v>
      </c>
      <c r="AT461" s="736"/>
      <c r="AU461" s="736">
        <f>AV460/AU460</f>
        <v>103.24311490978158</v>
      </c>
      <c r="AV461" s="736"/>
      <c r="AW461" s="736">
        <f>AX460/AW460</f>
        <v>106.63888888888889</v>
      </c>
      <c r="AX461" s="736"/>
      <c r="AY461" s="736">
        <f>AZ460/AY460</f>
        <v>106.34905660377359</v>
      </c>
      <c r="AZ461" s="736"/>
      <c r="BA461" s="736" t="e">
        <f>BB460/BA460</f>
        <v>#DIV/0!</v>
      </c>
      <c r="BB461" s="736"/>
      <c r="BC461" s="736" t="e">
        <f>BD460/BC460</f>
        <v>#DIV/0!</v>
      </c>
      <c r="BD461" s="736"/>
      <c r="BE461" s="736" t="e">
        <f>BF460/BE460</f>
        <v>#DIV/0!</v>
      </c>
      <c r="BF461" s="736"/>
      <c r="BG461" s="736" t="e">
        <f>BH460/BG460</f>
        <v>#DIV/0!</v>
      </c>
      <c r="BH461" s="736"/>
      <c r="BI461" s="736" t="e">
        <f>BJ460/BI460</f>
        <v>#DIV/0!</v>
      </c>
      <c r="BJ461" s="736"/>
      <c r="BK461" s="736" t="e">
        <f>BL460/BK460</f>
        <v>#DIV/0!</v>
      </c>
      <c r="BL461" s="736"/>
      <c r="BM461" s="736" t="e">
        <f>BN460/BM460</f>
        <v>#DIV/0!</v>
      </c>
      <c r="BN461" s="736"/>
      <c r="BO461" s="736" t="e">
        <f>BP460/BO460</f>
        <v>#DIV/0!</v>
      </c>
      <c r="BP461" s="736"/>
      <c r="BQ461" s="736" t="e">
        <f>BR460/BQ460</f>
        <v>#DIV/0!</v>
      </c>
      <c r="BR461" s="736"/>
      <c r="BS461" s="736" t="e">
        <f>BT460/BS460</f>
        <v>#DIV/0!</v>
      </c>
      <c r="BT461" s="736"/>
      <c r="BU461" s="736" t="e">
        <f>BV460/BU460</f>
        <v>#DIV/0!</v>
      </c>
      <c r="BV461" s="736"/>
      <c r="BW461" s="736" t="e">
        <f>BX460/BW460</f>
        <v>#DIV/0!</v>
      </c>
      <c r="BX461" s="736"/>
      <c r="BY461" s="736" t="e">
        <f>BZ460/BY460</f>
        <v>#DIV/0!</v>
      </c>
      <c r="BZ461" s="736"/>
      <c r="CA461" s="736" t="e">
        <f>CB460/CA460</f>
        <v>#DIV/0!</v>
      </c>
      <c r="CB461" s="736"/>
      <c r="CC461" s="736" t="e">
        <f>CD460/CC460</f>
        <v>#DIV/0!</v>
      </c>
      <c r="CD461" s="736"/>
      <c r="CE461" s="736" t="e">
        <f>CF460/CE460</f>
        <v>#DIV/0!</v>
      </c>
      <c r="CF461" s="736"/>
      <c r="CG461" s="125"/>
      <c r="CH461" s="751">
        <f>CI460/CH460</f>
        <v>103.08722109600897</v>
      </c>
      <c r="CI461" s="751"/>
      <c r="CJ461" s="128" t="s">
        <v>61</v>
      </c>
      <c r="CK461" s="540"/>
    </row>
    <row r="463" spans="1:263" x14ac:dyDescent="0.2">
      <c r="CH463" s="10">
        <f>CH416+CH375+CH318+CH268++CH226+CH178+CH129+CH81+CH41</f>
        <v>5414.7530000000006</v>
      </c>
      <c r="CM463" s="210" t="s">
        <v>250</v>
      </c>
      <c r="CN463" s="4">
        <f>SUM(CN416+CN375+CN226)</f>
        <v>48.5</v>
      </c>
      <c r="CO463" s="4">
        <f>CO416+CO375+CO226</f>
        <v>5213.5</v>
      </c>
      <c r="CQ463" s="210" t="s">
        <v>250</v>
      </c>
      <c r="CR463" s="4">
        <f>SUM(CR416+CR375+CR226)</f>
        <v>18.75</v>
      </c>
      <c r="CS463" s="4">
        <f>SUM(CS416+CS375+CS226)</f>
        <v>2283</v>
      </c>
      <c r="CU463" s="210" t="s">
        <v>250</v>
      </c>
      <c r="CV463" s="4">
        <f>SUM(CV416+CV375+CV226)</f>
        <v>44.75</v>
      </c>
      <c r="CW463" s="4">
        <f>SUM(CW416+CW375+CW226)</f>
        <v>4494</v>
      </c>
      <c r="CY463" s="210" t="s">
        <v>250</v>
      </c>
      <c r="CZ463" s="4">
        <f>SUM(CZ416+CZ375+CZ226)</f>
        <v>13.25</v>
      </c>
      <c r="DA463" s="4">
        <f>SUM(DA416+DA375+DA226)</f>
        <v>1415</v>
      </c>
      <c r="DC463" s="210" t="s">
        <v>250</v>
      </c>
      <c r="DD463" s="4">
        <f>SUM(DD416+DD375+DD226)</f>
        <v>32.25</v>
      </c>
      <c r="DE463" s="4">
        <f>SUM(DE416+DE375+DE226)</f>
        <v>3395.5</v>
      </c>
      <c r="DG463" s="210" t="s">
        <v>250</v>
      </c>
      <c r="DH463" s="4">
        <f>SUM(DH416+DH375+DH226)</f>
        <v>18.5</v>
      </c>
      <c r="DI463" s="4">
        <f>SUM(DI416+DI375+DI226)</f>
        <v>2026</v>
      </c>
      <c r="DK463" s="210" t="s">
        <v>250</v>
      </c>
      <c r="DL463" s="4">
        <f>SUM(DL416+DL375+DL226)</f>
        <v>18.5</v>
      </c>
      <c r="DM463" s="4">
        <f>SUM(DM416+DM375+DM226)</f>
        <v>1970</v>
      </c>
      <c r="DO463" s="210" t="s">
        <v>250</v>
      </c>
      <c r="DP463" s="4">
        <f>SUM(DP416+DP375+DP226)</f>
        <v>27</v>
      </c>
      <c r="DQ463" s="4">
        <f>SUM(DQ416+DQ375+DQ226)</f>
        <v>2980</v>
      </c>
      <c r="DS463" s="210" t="s">
        <v>250</v>
      </c>
      <c r="DT463" s="4">
        <f>SUM(DT416+DT375+DT226)</f>
        <v>47.5</v>
      </c>
      <c r="DU463" s="4">
        <f>SUM(DU416+DU375+DU226)</f>
        <v>4806.75</v>
      </c>
      <c r="DW463" s="210" t="s">
        <v>250</v>
      </c>
      <c r="DX463" s="4">
        <f>SUM(DX416+DX375+DX226)</f>
        <v>55</v>
      </c>
      <c r="DY463" s="4">
        <f>SUM(DY416+DY375+DY226)</f>
        <v>6577</v>
      </c>
      <c r="EA463" s="210" t="s">
        <v>250</v>
      </c>
      <c r="EB463" s="4">
        <f>SUM(EB416+EB375+EB226)</f>
        <v>83</v>
      </c>
      <c r="EC463" s="4">
        <f>SUM(EC416+EC375+EC226)</f>
        <v>10309</v>
      </c>
      <c r="EE463" s="210" t="s">
        <v>250</v>
      </c>
      <c r="EF463" s="4">
        <f>SUM(EF416+EF375+EF226)</f>
        <v>281.75</v>
      </c>
      <c r="EG463" s="4">
        <f>SUM(EG416+EG375+EG226)</f>
        <v>30008.25</v>
      </c>
      <c r="EI463" s="210" t="s">
        <v>250</v>
      </c>
      <c r="EJ463" s="4">
        <f>SUM(EJ416+EJ375+EJ226)</f>
        <v>329.5</v>
      </c>
      <c r="EK463" s="4">
        <f>SUM(EK416+EK375+EK226)</f>
        <v>33979.5</v>
      </c>
      <c r="EM463" s="210" t="s">
        <v>250</v>
      </c>
      <c r="EN463" s="4">
        <f>SUM(EN416+EN375+EN226)</f>
        <v>252.5</v>
      </c>
      <c r="EO463" s="4">
        <f>SUM(EO416+EO375+EO226)</f>
        <v>23654.75</v>
      </c>
      <c r="EQ463" s="210" t="s">
        <v>250</v>
      </c>
      <c r="ER463" s="4">
        <f>SUM(ER416+ER375+ER226)</f>
        <v>291</v>
      </c>
      <c r="ES463" s="4">
        <f>SUM(ES416+ES375+ES226)</f>
        <v>28117.75</v>
      </c>
      <c r="EU463" s="210" t="s">
        <v>250</v>
      </c>
      <c r="EV463" s="4">
        <f>SUM(EV416+EV375+EV226)</f>
        <v>272.75</v>
      </c>
      <c r="EW463" s="4">
        <f>SUM(EW416+EW375+EW226)</f>
        <v>25966.75</v>
      </c>
      <c r="EY463" s="210" t="s">
        <v>250</v>
      </c>
      <c r="EZ463" s="4">
        <f>SUM(EZ416+EZ375+EZ226)</f>
        <v>214.5</v>
      </c>
      <c r="FA463" s="4">
        <f>SUM(FA416+FA375+FA226)</f>
        <v>19716</v>
      </c>
      <c r="FC463" s="210" t="s">
        <v>250</v>
      </c>
      <c r="FD463" s="4">
        <f>SUM(FD416+FD375+FD226)</f>
        <v>263</v>
      </c>
      <c r="FE463" s="4">
        <f>SUM(FE416+FE375+FE226)</f>
        <v>25762</v>
      </c>
      <c r="FG463" s="210" t="s">
        <v>250</v>
      </c>
      <c r="FH463" s="4">
        <f>SUM(FH416+FH375+FH226)</f>
        <v>273</v>
      </c>
      <c r="FI463" s="4">
        <f>SUM(FI416+FI375+FI226)</f>
        <v>26937.75</v>
      </c>
      <c r="FK463" s="210" t="s">
        <v>250</v>
      </c>
      <c r="FL463" s="4">
        <f>SUM(FL416+FL375+FL226)</f>
        <v>203.25</v>
      </c>
      <c r="FM463" s="4">
        <f>SUM(FM416+FM375+FM226)</f>
        <v>20043.25</v>
      </c>
      <c r="FO463" s="210" t="s">
        <v>250</v>
      </c>
      <c r="FP463" s="4">
        <f>SUM(FP416+FP375+FP226)</f>
        <v>204.5</v>
      </c>
      <c r="FQ463" s="4">
        <f>SUM(FQ416+FQ375+FQ226)</f>
        <v>20336.75</v>
      </c>
      <c r="FS463" s="210" t="s">
        <v>250</v>
      </c>
      <c r="FT463" s="4">
        <f>SUM(FT416+FT375+FT226)</f>
        <v>127</v>
      </c>
      <c r="FU463" s="4">
        <f>SUM(FU416+FU375+FU226)</f>
        <v>12509.75</v>
      </c>
      <c r="FW463" s="210" t="s">
        <v>250</v>
      </c>
      <c r="FX463" s="4">
        <f>SUM(FX416+FX375+FX226)</f>
        <v>0</v>
      </c>
      <c r="FY463" s="4">
        <f>SUM(FY416+FY375+FY226)</f>
        <v>0</v>
      </c>
    </row>
    <row r="464" spans="1:263" ht="14.25" customHeight="1" x14ac:dyDescent="0.2">
      <c r="I464" s="517"/>
      <c r="CM464" s="1" t="s">
        <v>44</v>
      </c>
      <c r="CN464" s="4">
        <f>SUM(CN268+CN129)</f>
        <v>27.25</v>
      </c>
      <c r="CO464" s="4">
        <f>SUM(CO268+CO129)</f>
        <v>2779.5</v>
      </c>
      <c r="CQ464" s="1" t="s">
        <v>44</v>
      </c>
      <c r="CR464" s="4">
        <f>SUM(CR268+CR129)</f>
        <v>8.75</v>
      </c>
      <c r="CS464" s="4">
        <f>SUM(CS268+CS129)</f>
        <v>1069</v>
      </c>
      <c r="CU464" s="1" t="s">
        <v>44</v>
      </c>
      <c r="CV464" s="4">
        <f>SUM(CV268+CV129)</f>
        <v>27.75</v>
      </c>
      <c r="CW464" s="4">
        <f>SUM(CW268+CW129)</f>
        <v>3006</v>
      </c>
      <c r="CY464" s="1" t="s">
        <v>44</v>
      </c>
      <c r="CZ464" s="4">
        <f>SUM(CZ268+CZ129)</f>
        <v>50</v>
      </c>
      <c r="DA464" s="4">
        <f>SUM(DA268+DA129)</f>
        <v>4928.5</v>
      </c>
      <c r="DC464" s="1" t="s">
        <v>44</v>
      </c>
      <c r="DD464" s="4">
        <f>SUM(DD268+DD129)</f>
        <v>59.75</v>
      </c>
      <c r="DE464" s="4">
        <f>SUM(DE268+DE129)</f>
        <v>5678</v>
      </c>
      <c r="DG464" s="1" t="s">
        <v>44</v>
      </c>
      <c r="DH464" s="4">
        <f>SUM(DH268+DH129)</f>
        <v>56</v>
      </c>
      <c r="DI464" s="4">
        <f>SUM(DI268+DI129)</f>
        <v>4974</v>
      </c>
      <c r="DK464" s="1" t="s">
        <v>44</v>
      </c>
      <c r="DL464" s="4">
        <f>SUM(DL268+DL129)</f>
        <v>79.25</v>
      </c>
      <c r="DM464" s="4">
        <f>SUM(DM268+DM129)</f>
        <v>7068</v>
      </c>
      <c r="DO464" s="1" t="s">
        <v>44</v>
      </c>
      <c r="DP464" s="4">
        <f>SUM(DP268+DP129)</f>
        <v>89.25</v>
      </c>
      <c r="DQ464" s="4">
        <f>SUM(DQ268+DQ129)</f>
        <v>8126.5</v>
      </c>
      <c r="DS464" s="1" t="s">
        <v>44</v>
      </c>
      <c r="DT464" s="4">
        <f>SUM(DT268+DT129)</f>
        <v>139.25299999999999</v>
      </c>
      <c r="DU464" s="4">
        <f>SUM(DU268+DU129)</f>
        <v>12537.3</v>
      </c>
      <c r="DW464" s="1" t="s">
        <v>44</v>
      </c>
      <c r="DX464" s="4">
        <f>SUM(DX268+DX129)</f>
        <v>57.75</v>
      </c>
      <c r="DY464" s="4">
        <f>SUM(DY268+DY129)</f>
        <v>5034</v>
      </c>
      <c r="EA464" s="1" t="s">
        <v>44</v>
      </c>
      <c r="EB464" s="4">
        <f>SUM(EB268+EB129)</f>
        <v>130</v>
      </c>
      <c r="EC464" s="4">
        <f>SUM(EC268+EC129)</f>
        <v>14341.5</v>
      </c>
      <c r="EE464" s="1" t="s">
        <v>44</v>
      </c>
      <c r="EF464" s="4">
        <f>SUM(EF268+EF129)</f>
        <v>126.5</v>
      </c>
      <c r="EG464" s="4">
        <f>SUM(EG268+EG129)</f>
        <v>13776.25</v>
      </c>
      <c r="EI464" s="1" t="s">
        <v>44</v>
      </c>
      <c r="EJ464" s="4">
        <f>SUM(EJ268+EJ129)</f>
        <v>173.5</v>
      </c>
      <c r="EK464" s="4">
        <f>SUM(EK268+EK129)</f>
        <v>19126.25</v>
      </c>
      <c r="EM464" s="1" t="s">
        <v>44</v>
      </c>
      <c r="EN464" s="4">
        <f>SUM(EN268+EN129)</f>
        <v>88</v>
      </c>
      <c r="EO464" s="4">
        <f>SUM(EO268+EO129)</f>
        <v>9884.5</v>
      </c>
      <c r="EQ464" s="1" t="s">
        <v>44</v>
      </c>
      <c r="ER464" s="4">
        <f>SUM(ER268+ER129)</f>
        <v>79.25</v>
      </c>
      <c r="ES464" s="4">
        <f>SUM(ES268+ES129)</f>
        <v>8600</v>
      </c>
      <c r="EU464" s="1" t="s">
        <v>44</v>
      </c>
      <c r="EV464" s="4">
        <f>SUM(EV268+EV129)</f>
        <v>57.75</v>
      </c>
      <c r="EW464" s="4">
        <f>SUM(EW268+EW129)</f>
        <v>6409</v>
      </c>
      <c r="EY464" s="1" t="s">
        <v>44</v>
      </c>
      <c r="EZ464" s="4">
        <f>SUM(EZ268+EZ129)</f>
        <v>21.75</v>
      </c>
      <c r="FA464" s="4">
        <f>SUM(FA268+FA129)</f>
        <v>2400</v>
      </c>
      <c r="FC464" s="1" t="s">
        <v>44</v>
      </c>
      <c r="FD464" s="4">
        <f>SUM(FD268+FD129)</f>
        <v>36.5</v>
      </c>
      <c r="FE464" s="4">
        <f>SUM(FE268+FE129)</f>
        <v>4098.5</v>
      </c>
      <c r="FG464" s="1" t="s">
        <v>44</v>
      </c>
      <c r="FH464" s="4">
        <f>SUM(FH268+FH129)</f>
        <v>89</v>
      </c>
      <c r="FI464" s="4">
        <f>SUM(FI268+FI129)</f>
        <v>10006</v>
      </c>
      <c r="FK464" s="1" t="s">
        <v>44</v>
      </c>
      <c r="FL464" s="4">
        <f>SUM(FL268+FL129)</f>
        <v>42.75</v>
      </c>
      <c r="FM464" s="4">
        <f>SUM(FM268+FM129)</f>
        <v>4940.5</v>
      </c>
      <c r="FO464" s="1" t="s">
        <v>44</v>
      </c>
      <c r="FP464" s="4">
        <f>SUM(FP268+FP129)</f>
        <v>60.5</v>
      </c>
      <c r="FQ464" s="4">
        <f>SUM(FQ268+FQ129)</f>
        <v>6991.5</v>
      </c>
      <c r="FS464" s="1" t="s">
        <v>44</v>
      </c>
      <c r="FT464" s="4">
        <f>SUM(FT268+FT129)</f>
        <v>36.5</v>
      </c>
      <c r="FU464" s="4">
        <f>SUM(FU268+FU129)</f>
        <v>4206.5</v>
      </c>
      <c r="FW464" s="1" t="s">
        <v>44</v>
      </c>
      <c r="FX464" s="4">
        <f>SUM(FX268+FX129)</f>
        <v>1.5</v>
      </c>
      <c r="FY464" s="4">
        <f>SUM(FY268+FY129)</f>
        <v>0</v>
      </c>
    </row>
    <row r="465" spans="15:196" x14ac:dyDescent="0.2">
      <c r="CM465" s="1" t="s">
        <v>45</v>
      </c>
      <c r="CN465" s="4">
        <f>SUM(CN318+CN178)</f>
        <v>41.25</v>
      </c>
      <c r="CO465" s="4">
        <f>SUM(CO318+CO178)</f>
        <v>4568</v>
      </c>
      <c r="CQ465" s="1" t="s">
        <v>45</v>
      </c>
      <c r="CR465" s="4">
        <f>SUM(CR318+CR178)</f>
        <v>13.75</v>
      </c>
      <c r="CS465" s="4">
        <f>SUM(CS318+CS178)</f>
        <v>1686</v>
      </c>
      <c r="CU465" s="1" t="s">
        <v>45</v>
      </c>
      <c r="CV465" s="4">
        <f>SUM(CV318+CV178)</f>
        <v>29.25</v>
      </c>
      <c r="CW465" s="4">
        <f>SUM(CW318+CW178)</f>
        <v>4002.5</v>
      </c>
      <c r="CY465" s="1" t="s">
        <v>45</v>
      </c>
      <c r="CZ465" s="4">
        <f>SUM(CZ318+CZ178)</f>
        <v>7.25</v>
      </c>
      <c r="DA465" s="4">
        <f>SUM(DA318+DA178)</f>
        <v>795</v>
      </c>
      <c r="DC465" s="1" t="s">
        <v>45</v>
      </c>
      <c r="DD465" s="4">
        <f>SUM(DD318+DD178)</f>
        <v>28</v>
      </c>
      <c r="DE465" s="4">
        <f>SUM(DE318+DE178)</f>
        <v>2985.5</v>
      </c>
      <c r="DG465" s="1" t="s">
        <v>45</v>
      </c>
      <c r="DH465" s="4">
        <f>SUM(DH318+DH178)</f>
        <v>15.25</v>
      </c>
      <c r="DI465" s="4">
        <f>SUM(DI318+DI178)</f>
        <v>1674.5</v>
      </c>
      <c r="DK465" s="1" t="s">
        <v>45</v>
      </c>
      <c r="DL465" s="4">
        <f>SUM(DL318+DL178)</f>
        <v>29.5</v>
      </c>
      <c r="DM465" s="4">
        <f>SUM(DM318+DM178)</f>
        <v>3356</v>
      </c>
      <c r="DO465" s="1" t="s">
        <v>45</v>
      </c>
      <c r="DP465" s="4">
        <f>SUM(DP318+DP178)</f>
        <v>42.5</v>
      </c>
      <c r="DQ465" s="4">
        <f>SUM(DQ318+DQ178)</f>
        <v>4808</v>
      </c>
      <c r="DS465" s="1" t="s">
        <v>45</v>
      </c>
      <c r="DT465" s="4">
        <f>SUM(DT318+DT178)</f>
        <v>31.75</v>
      </c>
      <c r="DU465" s="4">
        <f>SUM(DU318+DU178)</f>
        <v>3311</v>
      </c>
      <c r="DW465" s="1" t="s">
        <v>45</v>
      </c>
      <c r="DX465" s="4">
        <f>SUM(DX318+DX178)</f>
        <v>16.25</v>
      </c>
      <c r="DY465" s="4">
        <f>SUM(DY318+DY178)</f>
        <v>1755</v>
      </c>
      <c r="EA465" s="1" t="s">
        <v>45</v>
      </c>
      <c r="EB465" s="4">
        <f>SUM(EB318+EB178)</f>
        <v>28.25</v>
      </c>
      <c r="EC465" s="4">
        <f>SUM(EC318+EC178)</f>
        <v>3377</v>
      </c>
      <c r="EE465" s="1" t="s">
        <v>45</v>
      </c>
      <c r="EF465" s="4">
        <f>SUM(EF318+EF178)</f>
        <v>34</v>
      </c>
      <c r="EG465" s="4">
        <f>SUM(EG318+EG178)</f>
        <v>4037.5</v>
      </c>
      <c r="EI465" s="1" t="s">
        <v>45</v>
      </c>
      <c r="EJ465" s="4">
        <f>SUM(EJ318+EJ178)</f>
        <v>48.25</v>
      </c>
      <c r="EK465" s="4">
        <f>SUM(EK318+EK178)</f>
        <v>5782.25</v>
      </c>
      <c r="EM465" s="1" t="s">
        <v>45</v>
      </c>
      <c r="EN465" s="4">
        <f>SUM(EN318+EN178)</f>
        <v>39.75</v>
      </c>
      <c r="EO465" s="4">
        <f>SUM(EO318+EO178)</f>
        <v>4693.5</v>
      </c>
      <c r="EQ465" s="1" t="s">
        <v>45</v>
      </c>
      <c r="ER465" s="4">
        <f>SUM(ER318+ER178)</f>
        <v>22.25</v>
      </c>
      <c r="ES465" s="4">
        <f>SUM(ES318+ES178)</f>
        <v>2568.5</v>
      </c>
      <c r="EU465" s="1" t="s">
        <v>45</v>
      </c>
      <c r="EV465" s="4">
        <f>SUM(EV318+EV178)</f>
        <v>9.75</v>
      </c>
      <c r="EW465" s="4">
        <f>SUM(EW318+EW178)</f>
        <v>1172.5</v>
      </c>
      <c r="EY465" s="1" t="s">
        <v>45</v>
      </c>
      <c r="EZ465" s="4">
        <f>SUM(EZ318+EZ178)</f>
        <v>6</v>
      </c>
      <c r="FA465" s="4">
        <f>SUM(FA318+FA178)</f>
        <v>708</v>
      </c>
      <c r="FC465" s="1" t="s">
        <v>45</v>
      </c>
      <c r="FD465" s="4">
        <f>SUM(FD318+FD178)</f>
        <v>151.5</v>
      </c>
      <c r="FE465" s="4">
        <f>SUM(FE318+FE178)</f>
        <v>15277.25</v>
      </c>
      <c r="FG465" s="1" t="s">
        <v>45</v>
      </c>
      <c r="FH465" s="4">
        <f>SUM(FH318+FH178)</f>
        <v>46.25</v>
      </c>
      <c r="FI465" s="4">
        <f>SUM(FI318+FI178)</f>
        <v>5570</v>
      </c>
      <c r="FK465" s="1" t="s">
        <v>45</v>
      </c>
      <c r="FL465" s="4">
        <f>SUM(FL318+FL178)</f>
        <v>17.25</v>
      </c>
      <c r="FM465" s="4">
        <f>SUM(FM318+FM178)</f>
        <v>1942</v>
      </c>
      <c r="FO465" s="1" t="s">
        <v>45</v>
      </c>
      <c r="FP465" s="4">
        <f>SUM(FP318+FP178)</f>
        <v>50</v>
      </c>
      <c r="FQ465" s="4">
        <f>SUM(FQ318+FQ178)</f>
        <v>5790</v>
      </c>
      <c r="FS465" s="1" t="s">
        <v>45</v>
      </c>
      <c r="FT465" s="4">
        <f>SUM(FT318+FT178)</f>
        <v>50.5</v>
      </c>
      <c r="FU465" s="4">
        <f>SUM(FU318+FU178)</f>
        <v>5848.25</v>
      </c>
      <c r="FW465" s="1" t="s">
        <v>45</v>
      </c>
      <c r="FX465" s="4">
        <f>SUM(FX318+FX178)</f>
        <v>1</v>
      </c>
      <c r="FY465" s="4">
        <f>SUM(FY318+FY178)</f>
        <v>0</v>
      </c>
    </row>
    <row r="466" spans="15:196" x14ac:dyDescent="0.2">
      <c r="CN466" s="4">
        <f>SUM(CN463:CN465)</f>
        <v>117</v>
      </c>
      <c r="CO466" s="4">
        <f t="shared" ref="CO466:DI466" si="2461">SUM(CO463:CO465)</f>
        <v>12561</v>
      </c>
      <c r="CP466" s="4">
        <f t="shared" si="2461"/>
        <v>0</v>
      </c>
      <c r="CQ466" s="4">
        <f t="shared" si="2461"/>
        <v>0</v>
      </c>
      <c r="CR466" s="4">
        <f t="shared" si="2461"/>
        <v>41.25</v>
      </c>
      <c r="CS466" s="4">
        <f t="shared" si="2461"/>
        <v>5038</v>
      </c>
      <c r="CT466" s="4">
        <f t="shared" si="2461"/>
        <v>0</v>
      </c>
      <c r="CU466" s="4">
        <f t="shared" si="2461"/>
        <v>0</v>
      </c>
      <c r="CV466" s="4">
        <f t="shared" si="2461"/>
        <v>101.75</v>
      </c>
      <c r="CW466" s="4">
        <f t="shared" si="2461"/>
        <v>11502.5</v>
      </c>
      <c r="CX466" s="4">
        <f t="shared" si="2461"/>
        <v>0</v>
      </c>
      <c r="CY466" s="4">
        <f t="shared" si="2461"/>
        <v>0</v>
      </c>
      <c r="CZ466" s="4">
        <f t="shared" si="2461"/>
        <v>70.5</v>
      </c>
      <c r="DA466" s="4">
        <f t="shared" si="2461"/>
        <v>7138.5</v>
      </c>
      <c r="DB466" s="4">
        <f t="shared" si="2461"/>
        <v>0</v>
      </c>
      <c r="DC466" s="4">
        <f t="shared" si="2461"/>
        <v>0</v>
      </c>
      <c r="DD466" s="4">
        <f t="shared" si="2461"/>
        <v>120</v>
      </c>
      <c r="DE466" s="4">
        <f t="shared" si="2461"/>
        <v>12059</v>
      </c>
      <c r="DF466" s="4">
        <f t="shared" si="2461"/>
        <v>0</v>
      </c>
      <c r="DG466" s="4">
        <f t="shared" si="2461"/>
        <v>0</v>
      </c>
      <c r="DH466" s="4">
        <f t="shared" si="2461"/>
        <v>89.75</v>
      </c>
      <c r="DI466" s="4">
        <f t="shared" si="2461"/>
        <v>8674.5</v>
      </c>
      <c r="DJ466" s="4">
        <f t="shared" ref="DJ466" si="2462">SUM(DJ463:DJ465)</f>
        <v>0</v>
      </c>
      <c r="DK466" s="4">
        <f t="shared" ref="DK466" si="2463">SUM(DK463:DK465)</f>
        <v>0</v>
      </c>
      <c r="DL466" s="4">
        <f t="shared" ref="DL466" si="2464">SUM(DL463:DL465)</f>
        <v>127.25</v>
      </c>
      <c r="DM466" s="4">
        <f t="shared" ref="DM466" si="2465">SUM(DM463:DM465)</f>
        <v>12394</v>
      </c>
      <c r="DN466" s="4">
        <f t="shared" ref="DN466" si="2466">SUM(DN463:DN465)</f>
        <v>0</v>
      </c>
      <c r="DO466" s="4">
        <f t="shared" ref="DO466" si="2467">SUM(DO463:DO465)</f>
        <v>0</v>
      </c>
      <c r="DP466" s="4">
        <f t="shared" ref="DP466" si="2468">SUM(DP463:DP465)</f>
        <v>158.75</v>
      </c>
      <c r="DQ466" s="4">
        <f t="shared" ref="DQ466" si="2469">SUM(DQ463:DQ465)</f>
        <v>15914.5</v>
      </c>
      <c r="DR466" s="4">
        <f t="shared" ref="DR466" si="2470">SUM(DR463:DR465)</f>
        <v>0</v>
      </c>
      <c r="DS466" s="4">
        <f t="shared" ref="DS466" si="2471">SUM(DS463:DS465)</f>
        <v>0</v>
      </c>
      <c r="DT466" s="4">
        <f t="shared" ref="DT466" si="2472">SUM(DT463:DT465)</f>
        <v>218.50299999999999</v>
      </c>
      <c r="DU466" s="4">
        <f t="shared" ref="DU466" si="2473">SUM(DU463:DU465)</f>
        <v>20655.05</v>
      </c>
      <c r="DV466" s="4">
        <f t="shared" ref="DV466" si="2474">SUM(DV463:DV465)</f>
        <v>0</v>
      </c>
      <c r="DW466" s="4">
        <f t="shared" ref="DW466" si="2475">SUM(DW463:DW465)</f>
        <v>0</v>
      </c>
      <c r="DX466" s="4">
        <f t="shared" ref="DX466" si="2476">SUM(DX463:DX465)</f>
        <v>129</v>
      </c>
      <c r="DY466" s="4">
        <f t="shared" ref="DY466" si="2477">SUM(DY463:DY465)</f>
        <v>13366</v>
      </c>
      <c r="DZ466" s="4">
        <f t="shared" ref="DZ466" si="2478">SUM(DZ463:DZ465)</f>
        <v>0</v>
      </c>
      <c r="EA466" s="4">
        <f t="shared" ref="EA466" si="2479">SUM(EA463:EA465)</f>
        <v>0</v>
      </c>
      <c r="EB466" s="4">
        <f t="shared" ref="EB466" si="2480">SUM(EB463:EB465)</f>
        <v>241.25</v>
      </c>
      <c r="EC466" s="4">
        <f t="shared" ref="EC466" si="2481">SUM(EC463:EC465)</f>
        <v>28027.5</v>
      </c>
      <c r="ED466" s="4">
        <f t="shared" ref="ED466" si="2482">SUM(ED463:ED465)</f>
        <v>0</v>
      </c>
      <c r="EE466" s="4">
        <f t="shared" ref="EE466" si="2483">SUM(EE463:EE465)</f>
        <v>0</v>
      </c>
    </row>
    <row r="467" spans="15:196" x14ac:dyDescent="0.2">
      <c r="EA467" s="4">
        <f t="shared" ref="EA467:FS467" si="2484">SUM(EA463:EA465)</f>
        <v>0</v>
      </c>
      <c r="EB467" s="4">
        <f t="shared" si="2484"/>
        <v>241.25</v>
      </c>
      <c r="EC467" s="4">
        <f t="shared" si="2484"/>
        <v>28027.5</v>
      </c>
      <c r="ED467" s="4">
        <f t="shared" si="2484"/>
        <v>0</v>
      </c>
      <c r="EE467" s="4">
        <f t="shared" si="2484"/>
        <v>0</v>
      </c>
      <c r="EF467" s="4">
        <f t="shared" si="2484"/>
        <v>442.25</v>
      </c>
      <c r="EG467" s="4">
        <f t="shared" si="2484"/>
        <v>47822</v>
      </c>
      <c r="EH467" s="4">
        <f t="shared" si="2484"/>
        <v>0</v>
      </c>
      <c r="EI467" s="4">
        <f t="shared" si="2484"/>
        <v>0</v>
      </c>
      <c r="EJ467" s="4">
        <f t="shared" si="2484"/>
        <v>551.25</v>
      </c>
      <c r="EK467" s="4">
        <f t="shared" si="2484"/>
        <v>58888</v>
      </c>
      <c r="EL467" s="4">
        <f t="shared" si="2484"/>
        <v>0</v>
      </c>
      <c r="EM467" s="4">
        <f t="shared" si="2484"/>
        <v>0</v>
      </c>
      <c r="EN467" s="4">
        <f t="shared" si="2484"/>
        <v>380.25</v>
      </c>
      <c r="EO467" s="4">
        <f t="shared" si="2484"/>
        <v>38232.75</v>
      </c>
      <c r="EP467" s="4">
        <f t="shared" si="2484"/>
        <v>0</v>
      </c>
      <c r="EQ467" s="4">
        <f t="shared" si="2484"/>
        <v>0</v>
      </c>
      <c r="ER467" s="4">
        <f t="shared" si="2484"/>
        <v>392.5</v>
      </c>
      <c r="ES467" s="4">
        <f t="shared" si="2484"/>
        <v>39286.25</v>
      </c>
      <c r="ET467" s="4">
        <f t="shared" si="2484"/>
        <v>0</v>
      </c>
      <c r="EU467" s="4">
        <f t="shared" si="2484"/>
        <v>0</v>
      </c>
      <c r="EV467" s="4">
        <f t="shared" si="2484"/>
        <v>340.25</v>
      </c>
      <c r="EW467" s="4">
        <f t="shared" si="2484"/>
        <v>33548.25</v>
      </c>
      <c r="EX467" s="4">
        <f t="shared" si="2484"/>
        <v>0</v>
      </c>
      <c r="EY467" s="4">
        <f t="shared" si="2484"/>
        <v>0</v>
      </c>
      <c r="EZ467" s="4">
        <f t="shared" si="2484"/>
        <v>242.25</v>
      </c>
      <c r="FA467" s="4">
        <f t="shared" si="2484"/>
        <v>22824</v>
      </c>
      <c r="FB467" s="4">
        <f t="shared" si="2484"/>
        <v>0</v>
      </c>
      <c r="FC467" s="4">
        <f t="shared" si="2484"/>
        <v>0</v>
      </c>
      <c r="FD467" s="4">
        <f t="shared" si="2484"/>
        <v>451</v>
      </c>
      <c r="FE467" s="4">
        <f t="shared" si="2484"/>
        <v>45137.75</v>
      </c>
      <c r="FF467" s="4">
        <f t="shared" si="2484"/>
        <v>0</v>
      </c>
      <c r="FG467" s="4">
        <f t="shared" si="2484"/>
        <v>0</v>
      </c>
      <c r="FH467" s="4">
        <f t="shared" si="2484"/>
        <v>408.25</v>
      </c>
      <c r="FI467" s="4">
        <f t="shared" si="2484"/>
        <v>42513.75</v>
      </c>
      <c r="FJ467" s="4">
        <f t="shared" si="2484"/>
        <v>0</v>
      </c>
      <c r="FK467" s="4">
        <f t="shared" si="2484"/>
        <v>0</v>
      </c>
      <c r="FL467" s="4">
        <f t="shared" si="2484"/>
        <v>263.25</v>
      </c>
      <c r="FM467" s="4">
        <f t="shared" si="2484"/>
        <v>26925.75</v>
      </c>
      <c r="FN467" s="4">
        <f t="shared" si="2484"/>
        <v>0</v>
      </c>
      <c r="FO467" s="4">
        <f t="shared" si="2484"/>
        <v>0</v>
      </c>
      <c r="FP467" s="4">
        <f t="shared" si="2484"/>
        <v>315</v>
      </c>
      <c r="FQ467" s="4">
        <f t="shared" si="2484"/>
        <v>33118.25</v>
      </c>
      <c r="FR467" s="4">
        <f t="shared" si="2484"/>
        <v>0</v>
      </c>
      <c r="FS467" s="4">
        <f t="shared" si="2484"/>
        <v>0</v>
      </c>
      <c r="FT467" s="4">
        <f>SUM(FT463:FT465)</f>
        <v>214</v>
      </c>
      <c r="FU467" s="4">
        <f>SUM(FU463:FU465)</f>
        <v>22564.5</v>
      </c>
    </row>
    <row r="468" spans="15:196" x14ac:dyDescent="0.2">
      <c r="O468" s="517"/>
      <c r="P468" s="517"/>
    </row>
    <row r="469" spans="15:196" x14ac:dyDescent="0.2">
      <c r="DX469" s="4">
        <f>SUM(DX463+DT463+DP463+DL463+DH463+DD463+CZ463+CV463+CR463+CN463)</f>
        <v>324</v>
      </c>
      <c r="DY469" s="1">
        <f>SUM(DY463+DU463+DQ463+DM463+DI463+DE463+DA463+CW463+CS463+CO463)</f>
        <v>35160.75</v>
      </c>
    </row>
    <row r="470" spans="15:196" x14ac:dyDescent="0.2">
      <c r="DX470" s="4">
        <f t="shared" ref="DX470:DX471" si="2485">SUM(DX464+DT464+DP464+DL464+DH464+DD464+CZ464+CV464+CR464+CN464)</f>
        <v>595.00299999999993</v>
      </c>
      <c r="DY470" s="1">
        <f t="shared" ref="DY470:DY471" si="2486">SUM(DY464+DU464+DQ464+DM464+DI464+DE464+DA464+CW464+CS464+CO464)</f>
        <v>55200.800000000003</v>
      </c>
    </row>
    <row r="471" spans="15:196" x14ac:dyDescent="0.2">
      <c r="DX471" s="4">
        <f t="shared" si="2485"/>
        <v>254.75</v>
      </c>
      <c r="DY471" s="1">
        <f t="shared" si="2486"/>
        <v>28941.5</v>
      </c>
      <c r="FR471" s="210"/>
      <c r="FT471" s="4">
        <f>FT463+FP463+FL463+FH463+FD463+EZ463+EV463+ER463+EN463+EJ463+EF463+EB463+DX469</f>
        <v>3119.75</v>
      </c>
      <c r="FU471" s="4">
        <f>FU463+FQ463+FM463+FI463+FE463+FA463+EW463+ES463+EO463+EK463+EG463+EC463+DY469</f>
        <v>312502.25</v>
      </c>
    </row>
    <row r="472" spans="15:196" x14ac:dyDescent="0.2">
      <c r="FR472" s="210"/>
      <c r="FT472" s="4">
        <f t="shared" ref="FT472:FU473" si="2487">FT464+FP464+FL464+FH464+FD464+EZ464+EV464+ER464+EN464+EJ464+EF464+EB464+DX470</f>
        <v>1537.0029999999999</v>
      </c>
      <c r="FU472" s="4">
        <f t="shared" si="2487"/>
        <v>159981.29999999999</v>
      </c>
    </row>
    <row r="473" spans="15:196" x14ac:dyDescent="0.2">
      <c r="CH473" s="10">
        <f>CH416+CH375+CH318+CH268+CH226+CH178+CH129+CH81</f>
        <v>4670.0030000000006</v>
      </c>
      <c r="DX473" s="4">
        <f>SUM(DX469:DX471)</f>
        <v>1173.7529999999999</v>
      </c>
      <c r="DY473" s="4">
        <f>SUM(DY469:DY471)</f>
        <v>119303.05</v>
      </c>
      <c r="FR473" s="210"/>
      <c r="FT473" s="4">
        <f t="shared" si="2487"/>
        <v>758.5</v>
      </c>
      <c r="FU473" s="4">
        <f t="shared" si="2487"/>
        <v>85708.25</v>
      </c>
    </row>
    <row r="475" spans="15:196" x14ac:dyDescent="0.2">
      <c r="CK475" s="1" t="s">
        <v>412</v>
      </c>
      <c r="CL475" s="210">
        <f>CL226+CL178+CL129</f>
        <v>109.5</v>
      </c>
      <c r="CN475" s="210"/>
      <c r="CP475" s="210">
        <f>CP226+CP178+CP129</f>
        <v>22.25</v>
      </c>
      <c r="CR475" s="210"/>
      <c r="CT475" s="210">
        <f>CT226+CT178+CT129</f>
        <v>6.25</v>
      </c>
      <c r="CV475" s="210"/>
      <c r="CX475" s="210">
        <f>CX226+CX178+CX129</f>
        <v>16</v>
      </c>
      <c r="CZ475" s="210"/>
      <c r="DB475" s="210">
        <f>DB226+DB178+DB129</f>
        <v>63</v>
      </c>
      <c r="DD475" s="210"/>
      <c r="DF475" s="210">
        <f>DF226+DF178+DF129</f>
        <v>30.5</v>
      </c>
      <c r="DH475" s="210"/>
      <c r="DJ475" s="210">
        <f>DJ226+DJ178+DJ129</f>
        <v>28.25</v>
      </c>
      <c r="DL475" s="210"/>
      <c r="DN475" s="210">
        <f>DN226+DN178+DN129</f>
        <v>42.75</v>
      </c>
      <c r="DP475" s="210"/>
      <c r="DR475" s="210">
        <f>DR226+DR178+DR129</f>
        <v>64</v>
      </c>
      <c r="DT475" s="210"/>
      <c r="DV475" s="210">
        <f>DV226+DV178+DV129</f>
        <v>24.5</v>
      </c>
      <c r="DY475" s="210"/>
      <c r="DZ475" s="1">
        <f>DZ226+DZ178+DZ129</f>
        <v>32.5</v>
      </c>
      <c r="EH475" s="1">
        <f t="shared" ref="EH475:GL475" si="2488">EH226+EH178+EH129</f>
        <v>23.75</v>
      </c>
      <c r="EL475" s="1">
        <f t="shared" si="2488"/>
        <v>18</v>
      </c>
      <c r="EP475" s="1">
        <f t="shared" si="2488"/>
        <v>30.25</v>
      </c>
      <c r="ET475" s="1">
        <f t="shared" si="2488"/>
        <v>15.25</v>
      </c>
      <c r="EX475" s="1">
        <f t="shared" si="2488"/>
        <v>1.5</v>
      </c>
      <c r="FB475" s="1">
        <f t="shared" si="2488"/>
        <v>21</v>
      </c>
      <c r="FF475" s="1">
        <f t="shared" si="2488"/>
        <v>48</v>
      </c>
      <c r="FJ475" s="1">
        <f t="shared" si="2488"/>
        <v>19.5</v>
      </c>
      <c r="FN475" s="1">
        <f t="shared" si="2488"/>
        <v>61</v>
      </c>
      <c r="FR475" s="1">
        <f t="shared" si="2488"/>
        <v>34.75</v>
      </c>
      <c r="FT475" s="210">
        <f>SUM(CL475:FS475)</f>
        <v>712.5</v>
      </c>
      <c r="FV475" s="1">
        <f t="shared" si="2488"/>
        <v>0</v>
      </c>
      <c r="FW475" s="1">
        <f t="shared" si="2488"/>
        <v>0</v>
      </c>
      <c r="FY475" s="1">
        <f t="shared" si="2488"/>
        <v>0</v>
      </c>
      <c r="FZ475" s="1">
        <f t="shared" si="2488"/>
        <v>2666.7529999999997</v>
      </c>
      <c r="GA475" s="1">
        <f t="shared" si="2488"/>
        <v>748.75</v>
      </c>
      <c r="GB475" s="1">
        <f t="shared" si="2488"/>
        <v>1918.0029999999999</v>
      </c>
      <c r="GC475" s="1">
        <f t="shared" si="2488"/>
        <v>0.25000000000022737</v>
      </c>
      <c r="GD475" s="1">
        <f t="shared" si="2488"/>
        <v>0</v>
      </c>
      <c r="GE475" s="1">
        <f t="shared" si="2488"/>
        <v>0</v>
      </c>
      <c r="GF475" s="1">
        <f t="shared" si="2488"/>
        <v>0</v>
      </c>
      <c r="GG475" s="1">
        <f t="shared" si="2488"/>
        <v>0</v>
      </c>
      <c r="GH475" s="1">
        <f t="shared" si="2488"/>
        <v>0</v>
      </c>
      <c r="GI475" s="1">
        <f t="shared" si="2488"/>
        <v>0</v>
      </c>
      <c r="GJ475" s="1">
        <f t="shared" si="2488"/>
        <v>0</v>
      </c>
      <c r="GK475" s="1">
        <f t="shared" si="2488"/>
        <v>0</v>
      </c>
      <c r="GL475" s="1">
        <f t="shared" si="2488"/>
        <v>0</v>
      </c>
      <c r="GM475" s="1">
        <f t="shared" ref="GM475:GN475" si="2489">GM226+GM178+GM129</f>
        <v>0</v>
      </c>
      <c r="GN475" s="1">
        <f t="shared" si="2489"/>
        <v>0</v>
      </c>
    </row>
    <row r="476" spans="15:196" x14ac:dyDescent="0.2">
      <c r="CK476" s="1" t="s">
        <v>413</v>
      </c>
      <c r="CL476" s="210">
        <f>CL375+CL318+CL268</f>
        <v>0</v>
      </c>
      <c r="CM476" s="210">
        <f t="shared" ref="CM476:EX476" si="2490">CM375+CM318+CM268</f>
        <v>0</v>
      </c>
      <c r="CN476" s="210">
        <f t="shared" si="2490"/>
        <v>0</v>
      </c>
      <c r="CO476" s="210">
        <f t="shared" si="2490"/>
        <v>0</v>
      </c>
      <c r="CP476" s="210">
        <f t="shared" si="2490"/>
        <v>16.75</v>
      </c>
      <c r="CQ476" s="210"/>
      <c r="CR476" s="210"/>
      <c r="CS476" s="210"/>
      <c r="CT476" s="210">
        <f t="shared" si="2490"/>
        <v>0</v>
      </c>
      <c r="CU476" s="210">
        <f t="shared" si="2490"/>
        <v>0</v>
      </c>
      <c r="CV476" s="210"/>
      <c r="CW476" s="210"/>
      <c r="CX476" s="210">
        <f t="shared" si="2490"/>
        <v>5</v>
      </c>
      <c r="CY476" s="210"/>
      <c r="CZ476" s="210"/>
      <c r="DA476" s="210"/>
      <c r="DB476" s="210">
        <f t="shared" si="2490"/>
        <v>10.5</v>
      </c>
      <c r="DC476" s="210"/>
      <c r="DD476" s="210"/>
      <c r="DE476" s="210"/>
      <c r="DF476" s="210">
        <f t="shared" si="2490"/>
        <v>10</v>
      </c>
      <c r="DG476" s="210"/>
      <c r="DH476" s="210"/>
      <c r="DI476" s="210"/>
      <c r="DJ476" s="210">
        <f t="shared" si="2490"/>
        <v>8</v>
      </c>
      <c r="DK476" s="210"/>
      <c r="DL476" s="210"/>
      <c r="DM476" s="210"/>
      <c r="DN476" s="210">
        <f t="shared" si="2490"/>
        <v>16</v>
      </c>
      <c r="DO476" s="210"/>
      <c r="DP476" s="210"/>
      <c r="DQ476" s="210"/>
      <c r="DR476" s="210">
        <f t="shared" si="2490"/>
        <v>8</v>
      </c>
      <c r="DS476" s="210"/>
      <c r="DT476" s="210"/>
      <c r="DU476" s="210"/>
      <c r="DV476" s="210">
        <f t="shared" si="2490"/>
        <v>6.5</v>
      </c>
      <c r="DW476" s="210"/>
      <c r="DX476" s="210"/>
      <c r="DY476" s="210"/>
      <c r="DZ476" s="210">
        <f t="shared" si="2490"/>
        <v>7.75</v>
      </c>
      <c r="EA476" s="210"/>
      <c r="EB476" s="210"/>
      <c r="EC476" s="210"/>
      <c r="ED476" s="210">
        <f t="shared" si="2490"/>
        <v>8.75</v>
      </c>
      <c r="EE476" s="210"/>
      <c r="EF476" s="210"/>
      <c r="EG476" s="210"/>
      <c r="EH476" s="210">
        <f t="shared" si="2490"/>
        <v>10</v>
      </c>
      <c r="EI476" s="210"/>
      <c r="EJ476" s="210"/>
      <c r="EK476" s="210"/>
      <c r="EL476" s="210">
        <f>EL375+EL318+EL268</f>
        <v>0</v>
      </c>
      <c r="EM476" s="210">
        <f t="shared" si="2490"/>
        <v>0</v>
      </c>
      <c r="EN476" s="210"/>
      <c r="EO476" s="210"/>
      <c r="EP476" s="210">
        <f t="shared" si="2490"/>
        <v>0</v>
      </c>
      <c r="EQ476" s="210">
        <f t="shared" si="2490"/>
        <v>0</v>
      </c>
      <c r="ER476" s="210"/>
      <c r="ES476" s="210"/>
      <c r="ET476" s="210">
        <f t="shared" si="2490"/>
        <v>3.5</v>
      </c>
      <c r="EU476" s="210"/>
      <c r="EV476" s="210"/>
      <c r="EW476" s="210"/>
      <c r="EX476" s="210">
        <f t="shared" si="2490"/>
        <v>0</v>
      </c>
      <c r="EY476" s="210">
        <f t="shared" ref="EY476:FR476" si="2491">EY375+EY318+EY268</f>
        <v>0</v>
      </c>
      <c r="EZ476" s="210"/>
      <c r="FA476" s="210"/>
      <c r="FB476" s="210">
        <f t="shared" si="2491"/>
        <v>5</v>
      </c>
      <c r="FC476" s="210"/>
      <c r="FD476" s="210"/>
      <c r="FE476" s="210"/>
      <c r="FF476" s="210">
        <f t="shared" si="2491"/>
        <v>7.25</v>
      </c>
      <c r="FG476" s="210"/>
      <c r="FH476" s="210"/>
      <c r="FI476" s="210"/>
      <c r="FJ476" s="210">
        <f t="shared" si="2491"/>
        <v>5</v>
      </c>
      <c r="FK476" s="210"/>
      <c r="FL476" s="210"/>
      <c r="FM476" s="210"/>
      <c r="FN476" s="210">
        <f t="shared" si="2491"/>
        <v>18.75</v>
      </c>
      <c r="FO476" s="210"/>
      <c r="FP476" s="210"/>
      <c r="FQ476" s="210"/>
      <c r="FR476" s="210">
        <f t="shared" si="2491"/>
        <v>2.5</v>
      </c>
      <c r="FT476" s="210">
        <f>SUM(CL476:FS476)</f>
        <v>149.25</v>
      </c>
    </row>
    <row r="477" spans="15:196" x14ac:dyDescent="0.2">
      <c r="CK477" s="1" t="s">
        <v>412</v>
      </c>
      <c r="CM477" s="210">
        <f>CM226+CM178+CM129</f>
        <v>11771</v>
      </c>
      <c r="CN477" s="210"/>
      <c r="CO477" s="210"/>
      <c r="CP477" s="210"/>
      <c r="CQ477" s="210">
        <f t="shared" ref="CQ477:EY477" si="2492">CQ226+CQ178+CQ129</f>
        <v>2468</v>
      </c>
      <c r="CR477" s="210"/>
      <c r="CS477" s="210"/>
      <c r="CT477" s="210"/>
      <c r="CU477" s="210">
        <f t="shared" si="2492"/>
        <v>593.75</v>
      </c>
      <c r="CV477" s="210"/>
      <c r="CW477" s="210"/>
      <c r="CX477" s="210"/>
      <c r="CY477" s="210">
        <f t="shared" si="2492"/>
        <v>1600</v>
      </c>
      <c r="CZ477" s="210"/>
      <c r="DA477" s="210"/>
      <c r="DB477" s="210"/>
      <c r="DC477" s="210">
        <f t="shared" si="2492"/>
        <v>6390</v>
      </c>
      <c r="DD477" s="210"/>
      <c r="DE477" s="210"/>
      <c r="DF477" s="210"/>
      <c r="DG477" s="210">
        <f t="shared" si="2492"/>
        <v>3122</v>
      </c>
      <c r="DH477" s="210"/>
      <c r="DI477" s="210"/>
      <c r="DJ477" s="210"/>
      <c r="DK477" s="210">
        <f t="shared" si="2492"/>
        <v>2825</v>
      </c>
      <c r="DL477" s="210"/>
      <c r="DM477" s="210"/>
      <c r="DN477" s="210"/>
      <c r="DO477" s="210">
        <f t="shared" si="2492"/>
        <v>4275</v>
      </c>
      <c r="DP477" s="210"/>
      <c r="DQ477" s="210"/>
      <c r="DR477" s="210"/>
      <c r="DS477" s="210">
        <f t="shared" si="2492"/>
        <v>6120</v>
      </c>
      <c r="DT477" s="210"/>
      <c r="DU477" s="210"/>
      <c r="DV477" s="210"/>
      <c r="DW477" s="210">
        <f t="shared" si="2492"/>
        <v>2370</v>
      </c>
      <c r="DX477" s="210"/>
      <c r="DY477" s="210"/>
      <c r="DZ477" s="210"/>
      <c r="EA477" s="210">
        <f t="shared" si="2492"/>
        <v>3776.5</v>
      </c>
      <c r="EB477" s="210"/>
      <c r="EC477" s="210"/>
      <c r="ED477" s="210"/>
      <c r="EE477" s="210">
        <f t="shared" si="2492"/>
        <v>4219</v>
      </c>
      <c r="EF477" s="210"/>
      <c r="EG477" s="210"/>
      <c r="EH477" s="210"/>
      <c r="EI477" s="210">
        <f t="shared" si="2492"/>
        <v>2687.75</v>
      </c>
      <c r="EJ477" s="210"/>
      <c r="EK477" s="210"/>
      <c r="EL477" s="210"/>
      <c r="EM477" s="210">
        <f t="shared" si="2492"/>
        <v>1926</v>
      </c>
      <c r="EN477" s="210"/>
      <c r="EO477" s="210"/>
      <c r="EP477" s="210"/>
      <c r="EQ477" s="210">
        <f t="shared" si="2492"/>
        <v>3290.5</v>
      </c>
      <c r="ER477" s="210"/>
      <c r="ES477" s="210"/>
      <c r="ET477" s="210"/>
      <c r="EU477" s="210">
        <f t="shared" si="2492"/>
        <v>1799.5</v>
      </c>
      <c r="EV477" s="210"/>
      <c r="EW477" s="210"/>
      <c r="EX477" s="210"/>
      <c r="EY477" s="210">
        <f t="shared" si="2492"/>
        <v>177</v>
      </c>
      <c r="EZ477" s="210"/>
      <c r="FA477" s="210"/>
      <c r="FB477" s="210"/>
      <c r="FC477" s="210">
        <f t="shared" ref="FC477:FO477" si="2493">FC226+FC178+FC129</f>
        <v>2478</v>
      </c>
      <c r="FD477" s="210"/>
      <c r="FE477" s="210"/>
      <c r="FF477" s="210"/>
      <c r="FG477" s="210">
        <f t="shared" si="2493"/>
        <v>5664</v>
      </c>
      <c r="FH477" s="210"/>
      <c r="FI477" s="210"/>
      <c r="FJ477" s="210"/>
      <c r="FK477" s="210">
        <f t="shared" si="2493"/>
        <v>2211</v>
      </c>
      <c r="FL477" s="210"/>
      <c r="FM477" s="210"/>
      <c r="FN477" s="210"/>
      <c r="FO477" s="210">
        <f t="shared" si="2493"/>
        <v>6991</v>
      </c>
      <c r="FP477" s="210"/>
      <c r="FQ477" s="210"/>
      <c r="FR477" s="210"/>
      <c r="FS477" s="210">
        <f>FS226+FS178+FS129</f>
        <v>4064.5</v>
      </c>
      <c r="FT477" s="1">
        <f>SUM(CL477:FS477)</f>
        <v>80819.5</v>
      </c>
    </row>
    <row r="478" spans="15:196" x14ac:dyDescent="0.2">
      <c r="CK478" s="1" t="s">
        <v>413</v>
      </c>
      <c r="CM478" s="210">
        <f>CM375+CM318+CM268</f>
        <v>0</v>
      </c>
      <c r="CN478" s="210">
        <f t="shared" ref="CN478:EY478" si="2494">CN375+CN318+CN268</f>
        <v>0</v>
      </c>
      <c r="CO478" s="210">
        <f t="shared" si="2494"/>
        <v>0</v>
      </c>
      <c r="CP478" s="210"/>
      <c r="CQ478" s="210">
        <f t="shared" si="2494"/>
        <v>2345</v>
      </c>
      <c r="CR478" s="210"/>
      <c r="CS478" s="210"/>
      <c r="CT478" s="210">
        <f t="shared" si="2494"/>
        <v>0</v>
      </c>
      <c r="CU478" s="210">
        <f t="shared" si="2494"/>
        <v>0</v>
      </c>
      <c r="CV478" s="210"/>
      <c r="CW478" s="210"/>
      <c r="CX478" s="210"/>
      <c r="CY478" s="210">
        <f t="shared" si="2494"/>
        <v>700</v>
      </c>
      <c r="CZ478" s="210"/>
      <c r="DA478" s="210"/>
      <c r="DB478" s="210"/>
      <c r="DC478" s="210">
        <f t="shared" si="2494"/>
        <v>1350</v>
      </c>
      <c r="DD478" s="210"/>
      <c r="DE478" s="210"/>
      <c r="DF478" s="210"/>
      <c r="DG478" s="210">
        <f t="shared" si="2494"/>
        <v>1300</v>
      </c>
      <c r="DH478" s="210"/>
      <c r="DI478" s="210"/>
      <c r="DJ478" s="210"/>
      <c r="DK478" s="210">
        <f>DK375+DK318+DK268</f>
        <v>1080</v>
      </c>
      <c r="DL478" s="210"/>
      <c r="DM478" s="210"/>
      <c r="DN478" s="210"/>
      <c r="DO478" s="210">
        <f t="shared" si="2494"/>
        <v>2240</v>
      </c>
      <c r="DP478" s="210"/>
      <c r="DQ478" s="210"/>
      <c r="DR478" s="210"/>
      <c r="DS478" s="210">
        <f t="shared" si="2494"/>
        <v>1120</v>
      </c>
      <c r="DT478" s="210"/>
      <c r="DU478" s="210"/>
      <c r="DV478" s="210"/>
      <c r="DW478" s="210">
        <f t="shared" si="2494"/>
        <v>910</v>
      </c>
      <c r="DX478" s="210"/>
      <c r="DY478" s="210"/>
      <c r="DZ478" s="210"/>
      <c r="EA478" s="210">
        <f t="shared" si="2494"/>
        <v>1085</v>
      </c>
      <c r="EB478" s="210"/>
      <c r="EC478" s="210"/>
      <c r="ED478" s="210"/>
      <c r="EE478" s="210">
        <f t="shared" si="2494"/>
        <v>1225</v>
      </c>
      <c r="EF478" s="210"/>
      <c r="EG478" s="210"/>
      <c r="EH478" s="210"/>
      <c r="EI478" s="210">
        <f t="shared" si="2494"/>
        <v>1400</v>
      </c>
      <c r="EJ478" s="210"/>
      <c r="EK478" s="210"/>
      <c r="EL478" s="210"/>
      <c r="EM478" s="210">
        <f t="shared" si="2494"/>
        <v>0</v>
      </c>
      <c r="EN478" s="210">
        <f t="shared" si="2494"/>
        <v>161</v>
      </c>
      <c r="EO478" s="210">
        <f t="shared" si="2494"/>
        <v>14340</v>
      </c>
      <c r="EP478" s="210">
        <f t="shared" si="2494"/>
        <v>0</v>
      </c>
      <c r="EQ478" s="210">
        <f t="shared" si="2494"/>
        <v>0</v>
      </c>
      <c r="ER478" s="210"/>
      <c r="ES478" s="210"/>
      <c r="ET478" s="210"/>
      <c r="EU478" s="210">
        <f t="shared" si="2494"/>
        <v>490</v>
      </c>
      <c r="EV478" s="210"/>
      <c r="EW478" s="210"/>
      <c r="EX478" s="210"/>
      <c r="EY478" s="210">
        <f t="shared" si="2494"/>
        <v>0</v>
      </c>
      <c r="EZ478" s="210"/>
      <c r="FA478" s="210"/>
      <c r="FB478" s="210"/>
      <c r="FC478" s="210">
        <f t="shared" ref="FC478:FO478" si="2495">FC375+FC318+FC268</f>
        <v>620</v>
      </c>
      <c r="FD478" s="210"/>
      <c r="FE478" s="210"/>
      <c r="FF478" s="210"/>
      <c r="FG478" s="210">
        <f t="shared" si="2495"/>
        <v>1015</v>
      </c>
      <c r="FH478" s="210"/>
      <c r="FI478" s="210"/>
      <c r="FJ478" s="210"/>
      <c r="FK478" s="210">
        <f t="shared" si="2495"/>
        <v>660</v>
      </c>
      <c r="FL478" s="210"/>
      <c r="FM478" s="210"/>
      <c r="FN478" s="210"/>
      <c r="FO478" s="210">
        <f t="shared" si="2495"/>
        <v>1960</v>
      </c>
      <c r="FP478" s="210"/>
      <c r="FQ478" s="210"/>
      <c r="FR478" s="210"/>
      <c r="FS478" s="210">
        <f>FS375+FS318+FS268</f>
        <v>350</v>
      </c>
      <c r="FT478" s="1">
        <f>SUM(CL478:FS478)</f>
        <v>34351</v>
      </c>
    </row>
    <row r="479" spans="15:196" x14ac:dyDescent="0.2">
      <c r="CK479" s="1" t="s">
        <v>250</v>
      </c>
    </row>
  </sheetData>
  <sortState xmlns:xlrd2="http://schemas.microsoft.com/office/spreadsheetml/2017/richdata2" ref="A340:JC356">
    <sortCondition ref="A340:A356"/>
  </sortState>
  <mergeCells count="966">
    <mergeCell ref="FV86:FY86"/>
    <mergeCell ref="FV130:FW130"/>
    <mergeCell ref="FX130:FY130"/>
    <mergeCell ref="FV134:FY134"/>
    <mergeCell ref="FV179:FW179"/>
    <mergeCell ref="FX179:FY179"/>
    <mergeCell ref="FV183:FY183"/>
    <mergeCell ref="FV227:FW227"/>
    <mergeCell ref="FX227:FY227"/>
    <mergeCell ref="FV380:FY380"/>
    <mergeCell ref="FV417:FW417"/>
    <mergeCell ref="FX417:FY417"/>
    <mergeCell ref="FV231:FY231"/>
    <mergeCell ref="FV269:FW269"/>
    <mergeCell ref="FX269:FY269"/>
    <mergeCell ref="FV273:FY273"/>
    <mergeCell ref="FV319:FW319"/>
    <mergeCell ref="FX319:FY319"/>
    <mergeCell ref="FV323:FY323"/>
    <mergeCell ref="FV376:FW376"/>
    <mergeCell ref="FX376:FY376"/>
    <mergeCell ref="FR86:FU86"/>
    <mergeCell ref="FR130:FS130"/>
    <mergeCell ref="FT130:FU130"/>
    <mergeCell ref="FR134:FU134"/>
    <mergeCell ref="FR179:FS179"/>
    <mergeCell ref="FT179:FU179"/>
    <mergeCell ref="FR183:FU183"/>
    <mergeCell ref="FR227:FS227"/>
    <mergeCell ref="FT227:FU227"/>
    <mergeCell ref="FR380:FU380"/>
    <mergeCell ref="FR417:FS417"/>
    <mergeCell ref="FT417:FU417"/>
    <mergeCell ref="FR231:FU231"/>
    <mergeCell ref="FR269:FS269"/>
    <mergeCell ref="FT269:FU269"/>
    <mergeCell ref="FR273:FU273"/>
    <mergeCell ref="FR319:FS319"/>
    <mergeCell ref="FT319:FU319"/>
    <mergeCell ref="FR323:FU323"/>
    <mergeCell ref="FR376:FS376"/>
    <mergeCell ref="FT376:FU376"/>
    <mergeCell ref="FN86:FQ86"/>
    <mergeCell ref="FN130:FO130"/>
    <mergeCell ref="FP130:FQ130"/>
    <mergeCell ref="FN134:FQ134"/>
    <mergeCell ref="FN179:FO179"/>
    <mergeCell ref="FP179:FQ179"/>
    <mergeCell ref="FN183:FQ183"/>
    <mergeCell ref="FN227:FO227"/>
    <mergeCell ref="FP227:FQ227"/>
    <mergeCell ref="FN380:FQ380"/>
    <mergeCell ref="FN417:FO417"/>
    <mergeCell ref="FP417:FQ417"/>
    <mergeCell ref="FN231:FQ231"/>
    <mergeCell ref="FN269:FO269"/>
    <mergeCell ref="FP269:FQ269"/>
    <mergeCell ref="FN273:FQ273"/>
    <mergeCell ref="FN319:FO319"/>
    <mergeCell ref="FP319:FQ319"/>
    <mergeCell ref="FN323:FQ323"/>
    <mergeCell ref="FN376:FO376"/>
    <mergeCell ref="FP376:FQ376"/>
    <mergeCell ref="FJ86:FM86"/>
    <mergeCell ref="FJ130:FK130"/>
    <mergeCell ref="FL130:FM130"/>
    <mergeCell ref="FJ134:FM134"/>
    <mergeCell ref="FJ179:FK179"/>
    <mergeCell ref="FL179:FM179"/>
    <mergeCell ref="FJ183:FM183"/>
    <mergeCell ref="FJ227:FK227"/>
    <mergeCell ref="FL227:FM227"/>
    <mergeCell ref="FJ380:FM380"/>
    <mergeCell ref="FJ417:FK417"/>
    <mergeCell ref="FL417:FM417"/>
    <mergeCell ref="FJ231:FM231"/>
    <mergeCell ref="FJ269:FK269"/>
    <mergeCell ref="FL269:FM269"/>
    <mergeCell ref="FJ273:FM273"/>
    <mergeCell ref="FJ319:FK319"/>
    <mergeCell ref="FL319:FM319"/>
    <mergeCell ref="FJ323:FM323"/>
    <mergeCell ref="FJ376:FK376"/>
    <mergeCell ref="FL376:FM376"/>
    <mergeCell ref="EX86:FA86"/>
    <mergeCell ref="EX130:EY130"/>
    <mergeCell ref="EZ130:FA130"/>
    <mergeCell ref="EX134:FA134"/>
    <mergeCell ref="EX179:EY179"/>
    <mergeCell ref="EZ179:FA179"/>
    <mergeCell ref="EX183:FA183"/>
    <mergeCell ref="EX227:EY227"/>
    <mergeCell ref="EZ227:FA227"/>
    <mergeCell ref="EX380:FA380"/>
    <mergeCell ref="EX417:EY417"/>
    <mergeCell ref="EZ417:FA417"/>
    <mergeCell ref="EX231:FA231"/>
    <mergeCell ref="EX269:EY269"/>
    <mergeCell ref="EZ269:FA269"/>
    <mergeCell ref="EX273:FA273"/>
    <mergeCell ref="EX319:EY319"/>
    <mergeCell ref="EZ319:FA319"/>
    <mergeCell ref="EX323:FA323"/>
    <mergeCell ref="EX376:EY376"/>
    <mergeCell ref="EZ376:FA376"/>
    <mergeCell ref="EL86:EO86"/>
    <mergeCell ref="EL130:EM130"/>
    <mergeCell ref="EN130:EO130"/>
    <mergeCell ref="EL134:EO134"/>
    <mergeCell ref="EL179:EM179"/>
    <mergeCell ref="EN179:EO179"/>
    <mergeCell ref="EL183:EO183"/>
    <mergeCell ref="EL227:EM227"/>
    <mergeCell ref="EN227:EO227"/>
    <mergeCell ref="EL380:EO380"/>
    <mergeCell ref="EL417:EM417"/>
    <mergeCell ref="EN417:EO417"/>
    <mergeCell ref="EL231:EO231"/>
    <mergeCell ref="EL269:EM269"/>
    <mergeCell ref="EN269:EO269"/>
    <mergeCell ref="EL273:EO273"/>
    <mergeCell ref="EL319:EM319"/>
    <mergeCell ref="EN319:EO319"/>
    <mergeCell ref="EL323:EO323"/>
    <mergeCell ref="EL376:EM376"/>
    <mergeCell ref="EN376:EO376"/>
    <mergeCell ref="DZ86:EC86"/>
    <mergeCell ref="DZ130:EA130"/>
    <mergeCell ref="EB130:EC130"/>
    <mergeCell ref="DZ134:EC134"/>
    <mergeCell ref="DZ179:EA179"/>
    <mergeCell ref="EB179:EC179"/>
    <mergeCell ref="DZ183:EC183"/>
    <mergeCell ref="DZ227:EA227"/>
    <mergeCell ref="EB227:EC227"/>
    <mergeCell ref="ED86:EG86"/>
    <mergeCell ref="ED130:EE130"/>
    <mergeCell ref="EF130:EG130"/>
    <mergeCell ref="ED134:EG134"/>
    <mergeCell ref="ED179:EE179"/>
    <mergeCell ref="EF179:EG179"/>
    <mergeCell ref="ED183:EG183"/>
    <mergeCell ref="ED227:EE227"/>
    <mergeCell ref="EF227:EG227"/>
    <mergeCell ref="ED380:EG380"/>
    <mergeCell ref="ED417:EE417"/>
    <mergeCell ref="EF417:EG417"/>
    <mergeCell ref="ED231:EG231"/>
    <mergeCell ref="ED269:EE269"/>
    <mergeCell ref="EF269:EG269"/>
    <mergeCell ref="ED273:EG273"/>
    <mergeCell ref="ED319:EE319"/>
    <mergeCell ref="EF319:EG319"/>
    <mergeCell ref="ED323:EG323"/>
    <mergeCell ref="ED376:EE376"/>
    <mergeCell ref="EF376:EG376"/>
    <mergeCell ref="DV380:DY380"/>
    <mergeCell ref="DV417:DW417"/>
    <mergeCell ref="DX417:DY417"/>
    <mergeCell ref="DV231:DY231"/>
    <mergeCell ref="DV269:DW269"/>
    <mergeCell ref="DX269:DY269"/>
    <mergeCell ref="DV273:DY273"/>
    <mergeCell ref="DV319:DW319"/>
    <mergeCell ref="DX319:DY319"/>
    <mergeCell ref="DV323:DY323"/>
    <mergeCell ref="DV376:DW376"/>
    <mergeCell ref="DX376:DY376"/>
    <mergeCell ref="DZ380:EC380"/>
    <mergeCell ref="DZ417:EA417"/>
    <mergeCell ref="EB417:EC417"/>
    <mergeCell ref="DZ231:EC231"/>
    <mergeCell ref="DZ269:EA269"/>
    <mergeCell ref="EB269:EC269"/>
    <mergeCell ref="DZ273:EC273"/>
    <mergeCell ref="DZ319:EA319"/>
    <mergeCell ref="EB319:EC319"/>
    <mergeCell ref="DZ323:EC323"/>
    <mergeCell ref="DZ376:EA376"/>
    <mergeCell ref="EB376:EC376"/>
    <mergeCell ref="DB86:DE86"/>
    <mergeCell ref="DB130:DC130"/>
    <mergeCell ref="DD130:DE130"/>
    <mergeCell ref="DB134:DE134"/>
    <mergeCell ref="DB179:DC179"/>
    <mergeCell ref="DD179:DE179"/>
    <mergeCell ref="DB183:DE183"/>
    <mergeCell ref="DB227:DC227"/>
    <mergeCell ref="DD227:DE227"/>
    <mergeCell ref="DV86:DY86"/>
    <mergeCell ref="DV130:DW130"/>
    <mergeCell ref="DX130:DY130"/>
    <mergeCell ref="DV134:DY134"/>
    <mergeCell ref="DV179:DW179"/>
    <mergeCell ref="DX179:DY179"/>
    <mergeCell ref="DV183:DY183"/>
    <mergeCell ref="DV227:DW227"/>
    <mergeCell ref="DX227:DY227"/>
    <mergeCell ref="CX86:DA86"/>
    <mergeCell ref="CX130:CY130"/>
    <mergeCell ref="CZ130:DA130"/>
    <mergeCell ref="CX134:DA134"/>
    <mergeCell ref="CX179:CY179"/>
    <mergeCell ref="CZ179:DA179"/>
    <mergeCell ref="CX183:DA183"/>
    <mergeCell ref="CX227:CY227"/>
    <mergeCell ref="CZ227:DA227"/>
    <mergeCell ref="DB380:DE380"/>
    <mergeCell ref="DB417:DC417"/>
    <mergeCell ref="DD417:DE417"/>
    <mergeCell ref="CX380:DA380"/>
    <mergeCell ref="CX417:CY417"/>
    <mergeCell ref="CZ417:DA417"/>
    <mergeCell ref="CX231:DA231"/>
    <mergeCell ref="CX269:CY269"/>
    <mergeCell ref="CZ269:DA269"/>
    <mergeCell ref="CX273:DA273"/>
    <mergeCell ref="CX319:CY319"/>
    <mergeCell ref="CZ319:DA319"/>
    <mergeCell ref="CX323:DA323"/>
    <mergeCell ref="CX376:CY376"/>
    <mergeCell ref="CZ376:DA376"/>
    <mergeCell ref="DB231:DE231"/>
    <mergeCell ref="DB269:DC269"/>
    <mergeCell ref="DD269:DE269"/>
    <mergeCell ref="DB273:DE273"/>
    <mergeCell ref="DB319:DC319"/>
    <mergeCell ref="DD319:DE319"/>
    <mergeCell ref="DB323:DE323"/>
    <mergeCell ref="DB376:DC376"/>
    <mergeCell ref="DD376:DE376"/>
    <mergeCell ref="CP86:CS86"/>
    <mergeCell ref="CP130:CQ130"/>
    <mergeCell ref="CR130:CS130"/>
    <mergeCell ref="CP134:CS134"/>
    <mergeCell ref="CP179:CQ179"/>
    <mergeCell ref="CR179:CS179"/>
    <mergeCell ref="CP183:CS183"/>
    <mergeCell ref="CP227:CQ227"/>
    <mergeCell ref="CR227:CS227"/>
    <mergeCell ref="CP380:CS380"/>
    <mergeCell ref="CP417:CQ417"/>
    <mergeCell ref="CR417:CS417"/>
    <mergeCell ref="CP231:CS231"/>
    <mergeCell ref="CP269:CQ269"/>
    <mergeCell ref="CR269:CS269"/>
    <mergeCell ref="CP273:CS273"/>
    <mergeCell ref="CP319:CQ319"/>
    <mergeCell ref="CR319:CS319"/>
    <mergeCell ref="CP323:CS323"/>
    <mergeCell ref="CP376:CQ376"/>
    <mergeCell ref="CR376:CS376"/>
    <mergeCell ref="CT380:CW380"/>
    <mergeCell ref="CT417:CU417"/>
    <mergeCell ref="CV417:CW417"/>
    <mergeCell ref="CT86:CW86"/>
    <mergeCell ref="CT130:CU130"/>
    <mergeCell ref="CV130:CW130"/>
    <mergeCell ref="CT183:CW183"/>
    <mergeCell ref="CT227:CU227"/>
    <mergeCell ref="CV227:CW227"/>
    <mergeCell ref="CT323:CW323"/>
    <mergeCell ref="CT376:CU376"/>
    <mergeCell ref="CV376:CW376"/>
    <mergeCell ref="CT273:CW273"/>
    <mergeCell ref="CT319:CU319"/>
    <mergeCell ref="CV319:CW319"/>
    <mergeCell ref="CT134:CW134"/>
    <mergeCell ref="CT179:CU179"/>
    <mergeCell ref="CV179:CW179"/>
    <mergeCell ref="CT231:CW231"/>
    <mergeCell ref="CT269:CU269"/>
    <mergeCell ref="CV269:CW269"/>
    <mergeCell ref="AC420:AZ421"/>
    <mergeCell ref="AI457:AJ457"/>
    <mergeCell ref="AK457:AL457"/>
    <mergeCell ref="AM457:AN457"/>
    <mergeCell ref="AO457:AP457"/>
    <mergeCell ref="AQ457:AR457"/>
    <mergeCell ref="AS457:AT457"/>
    <mergeCell ref="AU457:AV457"/>
    <mergeCell ref="AW457:AX457"/>
    <mergeCell ref="AY457:AZ457"/>
    <mergeCell ref="AC457:AD457"/>
    <mergeCell ref="AG457:AH457"/>
    <mergeCell ref="AI461:AJ461"/>
    <mergeCell ref="AK461:AL461"/>
    <mergeCell ref="AM461:AN461"/>
    <mergeCell ref="AO461:AP461"/>
    <mergeCell ref="AQ461:AR461"/>
    <mergeCell ref="AS461:AT461"/>
    <mergeCell ref="AU461:AV461"/>
    <mergeCell ref="AW461:AX461"/>
    <mergeCell ref="AY461:AZ461"/>
    <mergeCell ref="AC379:AZ380"/>
    <mergeCell ref="AG319:AH319"/>
    <mergeCell ref="AC322:AZ323"/>
    <mergeCell ref="AI376:AJ376"/>
    <mergeCell ref="AK376:AL376"/>
    <mergeCell ref="AM376:AN376"/>
    <mergeCell ref="AO376:AP376"/>
    <mergeCell ref="AQ376:AR376"/>
    <mergeCell ref="AS376:AT376"/>
    <mergeCell ref="AU376:AV376"/>
    <mergeCell ref="AW376:AX376"/>
    <mergeCell ref="AY376:AZ376"/>
    <mergeCell ref="AG376:AH376"/>
    <mergeCell ref="AK82:AL82"/>
    <mergeCell ref="AM82:AN82"/>
    <mergeCell ref="AO82:AP82"/>
    <mergeCell ref="AQ82:AR82"/>
    <mergeCell ref="AS82:AT82"/>
    <mergeCell ref="AU82:AV82"/>
    <mergeCell ref="AW82:AX82"/>
    <mergeCell ref="AY82:AZ82"/>
    <mergeCell ref="AC85:AZ86"/>
    <mergeCell ref="AG82:AH82"/>
    <mergeCell ref="AC3:AZ4"/>
    <mergeCell ref="AI42:AJ42"/>
    <mergeCell ref="AK42:AL42"/>
    <mergeCell ref="AM42:AN42"/>
    <mergeCell ref="AO42:AP42"/>
    <mergeCell ref="AQ42:AR42"/>
    <mergeCell ref="AS42:AT42"/>
    <mergeCell ref="AU42:AV42"/>
    <mergeCell ref="AW42:AX42"/>
    <mergeCell ref="AY42:AZ42"/>
    <mergeCell ref="AY130:AZ130"/>
    <mergeCell ref="AW227:AX227"/>
    <mergeCell ref="AY227:AZ227"/>
    <mergeCell ref="AC230:AZ231"/>
    <mergeCell ref="AI269:AJ269"/>
    <mergeCell ref="CH461:CI461"/>
    <mergeCell ref="AS227:AT227"/>
    <mergeCell ref="AU227:AV227"/>
    <mergeCell ref="AG227:AH227"/>
    <mergeCell ref="AK269:AL269"/>
    <mergeCell ref="AM269:AN269"/>
    <mergeCell ref="AO269:AP269"/>
    <mergeCell ref="AQ269:AR269"/>
    <mergeCell ref="AC461:AD461"/>
    <mergeCell ref="AE461:AF461"/>
    <mergeCell ref="AG461:AH461"/>
    <mergeCell ref="BU130:BV130"/>
    <mergeCell ref="BW130:BX130"/>
    <mergeCell ref="BQ319:BR319"/>
    <mergeCell ref="BS319:BT319"/>
    <mergeCell ref="BU319:BV319"/>
    <mergeCell ref="BA461:BB461"/>
    <mergeCell ref="AI130:AJ130"/>
    <mergeCell ref="AK130:AL130"/>
    <mergeCell ref="A460:A461"/>
    <mergeCell ref="E461:F461"/>
    <mergeCell ref="G461:H461"/>
    <mergeCell ref="I461:J461"/>
    <mergeCell ref="K461:L461"/>
    <mergeCell ref="M461:N461"/>
    <mergeCell ref="O461:P461"/>
    <mergeCell ref="M42:N42"/>
    <mergeCell ref="O42:P42"/>
    <mergeCell ref="K179:L179"/>
    <mergeCell ref="M179:N179"/>
    <mergeCell ref="K319:L319"/>
    <mergeCell ref="M319:N319"/>
    <mergeCell ref="E379:AB380"/>
    <mergeCell ref="C380:D380"/>
    <mergeCell ref="O376:P376"/>
    <mergeCell ref="Q376:R376"/>
    <mergeCell ref="S376:T376"/>
    <mergeCell ref="U376:V376"/>
    <mergeCell ref="W376:X376"/>
    <mergeCell ref="Y376:Z376"/>
    <mergeCell ref="E376:F376"/>
    <mergeCell ref="G376:H376"/>
    <mergeCell ref="I376:J376"/>
    <mergeCell ref="E3:AB4"/>
    <mergeCell ref="E85:AB86"/>
    <mergeCell ref="Q461:R461"/>
    <mergeCell ref="S461:T461"/>
    <mergeCell ref="U461:V461"/>
    <mergeCell ref="W461:X461"/>
    <mergeCell ref="Y461:Z461"/>
    <mergeCell ref="AA461:AB461"/>
    <mergeCell ref="C4:D4"/>
    <mergeCell ref="E45:AB46"/>
    <mergeCell ref="C46:D46"/>
    <mergeCell ref="Q42:R42"/>
    <mergeCell ref="S42:T42"/>
    <mergeCell ref="U42:V42"/>
    <mergeCell ref="W42:X42"/>
    <mergeCell ref="Y42:Z42"/>
    <mergeCell ref="AA42:AB42"/>
    <mergeCell ref="E42:F42"/>
    <mergeCell ref="G42:H42"/>
    <mergeCell ref="I42:J42"/>
    <mergeCell ref="K42:L42"/>
    <mergeCell ref="AA82:AB82"/>
    <mergeCell ref="U82:V82"/>
    <mergeCell ref="W82:X82"/>
    <mergeCell ref="Y82:Z82"/>
    <mergeCell ref="C86:D86"/>
    <mergeCell ref="O82:P82"/>
    <mergeCell ref="Q82:R82"/>
    <mergeCell ref="S82:T82"/>
    <mergeCell ref="E82:F82"/>
    <mergeCell ref="G82:H82"/>
    <mergeCell ref="I82:J82"/>
    <mergeCell ref="K82:L82"/>
    <mergeCell ref="M82:N82"/>
    <mergeCell ref="AA130:AB130"/>
    <mergeCell ref="E133:AB134"/>
    <mergeCell ref="U130:V130"/>
    <mergeCell ref="W130:X130"/>
    <mergeCell ref="Y130:Z130"/>
    <mergeCell ref="C134:D134"/>
    <mergeCell ref="O130:P130"/>
    <mergeCell ref="Q130:R130"/>
    <mergeCell ref="S130:T130"/>
    <mergeCell ref="E130:F130"/>
    <mergeCell ref="G130:H130"/>
    <mergeCell ref="I130:J130"/>
    <mergeCell ref="K130:L130"/>
    <mergeCell ref="M130:N130"/>
    <mergeCell ref="AA179:AB179"/>
    <mergeCell ref="CH179:CI179"/>
    <mergeCell ref="E182:AB183"/>
    <mergeCell ref="C183:D183"/>
    <mergeCell ref="O179:P179"/>
    <mergeCell ref="Q179:R179"/>
    <mergeCell ref="S179:T179"/>
    <mergeCell ref="U179:V179"/>
    <mergeCell ref="W179:X179"/>
    <mergeCell ref="Y179:Z179"/>
    <mergeCell ref="E179:F179"/>
    <mergeCell ref="G179:H179"/>
    <mergeCell ref="I179:J179"/>
    <mergeCell ref="AG179:AH179"/>
    <mergeCell ref="AI179:AJ179"/>
    <mergeCell ref="AE179:AF179"/>
    <mergeCell ref="AA227:AB227"/>
    <mergeCell ref="CH227:CI227"/>
    <mergeCell ref="E230:AB231"/>
    <mergeCell ref="C231:D231"/>
    <mergeCell ref="O227:P227"/>
    <mergeCell ref="Q227:R227"/>
    <mergeCell ref="S227:T227"/>
    <mergeCell ref="U227:V227"/>
    <mergeCell ref="W227:X227"/>
    <mergeCell ref="Y227:Z227"/>
    <mergeCell ref="E227:F227"/>
    <mergeCell ref="G227:H227"/>
    <mergeCell ref="I227:J227"/>
    <mergeCell ref="K227:L227"/>
    <mergeCell ref="M227:N227"/>
    <mergeCell ref="AE227:AF227"/>
    <mergeCell ref="AK227:AL227"/>
    <mergeCell ref="AM227:AN227"/>
    <mergeCell ref="AO227:AP227"/>
    <mergeCell ref="AQ227:AR227"/>
    <mergeCell ref="AA269:AB269"/>
    <mergeCell ref="E272:AB273"/>
    <mergeCell ref="U269:V269"/>
    <mergeCell ref="W269:X269"/>
    <mergeCell ref="Y269:Z269"/>
    <mergeCell ref="C273:D273"/>
    <mergeCell ref="O269:P269"/>
    <mergeCell ref="Q269:R269"/>
    <mergeCell ref="S269:T269"/>
    <mergeCell ref="E269:F269"/>
    <mergeCell ref="G269:H269"/>
    <mergeCell ref="I269:J269"/>
    <mergeCell ref="K269:L269"/>
    <mergeCell ref="M269:N269"/>
    <mergeCell ref="AA319:AB319"/>
    <mergeCell ref="CH319:CI319"/>
    <mergeCell ref="E322:AB323"/>
    <mergeCell ref="C323:D323"/>
    <mergeCell ref="O319:P319"/>
    <mergeCell ref="Q319:R319"/>
    <mergeCell ref="S319:T319"/>
    <mergeCell ref="U319:V319"/>
    <mergeCell ref="W319:X319"/>
    <mergeCell ref="Y319:Z319"/>
    <mergeCell ref="E319:F319"/>
    <mergeCell ref="G319:H319"/>
    <mergeCell ref="I319:J319"/>
    <mergeCell ref="AI319:AJ319"/>
    <mergeCell ref="AK319:AL319"/>
    <mergeCell ref="AM319:AN319"/>
    <mergeCell ref="AO319:AP319"/>
    <mergeCell ref="AQ319:AR319"/>
    <mergeCell ref="AS319:AT319"/>
    <mergeCell ref="AU319:AV319"/>
    <mergeCell ref="AW319:AX319"/>
    <mergeCell ref="AY319:AZ319"/>
    <mergeCell ref="BM319:BN319"/>
    <mergeCell ref="BO319:BP319"/>
    <mergeCell ref="C421:D421"/>
    <mergeCell ref="O417:P417"/>
    <mergeCell ref="Q417:R417"/>
    <mergeCell ref="S417:T417"/>
    <mergeCell ref="E417:F417"/>
    <mergeCell ref="G417:H417"/>
    <mergeCell ref="I417:J417"/>
    <mergeCell ref="K417:L417"/>
    <mergeCell ref="M417:N417"/>
    <mergeCell ref="AA417:AB417"/>
    <mergeCell ref="CH417:CI417"/>
    <mergeCell ref="E420:AB421"/>
    <mergeCell ref="U417:V417"/>
    <mergeCell ref="W417:X417"/>
    <mergeCell ref="Y417:Z417"/>
    <mergeCell ref="AA376:AB376"/>
    <mergeCell ref="CH376:CI376"/>
    <mergeCell ref="CL417:CM417"/>
    <mergeCell ref="CL376:CM376"/>
    <mergeCell ref="BA376:BB376"/>
    <mergeCell ref="BA417:BB417"/>
    <mergeCell ref="K376:L376"/>
    <mergeCell ref="M376:N376"/>
    <mergeCell ref="AI417:AJ417"/>
    <mergeCell ref="AK417:AL417"/>
    <mergeCell ref="AM417:AN417"/>
    <mergeCell ref="AO417:AP417"/>
    <mergeCell ref="AQ417:AR417"/>
    <mergeCell ref="AS417:AT417"/>
    <mergeCell ref="AU417:AV417"/>
    <mergeCell ref="AW417:AX417"/>
    <mergeCell ref="AY417:AZ417"/>
    <mergeCell ref="AG417:AH417"/>
    <mergeCell ref="AA457:AB457"/>
    <mergeCell ref="CH457:CI457"/>
    <mergeCell ref="O457:P457"/>
    <mergeCell ref="Q457:R457"/>
    <mergeCell ref="S457:T457"/>
    <mergeCell ref="U457:V457"/>
    <mergeCell ref="W457:X457"/>
    <mergeCell ref="Y457:Z457"/>
    <mergeCell ref="E457:F457"/>
    <mergeCell ref="G457:H457"/>
    <mergeCell ref="I457:J457"/>
    <mergeCell ref="K457:L457"/>
    <mergeCell ref="M457:N457"/>
    <mergeCell ref="AE457:AF457"/>
    <mergeCell ref="BS457:BT457"/>
    <mergeCell ref="BU457:BV457"/>
    <mergeCell ref="BW457:BX457"/>
    <mergeCell ref="BA457:BB457"/>
    <mergeCell ref="CH42:CI42"/>
    <mergeCell ref="CH82:CI82"/>
    <mergeCell ref="BA42:BB42"/>
    <mergeCell ref="BA82:BB82"/>
    <mergeCell ref="BA130:BB130"/>
    <mergeCell ref="BA179:BB179"/>
    <mergeCell ref="BA227:BB227"/>
    <mergeCell ref="BA269:BB269"/>
    <mergeCell ref="BC130:BD130"/>
    <mergeCell ref="BE130:BF130"/>
    <mergeCell ref="BG130:BH130"/>
    <mergeCell ref="BI130:BJ130"/>
    <mergeCell ref="BK130:BL130"/>
    <mergeCell ref="BM130:BN130"/>
    <mergeCell ref="BO130:BP130"/>
    <mergeCell ref="BQ130:BR130"/>
    <mergeCell ref="BS130:BT130"/>
    <mergeCell ref="BC82:BD82"/>
    <mergeCell ref="BE82:BF82"/>
    <mergeCell ref="BG82:BH82"/>
    <mergeCell ref="BI82:BJ82"/>
    <mergeCell ref="BK82:BL82"/>
    <mergeCell ref="BM82:BN82"/>
    <mergeCell ref="AE269:AF269"/>
    <mergeCell ref="AE319:AF319"/>
    <mergeCell ref="AE376:AF376"/>
    <mergeCell ref="AE417:AF417"/>
    <mergeCell ref="CL269:CM269"/>
    <mergeCell ref="CL227:CM227"/>
    <mergeCell ref="CL179:CM179"/>
    <mergeCell ref="CH269:CI269"/>
    <mergeCell ref="CL231:CO231"/>
    <mergeCell ref="CN269:CO269"/>
    <mergeCell ref="CN319:CO319"/>
    <mergeCell ref="CL323:CO323"/>
    <mergeCell ref="CN376:CO376"/>
    <mergeCell ref="CL380:CO380"/>
    <mergeCell ref="CN417:CO417"/>
    <mergeCell ref="CL319:CM319"/>
    <mergeCell ref="BA319:BB319"/>
    <mergeCell ref="BC319:BD319"/>
    <mergeCell ref="BE319:BF319"/>
    <mergeCell ref="BG319:BH319"/>
    <mergeCell ref="BI319:BJ319"/>
    <mergeCell ref="BK319:BL319"/>
    <mergeCell ref="CL273:CO273"/>
    <mergeCell ref="AI227:AJ227"/>
    <mergeCell ref="AC42:AD42"/>
    <mergeCell ref="AC82:AD82"/>
    <mergeCell ref="AC130:AD130"/>
    <mergeCell ref="AC179:AD179"/>
    <mergeCell ref="AC227:AD227"/>
    <mergeCell ref="AC269:AD269"/>
    <mergeCell ref="AC319:AD319"/>
    <mergeCell ref="AC376:AD376"/>
    <mergeCell ref="AC417:AD417"/>
    <mergeCell ref="AC45:AZ46"/>
    <mergeCell ref="AG130:AH130"/>
    <mergeCell ref="AI82:AJ82"/>
    <mergeCell ref="AG42:AH42"/>
    <mergeCell ref="AM130:AN130"/>
    <mergeCell ref="AO130:AP130"/>
    <mergeCell ref="AS269:AT269"/>
    <mergeCell ref="AU269:AV269"/>
    <mergeCell ref="AW269:AX269"/>
    <mergeCell ref="AY269:AZ269"/>
    <mergeCell ref="AC133:AZ134"/>
    <mergeCell ref="AC272:AZ273"/>
    <mergeCell ref="AE42:AF42"/>
    <mergeCell ref="AE82:AF82"/>
    <mergeCell ref="AE130:AF130"/>
    <mergeCell ref="CL86:CO86"/>
    <mergeCell ref="CN130:CO130"/>
    <mergeCell ref="CL134:CO134"/>
    <mergeCell ref="CN179:CO179"/>
    <mergeCell ref="CL183:CO183"/>
    <mergeCell ref="CN227:CO227"/>
    <mergeCell ref="AK179:AL179"/>
    <mergeCell ref="AM179:AN179"/>
    <mergeCell ref="AO179:AP179"/>
    <mergeCell ref="AQ179:AR179"/>
    <mergeCell ref="AS179:AT179"/>
    <mergeCell ref="AU179:AV179"/>
    <mergeCell ref="AW179:AX179"/>
    <mergeCell ref="AY179:AZ179"/>
    <mergeCell ref="AC182:AZ183"/>
    <mergeCell ref="AQ130:AR130"/>
    <mergeCell ref="CL130:CM130"/>
    <mergeCell ref="BS179:BT179"/>
    <mergeCell ref="BU179:BV179"/>
    <mergeCell ref="BW179:BX179"/>
    <mergeCell ref="CH130:CI130"/>
    <mergeCell ref="AS130:AT130"/>
    <mergeCell ref="AU130:AV130"/>
    <mergeCell ref="AW130:AX130"/>
    <mergeCell ref="AG269:AH269"/>
    <mergeCell ref="DF380:DI380"/>
    <mergeCell ref="DF417:DG417"/>
    <mergeCell ref="DH417:DI417"/>
    <mergeCell ref="DF231:DI231"/>
    <mergeCell ref="DF269:DG269"/>
    <mergeCell ref="DH269:DI269"/>
    <mergeCell ref="DF273:DI273"/>
    <mergeCell ref="DF319:DG319"/>
    <mergeCell ref="DH319:DI319"/>
    <mergeCell ref="DF323:DI323"/>
    <mergeCell ref="DF376:DG376"/>
    <mergeCell ref="DH376:DI376"/>
    <mergeCell ref="BW319:BX319"/>
    <mergeCell ref="BC269:BD269"/>
    <mergeCell ref="BE269:BF269"/>
    <mergeCell ref="BG269:BH269"/>
    <mergeCell ref="BI269:BJ269"/>
    <mergeCell ref="BK269:BL269"/>
    <mergeCell ref="BM269:BN269"/>
    <mergeCell ref="BO269:BP269"/>
    <mergeCell ref="BQ269:BR269"/>
    <mergeCell ref="BS269:BT269"/>
    <mergeCell ref="BU269:BV269"/>
    <mergeCell ref="DF86:DI86"/>
    <mergeCell ref="DF130:DG130"/>
    <mergeCell ref="DH130:DI130"/>
    <mergeCell ref="DF134:DI134"/>
    <mergeCell ref="DF179:DG179"/>
    <mergeCell ref="DH179:DI179"/>
    <mergeCell ref="DF183:DI183"/>
    <mergeCell ref="DF227:DG227"/>
    <mergeCell ref="DH227:DI227"/>
    <mergeCell ref="DN380:DQ380"/>
    <mergeCell ref="DN417:DO417"/>
    <mergeCell ref="DP417:DQ417"/>
    <mergeCell ref="DN231:DQ231"/>
    <mergeCell ref="DN269:DO269"/>
    <mergeCell ref="DP269:DQ269"/>
    <mergeCell ref="DN273:DQ273"/>
    <mergeCell ref="DN319:DO319"/>
    <mergeCell ref="DP319:DQ319"/>
    <mergeCell ref="DN323:DQ323"/>
    <mergeCell ref="DN376:DO376"/>
    <mergeCell ref="DP376:DQ376"/>
    <mergeCell ref="DN86:DQ86"/>
    <mergeCell ref="DN130:DO130"/>
    <mergeCell ref="DP130:DQ130"/>
    <mergeCell ref="DN134:DQ134"/>
    <mergeCell ref="DN179:DO179"/>
    <mergeCell ref="DP179:DQ179"/>
    <mergeCell ref="DN183:DQ183"/>
    <mergeCell ref="DN227:DO227"/>
    <mergeCell ref="DP227:DQ227"/>
    <mergeCell ref="DJ380:DM380"/>
    <mergeCell ref="DJ417:DK417"/>
    <mergeCell ref="DL417:DM417"/>
    <mergeCell ref="DJ231:DM231"/>
    <mergeCell ref="DJ269:DK269"/>
    <mergeCell ref="DL269:DM269"/>
    <mergeCell ref="DJ273:DM273"/>
    <mergeCell ref="DJ319:DK319"/>
    <mergeCell ref="DL319:DM319"/>
    <mergeCell ref="DJ323:DM323"/>
    <mergeCell ref="DJ376:DK376"/>
    <mergeCell ref="DL376:DM376"/>
    <mergeCell ref="DJ86:DM86"/>
    <mergeCell ref="DJ130:DK130"/>
    <mergeCell ref="DL130:DM130"/>
    <mergeCell ref="DJ134:DM134"/>
    <mergeCell ref="DJ179:DK179"/>
    <mergeCell ref="DL179:DM179"/>
    <mergeCell ref="DJ183:DM183"/>
    <mergeCell ref="DJ227:DK227"/>
    <mergeCell ref="DL227:DM227"/>
    <mergeCell ref="DR380:DU380"/>
    <mergeCell ref="DR417:DS417"/>
    <mergeCell ref="DT417:DU417"/>
    <mergeCell ref="DR231:DU231"/>
    <mergeCell ref="DR269:DS269"/>
    <mergeCell ref="DT269:DU269"/>
    <mergeCell ref="DR273:DU273"/>
    <mergeCell ref="DR319:DS319"/>
    <mergeCell ref="DT319:DU319"/>
    <mergeCell ref="DR323:DU323"/>
    <mergeCell ref="DR376:DS376"/>
    <mergeCell ref="DT376:DU376"/>
    <mergeCell ref="DR86:DU86"/>
    <mergeCell ref="DR130:DS130"/>
    <mergeCell ref="DT130:DU130"/>
    <mergeCell ref="DR134:DU134"/>
    <mergeCell ref="DR179:DS179"/>
    <mergeCell ref="DT179:DU179"/>
    <mergeCell ref="DR183:DU183"/>
    <mergeCell ref="DR227:DS227"/>
    <mergeCell ref="DT227:DU227"/>
    <mergeCell ref="EH380:EK380"/>
    <mergeCell ref="EH417:EI417"/>
    <mergeCell ref="EJ417:EK417"/>
    <mergeCell ref="EH231:EK231"/>
    <mergeCell ref="EH269:EI269"/>
    <mergeCell ref="EJ269:EK269"/>
    <mergeCell ref="EH273:EK273"/>
    <mergeCell ref="EH319:EI319"/>
    <mergeCell ref="EJ319:EK319"/>
    <mergeCell ref="EH323:EK323"/>
    <mergeCell ref="EH376:EI376"/>
    <mergeCell ref="EJ376:EK376"/>
    <mergeCell ref="EH86:EK86"/>
    <mergeCell ref="EH130:EI130"/>
    <mergeCell ref="EJ130:EK130"/>
    <mergeCell ref="EH134:EK134"/>
    <mergeCell ref="EH179:EI179"/>
    <mergeCell ref="EJ179:EK179"/>
    <mergeCell ref="EH183:EK183"/>
    <mergeCell ref="EH227:EI227"/>
    <mergeCell ref="EJ227:EK227"/>
    <mergeCell ref="EP380:ES380"/>
    <mergeCell ref="EP417:EQ417"/>
    <mergeCell ref="ER417:ES417"/>
    <mergeCell ref="EP231:ES231"/>
    <mergeCell ref="EP269:EQ269"/>
    <mergeCell ref="ER269:ES269"/>
    <mergeCell ref="EP273:ES273"/>
    <mergeCell ref="EP319:EQ319"/>
    <mergeCell ref="ER319:ES319"/>
    <mergeCell ref="EP323:ES323"/>
    <mergeCell ref="EP376:EQ376"/>
    <mergeCell ref="ER376:ES376"/>
    <mergeCell ref="EP86:ES86"/>
    <mergeCell ref="EP130:EQ130"/>
    <mergeCell ref="ER130:ES130"/>
    <mergeCell ref="EP134:ES134"/>
    <mergeCell ref="EP179:EQ179"/>
    <mergeCell ref="ER179:ES179"/>
    <mergeCell ref="EP183:ES183"/>
    <mergeCell ref="EP227:EQ227"/>
    <mergeCell ref="ER227:ES227"/>
    <mergeCell ref="ET380:EW380"/>
    <mergeCell ref="ET417:EU417"/>
    <mergeCell ref="EV417:EW417"/>
    <mergeCell ref="ET231:EW231"/>
    <mergeCell ref="ET269:EU269"/>
    <mergeCell ref="EV269:EW269"/>
    <mergeCell ref="ET273:EW273"/>
    <mergeCell ref="ET319:EU319"/>
    <mergeCell ref="EV319:EW319"/>
    <mergeCell ref="ET323:EW323"/>
    <mergeCell ref="ET376:EU376"/>
    <mergeCell ref="EV376:EW376"/>
    <mergeCell ref="ET86:EW86"/>
    <mergeCell ref="ET130:EU130"/>
    <mergeCell ref="EV130:EW130"/>
    <mergeCell ref="ET134:EW134"/>
    <mergeCell ref="ET179:EU179"/>
    <mergeCell ref="EV179:EW179"/>
    <mergeCell ref="ET183:EW183"/>
    <mergeCell ref="ET227:EU227"/>
    <mergeCell ref="EV227:EW227"/>
    <mergeCell ref="FF380:FI380"/>
    <mergeCell ref="FF417:FG417"/>
    <mergeCell ref="FH417:FI417"/>
    <mergeCell ref="FF231:FI231"/>
    <mergeCell ref="FF269:FG269"/>
    <mergeCell ref="FH269:FI269"/>
    <mergeCell ref="FF273:FI273"/>
    <mergeCell ref="FF319:FG319"/>
    <mergeCell ref="FH319:FI319"/>
    <mergeCell ref="FF323:FI323"/>
    <mergeCell ref="FF376:FG376"/>
    <mergeCell ref="FH376:FI376"/>
    <mergeCell ref="FB380:FE380"/>
    <mergeCell ref="FB417:FC417"/>
    <mergeCell ref="FD417:FE417"/>
    <mergeCell ref="FB231:FE231"/>
    <mergeCell ref="FB269:FC269"/>
    <mergeCell ref="FD269:FE269"/>
    <mergeCell ref="FB273:FE273"/>
    <mergeCell ref="FB319:FC319"/>
    <mergeCell ref="FD319:FE319"/>
    <mergeCell ref="FB323:FE323"/>
    <mergeCell ref="FB376:FC376"/>
    <mergeCell ref="FD376:FE376"/>
    <mergeCell ref="FB86:FE86"/>
    <mergeCell ref="FB130:FC130"/>
    <mergeCell ref="FD130:FE130"/>
    <mergeCell ref="FB134:FE134"/>
    <mergeCell ref="FB179:FC179"/>
    <mergeCell ref="FD179:FE179"/>
    <mergeCell ref="FB183:FE183"/>
    <mergeCell ref="FB227:FC227"/>
    <mergeCell ref="FD227:FE227"/>
    <mergeCell ref="BA3:BX4"/>
    <mergeCell ref="BC42:BD42"/>
    <mergeCell ref="BE42:BF42"/>
    <mergeCell ref="BG42:BH42"/>
    <mergeCell ref="BI42:BJ42"/>
    <mergeCell ref="BK42:BL42"/>
    <mergeCell ref="BM42:BN42"/>
    <mergeCell ref="BO42:BP42"/>
    <mergeCell ref="BQ42:BR42"/>
    <mergeCell ref="BS42:BT42"/>
    <mergeCell ref="BU42:BV42"/>
    <mergeCell ref="BW42:BX42"/>
    <mergeCell ref="FF86:FI86"/>
    <mergeCell ref="FF130:FG130"/>
    <mergeCell ref="FH130:FI130"/>
    <mergeCell ref="FF134:FI134"/>
    <mergeCell ref="FF179:FG179"/>
    <mergeCell ref="FH179:FI179"/>
    <mergeCell ref="FF183:FI183"/>
    <mergeCell ref="FF227:FG227"/>
    <mergeCell ref="FH227:FI227"/>
    <mergeCell ref="BO82:BP82"/>
    <mergeCell ref="BQ82:BR82"/>
    <mergeCell ref="BS82:BT82"/>
    <mergeCell ref="BU82:BV82"/>
    <mergeCell ref="BW82:BX82"/>
    <mergeCell ref="BC227:BD227"/>
    <mergeCell ref="BE227:BF227"/>
    <mergeCell ref="BG227:BH227"/>
    <mergeCell ref="BI227:BJ227"/>
    <mergeCell ref="BK227:BL227"/>
    <mergeCell ref="BM227:BN227"/>
    <mergeCell ref="BO227:BP227"/>
    <mergeCell ref="BQ227:BR227"/>
    <mergeCell ref="BS227:BT227"/>
    <mergeCell ref="BU227:BV227"/>
    <mergeCell ref="BW227:BX227"/>
    <mergeCell ref="BC179:BD179"/>
    <mergeCell ref="BE179:BF179"/>
    <mergeCell ref="BG179:BH179"/>
    <mergeCell ref="BI179:BJ179"/>
    <mergeCell ref="BK179:BL179"/>
    <mergeCell ref="BM179:BN179"/>
    <mergeCell ref="BO179:BP179"/>
    <mergeCell ref="BQ179:BR179"/>
    <mergeCell ref="BW269:BX269"/>
    <mergeCell ref="BU417:BV417"/>
    <mergeCell ref="BW417:BX417"/>
    <mergeCell ref="BC376:BD376"/>
    <mergeCell ref="BE376:BF376"/>
    <mergeCell ref="BG376:BH376"/>
    <mergeCell ref="BI376:BJ376"/>
    <mergeCell ref="BK376:BL376"/>
    <mergeCell ref="BM376:BN376"/>
    <mergeCell ref="BO376:BP376"/>
    <mergeCell ref="BQ376:BR376"/>
    <mergeCell ref="BS376:BT376"/>
    <mergeCell ref="BU376:BV376"/>
    <mergeCell ref="BW376:BX376"/>
    <mergeCell ref="BC417:BD417"/>
    <mergeCell ref="BE417:BF417"/>
    <mergeCell ref="BG417:BH417"/>
    <mergeCell ref="BI417:BJ417"/>
    <mergeCell ref="BK417:BL417"/>
    <mergeCell ref="BM417:BN417"/>
    <mergeCell ref="BO417:BP417"/>
    <mergeCell ref="BQ417:BR417"/>
    <mergeCell ref="BS417:BT417"/>
    <mergeCell ref="BC461:BD461"/>
    <mergeCell ref="BE461:BF461"/>
    <mergeCell ref="BG461:BH461"/>
    <mergeCell ref="BI461:BJ461"/>
    <mergeCell ref="BK461:BL461"/>
    <mergeCell ref="BM461:BN461"/>
    <mergeCell ref="BO461:BP461"/>
    <mergeCell ref="BQ461:BR461"/>
    <mergeCell ref="BC457:BD457"/>
    <mergeCell ref="BE457:BF457"/>
    <mergeCell ref="BG457:BH457"/>
    <mergeCell ref="BI457:BJ457"/>
    <mergeCell ref="BK457:BL457"/>
    <mergeCell ref="BM457:BN457"/>
    <mergeCell ref="BO457:BP457"/>
    <mergeCell ref="BQ457:BR457"/>
    <mergeCell ref="BS461:BT461"/>
    <mergeCell ref="BU461:BV461"/>
    <mergeCell ref="BW461:BX461"/>
    <mergeCell ref="BY42:BZ42"/>
    <mergeCell ref="CA42:CB42"/>
    <mergeCell ref="CC42:CD42"/>
    <mergeCell ref="CE42:CF42"/>
    <mergeCell ref="BY82:BZ82"/>
    <mergeCell ref="CA82:CB82"/>
    <mergeCell ref="CC82:CD82"/>
    <mergeCell ref="CE82:CF82"/>
    <mergeCell ref="BY130:BZ130"/>
    <mergeCell ref="CA130:CB130"/>
    <mergeCell ref="CC130:CD130"/>
    <mergeCell ref="CE130:CF130"/>
    <mergeCell ref="BY179:BZ179"/>
    <mergeCell ref="CA179:CB179"/>
    <mergeCell ref="CC179:CD179"/>
    <mergeCell ref="CE179:CF179"/>
    <mergeCell ref="BY227:BZ227"/>
    <mergeCell ref="CA227:CB227"/>
    <mergeCell ref="CC227:CD227"/>
    <mergeCell ref="CE227:CF227"/>
    <mergeCell ref="BY269:BZ269"/>
    <mergeCell ref="BY417:BZ417"/>
    <mergeCell ref="CA417:CB417"/>
    <mergeCell ref="CC417:CD417"/>
    <mergeCell ref="CE417:CF417"/>
    <mergeCell ref="BY457:BZ457"/>
    <mergeCell ref="CA457:CB457"/>
    <mergeCell ref="CC457:CD457"/>
    <mergeCell ref="CE457:CF457"/>
    <mergeCell ref="BY461:BZ461"/>
    <mergeCell ref="CA461:CB461"/>
    <mergeCell ref="CC461:CD461"/>
    <mergeCell ref="CE461:CF461"/>
    <mergeCell ref="CA269:CB269"/>
    <mergeCell ref="CC269:CD269"/>
    <mergeCell ref="CE269:CF269"/>
    <mergeCell ref="BY319:BZ319"/>
    <mergeCell ref="CA319:CB319"/>
    <mergeCell ref="CC319:CD319"/>
    <mergeCell ref="CE319:CF319"/>
    <mergeCell ref="BY376:BZ376"/>
    <mergeCell ref="CA376:CB376"/>
    <mergeCell ref="CC376:CD376"/>
    <mergeCell ref="CE376:CF376"/>
  </mergeCells>
  <pageMargins left="0.15748031496062992" right="0.19685039370078741" top="0.70866141732283472" bottom="0.39370078740157483" header="0.15748031496062992" footer="0.19685039370078741"/>
  <pageSetup paperSize="9" fitToHeight="0" orientation="landscape" r:id="rId1"/>
  <headerFooter alignWithMargins="0"/>
  <rowBreaks count="9" manualBreakCount="9">
    <brk id="42" max="16383" man="1"/>
    <brk id="82" max="16383" man="1"/>
    <brk id="130" max="16383" man="1"/>
    <brk id="179" max="55" man="1"/>
    <brk id="227" max="16383" man="1"/>
    <brk id="269" max="16383" man="1"/>
    <brk id="319" max="16383" man="1"/>
    <brk id="376" max="16383" man="1"/>
    <brk id="417" max="16383" man="1"/>
  </rowBreaks>
  <ignoredErrors>
    <ignoredError sqref="F285 H285 J285 L285 N285 P285 R285 T285 V285 X285 Z285 AB285" formula="1"/>
    <ignoredError sqref="E42 G42 I42 K42 M42 O42 Q42 S42 U42 W42 Y42 AA42 E82 G82 I82 K82 M82 O82 Q82 S82 U82 W82 Y82 AA82 E130 G130 I130 K130 M130 O130 Q130 S130 U130 W130 Y130 AA130 E179 G179 I179 K179 M179 O179 Q179 S179 U179 W179 Y179 AA179 E227 G227 I227 K227 M227 O227 Q227 S227 U227 W227 Y227 AA227 E269 G269 I269 K269 M269 O269 Q269 S269 U269 W269 Y269 AA269 E319 G319 I319 K319 M319 O319 Q319 S319 U319 W319 Y319 AA319 E376 G376 I376 K376 M376 O376 Q376 S376 U376 W376 Y376 AA376 E417 G417 I417 K417 M417 O417 Q417 S417 U417 W417 Y417 AA417 E457 G457 I457 K457 M457 O457 Q457 S457 U457 W457 Y457 AA457 E461 G461 I461 K461 M461 O461 Q461 S461 U461 W461 Y461 AA461" evalErro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Stundenverteilung</vt:lpstr>
      <vt:lpstr>Prognose</vt:lpstr>
      <vt:lpstr>Rapportierung</vt:lpstr>
      <vt:lpstr>Prognose!Druckbereich</vt:lpstr>
      <vt:lpstr>Rapportierung!Druckbereich</vt:lpstr>
      <vt:lpstr>Stundenverteilung!Druckbereich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2023-01-11T08:43:11Z</dcterms:modified>
</cp:coreProperties>
</file>