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10" windowWidth="25440" windowHeight="7155" tabRatio="457"/>
  </bookViews>
  <sheets>
    <sheet name="ASTRA-BHU Anpassung I.O." sheetId="8" r:id="rId1"/>
  </sheets>
  <definedNames>
    <definedName name="_xlnm.Print_Area" localSheetId="0">'ASTRA-BHU Anpassung I.O.'!$A$1:$AU$54</definedName>
    <definedName name="_xlnm.Print_Titles" localSheetId="0">'ASTRA-BHU Anpassung I.O.'!$5:$10</definedName>
  </definedNames>
  <calcPr calcId="145621"/>
</workbook>
</file>

<file path=xl/calcChain.xml><?xml version="1.0" encoding="utf-8"?>
<calcChain xmlns="http://schemas.openxmlformats.org/spreadsheetml/2006/main">
  <c r="AB10" i="8" l="1"/>
  <c r="M10" i="8" l="1"/>
  <c r="L10" i="8"/>
  <c r="K10" i="8"/>
  <c r="J10" i="8"/>
  <c r="I10" i="8"/>
  <c r="H10" i="8"/>
  <c r="G10" i="8"/>
  <c r="F10" i="8"/>
  <c r="AI10" i="8"/>
  <c r="AH10" i="8"/>
  <c r="AG10" i="8"/>
  <c r="AF10" i="8"/>
  <c r="AE10" i="8"/>
  <c r="AD10" i="8"/>
  <c r="AC10" i="8"/>
  <c r="P10" i="8" l="1"/>
  <c r="AK11" i="8" l="1"/>
  <c r="AK21" i="8"/>
  <c r="AK43" i="8"/>
  <c r="AK42" i="8"/>
  <c r="AK41" i="8"/>
  <c r="AK40" i="8"/>
  <c r="AK39" i="8"/>
  <c r="AK38" i="8"/>
  <c r="AK37" i="8"/>
  <c r="AK36" i="8"/>
  <c r="AK35" i="8"/>
  <c r="AK34" i="8"/>
  <c r="AK33" i="8"/>
  <c r="AK32" i="8"/>
  <c r="AK31" i="8"/>
  <c r="AK30" i="8"/>
  <c r="AK29" i="8"/>
  <c r="AK28" i="8"/>
  <c r="AK27" i="8"/>
  <c r="AK26" i="8"/>
  <c r="AK25" i="8"/>
  <c r="AK24" i="8"/>
  <c r="AK23" i="8"/>
  <c r="AK22" i="8"/>
  <c r="AK20" i="8"/>
  <c r="AK19" i="8"/>
  <c r="AK18" i="8"/>
  <c r="AK17" i="8"/>
  <c r="AK16" i="8"/>
  <c r="AK15" i="8"/>
  <c r="AK14" i="8"/>
  <c r="AK13" i="8"/>
  <c r="AK12" i="8"/>
  <c r="AL10" i="8"/>
  <c r="AL22" i="8" l="1"/>
  <c r="AM22" i="8" s="1"/>
  <c r="AL14" i="8"/>
  <c r="AM14" i="8" s="1"/>
  <c r="AK45" i="8"/>
  <c r="AL45" i="8" s="1"/>
  <c r="AL43" i="8"/>
  <c r="AM43" i="8" s="1"/>
  <c r="AL37" i="8"/>
  <c r="AM37" i="8" s="1"/>
  <c r="AM10" i="8"/>
  <c r="O15" i="8" l="1"/>
  <c r="O37" i="8" l="1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4" i="8"/>
  <c r="O13" i="8"/>
  <c r="O12" i="8"/>
  <c r="O11" i="8"/>
  <c r="O43" i="8"/>
  <c r="O42" i="8"/>
  <c r="O41" i="8"/>
  <c r="O40" i="8"/>
  <c r="O39" i="8"/>
  <c r="O38" i="8"/>
  <c r="O47" i="8" l="1"/>
  <c r="Q47" i="8" s="1"/>
  <c r="Q10" i="8"/>
  <c r="Q49" i="8" l="1"/>
  <c r="Q51" i="8" s="1"/>
  <c r="Q54" i="8" s="1"/>
  <c r="R47" i="8"/>
</calcChain>
</file>

<file path=xl/sharedStrings.xml><?xml version="1.0" encoding="utf-8"?>
<sst xmlns="http://schemas.openxmlformats.org/spreadsheetml/2006/main" count="307" uniqueCount="103">
  <si>
    <t>Grundleistung</t>
  </si>
  <si>
    <t>Pläne</t>
  </si>
  <si>
    <t xml:space="preserve">ÜF Sperrmatt </t>
  </si>
  <si>
    <t>ÜF Bisnacht</t>
  </si>
  <si>
    <t>ÜF Mitteldiegten</t>
  </si>
  <si>
    <t>UF Bleimatten</t>
  </si>
  <si>
    <t>UF Wasenhaus</t>
  </si>
  <si>
    <t>UF Eimatt</t>
  </si>
  <si>
    <t>UF Niederdiegten</t>
  </si>
  <si>
    <t>UF Gemeindehaus Diegten</t>
  </si>
  <si>
    <t>UF Mühle Diegten</t>
  </si>
  <si>
    <t>UF Oberdiegten</t>
  </si>
  <si>
    <t>DL Diegterbach Bachmatt</t>
  </si>
  <si>
    <t>DL Diegterbach Mühlematt</t>
  </si>
  <si>
    <t>DL Eibächli</t>
  </si>
  <si>
    <t>DL Helgenmattbächli</t>
  </si>
  <si>
    <t>TR Energieleitungstunnel</t>
  </si>
  <si>
    <t>13.02.16.302.02</t>
  </si>
  <si>
    <t>Inventarobjekt</t>
  </si>
  <si>
    <t>IO-Nummer</t>
  </si>
  <si>
    <t>---</t>
  </si>
  <si>
    <t xml:space="preserve">Total </t>
  </si>
  <si>
    <t>Dossier</t>
  </si>
  <si>
    <t>NV</t>
  </si>
  <si>
    <t>PB</t>
  </si>
  <si>
    <t>TB</t>
  </si>
  <si>
    <t>Kosten</t>
  </si>
  <si>
    <t>Statik</t>
  </si>
  <si>
    <t>Grundlagenpläne</t>
  </si>
  <si>
    <t>- digitalisieren Plan</t>
  </si>
  <si>
    <t>TOTAL Tage</t>
  </si>
  <si>
    <t>TOTAL Std</t>
  </si>
  <si>
    <t>SOLL</t>
  </si>
  <si>
    <t>PNP</t>
  </si>
  <si>
    <t>ÜF Steinler</t>
  </si>
  <si>
    <t xml:space="preserve"> ---</t>
  </si>
  <si>
    <t>1.683.1 + 2</t>
  </si>
  <si>
    <t>UF AS Diegten</t>
  </si>
  <si>
    <t>Aufwandschätzung EP Sissach - Eptingen</t>
  </si>
  <si>
    <t>JSAG</t>
  </si>
  <si>
    <t>AeBo</t>
  </si>
  <si>
    <t>- Einarbeiten
- Begehung
- Administrativ
- digitale Ablage</t>
  </si>
  <si>
    <t>Bearbeitung durch ...</t>
  </si>
  <si>
    <t>Σ</t>
  </si>
  <si>
    <t>DL Hefletenbächli</t>
  </si>
  <si>
    <t>DL Talbächli</t>
  </si>
  <si>
    <t>DL Rischmattbächli</t>
  </si>
  <si>
    <t>DL Diegterbach unter Rutsch Edelweiss</t>
  </si>
  <si>
    <t>DL Diegterbach unter Rutsch Oberburg (Oberburg)</t>
  </si>
  <si>
    <t>DL Diegterbach unter Rutsch Oberburg (Brücke)</t>
  </si>
  <si>
    <t>7.308.1</t>
  </si>
  <si>
    <t>7.308.2</t>
  </si>
  <si>
    <t>7.308.3</t>
  </si>
  <si>
    <t>Keine Nr.</t>
  </si>
  <si>
    <t>Geschiebesammler Rutsch Eptingen</t>
  </si>
  <si>
    <t>Untere Fassung Edelweiss</t>
  </si>
  <si>
    <t>Bachverbauung Diegterbach km 27.0</t>
  </si>
  <si>
    <t>Bachverbauung Diegterbach km 31.8</t>
  </si>
  <si>
    <t>DL Rintelnbächlein</t>
  </si>
  <si>
    <t>ELT Zunzgen Nord</t>
  </si>
  <si>
    <t>ELT Zunzgen Süd</t>
  </si>
  <si>
    <t>ELT Tenniken</t>
  </si>
  <si>
    <t>ELT Diegten Nord</t>
  </si>
  <si>
    <t>ELT Diegten Süd</t>
  </si>
  <si>
    <t>J</t>
  </si>
  <si>
    <t>Anmerkungen</t>
  </si>
  <si>
    <t>Ja</t>
  </si>
  <si>
    <t>Nein</t>
  </si>
  <si>
    <t>N</t>
  </si>
  <si>
    <t>Noch nicht abschliessend beurteilbar.</t>
  </si>
  <si>
    <t>Bearbeitungsintensität</t>
  </si>
  <si>
    <t>Objekt 
Neu</t>
  </si>
  <si>
    <t>Baukosten 
EK II</t>
  </si>
  <si>
    <t>OFFERTE / VERTRAG
Leistungen Phase MK / AP (SIA 31)</t>
  </si>
  <si>
    <t xml:space="preserve">Eff. zu erbringenden Leistungen </t>
  </si>
  <si>
    <t>x</t>
  </si>
  <si>
    <t>?</t>
  </si>
  <si>
    <t>X</t>
  </si>
  <si>
    <t>(X)</t>
  </si>
  <si>
    <t>(x)</t>
  </si>
  <si>
    <t>Zusätzlicher Aufwand MK</t>
  </si>
  <si>
    <t>Tage</t>
  </si>
  <si>
    <t>h-Soll</t>
  </si>
  <si>
    <t>Stand per Ende Nov. 2013:</t>
  </si>
  <si>
    <t>Soll h AeBo (Tot-15% PL)</t>
  </si>
  <si>
    <t>Statik gemäss Checkliste INGE</t>
  </si>
  <si>
    <t>gewünscht?</t>
  </si>
  <si>
    <t>-</t>
  </si>
  <si>
    <t>Angaben in Sammelberichten Ü-B + TB  als Zusatzleistungen</t>
  </si>
  <si>
    <t>Statik gemäss Checkliste INGE + alle Dokumente für Dossier MK (NV, Ü-B, TB)</t>
  </si>
  <si>
    <t>Da nur 1 TB für alle UNF erstellt wird, ist der Mehraufwand nicht so gross. Für Pläne und Kosten ist ein geringer Mehraufwand vorhanden</t>
  </si>
  <si>
    <t>Zusätzliche Statik gemäss Checkliste INGE (vorgesehen war nur Erdbeben) sowie alle Dokumente für Dossier MK (NV, Ü-B, TB)</t>
  </si>
  <si>
    <t>Zusatzleistungen</t>
  </si>
  <si>
    <t xml:space="preserve">Std. </t>
  </si>
  <si>
    <t xml:space="preserve">Vertrag INGE </t>
  </si>
  <si>
    <t>h</t>
  </si>
  <si>
    <t>Std.</t>
  </si>
  <si>
    <t>Aufgelauf.</t>
  </si>
  <si>
    <t xml:space="preserve">Restaufwandschätzung per Ende Nov. 2013 </t>
  </si>
  <si>
    <t>ca.</t>
  </si>
  <si>
    <t>Vorrat</t>
  </si>
  <si>
    <t xml:space="preserve">Diff. zu Vorrat </t>
  </si>
  <si>
    <t>ÜBRIGE K + ELT's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</si>
</sst>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0.000"/>
    <numFmt numFmtId="165" formatCode="#,##0.000"/>
    <numFmt numFmtId="166" formatCode="0.0"/>
    <numFmt numFmtId="167" formatCode="_ * #,##0.0_ ;_ * \-#,##0.0_ ;_ * &quot;-&quot;??_ ;_ @_ "/>
    <numFmt numFmtId="168" formatCode="_ * #,##0_ ;_ * \-#,##0_ ;_ * &quot;-&quot;??_ ;_ @_ "/>
  </numFmts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" fillId="0" borderId="0"/>
  </cellStyleXfs>
  <cellXfs count="28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Border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49" fontId="0" fillId="0" borderId="7" xfId="0" applyNumberFormat="1" applyBorder="1" applyAlignment="1">
      <alignment horizontal="right" vertical="top" wrapText="1"/>
    </xf>
    <xf numFmtId="49" fontId="0" fillId="0" borderId="0" xfId="0" applyNumberFormat="1" applyBorder="1" applyAlignment="1">
      <alignment horizontal="right" vertical="top" wrapText="1"/>
    </xf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7" xfId="0" applyBorder="1" applyAlignment="1">
      <alignment horizontal="right" vertical="top"/>
    </xf>
    <xf numFmtId="0" fontId="0" fillId="0" borderId="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0" fontId="0" fillId="0" borderId="8" xfId="0" applyBorder="1"/>
    <xf numFmtId="3" fontId="1" fillId="0" borderId="8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0" borderId="0" xfId="0" applyFont="1"/>
    <xf numFmtId="0" fontId="0" fillId="0" borderId="0" xfId="0" applyFill="1"/>
    <xf numFmtId="0" fontId="2" fillId="0" borderId="0" xfId="0" applyFont="1" applyBorder="1" applyAlignment="1">
      <alignment horizontal="right"/>
    </xf>
    <xf numFmtId="164" fontId="0" fillId="0" borderId="0" xfId="0" applyNumberFormat="1" applyFill="1" applyAlignment="1">
      <alignment horizontal="left"/>
    </xf>
    <xf numFmtId="165" fontId="0" fillId="0" borderId="0" xfId="0" applyNumberFormat="1" applyFill="1"/>
    <xf numFmtId="0" fontId="2" fillId="0" borderId="0" xfId="0" applyFont="1" applyBorder="1"/>
    <xf numFmtId="0" fontId="0" fillId="0" borderId="16" xfId="0" applyBorder="1"/>
    <xf numFmtId="0" fontId="1" fillId="0" borderId="0" xfId="0" applyFont="1" applyFill="1" applyBorder="1"/>
    <xf numFmtId="0" fontId="1" fillId="0" borderId="16" xfId="0" applyFont="1" applyFill="1" applyBorder="1"/>
    <xf numFmtId="0" fontId="1" fillId="0" borderId="0" xfId="0" applyFont="1" applyBorder="1"/>
    <xf numFmtId="0" fontId="1" fillId="0" borderId="16" xfId="0" applyFont="1" applyBorder="1"/>
    <xf numFmtId="0" fontId="0" fillId="0" borderId="0" xfId="0" applyFont="1" applyBorder="1"/>
    <xf numFmtId="0" fontId="1" fillId="0" borderId="4" xfId="0" applyFont="1" applyBorder="1" applyAlignment="1">
      <alignment horizontal="right"/>
    </xf>
    <xf numFmtId="0" fontId="1" fillId="0" borderId="9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1" fillId="8" borderId="0" xfId="0" applyFont="1" applyFill="1" applyBorder="1" applyAlignment="1">
      <alignment horizontal="center" vertical="center" textRotation="90"/>
    </xf>
    <xf numFmtId="9" fontId="10" fillId="4" borderId="37" xfId="1" applyFont="1" applyFill="1" applyBorder="1" applyAlignment="1">
      <alignment horizontal="center" vertical="center"/>
    </xf>
    <xf numFmtId="9" fontId="10" fillId="4" borderId="38" xfId="1" applyFont="1" applyFill="1" applyBorder="1" applyAlignment="1">
      <alignment horizontal="center" vertical="center"/>
    </xf>
    <xf numFmtId="9" fontId="10" fillId="4" borderId="35" xfId="1" applyFont="1" applyFill="1" applyBorder="1" applyAlignment="1">
      <alignment horizontal="center" vertical="center"/>
    </xf>
    <xf numFmtId="9" fontId="10" fillId="4" borderId="36" xfId="1" applyFont="1" applyFill="1" applyBorder="1" applyAlignment="1">
      <alignment horizontal="center" vertical="center"/>
    </xf>
    <xf numFmtId="9" fontId="10" fillId="4" borderId="39" xfId="1" applyFont="1" applyFill="1" applyBorder="1" applyAlignment="1">
      <alignment horizontal="center" vertical="center"/>
    </xf>
    <xf numFmtId="9" fontId="10" fillId="4" borderId="40" xfId="1" applyFont="1" applyFill="1" applyBorder="1" applyAlignment="1">
      <alignment horizontal="center" vertical="center"/>
    </xf>
    <xf numFmtId="9" fontId="10" fillId="5" borderId="41" xfId="1" applyFont="1" applyFill="1" applyBorder="1" applyAlignment="1">
      <alignment horizontal="center" vertical="center"/>
    </xf>
    <xf numFmtId="9" fontId="10" fillId="5" borderId="42" xfId="1" applyFont="1" applyFill="1" applyBorder="1" applyAlignment="1">
      <alignment horizontal="center" vertical="center"/>
    </xf>
    <xf numFmtId="9" fontId="10" fillId="5" borderId="43" xfId="1" applyFont="1" applyFill="1" applyBorder="1" applyAlignment="1">
      <alignment horizontal="center" vertical="center"/>
    </xf>
    <xf numFmtId="9" fontId="10" fillId="5" borderId="37" xfId="1" applyFont="1" applyFill="1" applyBorder="1" applyAlignment="1">
      <alignment horizontal="center" vertical="center"/>
    </xf>
    <xf numFmtId="9" fontId="10" fillId="5" borderId="35" xfId="1" applyFont="1" applyFill="1" applyBorder="1" applyAlignment="1">
      <alignment horizontal="center" vertical="center"/>
    </xf>
    <xf numFmtId="9" fontId="10" fillId="5" borderId="39" xfId="1" applyFont="1" applyFill="1" applyBorder="1" applyAlignment="1">
      <alignment horizontal="center" vertical="center"/>
    </xf>
    <xf numFmtId="9" fontId="10" fillId="6" borderId="37" xfId="1" applyFont="1" applyFill="1" applyBorder="1" applyAlignment="1">
      <alignment horizontal="center"/>
    </xf>
    <xf numFmtId="9" fontId="10" fillId="6" borderId="35" xfId="1" applyFont="1" applyFill="1" applyBorder="1"/>
    <xf numFmtId="9" fontId="10" fillId="6" borderId="39" xfId="1" applyFont="1" applyFill="1" applyBorder="1"/>
    <xf numFmtId="9" fontId="10" fillId="6" borderId="35" xfId="1" applyFont="1" applyFill="1" applyBorder="1" applyAlignment="1">
      <alignment horizontal="center" vertical="center"/>
    </xf>
    <xf numFmtId="9" fontId="10" fillId="6" borderId="39" xfId="1" applyFont="1" applyFill="1" applyBorder="1" applyAlignment="1">
      <alignment horizontal="center" vertical="center"/>
    </xf>
    <xf numFmtId="9" fontId="10" fillId="7" borderId="37" xfId="1" applyFont="1" applyFill="1" applyBorder="1" applyAlignment="1">
      <alignment horizontal="center" vertical="center"/>
    </xf>
    <xf numFmtId="9" fontId="10" fillId="7" borderId="35" xfId="1" applyFont="1" applyFill="1" applyBorder="1" applyAlignment="1">
      <alignment horizontal="center" vertical="center"/>
    </xf>
    <xf numFmtId="9" fontId="10" fillId="7" borderId="39" xfId="1" applyFont="1" applyFill="1" applyBorder="1" applyAlignment="1">
      <alignment horizontal="center" vertical="center"/>
    </xf>
    <xf numFmtId="0" fontId="0" fillId="7" borderId="26" xfId="0" applyFill="1" applyBorder="1"/>
    <xf numFmtId="164" fontId="0" fillId="7" borderId="12" xfId="0" applyNumberFormat="1" applyFill="1" applyBorder="1" applyAlignment="1">
      <alignment horizontal="left"/>
    </xf>
    <xf numFmtId="165" fontId="0" fillId="7" borderId="31" xfId="0" applyNumberFormat="1" applyFill="1" applyBorder="1"/>
    <xf numFmtId="0" fontId="1" fillId="7" borderId="26" xfId="0" applyFont="1" applyFill="1" applyBorder="1"/>
    <xf numFmtId="0" fontId="2" fillId="7" borderId="33" xfId="0" applyFont="1" applyFill="1" applyBorder="1" applyAlignment="1">
      <alignment horizontal="right"/>
    </xf>
    <xf numFmtId="0" fontId="2" fillId="7" borderId="31" xfId="0" applyFont="1" applyFill="1" applyBorder="1" applyAlignment="1">
      <alignment horizontal="right"/>
    </xf>
    <xf numFmtId="0" fontId="2" fillId="7" borderId="12" xfId="0" applyFont="1" applyFill="1" applyBorder="1" applyAlignment="1">
      <alignment horizontal="right"/>
    </xf>
    <xf numFmtId="0" fontId="2" fillId="7" borderId="27" xfId="0" applyFont="1" applyFill="1" applyBorder="1" applyAlignment="1">
      <alignment horizontal="right"/>
    </xf>
    <xf numFmtId="0" fontId="2" fillId="5" borderId="45" xfId="0" applyFont="1" applyFill="1" applyBorder="1"/>
    <xf numFmtId="164" fontId="2" fillId="5" borderId="46" xfId="0" applyNumberFormat="1" applyFont="1" applyFill="1" applyBorder="1" applyAlignment="1">
      <alignment horizontal="left"/>
    </xf>
    <xf numFmtId="165" fontId="2" fillId="5" borderId="47" xfId="0" applyNumberFormat="1" applyFont="1" applyFill="1" applyBorder="1" applyAlignment="1">
      <alignment horizontal="right"/>
    </xf>
    <xf numFmtId="0" fontId="2" fillId="5" borderId="26" xfId="0" applyFont="1" applyFill="1" applyBorder="1"/>
    <xf numFmtId="164" fontId="2" fillId="5" borderId="12" xfId="0" applyNumberFormat="1" applyFont="1" applyFill="1" applyBorder="1" applyAlignment="1">
      <alignment horizontal="left"/>
    </xf>
    <xf numFmtId="165" fontId="2" fillId="5" borderId="31" xfId="0" applyNumberFormat="1" applyFont="1" applyFill="1" applyBorder="1" applyAlignment="1">
      <alignment horizontal="right"/>
    </xf>
    <xf numFmtId="165" fontId="9" fillId="5" borderId="31" xfId="0" quotePrefix="1" applyNumberFormat="1" applyFont="1" applyFill="1" applyBorder="1" applyAlignment="1">
      <alignment horizontal="right"/>
    </xf>
    <xf numFmtId="0" fontId="2" fillId="6" borderId="26" xfId="0" applyFont="1" applyFill="1" applyBorder="1"/>
    <xf numFmtId="164" fontId="2" fillId="6" borderId="12" xfId="0" applyNumberFormat="1" applyFont="1" applyFill="1" applyBorder="1" applyAlignment="1">
      <alignment horizontal="left"/>
    </xf>
    <xf numFmtId="165" fontId="2" fillId="6" borderId="31" xfId="0" applyNumberFormat="1" applyFont="1" applyFill="1" applyBorder="1" applyAlignment="1">
      <alignment horizontal="right"/>
    </xf>
    <xf numFmtId="165" fontId="9" fillId="6" borderId="31" xfId="0" quotePrefix="1" applyNumberFormat="1" applyFont="1" applyFill="1" applyBorder="1" applyAlignment="1">
      <alignment horizontal="right"/>
    </xf>
    <xf numFmtId="0" fontId="2" fillId="5" borderId="48" xfId="0" applyFont="1" applyFill="1" applyBorder="1" applyAlignment="1">
      <alignment horizontal="right"/>
    </xf>
    <xf numFmtId="0" fontId="2" fillId="5" borderId="47" xfId="0" applyFont="1" applyFill="1" applyBorder="1" applyAlignment="1">
      <alignment horizontal="right"/>
    </xf>
    <xf numFmtId="0" fontId="2" fillId="5" borderId="33" xfId="0" applyFont="1" applyFill="1" applyBorder="1" applyAlignment="1">
      <alignment horizontal="right"/>
    </xf>
    <xf numFmtId="0" fontId="2" fillId="5" borderId="31" xfId="0" applyFont="1" applyFill="1" applyBorder="1" applyAlignment="1">
      <alignment horizontal="right"/>
    </xf>
    <xf numFmtId="43" fontId="2" fillId="5" borderId="33" xfId="0" applyNumberFormat="1" applyFont="1" applyFill="1" applyBorder="1" applyAlignment="1">
      <alignment horizontal="right"/>
    </xf>
    <xf numFmtId="43" fontId="2" fillId="5" borderId="31" xfId="0" applyNumberFormat="1" applyFont="1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2" fillId="6" borderId="31" xfId="0" quotePrefix="1" applyFont="1" applyFill="1" applyBorder="1" applyAlignment="1">
      <alignment horizontal="right"/>
    </xf>
    <xf numFmtId="0" fontId="2" fillId="6" borderId="31" xfId="0" applyFont="1" applyFill="1" applyBorder="1" applyAlignment="1">
      <alignment horizontal="right"/>
    </xf>
    <xf numFmtId="0" fontId="2" fillId="5" borderId="46" xfId="0" applyFont="1" applyFill="1" applyBorder="1" applyAlignment="1">
      <alignment horizontal="right"/>
    </xf>
    <xf numFmtId="0" fontId="2" fillId="5" borderId="49" xfId="0" applyFont="1" applyFill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2" fillId="5" borderId="27" xfId="0" applyFont="1" applyFill="1" applyBorder="1" applyAlignment="1">
      <alignment horizontal="right"/>
    </xf>
    <xf numFmtId="43" fontId="2" fillId="5" borderId="12" xfId="0" applyNumberFormat="1" applyFont="1" applyFill="1" applyBorder="1" applyAlignment="1">
      <alignment horizontal="right"/>
    </xf>
    <xf numFmtId="43" fontId="2" fillId="5" borderId="27" xfId="0" applyNumberFormat="1" applyFont="1" applyFill="1" applyBorder="1" applyAlignment="1">
      <alignment horizontal="right"/>
    </xf>
    <xf numFmtId="43" fontId="2" fillId="6" borderId="12" xfId="0" quotePrefix="1" applyNumberFormat="1" applyFont="1" applyFill="1" applyBorder="1" applyAlignment="1">
      <alignment horizontal="right"/>
    </xf>
    <xf numFmtId="0" fontId="2" fillId="6" borderId="12" xfId="0" quotePrefix="1" applyFont="1" applyFill="1" applyBorder="1" applyAlignment="1">
      <alignment horizontal="right"/>
    </xf>
    <xf numFmtId="43" fontId="2" fillId="6" borderId="27" xfId="0" quotePrefix="1" applyNumberFormat="1" applyFont="1" applyFill="1" applyBorder="1" applyAlignment="1">
      <alignment horizontal="right"/>
    </xf>
    <xf numFmtId="0" fontId="2" fillId="6" borderId="12" xfId="0" applyFont="1" applyFill="1" applyBorder="1" applyAlignment="1">
      <alignment horizontal="right"/>
    </xf>
    <xf numFmtId="43" fontId="2" fillId="6" borderId="12" xfId="0" applyNumberFormat="1" applyFont="1" applyFill="1" applyBorder="1" applyAlignment="1">
      <alignment horizontal="right"/>
    </xf>
    <xf numFmtId="43" fontId="2" fillId="6" borderId="27" xfId="0" applyNumberFormat="1" applyFont="1" applyFill="1" applyBorder="1" applyAlignment="1">
      <alignment horizontal="right"/>
    </xf>
    <xf numFmtId="0" fontId="2" fillId="6" borderId="27" xfId="0" applyFont="1" applyFill="1" applyBorder="1" applyAlignment="1">
      <alignment horizontal="right"/>
    </xf>
    <xf numFmtId="0" fontId="2" fillId="4" borderId="26" xfId="0" applyFont="1" applyFill="1" applyBorder="1"/>
    <xf numFmtId="164" fontId="2" fillId="4" borderId="12" xfId="0" applyNumberFormat="1" applyFont="1" applyFill="1" applyBorder="1" applyAlignment="1">
      <alignment horizontal="left"/>
    </xf>
    <xf numFmtId="165" fontId="9" fillId="4" borderId="31" xfId="0" applyNumberFormat="1" applyFont="1" applyFill="1" applyBorder="1" applyAlignment="1">
      <alignment horizontal="right"/>
    </xf>
    <xf numFmtId="165" fontId="2" fillId="4" borderId="31" xfId="0" applyNumberFormat="1" applyFont="1" applyFill="1" applyBorder="1" applyAlignment="1">
      <alignment horizontal="right"/>
    </xf>
    <xf numFmtId="0" fontId="2" fillId="4" borderId="28" xfId="0" applyFont="1" applyFill="1" applyBorder="1"/>
    <xf numFmtId="164" fontId="2" fillId="4" borderId="29" xfId="0" applyNumberFormat="1" applyFont="1" applyFill="1" applyBorder="1" applyAlignment="1">
      <alignment horizontal="left"/>
    </xf>
    <xf numFmtId="165" fontId="9" fillId="4" borderId="32" xfId="0" quotePrefix="1" applyNumberFormat="1" applyFont="1" applyFill="1" applyBorder="1" applyAlignment="1">
      <alignment horizontal="right"/>
    </xf>
    <xf numFmtId="43" fontId="2" fillId="4" borderId="31" xfId="0" applyNumberFormat="1" applyFont="1" applyFill="1" applyBorder="1" applyAlignment="1">
      <alignment horizontal="right"/>
    </xf>
    <xf numFmtId="0" fontId="2" fillId="4" borderId="33" xfId="0" applyFont="1" applyFill="1" applyBorder="1" applyAlignment="1">
      <alignment horizontal="right"/>
    </xf>
    <xf numFmtId="0" fontId="2" fillId="4" borderId="31" xfId="0" applyFont="1" applyFill="1" applyBorder="1" applyAlignment="1">
      <alignment horizontal="right"/>
    </xf>
    <xf numFmtId="43" fontId="2" fillId="4" borderId="33" xfId="0" applyNumberFormat="1" applyFont="1" applyFill="1" applyBorder="1" applyAlignment="1">
      <alignment horizontal="right"/>
    </xf>
    <xf numFmtId="0" fontId="2" fillId="4" borderId="34" xfId="0" applyFont="1" applyFill="1" applyBorder="1" applyAlignment="1">
      <alignment horizontal="right"/>
    </xf>
    <xf numFmtId="43" fontId="2" fillId="4" borderId="32" xfId="0" applyNumberFormat="1" applyFont="1" applyFill="1" applyBorder="1" applyAlignment="1">
      <alignment horizontal="right"/>
    </xf>
    <xf numFmtId="43" fontId="2" fillId="4" borderId="12" xfId="0" applyNumberFormat="1" applyFont="1" applyFill="1" applyBorder="1" applyAlignment="1">
      <alignment horizontal="right"/>
    </xf>
    <xf numFmtId="43" fontId="2" fillId="4" borderId="27" xfId="0" applyNumberFormat="1" applyFont="1" applyFill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2" fillId="4" borderId="27" xfId="0" applyFont="1" applyFill="1" applyBorder="1" applyAlignment="1">
      <alignment horizontal="right"/>
    </xf>
    <xf numFmtId="0" fontId="2" fillId="4" borderId="29" xfId="0" quotePrefix="1" applyFont="1" applyFill="1" applyBorder="1" applyAlignment="1">
      <alignment horizontal="right"/>
    </xf>
    <xf numFmtId="43" fontId="2" fillId="4" borderId="29" xfId="0" quotePrefix="1" applyNumberFormat="1" applyFont="1" applyFill="1" applyBorder="1" applyAlignment="1">
      <alignment horizontal="right"/>
    </xf>
    <xf numFmtId="43" fontId="2" fillId="4" borderId="30" xfId="0" quotePrefix="1" applyNumberFormat="1" applyFont="1" applyFill="1" applyBorder="1" applyAlignment="1">
      <alignment horizontal="right"/>
    </xf>
    <xf numFmtId="0" fontId="0" fillId="0" borderId="50" xfId="0" applyBorder="1"/>
    <xf numFmtId="0" fontId="0" fillId="0" borderId="25" xfId="0" applyBorder="1" applyAlignment="1">
      <alignment horizontal="center"/>
    </xf>
    <xf numFmtId="0" fontId="0" fillId="0" borderId="21" xfId="0" applyBorder="1"/>
    <xf numFmtId="0" fontId="0" fillId="0" borderId="20" xfId="0" applyBorder="1" applyAlignment="1">
      <alignment horizontal="right"/>
    </xf>
    <xf numFmtId="43" fontId="9" fillId="4" borderId="44" xfId="0" applyNumberFormat="1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center"/>
    </xf>
    <xf numFmtId="0" fontId="9" fillId="5" borderId="52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43" fontId="9" fillId="5" borderId="44" xfId="0" applyNumberFormat="1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/>
    </xf>
    <xf numFmtId="0" fontId="9" fillId="6" borderId="44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43" fontId="2" fillId="4" borderId="31" xfId="0" applyNumberFormat="1" applyFont="1" applyFill="1" applyBorder="1" applyAlignment="1">
      <alignment horizontal="center" vertical="center"/>
    </xf>
    <xf numFmtId="43" fontId="2" fillId="4" borderId="33" xfId="0" applyNumberFormat="1" applyFont="1" applyFill="1" applyBorder="1" applyAlignment="1">
      <alignment horizontal="center" vertical="center"/>
    </xf>
    <xf numFmtId="43" fontId="2" fillId="4" borderId="12" xfId="0" applyNumberFormat="1" applyFont="1" applyFill="1" applyBorder="1" applyAlignment="1">
      <alignment horizontal="center" vertical="center"/>
    </xf>
    <xf numFmtId="43" fontId="2" fillId="4" borderId="27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43" fontId="2" fillId="4" borderId="58" xfId="0" applyNumberFormat="1" applyFont="1" applyFill="1" applyBorder="1" applyAlignment="1">
      <alignment horizontal="center" vertical="center"/>
    </xf>
    <xf numFmtId="43" fontId="2" fillId="4" borderId="26" xfId="0" applyNumberFormat="1" applyFont="1" applyFill="1" applyBorder="1" applyAlignment="1">
      <alignment horizontal="center" vertical="center"/>
    </xf>
    <xf numFmtId="0" fontId="2" fillId="4" borderId="59" xfId="0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43" fontId="2" fillId="4" borderId="32" xfId="0" applyNumberFormat="1" applyFont="1" applyFill="1" applyBorder="1" applyAlignment="1">
      <alignment horizontal="center" vertical="center"/>
    </xf>
    <xf numFmtId="0" fontId="2" fillId="4" borderId="60" xfId="0" applyFont="1" applyFill="1" applyBorder="1" applyAlignment="1">
      <alignment horizontal="center" vertical="center"/>
    </xf>
    <xf numFmtId="0" fontId="2" fillId="4" borderId="28" xfId="0" quotePrefix="1" applyFont="1" applyFill="1" applyBorder="1" applyAlignment="1">
      <alignment horizontal="center" vertical="center"/>
    </xf>
    <xf numFmtId="43" fontId="2" fillId="4" borderId="29" xfId="0" quotePrefix="1" applyNumberFormat="1" applyFont="1" applyFill="1" applyBorder="1" applyAlignment="1">
      <alignment horizontal="center" vertical="center"/>
    </xf>
    <xf numFmtId="43" fontId="2" fillId="4" borderId="30" xfId="0" quotePrefix="1" applyNumberFormat="1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43" fontId="2" fillId="5" borderId="12" xfId="0" applyNumberFormat="1" applyFont="1" applyFill="1" applyBorder="1" applyAlignment="1">
      <alignment horizontal="center" vertical="center"/>
    </xf>
    <xf numFmtId="43" fontId="2" fillId="5" borderId="27" xfId="0" applyNumberFormat="1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43" fontId="2" fillId="5" borderId="33" xfId="0" applyNumberFormat="1" applyFont="1" applyFill="1" applyBorder="1" applyAlignment="1">
      <alignment horizontal="center" vertical="center"/>
    </xf>
    <xf numFmtId="43" fontId="2" fillId="5" borderId="31" xfId="0" applyNumberFormat="1" applyFont="1" applyFill="1" applyBorder="1" applyAlignment="1">
      <alignment horizontal="center" vertical="center"/>
    </xf>
    <xf numFmtId="43" fontId="2" fillId="5" borderId="58" xfId="0" applyNumberFormat="1" applyFont="1" applyFill="1" applyBorder="1" applyAlignment="1">
      <alignment horizontal="center" vertical="center"/>
    </xf>
    <xf numFmtId="43" fontId="2" fillId="5" borderId="26" xfId="0" applyNumberFormat="1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31" xfId="0" quotePrefix="1" applyFont="1" applyFill="1" applyBorder="1" applyAlignment="1">
      <alignment horizontal="center" vertical="center"/>
    </xf>
    <xf numFmtId="43" fontId="2" fillId="6" borderId="12" xfId="0" quotePrefix="1" applyNumberFormat="1" applyFont="1" applyFill="1" applyBorder="1" applyAlignment="1">
      <alignment horizontal="center" vertical="center"/>
    </xf>
    <xf numFmtId="0" fontId="2" fillId="6" borderId="12" xfId="0" quotePrefix="1" applyFont="1" applyFill="1" applyBorder="1" applyAlignment="1">
      <alignment horizontal="center" vertical="center"/>
    </xf>
    <xf numFmtId="43" fontId="2" fillId="6" borderId="27" xfId="0" quotePrefix="1" applyNumberFormat="1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43" fontId="2" fillId="6" borderId="12" xfId="0" applyNumberFormat="1" applyFont="1" applyFill="1" applyBorder="1" applyAlignment="1">
      <alignment horizontal="center" vertical="center"/>
    </xf>
    <xf numFmtId="43" fontId="2" fillId="6" borderId="27" xfId="0" applyNumberFormat="1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49" fontId="2" fillId="0" borderId="7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2" fillId="9" borderId="23" xfId="0" applyFont="1" applyFill="1" applyBorder="1" applyAlignment="1">
      <alignment horizontal="center"/>
    </xf>
    <xf numFmtId="0" fontId="12" fillId="9" borderId="25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9" fontId="10" fillId="9" borderId="18" xfId="1" applyFont="1" applyFill="1" applyBorder="1"/>
    <xf numFmtId="9" fontId="10" fillId="9" borderId="8" xfId="1" applyFont="1" applyFill="1" applyBorder="1"/>
    <xf numFmtId="9" fontId="10" fillId="9" borderId="16" xfId="1" applyFont="1" applyFill="1" applyBorder="1"/>
    <xf numFmtId="9" fontId="10" fillId="9" borderId="18" xfId="1" applyFont="1" applyFill="1" applyBorder="1" applyAlignment="1">
      <alignment horizontal="center"/>
    </xf>
    <xf numFmtId="9" fontId="10" fillId="9" borderId="8" xfId="1" applyFont="1" applyFill="1" applyBorder="1" applyAlignment="1">
      <alignment horizontal="center"/>
    </xf>
    <xf numFmtId="9" fontId="10" fillId="9" borderId="16" xfId="1" applyFont="1" applyFill="1" applyBorder="1" applyAlignment="1">
      <alignment horizontal="center"/>
    </xf>
    <xf numFmtId="9" fontId="10" fillId="9" borderId="19" xfId="1" applyFont="1" applyFill="1" applyBorder="1" applyAlignment="1">
      <alignment horizontal="right"/>
    </xf>
    <xf numFmtId="9" fontId="10" fillId="9" borderId="9" xfId="1" applyFont="1" applyFill="1" applyBorder="1" applyAlignment="1">
      <alignment horizontal="right"/>
    </xf>
    <xf numFmtId="9" fontId="10" fillId="9" borderId="17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43" fontId="2" fillId="0" borderId="0" xfId="0" quotePrefix="1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Border="1" applyAlignment="1">
      <alignment horizontal="right"/>
    </xf>
    <xf numFmtId="43" fontId="0" fillId="0" borderId="7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20" xfId="0" applyNumberFormat="1" applyBorder="1" applyAlignment="1">
      <alignment horizontal="right"/>
    </xf>
    <xf numFmtId="0" fontId="2" fillId="7" borderId="6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54" xfId="0" applyFont="1" applyFill="1" applyBorder="1" applyAlignment="1">
      <alignment horizontal="center" vertical="center"/>
    </xf>
    <xf numFmtId="3" fontId="0" fillId="2" borderId="0" xfId="0" applyNumberFormat="1" applyFill="1"/>
    <xf numFmtId="3" fontId="0" fillId="2" borderId="0" xfId="0" applyNumberFormat="1" applyFill="1" applyBorder="1" applyAlignment="1">
      <alignment horizontal="right"/>
    </xf>
    <xf numFmtId="3" fontId="0" fillId="2" borderId="10" xfId="0" applyNumberFormat="1" applyFill="1" applyBorder="1"/>
    <xf numFmtId="3" fontId="0" fillId="2" borderId="0" xfId="0" applyNumberFormat="1" applyFill="1" applyBorder="1"/>
    <xf numFmtId="3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left"/>
    </xf>
    <xf numFmtId="3" fontId="1" fillId="2" borderId="0" xfId="0" applyNumberFormat="1" applyFont="1" applyFill="1" applyAlignment="1">
      <alignment horizontal="right"/>
    </xf>
    <xf numFmtId="0" fontId="0" fillId="0" borderId="10" xfId="0" applyBorder="1" applyAlignment="1">
      <alignment horizontal="right" wrapText="1"/>
    </xf>
    <xf numFmtId="0" fontId="14" fillId="0" borderId="0" xfId="0" applyFont="1" applyAlignment="1">
      <alignment vertical="top"/>
    </xf>
    <xf numFmtId="0" fontId="1" fillId="2" borderId="0" xfId="0" applyFont="1" applyFill="1" applyAlignment="1">
      <alignment horizontal="right"/>
    </xf>
    <xf numFmtId="3" fontId="1" fillId="2" borderId="0" xfId="0" applyNumberFormat="1" applyFont="1" applyFill="1" applyAlignment="1">
      <alignment horizontal="left"/>
    </xf>
    <xf numFmtId="168" fontId="1" fillId="2" borderId="0" xfId="0" applyNumberFormat="1" applyFont="1" applyFill="1"/>
    <xf numFmtId="167" fontId="0" fillId="2" borderId="0" xfId="0" applyNumberFormat="1" applyFill="1"/>
    <xf numFmtId="1" fontId="1" fillId="0" borderId="0" xfId="0" applyNumberFormat="1" applyFont="1" applyBorder="1"/>
    <xf numFmtId="1" fontId="1" fillId="0" borderId="4" xfId="0" applyNumberFormat="1" applyFont="1" applyBorder="1" applyAlignment="1">
      <alignment horizontal="right"/>
    </xf>
    <xf numFmtId="1" fontId="0" fillId="0" borderId="4" xfId="0" applyNumberForma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0" fontId="2" fillId="7" borderId="61" xfId="0" applyFont="1" applyFill="1" applyBorder="1" applyAlignment="1">
      <alignment vertical="center"/>
    </xf>
    <xf numFmtId="0" fontId="2" fillId="7" borderId="62" xfId="0" applyFont="1" applyFill="1" applyBorder="1" applyAlignment="1">
      <alignment vertical="center"/>
    </xf>
    <xf numFmtId="0" fontId="2" fillId="7" borderId="35" xfId="0" applyFont="1" applyFill="1" applyBorder="1" applyAlignment="1">
      <alignment vertical="center"/>
    </xf>
    <xf numFmtId="0" fontId="2" fillId="7" borderId="58" xfId="0" applyFont="1" applyFill="1" applyBorder="1" applyAlignment="1">
      <alignment vertical="center"/>
    </xf>
    <xf numFmtId="165" fontId="2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49" fontId="2" fillId="0" borderId="56" xfId="0" applyNumberFormat="1" applyFont="1" applyBorder="1" applyAlignment="1">
      <alignment vertical="center" wrapText="1"/>
    </xf>
    <xf numFmtId="49" fontId="2" fillId="0" borderId="57" xfId="0" applyNumberFormat="1" applyFont="1" applyBorder="1" applyAlignment="1">
      <alignment vertical="center" wrapText="1"/>
    </xf>
    <xf numFmtId="49" fontId="2" fillId="0" borderId="53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16" xfId="0" applyNumberFormat="1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3" borderId="5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</cellXfs>
  <cellStyles count="3">
    <cellStyle name="Prozent" xfId="1" builtinId="5"/>
    <cellStyle name="Standard" xfId="0" builtinId="0"/>
    <cellStyle name="Standard 2" xfId="2"/>
  </cellStyles>
  <dxfs count="0"/>
  <tableStyles count="0" defaultTableStyle="TableStyleMedium2" defaultPivotStyle="PivotStyleLight16"/>
  <colors>
    <mruColors>
      <color rgb="FFFFFF99"/>
      <color rgb="FFFF66CC"/>
      <color rgb="FFF0D300"/>
      <color rgb="FF66FF66"/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U54"/>
  <sheetViews>
    <sheetView showGridLines="0" showZeros="0" tabSelected="1" view="pageBreakPreview" topLeftCell="A4" zoomScale="85" zoomScaleNormal="70" zoomScaleSheetLayoutView="85" zoomScalePageLayoutView="80" workbookViewId="0">
      <pane xSplit="5010" ySplit="3330" topLeftCell="L25" activePane="bottomRight"/>
      <selection activeCell="G9" sqref="G9"/>
      <selection pane="topRight" activeCell="L4" sqref="L4"/>
      <selection pane="bottomLeft" activeCell="A11" sqref="A11"/>
      <selection pane="bottomRight" activeCell="T31" sqref="T31"/>
    </sheetView>
  </sheetViews>
  <sheetFormatPr baseColWidth="10" defaultRowHeight="12.75" x14ac:dyDescent="0.2"/>
  <cols>
    <col min="1" max="1" width="6.5703125" bestFit="1" customWidth="1"/>
    <col min="2" max="2" width="30.5703125" customWidth="1"/>
    <col min="3" max="3" width="15.140625" style="1" bestFit="1" customWidth="1"/>
    <col min="4" max="4" width="10.7109375" style="3" bestFit="1" customWidth="1"/>
    <col min="5" max="5" width="5.140625" customWidth="1"/>
    <col min="6" max="6" width="15" style="4" bestFit="1" customWidth="1"/>
    <col min="7" max="7" width="17.140625" style="4" bestFit="1" customWidth="1"/>
    <col min="8" max="8" width="5.5703125" style="4" bestFit="1" customWidth="1"/>
    <col min="9" max="9" width="5.85546875" style="4" bestFit="1" customWidth="1"/>
    <col min="10" max="11" width="5.140625" style="4" bestFit="1" customWidth="1"/>
    <col min="12" max="12" width="5.85546875" style="4" bestFit="1" customWidth="1"/>
    <col min="13" max="13" width="7.28515625" style="4" bestFit="1" customWidth="1"/>
    <col min="14" max="14" width="3.7109375" customWidth="1"/>
    <col min="15" max="15" width="8.140625" bestFit="1" customWidth="1"/>
    <col min="16" max="16" width="0.140625" customWidth="1"/>
    <col min="17" max="17" width="11.140625" customWidth="1"/>
    <col min="18" max="18" width="9" customWidth="1"/>
    <col min="19" max="19" width="12.85546875" style="139" customWidth="1"/>
    <col min="20" max="20" width="13.42578125" style="139" customWidth="1"/>
    <col min="21" max="21" width="5.5703125" style="139" bestFit="1" customWidth="1"/>
    <col min="22" max="22" width="5.85546875" style="139" bestFit="1" customWidth="1"/>
    <col min="23" max="24" width="5.140625" style="139" bestFit="1" customWidth="1"/>
    <col min="25" max="25" width="5.85546875" style="139" bestFit="1" customWidth="1"/>
    <col min="26" max="26" width="7.28515625" style="139" bestFit="1" customWidth="1"/>
    <col min="27" max="27" width="1.5703125" style="139" customWidth="1"/>
    <col min="28" max="28" width="13.140625" style="4" customWidth="1"/>
    <col min="29" max="29" width="15.28515625" style="4" customWidth="1"/>
    <col min="30" max="30" width="10.140625" style="4" customWidth="1"/>
    <col min="31" max="31" width="5.85546875" style="4" bestFit="1" customWidth="1"/>
    <col min="32" max="33" width="5.7109375" style="4" bestFit="1" customWidth="1"/>
    <col min="34" max="34" width="5.85546875" style="4" bestFit="1" customWidth="1"/>
    <col min="35" max="35" width="7.28515625" style="4" bestFit="1" customWidth="1"/>
    <col min="36" max="36" width="3.7109375" customWidth="1"/>
    <col min="37" max="37" width="6.85546875" customWidth="1"/>
    <col min="38" max="39" width="8.28515625" customWidth="1"/>
    <col min="40" max="40" width="6" hidden="1" customWidth="1"/>
    <col min="41" max="41" width="3" bestFit="1" customWidth="1"/>
    <col min="42" max="42" width="4.5703125" bestFit="1" customWidth="1"/>
    <col min="43" max="43" width="82.85546875" style="41" customWidth="1"/>
    <col min="44" max="46" width="6.5703125" bestFit="1" customWidth="1"/>
    <col min="47" max="47" width="0.5703125" customWidth="1"/>
  </cols>
  <sheetData>
    <row r="3" spans="1:47" ht="63.75" customHeight="1" x14ac:dyDescent="0.2">
      <c r="B3" s="241" t="s">
        <v>102</v>
      </c>
    </row>
    <row r="4" spans="1:47" ht="13.5" thickBot="1" x14ac:dyDescent="0.25"/>
    <row r="5" spans="1:47" ht="40.5" customHeight="1" x14ac:dyDescent="0.25">
      <c r="F5" s="260" t="s">
        <v>73</v>
      </c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2"/>
      <c r="S5" s="280" t="s">
        <v>74</v>
      </c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1"/>
      <c r="AK5" s="281"/>
      <c r="AL5" s="281"/>
      <c r="AM5" s="281"/>
      <c r="AN5" s="281"/>
      <c r="AO5" s="281"/>
      <c r="AP5" s="281"/>
      <c r="AQ5" s="282"/>
      <c r="AR5" s="263" t="s">
        <v>42</v>
      </c>
      <c r="AS5" s="264"/>
      <c r="AT5" s="265"/>
      <c r="AU5" s="22"/>
    </row>
    <row r="6" spans="1:47" ht="39" customHeight="1" x14ac:dyDescent="0.3">
      <c r="A6" s="23" t="s">
        <v>38</v>
      </c>
      <c r="F6" s="8"/>
      <c r="G6" s="5"/>
      <c r="H6" s="269" t="s">
        <v>22</v>
      </c>
      <c r="I6" s="270"/>
      <c r="J6" s="270"/>
      <c r="K6" s="270"/>
      <c r="L6" s="270"/>
      <c r="M6" s="271"/>
      <c r="O6" s="124"/>
      <c r="R6" s="20"/>
      <c r="S6" s="187"/>
      <c r="T6" s="188"/>
      <c r="U6" s="277" t="s">
        <v>22</v>
      </c>
      <c r="V6" s="278"/>
      <c r="W6" s="278"/>
      <c r="X6" s="278"/>
      <c r="Y6" s="278"/>
      <c r="Z6" s="279"/>
      <c r="AA6" s="219"/>
      <c r="AB6" s="8"/>
      <c r="AC6" s="5"/>
      <c r="AD6" s="269" t="s">
        <v>22</v>
      </c>
      <c r="AE6" s="270"/>
      <c r="AF6" s="270"/>
      <c r="AG6" s="270"/>
      <c r="AH6" s="270"/>
      <c r="AI6" s="271"/>
      <c r="AK6" s="126"/>
      <c r="AN6" s="20"/>
      <c r="AO6" s="31"/>
      <c r="AP6" s="31"/>
      <c r="AQ6" s="189"/>
      <c r="AR6" s="266"/>
      <c r="AS6" s="267"/>
      <c r="AT6" s="268"/>
      <c r="AU6" s="22"/>
    </row>
    <row r="7" spans="1:47" ht="25.5" x14ac:dyDescent="0.2">
      <c r="F7" s="8" t="s">
        <v>0</v>
      </c>
      <c r="G7" s="5" t="s">
        <v>28</v>
      </c>
      <c r="H7" s="15" t="s">
        <v>23</v>
      </c>
      <c r="I7" s="16" t="s">
        <v>27</v>
      </c>
      <c r="J7" s="16" t="s">
        <v>24</v>
      </c>
      <c r="K7" s="16" t="s">
        <v>25</v>
      </c>
      <c r="L7" s="16" t="s">
        <v>1</v>
      </c>
      <c r="M7" s="17" t="s">
        <v>26</v>
      </c>
      <c r="N7" s="7"/>
      <c r="O7" s="125" t="s">
        <v>43</v>
      </c>
      <c r="P7" s="16" t="s">
        <v>30</v>
      </c>
      <c r="Q7" s="16" t="s">
        <v>31</v>
      </c>
      <c r="R7" s="17" t="s">
        <v>32</v>
      </c>
      <c r="S7" s="187" t="s">
        <v>0</v>
      </c>
      <c r="T7" s="188" t="s">
        <v>28</v>
      </c>
      <c r="U7" s="190" t="s">
        <v>23</v>
      </c>
      <c r="V7" s="191" t="s">
        <v>27</v>
      </c>
      <c r="W7" s="191" t="s">
        <v>24</v>
      </c>
      <c r="X7" s="191" t="s">
        <v>25</v>
      </c>
      <c r="Y7" s="191" t="s">
        <v>1</v>
      </c>
      <c r="Z7" s="192" t="s">
        <v>26</v>
      </c>
      <c r="AA7" s="219"/>
      <c r="AB7" s="8" t="s">
        <v>0</v>
      </c>
      <c r="AC7" s="5" t="s">
        <v>28</v>
      </c>
      <c r="AD7" s="15" t="s">
        <v>23</v>
      </c>
      <c r="AE7" s="16" t="s">
        <v>27</v>
      </c>
      <c r="AF7" s="16" t="s">
        <v>24</v>
      </c>
      <c r="AG7" s="16" t="s">
        <v>25</v>
      </c>
      <c r="AH7" s="16" t="s">
        <v>1</v>
      </c>
      <c r="AI7" s="17" t="s">
        <v>26</v>
      </c>
      <c r="AJ7" s="7"/>
      <c r="AK7" s="125" t="s">
        <v>43</v>
      </c>
      <c r="AL7" s="240" t="s">
        <v>30</v>
      </c>
      <c r="AM7" s="240" t="s">
        <v>31</v>
      </c>
      <c r="AN7" s="17"/>
      <c r="AO7" s="28"/>
      <c r="AP7" s="28"/>
      <c r="AQ7" s="193"/>
      <c r="AR7" s="207" t="s">
        <v>40</v>
      </c>
      <c r="AS7" s="208" t="s">
        <v>33</v>
      </c>
      <c r="AT7" s="209" t="s">
        <v>39</v>
      </c>
      <c r="AU7" s="24"/>
    </row>
    <row r="8" spans="1:47" ht="64.5" customHeight="1" x14ac:dyDescent="0.25">
      <c r="A8" s="137" t="s">
        <v>71</v>
      </c>
      <c r="B8" t="s">
        <v>18</v>
      </c>
      <c r="C8" s="1" t="s">
        <v>19</v>
      </c>
      <c r="D8" s="138" t="s">
        <v>72</v>
      </c>
      <c r="E8" t="s">
        <v>21</v>
      </c>
      <c r="F8" s="10" t="s">
        <v>41</v>
      </c>
      <c r="G8" s="11" t="s">
        <v>29</v>
      </c>
      <c r="H8" s="14"/>
      <c r="I8" s="12"/>
      <c r="J8" s="12"/>
      <c r="K8" s="12"/>
      <c r="L8" s="12"/>
      <c r="M8" s="13"/>
      <c r="O8" s="126"/>
      <c r="P8" s="19"/>
      <c r="Q8" s="19"/>
      <c r="R8" s="21"/>
      <c r="S8" s="194" t="s">
        <v>41</v>
      </c>
      <c r="T8" s="195" t="s">
        <v>29</v>
      </c>
      <c r="U8" s="196"/>
      <c r="V8" s="197"/>
      <c r="W8" s="197"/>
      <c r="X8" s="197"/>
      <c r="Y8" s="197"/>
      <c r="Z8" s="198"/>
      <c r="AA8" s="220"/>
      <c r="AB8" s="10" t="s">
        <v>41</v>
      </c>
      <c r="AC8" s="11" t="s">
        <v>29</v>
      </c>
      <c r="AD8" s="14"/>
      <c r="AE8" s="12"/>
      <c r="AF8" s="12"/>
      <c r="AG8" s="12"/>
      <c r="AH8" s="12"/>
      <c r="AI8" s="13"/>
      <c r="AK8" s="126"/>
      <c r="AL8" s="19"/>
      <c r="AM8" s="19"/>
      <c r="AN8" s="21"/>
      <c r="AO8" s="272" t="s">
        <v>70</v>
      </c>
      <c r="AP8" s="273"/>
      <c r="AQ8" s="274"/>
      <c r="AR8" s="210"/>
      <c r="AS8" s="211"/>
      <c r="AT8" s="212"/>
      <c r="AU8" s="24"/>
    </row>
    <row r="9" spans="1:47" ht="15" x14ac:dyDescent="0.25">
      <c r="B9" s="27"/>
      <c r="C9" s="29"/>
      <c r="D9" s="30"/>
      <c r="F9" s="8"/>
      <c r="G9" s="5"/>
      <c r="H9" s="8"/>
      <c r="I9" s="5"/>
      <c r="J9" s="5"/>
      <c r="K9" s="5"/>
      <c r="L9" s="5"/>
      <c r="M9" s="9"/>
      <c r="O9" s="126"/>
      <c r="P9" s="18"/>
      <c r="Q9" s="18"/>
      <c r="R9" s="20"/>
      <c r="S9" s="187"/>
      <c r="T9" s="188"/>
      <c r="U9" s="187"/>
      <c r="V9" s="188"/>
      <c r="W9" s="188"/>
      <c r="X9" s="188"/>
      <c r="Y9" s="188"/>
      <c r="Z9" s="199"/>
      <c r="AA9" s="219"/>
      <c r="AB9" s="8"/>
      <c r="AC9" s="5"/>
      <c r="AD9" s="8"/>
      <c r="AE9" s="5"/>
      <c r="AF9" s="5"/>
      <c r="AG9" s="5"/>
      <c r="AH9" s="5"/>
      <c r="AI9" s="9"/>
      <c r="AK9" s="126"/>
      <c r="AL9" s="18"/>
      <c r="AM9" s="18"/>
      <c r="AN9" s="20"/>
      <c r="AO9" s="275" t="s">
        <v>80</v>
      </c>
      <c r="AP9" s="276"/>
      <c r="AQ9" s="276"/>
      <c r="AR9" s="213">
        <v>0.42499999999999999</v>
      </c>
      <c r="AS9" s="214">
        <v>0.15</v>
      </c>
      <c r="AT9" s="215">
        <v>0.42499999999999999</v>
      </c>
      <c r="AU9" s="24"/>
    </row>
    <row r="10" spans="1:47" ht="15.75" thickBot="1" x14ac:dyDescent="0.3">
      <c r="B10" s="27"/>
      <c r="C10" s="29"/>
      <c r="D10" s="30"/>
      <c r="F10" s="224">
        <f>SUM(F11:F43)</f>
        <v>16</v>
      </c>
      <c r="G10" s="5">
        <f t="shared" ref="G10:M10" si="0">SUM(G11:G43)</f>
        <v>30.5</v>
      </c>
      <c r="H10" s="8">
        <f t="shared" si="0"/>
        <v>9.5</v>
      </c>
      <c r="I10" s="5">
        <f t="shared" si="0"/>
        <v>89</v>
      </c>
      <c r="J10" s="5">
        <f t="shared" si="0"/>
        <v>12</v>
      </c>
      <c r="K10" s="5">
        <f t="shared" si="0"/>
        <v>23</v>
      </c>
      <c r="L10" s="5">
        <f t="shared" si="0"/>
        <v>21</v>
      </c>
      <c r="M10" s="9">
        <f t="shared" si="0"/>
        <v>9</v>
      </c>
      <c r="N10" s="6"/>
      <c r="O10" s="226"/>
      <c r="P10" s="225">
        <f>SUM(F10:M10)</f>
        <v>210</v>
      </c>
      <c r="Q10" s="38">
        <f>P10*8.5</f>
        <v>1785</v>
      </c>
      <c r="R10" s="39"/>
      <c r="S10" s="187"/>
      <c r="T10" s="188"/>
      <c r="U10" s="187"/>
      <c r="V10" s="188"/>
      <c r="W10" s="188"/>
      <c r="X10" s="188"/>
      <c r="Y10" s="188"/>
      <c r="Z10" s="199"/>
      <c r="AA10" s="219"/>
      <c r="AB10" s="224">
        <f>SUM(AB11:AB43)</f>
        <v>4.75</v>
      </c>
      <c r="AC10" s="223">
        <f t="shared" ref="AC10:AI10" si="1">SUM(AC11:AC43)</f>
        <v>6</v>
      </c>
      <c r="AD10" s="224">
        <f t="shared" si="1"/>
        <v>2</v>
      </c>
      <c r="AE10" s="5">
        <f t="shared" si="1"/>
        <v>28</v>
      </c>
      <c r="AF10" s="5">
        <f t="shared" si="1"/>
        <v>3</v>
      </c>
      <c r="AG10" s="5">
        <f t="shared" si="1"/>
        <v>9.625</v>
      </c>
      <c r="AH10" s="5">
        <f t="shared" si="1"/>
        <v>12</v>
      </c>
      <c r="AI10" s="9">
        <f t="shared" si="1"/>
        <v>4</v>
      </c>
      <c r="AJ10" s="6"/>
      <c r="AK10" s="127"/>
      <c r="AL10" s="248">
        <f>SUM(AB10:AI10)</f>
        <v>69.375</v>
      </c>
      <c r="AM10" s="247">
        <f>AL10*8.5</f>
        <v>589.6875</v>
      </c>
      <c r="AN10" s="39"/>
      <c r="AO10" s="200" t="s">
        <v>66</v>
      </c>
      <c r="AP10" s="200" t="s">
        <v>67</v>
      </c>
      <c r="AQ10" s="201" t="s">
        <v>65</v>
      </c>
      <c r="AR10" s="216"/>
      <c r="AS10" s="217"/>
      <c r="AT10" s="218"/>
      <c r="AU10" s="24"/>
    </row>
    <row r="11" spans="1:47" s="25" customFormat="1" ht="15" x14ac:dyDescent="0.25">
      <c r="A11" s="40"/>
      <c r="B11" s="104" t="s">
        <v>34</v>
      </c>
      <c r="C11" s="105">
        <v>1.67</v>
      </c>
      <c r="D11" s="106" t="s">
        <v>35</v>
      </c>
      <c r="E11" s="254"/>
      <c r="F11" s="114">
        <v>0</v>
      </c>
      <c r="G11" s="111">
        <v>0</v>
      </c>
      <c r="H11" s="114">
        <v>0</v>
      </c>
      <c r="I11" s="117">
        <v>0</v>
      </c>
      <c r="J11" s="117">
        <v>0</v>
      </c>
      <c r="K11" s="117">
        <v>0</v>
      </c>
      <c r="L11" s="117">
        <v>0</v>
      </c>
      <c r="M11" s="118">
        <v>0</v>
      </c>
      <c r="N11" s="31"/>
      <c r="O11" s="128">
        <f t="shared" ref="O11:O37" si="2">SUM(F11:M11)</f>
        <v>0</v>
      </c>
      <c r="P11" s="33"/>
      <c r="Q11" s="33"/>
      <c r="R11" s="34"/>
      <c r="S11" s="141" t="s">
        <v>75</v>
      </c>
      <c r="T11" s="140" t="s">
        <v>75</v>
      </c>
      <c r="U11" s="148" t="s">
        <v>75</v>
      </c>
      <c r="V11" s="146" t="s">
        <v>75</v>
      </c>
      <c r="W11" s="149" t="s">
        <v>75</v>
      </c>
      <c r="X11" s="142" t="s">
        <v>75</v>
      </c>
      <c r="Y11" s="142" t="s">
        <v>76</v>
      </c>
      <c r="Z11" s="143" t="s">
        <v>76</v>
      </c>
      <c r="AA11" s="222"/>
      <c r="AB11" s="114">
        <v>1</v>
      </c>
      <c r="AC11" s="111">
        <v>2</v>
      </c>
      <c r="AD11" s="114">
        <v>1</v>
      </c>
      <c r="AE11" s="117">
        <v>8</v>
      </c>
      <c r="AF11" s="117">
        <v>1</v>
      </c>
      <c r="AG11" s="117">
        <v>2</v>
      </c>
      <c r="AH11" s="117">
        <v>2</v>
      </c>
      <c r="AI11" s="118">
        <v>0.5</v>
      </c>
      <c r="AJ11" s="31"/>
      <c r="AK11" s="129">
        <f t="shared" ref="AK11:AK14" si="3">SUM(AB11:AI11)</f>
        <v>17.5</v>
      </c>
      <c r="AL11" s="33"/>
      <c r="AM11" s="33"/>
      <c r="AN11" s="34"/>
      <c r="AO11" s="232" t="s">
        <v>64</v>
      </c>
      <c r="AP11" s="205"/>
      <c r="AQ11" s="202" t="s">
        <v>85</v>
      </c>
      <c r="AR11" s="43">
        <v>1</v>
      </c>
      <c r="AS11" s="45"/>
      <c r="AT11" s="47"/>
      <c r="AU11" s="26"/>
    </row>
    <row r="12" spans="1:47" ht="14.25" customHeight="1" x14ac:dyDescent="0.2">
      <c r="A12" s="40"/>
      <c r="B12" s="104" t="s">
        <v>2</v>
      </c>
      <c r="C12" s="105">
        <v>1.671</v>
      </c>
      <c r="D12" s="107">
        <v>0.61299999999999999</v>
      </c>
      <c r="E12" s="254"/>
      <c r="F12" s="112">
        <v>1</v>
      </c>
      <c r="G12" s="113">
        <v>3</v>
      </c>
      <c r="H12" s="112">
        <v>1</v>
      </c>
      <c r="I12" s="119">
        <v>10</v>
      </c>
      <c r="J12" s="119">
        <v>1</v>
      </c>
      <c r="K12" s="119">
        <v>3</v>
      </c>
      <c r="L12" s="119">
        <v>2</v>
      </c>
      <c r="M12" s="120">
        <v>1</v>
      </c>
      <c r="N12" s="31"/>
      <c r="O12" s="129">
        <f t="shared" si="2"/>
        <v>22</v>
      </c>
      <c r="P12" s="2"/>
      <c r="Q12" s="2"/>
      <c r="R12" s="32"/>
      <c r="S12" s="144"/>
      <c r="T12" s="145"/>
      <c r="U12" s="144"/>
      <c r="V12" s="150"/>
      <c r="W12" s="146"/>
      <c r="X12" s="146"/>
      <c r="Y12" s="146"/>
      <c r="Z12" s="147"/>
      <c r="AA12" s="183"/>
      <c r="AB12" s="112">
        <v>0</v>
      </c>
      <c r="AC12" s="113">
        <v>0</v>
      </c>
      <c r="AD12" s="112">
        <v>0</v>
      </c>
      <c r="AE12" s="119">
        <v>0</v>
      </c>
      <c r="AF12" s="119">
        <v>0</v>
      </c>
      <c r="AG12" s="119">
        <v>0</v>
      </c>
      <c r="AH12" s="119">
        <v>0</v>
      </c>
      <c r="AI12" s="120">
        <v>0</v>
      </c>
      <c r="AJ12" s="31"/>
      <c r="AK12" s="129">
        <f t="shared" si="3"/>
        <v>0</v>
      </c>
      <c r="AL12" s="2"/>
      <c r="AM12" s="2"/>
      <c r="AN12" s="32"/>
      <c r="AO12" s="232"/>
      <c r="AP12" s="204" t="s">
        <v>68</v>
      </c>
      <c r="AQ12" s="202"/>
      <c r="AR12" s="43">
        <v>1</v>
      </c>
      <c r="AS12" s="45"/>
      <c r="AT12" s="47"/>
      <c r="AU12" s="24"/>
    </row>
    <row r="13" spans="1:47" ht="14.25" customHeight="1" x14ac:dyDescent="0.2">
      <c r="A13" s="40"/>
      <c r="B13" s="104" t="s">
        <v>3</v>
      </c>
      <c r="C13" s="105">
        <v>1.6739999999999999</v>
      </c>
      <c r="D13" s="107">
        <v>0.42399999999999999</v>
      </c>
      <c r="E13" s="254"/>
      <c r="F13" s="112">
        <v>1</v>
      </c>
      <c r="G13" s="113">
        <v>3</v>
      </c>
      <c r="H13" s="112">
        <v>1</v>
      </c>
      <c r="I13" s="117">
        <v>0</v>
      </c>
      <c r="J13" s="117">
        <v>0</v>
      </c>
      <c r="K13" s="119">
        <v>3</v>
      </c>
      <c r="L13" s="119">
        <v>2</v>
      </c>
      <c r="M13" s="120">
        <v>1</v>
      </c>
      <c r="N13" s="31"/>
      <c r="O13" s="129">
        <f t="shared" si="2"/>
        <v>11</v>
      </c>
      <c r="P13" s="2"/>
      <c r="Q13" s="2"/>
      <c r="R13" s="32"/>
      <c r="S13" s="144"/>
      <c r="T13" s="145"/>
      <c r="U13" s="151"/>
      <c r="V13" s="146" t="s">
        <v>75</v>
      </c>
      <c r="W13" s="149" t="s">
        <v>75</v>
      </c>
      <c r="X13" s="146"/>
      <c r="Y13" s="146"/>
      <c r="Z13" s="147"/>
      <c r="AA13" s="183"/>
      <c r="AB13" s="112">
        <v>0</v>
      </c>
      <c r="AC13" s="113">
        <v>0</v>
      </c>
      <c r="AD13" s="112">
        <v>0</v>
      </c>
      <c r="AE13" s="117">
        <v>8</v>
      </c>
      <c r="AF13" s="117">
        <v>1</v>
      </c>
      <c r="AG13" s="119">
        <v>0</v>
      </c>
      <c r="AH13" s="119">
        <v>0</v>
      </c>
      <c r="AI13" s="120">
        <v>0</v>
      </c>
      <c r="AJ13" s="31"/>
      <c r="AK13" s="129">
        <f t="shared" si="3"/>
        <v>9</v>
      </c>
      <c r="AL13" s="2"/>
      <c r="AM13" s="2"/>
      <c r="AN13" s="32"/>
      <c r="AO13" s="232" t="s">
        <v>64</v>
      </c>
      <c r="AP13" s="204"/>
      <c r="AQ13" s="202" t="s">
        <v>85</v>
      </c>
      <c r="AR13" s="43">
        <v>1</v>
      </c>
      <c r="AS13" s="45"/>
      <c r="AT13" s="47"/>
      <c r="AU13" s="24"/>
    </row>
    <row r="14" spans="1:47" s="25" customFormat="1" ht="25.5" x14ac:dyDescent="0.25">
      <c r="A14" s="40"/>
      <c r="B14" s="108" t="s">
        <v>4</v>
      </c>
      <c r="C14" s="109">
        <v>1.68</v>
      </c>
      <c r="D14" s="110" t="s">
        <v>20</v>
      </c>
      <c r="E14" s="254"/>
      <c r="F14" s="115">
        <v>1</v>
      </c>
      <c r="G14" s="116">
        <v>0</v>
      </c>
      <c r="H14" s="115">
        <v>1</v>
      </c>
      <c r="I14" s="121">
        <v>5</v>
      </c>
      <c r="J14" s="121">
        <v>1</v>
      </c>
      <c r="K14" s="122">
        <v>0</v>
      </c>
      <c r="L14" s="122">
        <v>0</v>
      </c>
      <c r="M14" s="123">
        <v>0</v>
      </c>
      <c r="N14" s="31"/>
      <c r="O14" s="130">
        <f t="shared" si="2"/>
        <v>8</v>
      </c>
      <c r="P14" s="35"/>
      <c r="Q14" s="35"/>
      <c r="R14" s="36"/>
      <c r="S14" s="152"/>
      <c r="T14" s="153" t="s">
        <v>75</v>
      </c>
      <c r="U14" s="154"/>
      <c r="V14" s="146" t="s">
        <v>75</v>
      </c>
      <c r="W14" s="155"/>
      <c r="X14" s="156" t="s">
        <v>76</v>
      </c>
      <c r="Y14" s="156" t="s">
        <v>76</v>
      </c>
      <c r="Z14" s="157" t="s">
        <v>76</v>
      </c>
      <c r="AA14" s="221"/>
      <c r="AB14" s="115">
        <v>0</v>
      </c>
      <c r="AC14" s="116">
        <v>2</v>
      </c>
      <c r="AD14" s="115">
        <v>0</v>
      </c>
      <c r="AE14" s="117">
        <v>4</v>
      </c>
      <c r="AF14" s="121">
        <v>0</v>
      </c>
      <c r="AG14" s="122">
        <v>2</v>
      </c>
      <c r="AH14" s="122">
        <v>2</v>
      </c>
      <c r="AI14" s="123">
        <v>0.5</v>
      </c>
      <c r="AJ14" s="31"/>
      <c r="AK14" s="130">
        <f t="shared" si="3"/>
        <v>10.5</v>
      </c>
      <c r="AL14" s="228">
        <f>SUM(AK11:AK14)</f>
        <v>37</v>
      </c>
      <c r="AM14" s="246">
        <f>AL14*8.5</f>
        <v>314.5</v>
      </c>
      <c r="AN14" s="36"/>
      <c r="AO14" s="232" t="s">
        <v>64</v>
      </c>
      <c r="AP14" s="206"/>
      <c r="AQ14" s="202" t="s">
        <v>91</v>
      </c>
      <c r="AR14" s="44">
        <v>1</v>
      </c>
      <c r="AS14" s="46"/>
      <c r="AT14" s="48"/>
      <c r="AU14" s="26"/>
    </row>
    <row r="15" spans="1:47" ht="14.25" customHeight="1" x14ac:dyDescent="0.2">
      <c r="A15" s="40"/>
      <c r="B15" s="71" t="s">
        <v>5</v>
      </c>
      <c r="C15" s="72">
        <v>2.6720000000000002</v>
      </c>
      <c r="D15" s="73">
        <v>0.35599999999999998</v>
      </c>
      <c r="E15" s="254"/>
      <c r="F15" s="82">
        <v>1</v>
      </c>
      <c r="G15" s="83">
        <v>3</v>
      </c>
      <c r="H15" s="82">
        <v>0.5</v>
      </c>
      <c r="I15" s="91">
        <v>8</v>
      </c>
      <c r="J15" s="91">
        <v>1</v>
      </c>
      <c r="K15" s="91">
        <v>2</v>
      </c>
      <c r="L15" s="91">
        <v>2</v>
      </c>
      <c r="M15" s="92">
        <v>1</v>
      </c>
      <c r="N15" s="31"/>
      <c r="O15" s="131">
        <f>SUM(F15:M15)</f>
        <v>18.5</v>
      </c>
      <c r="P15" s="2"/>
      <c r="Q15" s="2"/>
      <c r="R15" s="32"/>
      <c r="S15" s="158"/>
      <c r="T15" s="159"/>
      <c r="U15" s="158"/>
      <c r="V15" s="160"/>
      <c r="W15" s="160"/>
      <c r="X15" s="160"/>
      <c r="Y15" s="160"/>
      <c r="Z15" s="161"/>
      <c r="AA15" s="183"/>
      <c r="AB15" s="82">
        <v>0</v>
      </c>
      <c r="AC15" s="83">
        <v>0</v>
      </c>
      <c r="AD15" s="82">
        <v>0</v>
      </c>
      <c r="AE15" s="91">
        <v>0</v>
      </c>
      <c r="AF15" s="91">
        <v>0</v>
      </c>
      <c r="AG15" s="91">
        <v>0</v>
      </c>
      <c r="AH15" s="91">
        <v>0</v>
      </c>
      <c r="AI15" s="92">
        <v>0</v>
      </c>
      <c r="AJ15" s="31"/>
      <c r="AK15" s="131">
        <f>SUM(AB15:AI15)</f>
        <v>0</v>
      </c>
      <c r="AL15" s="2"/>
      <c r="AM15" s="2"/>
      <c r="AN15" s="32"/>
      <c r="AO15" s="203"/>
      <c r="AP15" s="204" t="s">
        <v>68</v>
      </c>
      <c r="AQ15" s="202"/>
      <c r="AR15" s="49">
        <v>1</v>
      </c>
      <c r="AS15" s="50"/>
      <c r="AT15" s="51"/>
      <c r="AU15" s="24"/>
    </row>
    <row r="16" spans="1:47" ht="14.25" customHeight="1" x14ac:dyDescent="0.2">
      <c r="A16" s="40"/>
      <c r="B16" s="74" t="s">
        <v>6</v>
      </c>
      <c r="C16" s="75">
        <v>2.673</v>
      </c>
      <c r="D16" s="76">
        <v>0.27300000000000002</v>
      </c>
      <c r="E16" s="254"/>
      <c r="F16" s="84">
        <v>1</v>
      </c>
      <c r="G16" s="85">
        <v>3</v>
      </c>
      <c r="H16" s="84">
        <v>0.5</v>
      </c>
      <c r="I16" s="93">
        <v>8</v>
      </c>
      <c r="J16" s="93">
        <v>1</v>
      </c>
      <c r="K16" s="93">
        <v>2</v>
      </c>
      <c r="L16" s="93">
        <v>2</v>
      </c>
      <c r="M16" s="94">
        <v>1</v>
      </c>
      <c r="N16" s="31"/>
      <c r="O16" s="132">
        <f t="shared" si="2"/>
        <v>18.5</v>
      </c>
      <c r="P16" s="2"/>
      <c r="Q16" s="2"/>
      <c r="R16" s="32"/>
      <c r="S16" s="162"/>
      <c r="T16" s="163"/>
      <c r="U16" s="162"/>
      <c r="V16" s="164"/>
      <c r="W16" s="164"/>
      <c r="X16" s="164"/>
      <c r="Y16" s="164"/>
      <c r="Z16" s="165"/>
      <c r="AA16" s="183"/>
      <c r="AB16" s="84">
        <v>0</v>
      </c>
      <c r="AC16" s="85">
        <v>0</v>
      </c>
      <c r="AD16" s="84">
        <v>0</v>
      </c>
      <c r="AE16" s="93">
        <v>0</v>
      </c>
      <c r="AF16" s="93">
        <v>0</v>
      </c>
      <c r="AG16" s="93">
        <v>0</v>
      </c>
      <c r="AH16" s="93">
        <v>0</v>
      </c>
      <c r="AI16" s="94">
        <v>0</v>
      </c>
      <c r="AJ16" s="31"/>
      <c r="AK16" s="132">
        <f t="shared" ref="AK16:AK37" si="4">SUM(AB16:AI16)</f>
        <v>0</v>
      </c>
      <c r="AL16" s="2"/>
      <c r="AM16" s="2"/>
      <c r="AN16" s="32"/>
      <c r="AO16" s="203"/>
      <c r="AP16" s="204" t="s">
        <v>68</v>
      </c>
      <c r="AQ16" s="202"/>
      <c r="AR16" s="52">
        <v>1</v>
      </c>
      <c r="AS16" s="53"/>
      <c r="AT16" s="54"/>
      <c r="AU16" s="24"/>
    </row>
    <row r="17" spans="1:47" s="25" customFormat="1" ht="25.5" x14ac:dyDescent="0.25">
      <c r="A17" s="40"/>
      <c r="B17" s="74" t="s">
        <v>7</v>
      </c>
      <c r="C17" s="75">
        <v>2.677</v>
      </c>
      <c r="D17" s="77" t="s">
        <v>20</v>
      </c>
      <c r="E17" s="254"/>
      <c r="F17" s="84">
        <v>1</v>
      </c>
      <c r="G17" s="85">
        <v>1.5</v>
      </c>
      <c r="H17" s="84">
        <v>0.5</v>
      </c>
      <c r="I17" s="93">
        <v>8</v>
      </c>
      <c r="J17" s="93">
        <v>1</v>
      </c>
      <c r="K17" s="95">
        <v>0</v>
      </c>
      <c r="L17" s="95">
        <v>0</v>
      </c>
      <c r="M17" s="96">
        <v>0</v>
      </c>
      <c r="N17" s="31"/>
      <c r="O17" s="132">
        <f t="shared" si="2"/>
        <v>12</v>
      </c>
      <c r="P17" s="37"/>
      <c r="Q17" s="35"/>
      <c r="R17" s="36"/>
      <c r="S17" s="162"/>
      <c r="T17" s="163"/>
      <c r="U17" s="162"/>
      <c r="V17" s="164"/>
      <c r="W17" s="164"/>
      <c r="X17" s="166" t="s">
        <v>77</v>
      </c>
      <c r="Y17" s="166" t="s">
        <v>77</v>
      </c>
      <c r="Z17" s="167" t="s">
        <v>77</v>
      </c>
      <c r="AA17" s="222"/>
      <c r="AB17" s="84">
        <v>0</v>
      </c>
      <c r="AC17" s="85">
        <v>0</v>
      </c>
      <c r="AD17" s="84">
        <v>0</v>
      </c>
      <c r="AE17" s="93">
        <v>0</v>
      </c>
      <c r="AF17" s="93">
        <v>0</v>
      </c>
      <c r="AG17" s="95">
        <v>1</v>
      </c>
      <c r="AH17" s="95">
        <v>2</v>
      </c>
      <c r="AI17" s="96">
        <v>0.5</v>
      </c>
      <c r="AJ17" s="31"/>
      <c r="AK17" s="132">
        <f t="shared" si="4"/>
        <v>3.5</v>
      </c>
      <c r="AL17" s="37"/>
      <c r="AM17" s="35"/>
      <c r="AN17" s="36"/>
      <c r="AO17" s="203" t="s">
        <v>64</v>
      </c>
      <c r="AP17" s="206"/>
      <c r="AQ17" s="202" t="s">
        <v>90</v>
      </c>
      <c r="AR17" s="52">
        <v>1</v>
      </c>
      <c r="AS17" s="53"/>
      <c r="AT17" s="54"/>
      <c r="AU17" s="26"/>
    </row>
    <row r="18" spans="1:47" s="25" customFormat="1" ht="25.5" x14ac:dyDescent="0.25">
      <c r="A18" s="40"/>
      <c r="B18" s="74" t="s">
        <v>8</v>
      </c>
      <c r="C18" s="75">
        <v>2.6779999999999999</v>
      </c>
      <c r="D18" s="77" t="s">
        <v>20</v>
      </c>
      <c r="E18" s="254"/>
      <c r="F18" s="84">
        <v>1</v>
      </c>
      <c r="G18" s="85">
        <v>1.5</v>
      </c>
      <c r="H18" s="84">
        <v>0.5</v>
      </c>
      <c r="I18" s="93">
        <v>8</v>
      </c>
      <c r="J18" s="93">
        <v>1</v>
      </c>
      <c r="K18" s="95">
        <v>0</v>
      </c>
      <c r="L18" s="95">
        <v>0</v>
      </c>
      <c r="M18" s="96">
        <v>0</v>
      </c>
      <c r="N18" s="31"/>
      <c r="O18" s="132">
        <f t="shared" si="2"/>
        <v>12</v>
      </c>
      <c r="P18" s="37"/>
      <c r="Q18" s="35"/>
      <c r="R18" s="36"/>
      <c r="S18" s="162"/>
      <c r="T18" s="163"/>
      <c r="U18" s="162"/>
      <c r="V18" s="164"/>
      <c r="W18" s="164"/>
      <c r="X18" s="166" t="s">
        <v>77</v>
      </c>
      <c r="Y18" s="166" t="s">
        <v>77</v>
      </c>
      <c r="Z18" s="167" t="s">
        <v>77</v>
      </c>
      <c r="AA18" s="222"/>
      <c r="AB18" s="84">
        <v>0</v>
      </c>
      <c r="AC18" s="85">
        <v>0</v>
      </c>
      <c r="AD18" s="84">
        <v>0</v>
      </c>
      <c r="AE18" s="93">
        <v>0</v>
      </c>
      <c r="AF18" s="93">
        <v>0</v>
      </c>
      <c r="AG18" s="95">
        <v>1</v>
      </c>
      <c r="AH18" s="95">
        <v>2</v>
      </c>
      <c r="AI18" s="96">
        <v>0.5</v>
      </c>
      <c r="AJ18" s="31"/>
      <c r="AK18" s="132">
        <f t="shared" si="4"/>
        <v>3.5</v>
      </c>
      <c r="AL18" s="37"/>
      <c r="AM18" s="35"/>
      <c r="AN18" s="36"/>
      <c r="AO18" s="203" t="s">
        <v>64</v>
      </c>
      <c r="AP18" s="206"/>
      <c r="AQ18" s="202" t="s">
        <v>90</v>
      </c>
      <c r="AR18" s="52">
        <v>1</v>
      </c>
      <c r="AS18" s="53"/>
      <c r="AT18" s="54"/>
      <c r="AU18" s="26"/>
    </row>
    <row r="19" spans="1:47" ht="14.25" customHeight="1" x14ac:dyDescent="0.2">
      <c r="A19" s="40"/>
      <c r="B19" s="74" t="s">
        <v>9</v>
      </c>
      <c r="C19" s="75">
        <v>2.6789999999999998</v>
      </c>
      <c r="D19" s="76">
        <v>0.17699999999999999</v>
      </c>
      <c r="E19" s="254"/>
      <c r="F19" s="84">
        <v>1</v>
      </c>
      <c r="G19" s="85">
        <v>3</v>
      </c>
      <c r="H19" s="84">
        <v>0.5</v>
      </c>
      <c r="I19" s="93">
        <v>8</v>
      </c>
      <c r="J19" s="93">
        <v>1</v>
      </c>
      <c r="K19" s="93">
        <v>2</v>
      </c>
      <c r="L19" s="93">
        <v>2</v>
      </c>
      <c r="M19" s="94">
        <v>1</v>
      </c>
      <c r="N19" s="31"/>
      <c r="O19" s="132">
        <f t="shared" si="2"/>
        <v>18.5</v>
      </c>
      <c r="P19" s="37"/>
      <c r="Q19" s="2"/>
      <c r="R19" s="32"/>
      <c r="S19" s="162"/>
      <c r="T19" s="163"/>
      <c r="U19" s="162"/>
      <c r="V19" s="164"/>
      <c r="W19" s="164"/>
      <c r="X19" s="164"/>
      <c r="Y19" s="164"/>
      <c r="Z19" s="165"/>
      <c r="AA19" s="183"/>
      <c r="AB19" s="84">
        <v>0</v>
      </c>
      <c r="AC19" s="85">
        <v>0</v>
      </c>
      <c r="AD19" s="84">
        <v>0</v>
      </c>
      <c r="AE19" s="93">
        <v>0</v>
      </c>
      <c r="AF19" s="93">
        <v>0</v>
      </c>
      <c r="AG19" s="93">
        <v>0</v>
      </c>
      <c r="AH19" s="93">
        <v>0</v>
      </c>
      <c r="AI19" s="94">
        <v>0</v>
      </c>
      <c r="AJ19" s="31"/>
      <c r="AK19" s="132">
        <f t="shared" si="4"/>
        <v>0</v>
      </c>
      <c r="AL19" s="37"/>
      <c r="AM19" s="2"/>
      <c r="AN19" s="32"/>
      <c r="AO19" s="203"/>
      <c r="AP19" s="204" t="s">
        <v>68</v>
      </c>
      <c r="AQ19" s="202"/>
      <c r="AR19" s="52">
        <v>1</v>
      </c>
      <c r="AS19" s="53"/>
      <c r="AT19" s="54"/>
      <c r="AU19" s="24"/>
    </row>
    <row r="20" spans="1:47" s="25" customFormat="1" ht="25.5" x14ac:dyDescent="0.25">
      <c r="A20" s="40"/>
      <c r="B20" s="74" t="s">
        <v>10</v>
      </c>
      <c r="C20" s="75">
        <v>2.681</v>
      </c>
      <c r="D20" s="77" t="s">
        <v>20</v>
      </c>
      <c r="E20" s="255"/>
      <c r="F20" s="84">
        <v>1</v>
      </c>
      <c r="G20" s="85">
        <v>1.5</v>
      </c>
      <c r="H20" s="84">
        <v>0.5</v>
      </c>
      <c r="I20" s="93">
        <v>8</v>
      </c>
      <c r="J20" s="93">
        <v>1</v>
      </c>
      <c r="K20" s="95">
        <v>0</v>
      </c>
      <c r="L20" s="95">
        <v>0</v>
      </c>
      <c r="M20" s="96">
        <v>0</v>
      </c>
      <c r="N20" s="31"/>
      <c r="O20" s="132">
        <f t="shared" si="2"/>
        <v>12</v>
      </c>
      <c r="P20" s="37"/>
      <c r="Q20" s="35"/>
      <c r="R20" s="36"/>
      <c r="S20" s="162"/>
      <c r="T20" s="163"/>
      <c r="U20" s="162"/>
      <c r="V20" s="168"/>
      <c r="W20" s="164"/>
      <c r="X20" s="166" t="s">
        <v>77</v>
      </c>
      <c r="Y20" s="166" t="s">
        <v>77</v>
      </c>
      <c r="Z20" s="167" t="s">
        <v>77</v>
      </c>
      <c r="AA20" s="222"/>
      <c r="AB20" s="84">
        <v>0</v>
      </c>
      <c r="AC20" s="85">
        <v>0</v>
      </c>
      <c r="AD20" s="84">
        <v>0</v>
      </c>
      <c r="AE20" s="93">
        <v>0</v>
      </c>
      <c r="AF20" s="93">
        <v>0</v>
      </c>
      <c r="AG20" s="95">
        <v>1</v>
      </c>
      <c r="AH20" s="95">
        <v>2</v>
      </c>
      <c r="AI20" s="96">
        <v>0.5</v>
      </c>
      <c r="AJ20" s="31"/>
      <c r="AK20" s="132">
        <f t="shared" si="4"/>
        <v>3.5</v>
      </c>
      <c r="AL20" s="37"/>
      <c r="AM20" s="35"/>
      <c r="AN20" s="36"/>
      <c r="AO20" s="203" t="s">
        <v>64</v>
      </c>
      <c r="AP20" s="206"/>
      <c r="AQ20" s="202" t="s">
        <v>90</v>
      </c>
      <c r="AR20" s="52">
        <v>1</v>
      </c>
      <c r="AS20" s="53"/>
      <c r="AT20" s="54"/>
      <c r="AU20" s="26"/>
    </row>
    <row r="21" spans="1:47" s="25" customFormat="1" ht="15" x14ac:dyDescent="0.25">
      <c r="A21" s="40"/>
      <c r="B21" s="74" t="s">
        <v>37</v>
      </c>
      <c r="C21" s="75" t="s">
        <v>36</v>
      </c>
      <c r="D21" s="77" t="s">
        <v>20</v>
      </c>
      <c r="E21" s="255"/>
      <c r="F21" s="86">
        <v>0</v>
      </c>
      <c r="G21" s="87">
        <v>0</v>
      </c>
      <c r="H21" s="86">
        <v>0</v>
      </c>
      <c r="I21" s="95">
        <v>0</v>
      </c>
      <c r="J21" s="95">
        <v>0</v>
      </c>
      <c r="K21" s="95">
        <v>0</v>
      </c>
      <c r="L21" s="95">
        <v>0</v>
      </c>
      <c r="M21" s="96">
        <v>0</v>
      </c>
      <c r="N21" s="31"/>
      <c r="O21" s="133">
        <f t="shared" si="2"/>
        <v>0</v>
      </c>
      <c r="P21" s="37"/>
      <c r="Q21" s="35"/>
      <c r="R21" s="36"/>
      <c r="S21" s="169" t="s">
        <v>75</v>
      </c>
      <c r="T21" s="170" t="s">
        <v>75</v>
      </c>
      <c r="U21" s="171" t="s">
        <v>75</v>
      </c>
      <c r="V21" s="164" t="s">
        <v>75</v>
      </c>
      <c r="W21" s="172" t="s">
        <v>75</v>
      </c>
      <c r="X21" s="166" t="s">
        <v>75</v>
      </c>
      <c r="Y21" s="166" t="s">
        <v>75</v>
      </c>
      <c r="Z21" s="167" t="s">
        <v>75</v>
      </c>
      <c r="AA21" s="222"/>
      <c r="AB21" s="86">
        <v>1.5</v>
      </c>
      <c r="AC21" s="87">
        <v>2</v>
      </c>
      <c r="AD21" s="86">
        <v>1</v>
      </c>
      <c r="AE21" s="95">
        <v>8</v>
      </c>
      <c r="AF21" s="95">
        <v>1</v>
      </c>
      <c r="AG21" s="95">
        <v>1</v>
      </c>
      <c r="AH21" s="95">
        <v>2</v>
      </c>
      <c r="AI21" s="96">
        <v>0.5</v>
      </c>
      <c r="AJ21" s="31"/>
      <c r="AK21" s="132">
        <f t="shared" si="4"/>
        <v>17</v>
      </c>
      <c r="AL21" s="37"/>
      <c r="AM21" s="35"/>
      <c r="AN21" s="36"/>
      <c r="AO21" s="203" t="s">
        <v>64</v>
      </c>
      <c r="AP21" s="206"/>
      <c r="AQ21" s="202" t="s">
        <v>89</v>
      </c>
      <c r="AR21" s="52">
        <v>1</v>
      </c>
      <c r="AS21" s="53"/>
      <c r="AT21" s="54"/>
      <c r="AU21" s="26"/>
    </row>
    <row r="22" spans="1:47" ht="14.25" customHeight="1" x14ac:dyDescent="0.2">
      <c r="A22" s="40"/>
      <c r="B22" s="74" t="s">
        <v>11</v>
      </c>
      <c r="C22" s="75">
        <v>2.6819999999999999</v>
      </c>
      <c r="D22" s="76">
        <v>0.42</v>
      </c>
      <c r="E22" s="254"/>
      <c r="F22" s="84">
        <v>1</v>
      </c>
      <c r="G22" s="85">
        <v>3</v>
      </c>
      <c r="H22" s="84">
        <v>0.5</v>
      </c>
      <c r="I22" s="93">
        <v>8</v>
      </c>
      <c r="J22" s="93">
        <v>1</v>
      </c>
      <c r="K22" s="93">
        <v>2</v>
      </c>
      <c r="L22" s="93">
        <v>2</v>
      </c>
      <c r="M22" s="94">
        <v>1</v>
      </c>
      <c r="N22" s="31"/>
      <c r="O22" s="132">
        <f t="shared" si="2"/>
        <v>18.5</v>
      </c>
      <c r="P22" s="37"/>
      <c r="Q22" s="2"/>
      <c r="R22" s="32"/>
      <c r="S22" s="162"/>
      <c r="T22" s="163"/>
      <c r="U22" s="162"/>
      <c r="V22" s="160"/>
      <c r="W22" s="164"/>
      <c r="X22" s="164"/>
      <c r="Y22" s="164"/>
      <c r="Z22" s="165"/>
      <c r="AA22" s="183"/>
      <c r="AB22" s="84">
        <v>0</v>
      </c>
      <c r="AC22" s="85">
        <v>0</v>
      </c>
      <c r="AD22" s="84">
        <v>0</v>
      </c>
      <c r="AE22" s="93">
        <v>0</v>
      </c>
      <c r="AF22" s="93">
        <v>0</v>
      </c>
      <c r="AG22" s="93">
        <v>0</v>
      </c>
      <c r="AH22" s="93">
        <v>0</v>
      </c>
      <c r="AI22" s="94">
        <v>0</v>
      </c>
      <c r="AJ22" s="31"/>
      <c r="AK22" s="132">
        <f t="shared" si="4"/>
        <v>0</v>
      </c>
      <c r="AL22" s="228">
        <f>SUM(AK15:AK22)</f>
        <v>27.5</v>
      </c>
      <c r="AM22" s="35">
        <f>AL22*8.5</f>
        <v>233.75</v>
      </c>
      <c r="AN22" s="32"/>
      <c r="AO22" s="203"/>
      <c r="AP22" s="204" t="s">
        <v>68</v>
      </c>
      <c r="AQ22" s="202"/>
      <c r="AR22" s="52">
        <v>1</v>
      </c>
      <c r="AS22" s="53"/>
      <c r="AT22" s="54"/>
      <c r="AU22" s="24"/>
    </row>
    <row r="23" spans="1:47" ht="15" x14ac:dyDescent="0.25">
      <c r="A23" s="42"/>
      <c r="B23" s="78" t="s">
        <v>44</v>
      </c>
      <c r="C23" s="79">
        <v>7.3010000000000002</v>
      </c>
      <c r="D23" s="80"/>
      <c r="E23" s="254"/>
      <c r="F23" s="88"/>
      <c r="G23" s="89"/>
      <c r="H23" s="88"/>
      <c r="I23" s="97"/>
      <c r="J23" s="97"/>
      <c r="K23" s="98"/>
      <c r="L23" s="98"/>
      <c r="M23" s="99"/>
      <c r="N23" s="31"/>
      <c r="O23" s="134">
        <f t="shared" si="2"/>
        <v>0</v>
      </c>
      <c r="P23" s="37"/>
      <c r="Q23" s="2"/>
      <c r="R23" s="32"/>
      <c r="S23" s="173" t="s">
        <v>75</v>
      </c>
      <c r="T23" s="174"/>
      <c r="U23" s="173"/>
      <c r="V23" s="175"/>
      <c r="W23" s="175"/>
      <c r="X23" s="176" t="s">
        <v>78</v>
      </c>
      <c r="Y23" s="176"/>
      <c r="Z23" s="177" t="s">
        <v>76</v>
      </c>
      <c r="AA23" s="221"/>
      <c r="AB23" s="98">
        <v>0.25</v>
      </c>
      <c r="AC23" s="89" t="s">
        <v>86</v>
      </c>
      <c r="AD23" s="88"/>
      <c r="AE23" s="97"/>
      <c r="AF23" s="97"/>
      <c r="AG23" s="98">
        <v>0.125</v>
      </c>
      <c r="AH23" s="98" t="s">
        <v>87</v>
      </c>
      <c r="AI23" s="98" t="s">
        <v>87</v>
      </c>
      <c r="AJ23" s="31"/>
      <c r="AK23" s="134">
        <f t="shared" si="4"/>
        <v>0.375</v>
      </c>
      <c r="AL23" s="37"/>
      <c r="AM23" s="2"/>
      <c r="AN23" s="32"/>
      <c r="AO23" s="203" t="s">
        <v>64</v>
      </c>
      <c r="AP23" s="204"/>
      <c r="AQ23" s="202" t="s">
        <v>88</v>
      </c>
      <c r="AR23" s="55">
        <v>1</v>
      </c>
      <c r="AS23" s="56"/>
      <c r="AT23" s="57"/>
      <c r="AU23" s="24"/>
    </row>
    <row r="24" spans="1:47" s="25" customFormat="1" ht="15" x14ac:dyDescent="0.25">
      <c r="A24" s="40"/>
      <c r="B24" s="78" t="s">
        <v>12</v>
      </c>
      <c r="C24" s="79">
        <v>7.3019999999999996</v>
      </c>
      <c r="D24" s="81" t="s">
        <v>20</v>
      </c>
      <c r="E24" s="255"/>
      <c r="F24" s="88">
        <v>1</v>
      </c>
      <c r="G24" s="90">
        <v>1.5</v>
      </c>
      <c r="H24" s="88">
        <v>0.5</v>
      </c>
      <c r="I24" s="100">
        <v>8</v>
      </c>
      <c r="J24" s="100">
        <v>1</v>
      </c>
      <c r="K24" s="101">
        <v>0</v>
      </c>
      <c r="L24" s="101">
        <v>0</v>
      </c>
      <c r="M24" s="102">
        <v>0</v>
      </c>
      <c r="N24" s="31"/>
      <c r="O24" s="135">
        <f t="shared" si="2"/>
        <v>12</v>
      </c>
      <c r="P24" s="37"/>
      <c r="Q24" s="35"/>
      <c r="R24" s="36"/>
      <c r="S24" s="173"/>
      <c r="T24" s="178"/>
      <c r="U24" s="173"/>
      <c r="V24" s="179"/>
      <c r="W24" s="179"/>
      <c r="X24" s="180" t="s">
        <v>79</v>
      </c>
      <c r="Y24" s="180" t="s">
        <v>75</v>
      </c>
      <c r="Z24" s="181" t="s">
        <v>75</v>
      </c>
      <c r="AA24" s="222"/>
      <c r="AB24" s="88"/>
      <c r="AC24" s="90"/>
      <c r="AD24" s="88"/>
      <c r="AE24" s="100"/>
      <c r="AF24" s="100"/>
      <c r="AG24" s="98">
        <v>0.125</v>
      </c>
      <c r="AH24" s="101"/>
      <c r="AI24" s="98">
        <v>0.5</v>
      </c>
      <c r="AJ24" s="31"/>
      <c r="AK24" s="135">
        <f t="shared" si="4"/>
        <v>0.625</v>
      </c>
      <c r="AL24" s="37"/>
      <c r="AM24" s="35"/>
      <c r="AN24" s="36"/>
      <c r="AO24" s="203" t="s">
        <v>64</v>
      </c>
      <c r="AP24" s="206"/>
      <c r="AQ24" s="202"/>
      <c r="AR24" s="55">
        <v>1</v>
      </c>
      <c r="AS24" s="58"/>
      <c r="AT24" s="59"/>
      <c r="AU24" s="26"/>
    </row>
    <row r="25" spans="1:47" s="25" customFormat="1" ht="15" x14ac:dyDescent="0.25">
      <c r="A25" s="40"/>
      <c r="B25" s="78" t="s">
        <v>13</v>
      </c>
      <c r="C25" s="79">
        <v>7.3029999999999999</v>
      </c>
      <c r="D25" s="81" t="s">
        <v>20</v>
      </c>
      <c r="E25" s="255"/>
      <c r="F25" s="88">
        <v>1</v>
      </c>
      <c r="G25" s="90">
        <v>1.5</v>
      </c>
      <c r="H25" s="88">
        <v>0.5</v>
      </c>
      <c r="I25" s="100">
        <v>8</v>
      </c>
      <c r="J25" s="100">
        <v>1</v>
      </c>
      <c r="K25" s="101">
        <v>0</v>
      </c>
      <c r="L25" s="101">
        <v>0</v>
      </c>
      <c r="M25" s="102">
        <v>0</v>
      </c>
      <c r="N25" s="31"/>
      <c r="O25" s="135">
        <f t="shared" si="2"/>
        <v>12</v>
      </c>
      <c r="P25" s="37"/>
      <c r="Q25" s="35"/>
      <c r="R25" s="36"/>
      <c r="S25" s="173"/>
      <c r="T25" s="178"/>
      <c r="U25" s="173"/>
      <c r="V25" s="179"/>
      <c r="W25" s="179"/>
      <c r="X25" s="180" t="s">
        <v>79</v>
      </c>
      <c r="Y25" s="180" t="s">
        <v>75</v>
      </c>
      <c r="Z25" s="181" t="s">
        <v>75</v>
      </c>
      <c r="AA25" s="222"/>
      <c r="AB25" s="88"/>
      <c r="AC25" s="90"/>
      <c r="AD25" s="88"/>
      <c r="AE25" s="100"/>
      <c r="AF25" s="100"/>
      <c r="AG25" s="98">
        <v>0.125</v>
      </c>
      <c r="AH25" s="101"/>
      <c r="AI25" s="98">
        <v>0.5</v>
      </c>
      <c r="AJ25" s="31"/>
      <c r="AK25" s="135">
        <f t="shared" si="4"/>
        <v>0.625</v>
      </c>
      <c r="AL25" s="37"/>
      <c r="AM25" s="35"/>
      <c r="AN25" s="36"/>
      <c r="AO25" s="203" t="s">
        <v>64</v>
      </c>
      <c r="AP25" s="206"/>
      <c r="AQ25" s="202"/>
      <c r="AR25" s="55">
        <v>1</v>
      </c>
      <c r="AS25" s="58"/>
      <c r="AT25" s="59"/>
      <c r="AU25" s="26"/>
    </row>
    <row r="26" spans="1:47" s="25" customFormat="1" ht="15" x14ac:dyDescent="0.25">
      <c r="A26" s="42"/>
      <c r="B26" s="78" t="s">
        <v>45</v>
      </c>
      <c r="C26" s="79">
        <v>7.3040000000000003</v>
      </c>
      <c r="D26" s="81"/>
      <c r="E26" s="255"/>
      <c r="F26" s="88"/>
      <c r="G26" s="90"/>
      <c r="H26" s="88"/>
      <c r="I26" s="100"/>
      <c r="J26" s="100"/>
      <c r="K26" s="101"/>
      <c r="L26" s="101"/>
      <c r="M26" s="102"/>
      <c r="N26" s="31"/>
      <c r="O26" s="135">
        <f t="shared" si="2"/>
        <v>0</v>
      </c>
      <c r="P26" s="37"/>
      <c r="Q26" s="35"/>
      <c r="R26" s="36"/>
      <c r="S26" s="173" t="s">
        <v>75</v>
      </c>
      <c r="T26" s="174"/>
      <c r="U26" s="173"/>
      <c r="V26" s="179"/>
      <c r="W26" s="179"/>
      <c r="X26" s="176" t="s">
        <v>78</v>
      </c>
      <c r="Y26" s="180"/>
      <c r="Z26" s="181" t="s">
        <v>76</v>
      </c>
      <c r="AA26" s="222"/>
      <c r="AB26" s="98">
        <v>0.25</v>
      </c>
      <c r="AC26" s="89" t="s">
        <v>86</v>
      </c>
      <c r="AD26" s="88"/>
      <c r="AE26" s="100"/>
      <c r="AF26" s="100"/>
      <c r="AG26" s="98">
        <v>0.125</v>
      </c>
      <c r="AH26" s="98" t="s">
        <v>87</v>
      </c>
      <c r="AI26" s="98" t="s">
        <v>87</v>
      </c>
      <c r="AJ26" s="31"/>
      <c r="AK26" s="135">
        <f t="shared" si="4"/>
        <v>0.375</v>
      </c>
      <c r="AL26" s="37"/>
      <c r="AM26" s="35"/>
      <c r="AN26" s="36"/>
      <c r="AO26" s="203" t="s">
        <v>64</v>
      </c>
      <c r="AP26" s="206"/>
      <c r="AQ26" s="202" t="s">
        <v>88</v>
      </c>
      <c r="AR26" s="55">
        <v>1</v>
      </c>
      <c r="AS26" s="58"/>
      <c r="AT26" s="59"/>
      <c r="AU26" s="26"/>
    </row>
    <row r="27" spans="1:47" s="25" customFormat="1" ht="15" x14ac:dyDescent="0.25">
      <c r="A27" s="42"/>
      <c r="B27" s="78" t="s">
        <v>46</v>
      </c>
      <c r="C27" s="79">
        <v>7.3049999999999997</v>
      </c>
      <c r="D27" s="81"/>
      <c r="E27" s="255"/>
      <c r="F27" s="88"/>
      <c r="G27" s="90"/>
      <c r="H27" s="88"/>
      <c r="I27" s="100"/>
      <c r="J27" s="100"/>
      <c r="K27" s="101"/>
      <c r="L27" s="101"/>
      <c r="M27" s="102"/>
      <c r="N27" s="31"/>
      <c r="O27" s="135">
        <f t="shared" si="2"/>
        <v>0</v>
      </c>
      <c r="P27" s="37"/>
      <c r="Q27" s="35"/>
      <c r="R27" s="36"/>
      <c r="S27" s="173" t="s">
        <v>75</v>
      </c>
      <c r="T27" s="174"/>
      <c r="U27" s="173"/>
      <c r="V27" s="179"/>
      <c r="W27" s="179"/>
      <c r="X27" s="176" t="s">
        <v>78</v>
      </c>
      <c r="Y27" s="180"/>
      <c r="Z27" s="181" t="s">
        <v>76</v>
      </c>
      <c r="AA27" s="222"/>
      <c r="AB27" s="98">
        <v>0.25</v>
      </c>
      <c r="AC27" s="89" t="s">
        <v>86</v>
      </c>
      <c r="AD27" s="88"/>
      <c r="AE27" s="100"/>
      <c r="AF27" s="100"/>
      <c r="AG27" s="98">
        <v>0.125</v>
      </c>
      <c r="AH27" s="98" t="s">
        <v>87</v>
      </c>
      <c r="AI27" s="98" t="s">
        <v>87</v>
      </c>
      <c r="AJ27" s="31"/>
      <c r="AK27" s="135">
        <f t="shared" si="4"/>
        <v>0.375</v>
      </c>
      <c r="AL27" s="37"/>
      <c r="AM27" s="35"/>
      <c r="AN27" s="36"/>
      <c r="AO27" s="203" t="s">
        <v>64</v>
      </c>
      <c r="AP27" s="206"/>
      <c r="AQ27" s="202" t="s">
        <v>88</v>
      </c>
      <c r="AR27" s="55">
        <v>1</v>
      </c>
      <c r="AS27" s="58"/>
      <c r="AT27" s="59"/>
      <c r="AU27" s="26"/>
    </row>
    <row r="28" spans="1:47" ht="14.25" customHeight="1" x14ac:dyDescent="0.25">
      <c r="A28" s="40"/>
      <c r="B28" s="78" t="s">
        <v>14</v>
      </c>
      <c r="C28" s="79">
        <v>7.306</v>
      </c>
      <c r="D28" s="80">
        <v>0.318</v>
      </c>
      <c r="E28" s="254"/>
      <c r="F28" s="88">
        <v>1</v>
      </c>
      <c r="G28" s="90">
        <v>2</v>
      </c>
      <c r="H28" s="88">
        <v>0.5</v>
      </c>
      <c r="I28" s="97">
        <v>0</v>
      </c>
      <c r="J28" s="97">
        <v>0</v>
      </c>
      <c r="K28" s="100">
        <v>2</v>
      </c>
      <c r="L28" s="100">
        <v>2</v>
      </c>
      <c r="M28" s="103">
        <v>1</v>
      </c>
      <c r="N28" s="31"/>
      <c r="O28" s="135">
        <f t="shared" si="2"/>
        <v>8.5</v>
      </c>
      <c r="P28" s="2"/>
      <c r="Q28" s="2"/>
      <c r="R28" s="32"/>
      <c r="S28" s="173"/>
      <c r="T28" s="178"/>
      <c r="U28" s="173"/>
      <c r="V28" s="175"/>
      <c r="W28" s="175"/>
      <c r="X28" s="179"/>
      <c r="Y28" s="179"/>
      <c r="Z28" s="182"/>
      <c r="AA28" s="183"/>
      <c r="AB28" s="88"/>
      <c r="AC28" s="90"/>
      <c r="AD28" s="88"/>
      <c r="AE28" s="97"/>
      <c r="AF28" s="97"/>
      <c r="AG28" s="98">
        <v>0.125</v>
      </c>
      <c r="AH28" s="100"/>
      <c r="AI28" s="98" t="s">
        <v>87</v>
      </c>
      <c r="AJ28" s="31"/>
      <c r="AK28" s="135">
        <f t="shared" si="4"/>
        <v>0.125</v>
      </c>
      <c r="AL28" s="2"/>
      <c r="AM28" s="2"/>
      <c r="AN28" s="32"/>
      <c r="AO28" s="203"/>
      <c r="AP28" s="204" t="s">
        <v>68</v>
      </c>
      <c r="AQ28" s="202"/>
      <c r="AR28" s="55">
        <v>1</v>
      </c>
      <c r="AS28" s="58"/>
      <c r="AT28" s="59"/>
      <c r="AU28" s="24"/>
    </row>
    <row r="29" spans="1:47" ht="14.25" customHeight="1" x14ac:dyDescent="0.25">
      <c r="A29" s="40"/>
      <c r="B29" s="78" t="s">
        <v>15</v>
      </c>
      <c r="C29" s="79">
        <v>7.3070000000000004</v>
      </c>
      <c r="D29" s="80">
        <v>0.37</v>
      </c>
      <c r="E29" s="254"/>
      <c r="F29" s="88">
        <v>1</v>
      </c>
      <c r="G29" s="90">
        <v>2</v>
      </c>
      <c r="H29" s="88">
        <v>0.5</v>
      </c>
      <c r="I29" s="97">
        <v>0</v>
      </c>
      <c r="J29" s="97">
        <v>0</v>
      </c>
      <c r="K29" s="100">
        <v>2</v>
      </c>
      <c r="L29" s="100">
        <v>2</v>
      </c>
      <c r="M29" s="103">
        <v>1</v>
      </c>
      <c r="N29" s="31"/>
      <c r="O29" s="135">
        <f t="shared" si="2"/>
        <v>8.5</v>
      </c>
      <c r="P29" s="2"/>
      <c r="Q29" s="2"/>
      <c r="R29" s="32"/>
      <c r="S29" s="173"/>
      <c r="T29" s="178"/>
      <c r="U29" s="173"/>
      <c r="V29" s="175"/>
      <c r="W29" s="175"/>
      <c r="X29" s="179"/>
      <c r="Y29" s="179"/>
      <c r="Z29" s="182"/>
      <c r="AA29" s="183"/>
      <c r="AB29" s="88"/>
      <c r="AC29" s="90"/>
      <c r="AD29" s="88"/>
      <c r="AE29" s="97"/>
      <c r="AF29" s="97"/>
      <c r="AG29" s="98">
        <v>0.125</v>
      </c>
      <c r="AH29" s="100"/>
      <c r="AI29" s="98" t="s">
        <v>87</v>
      </c>
      <c r="AJ29" s="31"/>
      <c r="AK29" s="135">
        <f t="shared" si="4"/>
        <v>0.125</v>
      </c>
      <c r="AL29" s="2"/>
      <c r="AM29" s="2"/>
      <c r="AN29" s="32"/>
      <c r="AO29" s="203"/>
      <c r="AP29" s="204" t="s">
        <v>68</v>
      </c>
      <c r="AQ29" s="202"/>
      <c r="AR29" s="55">
        <v>1</v>
      </c>
      <c r="AS29" s="58"/>
      <c r="AT29" s="59"/>
      <c r="AU29" s="24"/>
    </row>
    <row r="30" spans="1:47" ht="15" x14ac:dyDescent="0.25">
      <c r="A30" s="42"/>
      <c r="B30" s="78" t="s">
        <v>47</v>
      </c>
      <c r="C30" s="79" t="s">
        <v>50</v>
      </c>
      <c r="D30" s="80"/>
      <c r="E30" s="254"/>
      <c r="F30" s="88"/>
      <c r="G30" s="90"/>
      <c r="H30" s="88"/>
      <c r="I30" s="97"/>
      <c r="J30" s="97"/>
      <c r="K30" s="100"/>
      <c r="L30" s="100"/>
      <c r="M30" s="103"/>
      <c r="N30" s="31"/>
      <c r="O30" s="135">
        <f t="shared" si="2"/>
        <v>0</v>
      </c>
      <c r="P30" s="2"/>
      <c r="Q30" s="2"/>
      <c r="R30" s="32"/>
      <c r="S30" s="173" t="s">
        <v>75</v>
      </c>
      <c r="T30" s="174"/>
      <c r="U30" s="173"/>
      <c r="V30" s="175"/>
      <c r="W30" s="175"/>
      <c r="X30" s="176" t="s">
        <v>78</v>
      </c>
      <c r="Y30" s="179"/>
      <c r="Z30" s="182" t="s">
        <v>76</v>
      </c>
      <c r="AA30" s="183"/>
      <c r="AB30" s="98">
        <v>0.25</v>
      </c>
      <c r="AC30" s="89" t="s">
        <v>86</v>
      </c>
      <c r="AD30" s="88"/>
      <c r="AE30" s="97"/>
      <c r="AF30" s="97"/>
      <c r="AG30" s="98">
        <v>0.125</v>
      </c>
      <c r="AH30" s="98" t="s">
        <v>87</v>
      </c>
      <c r="AI30" s="98" t="s">
        <v>87</v>
      </c>
      <c r="AJ30" s="31"/>
      <c r="AK30" s="135">
        <f t="shared" si="4"/>
        <v>0.375</v>
      </c>
      <c r="AL30" s="2"/>
      <c r="AM30" s="2"/>
      <c r="AN30" s="32"/>
      <c r="AO30" s="203" t="s">
        <v>64</v>
      </c>
      <c r="AP30" s="204"/>
      <c r="AQ30" s="202" t="s">
        <v>88</v>
      </c>
      <c r="AR30" s="55">
        <v>1</v>
      </c>
      <c r="AS30" s="58"/>
      <c r="AT30" s="59"/>
      <c r="AU30" s="24"/>
    </row>
    <row r="31" spans="1:47" ht="15" x14ac:dyDescent="0.25">
      <c r="A31" s="42"/>
      <c r="B31" s="78" t="s">
        <v>48</v>
      </c>
      <c r="C31" s="79" t="s">
        <v>51</v>
      </c>
      <c r="D31" s="80"/>
      <c r="E31" s="254"/>
      <c r="F31" s="88"/>
      <c r="G31" s="90"/>
      <c r="H31" s="88"/>
      <c r="I31" s="97"/>
      <c r="J31" s="97"/>
      <c r="K31" s="100"/>
      <c r="L31" s="100"/>
      <c r="M31" s="103"/>
      <c r="N31" s="31"/>
      <c r="O31" s="135">
        <f t="shared" si="2"/>
        <v>0</v>
      </c>
      <c r="P31" s="2"/>
      <c r="Q31" s="2"/>
      <c r="R31" s="32"/>
      <c r="S31" s="173" t="s">
        <v>75</v>
      </c>
      <c r="T31" s="174"/>
      <c r="U31" s="173"/>
      <c r="V31" s="175"/>
      <c r="W31" s="175"/>
      <c r="X31" s="176" t="s">
        <v>78</v>
      </c>
      <c r="Y31" s="179"/>
      <c r="Z31" s="182" t="s">
        <v>76</v>
      </c>
      <c r="AA31" s="183"/>
      <c r="AB31" s="98">
        <v>0.25</v>
      </c>
      <c r="AC31" s="89" t="s">
        <v>86</v>
      </c>
      <c r="AD31" s="88"/>
      <c r="AE31" s="97"/>
      <c r="AF31" s="97"/>
      <c r="AG31" s="98">
        <v>0.125</v>
      </c>
      <c r="AH31" s="98" t="s">
        <v>87</v>
      </c>
      <c r="AI31" s="98" t="s">
        <v>87</v>
      </c>
      <c r="AJ31" s="31"/>
      <c r="AK31" s="135">
        <f t="shared" si="4"/>
        <v>0.375</v>
      </c>
      <c r="AL31" s="2"/>
      <c r="AM31" s="2"/>
      <c r="AN31" s="32"/>
      <c r="AO31" s="203" t="s">
        <v>64</v>
      </c>
      <c r="AP31" s="204"/>
      <c r="AQ31" s="202" t="s">
        <v>88</v>
      </c>
      <c r="AR31" s="55">
        <v>1</v>
      </c>
      <c r="AS31" s="58"/>
      <c r="AT31" s="59"/>
      <c r="AU31" s="24"/>
    </row>
    <row r="32" spans="1:47" ht="15" x14ac:dyDescent="0.25">
      <c r="A32" s="42"/>
      <c r="B32" s="78" t="s">
        <v>49</v>
      </c>
      <c r="C32" s="79" t="s">
        <v>52</v>
      </c>
      <c r="D32" s="80"/>
      <c r="E32" s="254"/>
      <c r="F32" s="88"/>
      <c r="G32" s="90"/>
      <c r="H32" s="88"/>
      <c r="I32" s="97"/>
      <c r="J32" s="97"/>
      <c r="K32" s="100"/>
      <c r="L32" s="100"/>
      <c r="M32" s="103"/>
      <c r="N32" s="31"/>
      <c r="O32" s="135">
        <f t="shared" si="2"/>
        <v>0</v>
      </c>
      <c r="P32" s="2"/>
      <c r="Q32" s="2"/>
      <c r="R32" s="32"/>
      <c r="S32" s="173" t="s">
        <v>75</v>
      </c>
      <c r="T32" s="174"/>
      <c r="U32" s="173"/>
      <c r="V32" s="175"/>
      <c r="W32" s="175"/>
      <c r="X32" s="176" t="s">
        <v>78</v>
      </c>
      <c r="Y32" s="179"/>
      <c r="Z32" s="182" t="s">
        <v>76</v>
      </c>
      <c r="AA32" s="183"/>
      <c r="AB32" s="98">
        <v>0.25</v>
      </c>
      <c r="AC32" s="89" t="s">
        <v>86</v>
      </c>
      <c r="AD32" s="88"/>
      <c r="AE32" s="97"/>
      <c r="AF32" s="97"/>
      <c r="AG32" s="98">
        <v>0.125</v>
      </c>
      <c r="AH32" s="98" t="s">
        <v>87</v>
      </c>
      <c r="AI32" s="98" t="s">
        <v>87</v>
      </c>
      <c r="AJ32" s="31"/>
      <c r="AK32" s="135">
        <f t="shared" si="4"/>
        <v>0.375</v>
      </c>
      <c r="AL32" s="2"/>
      <c r="AM32" s="2"/>
      <c r="AN32" s="32"/>
      <c r="AO32" s="203" t="s">
        <v>64</v>
      </c>
      <c r="AP32" s="204"/>
      <c r="AQ32" s="202" t="s">
        <v>88</v>
      </c>
      <c r="AR32" s="55">
        <v>1</v>
      </c>
      <c r="AS32" s="58"/>
      <c r="AT32" s="59"/>
      <c r="AU32" s="24"/>
    </row>
    <row r="33" spans="1:47" ht="15" x14ac:dyDescent="0.25">
      <c r="A33" s="42"/>
      <c r="B33" s="78" t="s">
        <v>54</v>
      </c>
      <c r="C33" s="79">
        <v>7.3090000000000002</v>
      </c>
      <c r="D33" s="80"/>
      <c r="E33" s="254"/>
      <c r="F33" s="88"/>
      <c r="G33" s="90"/>
      <c r="H33" s="88"/>
      <c r="I33" s="97"/>
      <c r="J33" s="97"/>
      <c r="K33" s="100"/>
      <c r="L33" s="100"/>
      <c r="M33" s="103"/>
      <c r="N33" s="31"/>
      <c r="O33" s="135">
        <f t="shared" si="2"/>
        <v>0</v>
      </c>
      <c r="P33" s="2"/>
      <c r="Q33" s="2"/>
      <c r="R33" s="32"/>
      <c r="S33" s="173" t="s">
        <v>75</v>
      </c>
      <c r="T33" s="174"/>
      <c r="U33" s="173"/>
      <c r="V33" s="175"/>
      <c r="W33" s="175"/>
      <c r="X33" s="176" t="s">
        <v>78</v>
      </c>
      <c r="Y33" s="179"/>
      <c r="Z33" s="182" t="s">
        <v>76</v>
      </c>
      <c r="AA33" s="183"/>
      <c r="AB33" s="98">
        <v>0.25</v>
      </c>
      <c r="AC33" s="89" t="s">
        <v>86</v>
      </c>
      <c r="AD33" s="88"/>
      <c r="AE33" s="97"/>
      <c r="AF33" s="97"/>
      <c r="AG33" s="98">
        <v>0.125</v>
      </c>
      <c r="AH33" s="98" t="s">
        <v>87</v>
      </c>
      <c r="AI33" s="98" t="s">
        <v>87</v>
      </c>
      <c r="AJ33" s="31"/>
      <c r="AK33" s="135">
        <f t="shared" si="4"/>
        <v>0.375</v>
      </c>
      <c r="AL33" s="2"/>
      <c r="AM33" s="2"/>
      <c r="AN33" s="32"/>
      <c r="AO33" s="203" t="s">
        <v>64</v>
      </c>
      <c r="AP33" s="204"/>
      <c r="AQ33" s="202" t="s">
        <v>88</v>
      </c>
      <c r="AR33" s="55">
        <v>1</v>
      </c>
      <c r="AS33" s="58"/>
      <c r="AT33" s="59"/>
      <c r="AU33" s="24"/>
    </row>
    <row r="34" spans="1:47" ht="15" x14ac:dyDescent="0.25">
      <c r="A34" s="42"/>
      <c r="B34" s="78" t="s">
        <v>55</v>
      </c>
      <c r="C34" s="79">
        <v>7.31</v>
      </c>
      <c r="D34" s="80"/>
      <c r="E34" s="254"/>
      <c r="F34" s="88"/>
      <c r="G34" s="90"/>
      <c r="H34" s="88"/>
      <c r="I34" s="97"/>
      <c r="J34" s="97"/>
      <c r="K34" s="100"/>
      <c r="L34" s="100"/>
      <c r="M34" s="103"/>
      <c r="N34" s="31"/>
      <c r="O34" s="135">
        <f t="shared" si="2"/>
        <v>0</v>
      </c>
      <c r="P34" s="2"/>
      <c r="Q34" s="2"/>
      <c r="R34" s="32"/>
      <c r="S34" s="173" t="s">
        <v>75</v>
      </c>
      <c r="T34" s="174"/>
      <c r="U34" s="173"/>
      <c r="V34" s="175"/>
      <c r="W34" s="175"/>
      <c r="X34" s="176" t="s">
        <v>78</v>
      </c>
      <c r="Y34" s="179"/>
      <c r="Z34" s="182" t="s">
        <v>76</v>
      </c>
      <c r="AA34" s="183"/>
      <c r="AB34" s="98">
        <v>0.25</v>
      </c>
      <c r="AC34" s="89" t="s">
        <v>86</v>
      </c>
      <c r="AD34" s="88"/>
      <c r="AE34" s="97"/>
      <c r="AF34" s="97"/>
      <c r="AG34" s="98">
        <v>0.125</v>
      </c>
      <c r="AH34" s="98" t="s">
        <v>87</v>
      </c>
      <c r="AI34" s="98" t="s">
        <v>87</v>
      </c>
      <c r="AJ34" s="31"/>
      <c r="AK34" s="135">
        <f t="shared" si="4"/>
        <v>0.375</v>
      </c>
      <c r="AL34" s="2"/>
      <c r="AM34" s="2"/>
      <c r="AN34" s="32"/>
      <c r="AO34" s="203" t="s">
        <v>64</v>
      </c>
      <c r="AP34" s="204"/>
      <c r="AQ34" s="202" t="s">
        <v>88</v>
      </c>
      <c r="AR34" s="55">
        <v>1</v>
      </c>
      <c r="AS34" s="58"/>
      <c r="AT34" s="59"/>
      <c r="AU34" s="24"/>
    </row>
    <row r="35" spans="1:47" ht="15" x14ac:dyDescent="0.25">
      <c r="A35" s="42"/>
      <c r="B35" s="78" t="s">
        <v>56</v>
      </c>
      <c r="C35" s="79" t="s">
        <v>53</v>
      </c>
      <c r="D35" s="80"/>
      <c r="E35" s="254"/>
      <c r="F35" s="88"/>
      <c r="G35" s="90"/>
      <c r="H35" s="88"/>
      <c r="I35" s="97"/>
      <c r="J35" s="97"/>
      <c r="K35" s="100"/>
      <c r="L35" s="100"/>
      <c r="M35" s="103"/>
      <c r="N35" s="31"/>
      <c r="O35" s="135">
        <f t="shared" si="2"/>
        <v>0</v>
      </c>
      <c r="P35" s="2"/>
      <c r="Q35" s="2"/>
      <c r="R35" s="32"/>
      <c r="S35" s="173" t="s">
        <v>75</v>
      </c>
      <c r="T35" s="174"/>
      <c r="U35" s="173"/>
      <c r="V35" s="175"/>
      <c r="W35" s="175"/>
      <c r="X35" s="176" t="s">
        <v>78</v>
      </c>
      <c r="Y35" s="179"/>
      <c r="Z35" s="182" t="s">
        <v>76</v>
      </c>
      <c r="AA35" s="183"/>
      <c r="AB35" s="98" t="s">
        <v>76</v>
      </c>
      <c r="AC35" s="89" t="s">
        <v>86</v>
      </c>
      <c r="AD35" s="88"/>
      <c r="AE35" s="97"/>
      <c r="AF35" s="97"/>
      <c r="AG35" s="98" t="s">
        <v>76</v>
      </c>
      <c r="AH35" s="98" t="s">
        <v>87</v>
      </c>
      <c r="AI35" s="98" t="s">
        <v>87</v>
      </c>
      <c r="AJ35" s="31"/>
      <c r="AK35" s="135">
        <f t="shared" si="4"/>
        <v>0</v>
      </c>
      <c r="AL35" s="2"/>
      <c r="AM35" s="2"/>
      <c r="AN35" s="32"/>
      <c r="AO35" s="203" t="s">
        <v>64</v>
      </c>
      <c r="AP35" s="204"/>
      <c r="AQ35" s="202" t="s">
        <v>88</v>
      </c>
      <c r="AR35" s="55">
        <v>1</v>
      </c>
      <c r="AS35" s="58"/>
      <c r="AT35" s="59"/>
      <c r="AU35" s="24"/>
    </row>
    <row r="36" spans="1:47" ht="15" x14ac:dyDescent="0.25">
      <c r="A36" s="42"/>
      <c r="B36" s="78" t="s">
        <v>57</v>
      </c>
      <c r="C36" s="79" t="s">
        <v>53</v>
      </c>
      <c r="D36" s="80"/>
      <c r="E36" s="254"/>
      <c r="F36" s="88"/>
      <c r="G36" s="90"/>
      <c r="H36" s="88"/>
      <c r="I36" s="97"/>
      <c r="J36" s="97"/>
      <c r="K36" s="100"/>
      <c r="L36" s="100"/>
      <c r="M36" s="103"/>
      <c r="N36" s="31"/>
      <c r="O36" s="135">
        <f t="shared" si="2"/>
        <v>0</v>
      </c>
      <c r="P36" s="2"/>
      <c r="Q36" s="2"/>
      <c r="R36" s="32"/>
      <c r="S36" s="173" t="s">
        <v>75</v>
      </c>
      <c r="T36" s="174"/>
      <c r="U36" s="173"/>
      <c r="V36" s="175"/>
      <c r="W36" s="175"/>
      <c r="X36" s="176" t="s">
        <v>78</v>
      </c>
      <c r="Y36" s="179"/>
      <c r="Z36" s="182" t="s">
        <v>76</v>
      </c>
      <c r="AA36" s="183"/>
      <c r="AB36" s="98" t="s">
        <v>76</v>
      </c>
      <c r="AC36" s="89" t="s">
        <v>86</v>
      </c>
      <c r="AD36" s="88"/>
      <c r="AE36" s="97"/>
      <c r="AF36" s="97"/>
      <c r="AG36" s="98" t="s">
        <v>76</v>
      </c>
      <c r="AH36" s="98" t="s">
        <v>87</v>
      </c>
      <c r="AI36" s="98" t="s">
        <v>87</v>
      </c>
      <c r="AJ36" s="31"/>
      <c r="AK36" s="135">
        <f t="shared" si="4"/>
        <v>0</v>
      </c>
      <c r="AL36" s="2"/>
      <c r="AM36" s="2"/>
      <c r="AN36" s="32"/>
      <c r="AO36" s="203" t="s">
        <v>64</v>
      </c>
      <c r="AP36" s="204"/>
      <c r="AQ36" s="202" t="s">
        <v>88</v>
      </c>
      <c r="AR36" s="55">
        <v>1</v>
      </c>
      <c r="AS36" s="58"/>
      <c r="AT36" s="59"/>
      <c r="AU36" s="24"/>
    </row>
    <row r="37" spans="1:47" ht="15" x14ac:dyDescent="0.25">
      <c r="A37" s="42"/>
      <c r="B37" s="78" t="s">
        <v>58</v>
      </c>
      <c r="C37" s="79">
        <v>7.3129999999999997</v>
      </c>
      <c r="D37" s="80"/>
      <c r="E37" s="254"/>
      <c r="F37" s="88"/>
      <c r="G37" s="90"/>
      <c r="H37" s="88"/>
      <c r="I37" s="97"/>
      <c r="J37" s="97"/>
      <c r="K37" s="100"/>
      <c r="L37" s="100"/>
      <c r="M37" s="103"/>
      <c r="N37" s="31"/>
      <c r="O37" s="135">
        <f t="shared" si="2"/>
        <v>0</v>
      </c>
      <c r="P37" s="2"/>
      <c r="Q37" s="2"/>
      <c r="R37" s="32"/>
      <c r="S37" s="173" t="s">
        <v>75</v>
      </c>
      <c r="T37" s="174"/>
      <c r="U37" s="173"/>
      <c r="V37" s="175"/>
      <c r="W37" s="175"/>
      <c r="X37" s="176" t="s">
        <v>78</v>
      </c>
      <c r="Y37" s="179"/>
      <c r="Z37" s="182" t="s">
        <v>76</v>
      </c>
      <c r="AA37" s="183"/>
      <c r="AB37" s="98">
        <v>0.25</v>
      </c>
      <c r="AC37" s="89" t="s">
        <v>86</v>
      </c>
      <c r="AD37" s="88"/>
      <c r="AE37" s="97"/>
      <c r="AF37" s="97"/>
      <c r="AG37" s="98">
        <v>0.125</v>
      </c>
      <c r="AH37" s="98" t="s">
        <v>87</v>
      </c>
      <c r="AI37" s="98" t="s">
        <v>87</v>
      </c>
      <c r="AJ37" s="31"/>
      <c r="AK37" s="135">
        <f t="shared" si="4"/>
        <v>0.375</v>
      </c>
      <c r="AL37" s="249">
        <f>SUM(AK23:AK37)</f>
        <v>4.875</v>
      </c>
      <c r="AM37" s="246">
        <f>AL37*8.5</f>
        <v>41.4375</v>
      </c>
      <c r="AN37" s="32"/>
      <c r="AO37" s="203" t="s">
        <v>64</v>
      </c>
      <c r="AP37" s="204"/>
      <c r="AQ37" s="202" t="s">
        <v>88</v>
      </c>
      <c r="AR37" s="55">
        <v>1</v>
      </c>
      <c r="AS37" s="58"/>
      <c r="AT37" s="59"/>
      <c r="AU37" s="24"/>
    </row>
    <row r="38" spans="1:47" ht="14.25" customHeight="1" x14ac:dyDescent="0.2">
      <c r="A38" s="40"/>
      <c r="B38" s="66" t="s">
        <v>16</v>
      </c>
      <c r="C38" s="64" t="s">
        <v>17</v>
      </c>
      <c r="D38" s="65">
        <v>0.08</v>
      </c>
      <c r="E38" s="256"/>
      <c r="F38" s="67">
        <v>2</v>
      </c>
      <c r="G38" s="68">
        <v>1</v>
      </c>
      <c r="H38" s="67">
        <v>1</v>
      </c>
      <c r="I38" s="69">
        <v>2</v>
      </c>
      <c r="J38" s="69">
        <v>1</v>
      </c>
      <c r="K38" s="69">
        <v>5</v>
      </c>
      <c r="L38" s="69">
        <v>5</v>
      </c>
      <c r="M38" s="70">
        <v>1</v>
      </c>
      <c r="N38" s="31"/>
      <c r="O38" s="136">
        <f t="shared" ref="O38:O43" si="5">SUM(F38:M38)</f>
        <v>18</v>
      </c>
      <c r="P38" s="2"/>
      <c r="Q38" s="2"/>
      <c r="R38" s="32"/>
      <c r="S38" s="250"/>
      <c r="T38" s="251"/>
      <c r="U38" s="253"/>
      <c r="V38" s="251"/>
      <c r="W38" s="251"/>
      <c r="X38" s="251"/>
      <c r="Y38" s="251"/>
      <c r="Z38" s="252"/>
      <c r="AA38" s="183"/>
      <c r="AB38" s="67"/>
      <c r="AC38" s="68"/>
      <c r="AD38" s="67"/>
      <c r="AE38" s="69"/>
      <c r="AF38" s="69"/>
      <c r="AG38" s="69"/>
      <c r="AH38" s="69"/>
      <c r="AI38" s="70"/>
      <c r="AJ38" s="31"/>
      <c r="AK38" s="136">
        <f t="shared" ref="AK38:AK43" si="6">SUM(AB38:AI38)</f>
        <v>0</v>
      </c>
      <c r="AL38" s="2"/>
      <c r="AM38" s="2"/>
      <c r="AN38" s="32"/>
      <c r="AO38" s="203"/>
      <c r="AP38" s="204" t="s">
        <v>68</v>
      </c>
      <c r="AQ38" s="202" t="s">
        <v>69</v>
      </c>
      <c r="AR38" s="60"/>
      <c r="AS38" s="61"/>
      <c r="AT38" s="62">
        <v>1</v>
      </c>
      <c r="AU38" s="24"/>
    </row>
    <row r="39" spans="1:47" ht="14.25" customHeight="1" x14ac:dyDescent="0.2">
      <c r="A39" s="42"/>
      <c r="B39" s="63" t="s">
        <v>59</v>
      </c>
      <c r="C39" s="64">
        <v>15.301</v>
      </c>
      <c r="D39" s="65"/>
      <c r="E39" s="256"/>
      <c r="F39" s="67"/>
      <c r="G39" s="68"/>
      <c r="H39" s="67"/>
      <c r="I39" s="69"/>
      <c r="J39" s="69"/>
      <c r="K39" s="69"/>
      <c r="L39" s="69"/>
      <c r="M39" s="70"/>
      <c r="N39" s="31"/>
      <c r="O39" s="136">
        <f t="shared" si="5"/>
        <v>0</v>
      </c>
      <c r="P39" s="2"/>
      <c r="Q39" s="2"/>
      <c r="R39" s="32"/>
      <c r="S39" s="227" t="s">
        <v>75</v>
      </c>
      <c r="T39" s="186"/>
      <c r="U39" s="184" t="s">
        <v>75</v>
      </c>
      <c r="V39" s="185"/>
      <c r="W39" s="185"/>
      <c r="X39" s="185" t="s">
        <v>75</v>
      </c>
      <c r="Y39" s="185"/>
      <c r="Z39" s="186"/>
      <c r="AA39" s="183"/>
      <c r="AB39" s="67"/>
      <c r="AC39" s="68" t="s">
        <v>86</v>
      </c>
      <c r="AD39" s="67"/>
      <c r="AE39" s="69"/>
      <c r="AF39" s="69"/>
      <c r="AG39" s="69"/>
      <c r="AH39" s="69"/>
      <c r="AI39" s="70"/>
      <c r="AJ39" s="31"/>
      <c r="AK39" s="136">
        <f t="shared" si="6"/>
        <v>0</v>
      </c>
      <c r="AL39" s="2"/>
      <c r="AM39" s="2"/>
      <c r="AN39" s="32"/>
      <c r="AO39" s="203"/>
      <c r="AP39" s="204" t="s">
        <v>68</v>
      </c>
      <c r="AQ39" s="257"/>
      <c r="AR39" s="60">
        <v>1</v>
      </c>
      <c r="AS39" s="61"/>
      <c r="AT39" s="62"/>
      <c r="AU39" s="24"/>
    </row>
    <row r="40" spans="1:47" ht="14.25" customHeight="1" x14ac:dyDescent="0.2">
      <c r="A40" s="42"/>
      <c r="B40" s="63" t="s">
        <v>60</v>
      </c>
      <c r="C40" s="64">
        <v>15.302</v>
      </c>
      <c r="D40" s="65"/>
      <c r="E40" s="256"/>
      <c r="F40" s="67"/>
      <c r="G40" s="68"/>
      <c r="H40" s="67"/>
      <c r="I40" s="69"/>
      <c r="J40" s="69"/>
      <c r="K40" s="69"/>
      <c r="L40" s="69"/>
      <c r="M40" s="70"/>
      <c r="N40" s="31"/>
      <c r="O40" s="136">
        <f t="shared" si="5"/>
        <v>0</v>
      </c>
      <c r="P40" s="2"/>
      <c r="Q40" s="2"/>
      <c r="R40" s="32"/>
      <c r="S40" s="227" t="s">
        <v>75</v>
      </c>
      <c r="T40" s="186"/>
      <c r="U40" s="184" t="s">
        <v>75</v>
      </c>
      <c r="V40" s="185"/>
      <c r="W40" s="185"/>
      <c r="X40" s="185" t="s">
        <v>75</v>
      </c>
      <c r="Y40" s="185"/>
      <c r="Z40" s="186"/>
      <c r="AA40" s="183"/>
      <c r="AB40" s="67"/>
      <c r="AC40" s="68" t="s">
        <v>86</v>
      </c>
      <c r="AD40" s="67"/>
      <c r="AE40" s="69"/>
      <c r="AF40" s="69"/>
      <c r="AG40" s="69"/>
      <c r="AH40" s="69"/>
      <c r="AI40" s="70"/>
      <c r="AJ40" s="31"/>
      <c r="AK40" s="136">
        <f t="shared" si="6"/>
        <v>0</v>
      </c>
      <c r="AL40" s="2"/>
      <c r="AM40" s="2"/>
      <c r="AN40" s="32"/>
      <c r="AO40" s="203"/>
      <c r="AP40" s="204" t="s">
        <v>68</v>
      </c>
      <c r="AQ40" s="258"/>
      <c r="AR40" s="60">
        <v>1</v>
      </c>
      <c r="AS40" s="61"/>
      <c r="AT40" s="62"/>
      <c r="AU40" s="24"/>
    </row>
    <row r="41" spans="1:47" ht="14.25" customHeight="1" x14ac:dyDescent="0.2">
      <c r="A41" s="42"/>
      <c r="B41" s="63" t="s">
        <v>61</v>
      </c>
      <c r="C41" s="64">
        <v>15.303000000000001</v>
      </c>
      <c r="D41" s="65"/>
      <c r="E41" s="256"/>
      <c r="F41" s="67"/>
      <c r="G41" s="68"/>
      <c r="H41" s="67"/>
      <c r="I41" s="69"/>
      <c r="J41" s="69"/>
      <c r="K41" s="69"/>
      <c r="L41" s="69"/>
      <c r="M41" s="70"/>
      <c r="N41" s="31"/>
      <c r="O41" s="136">
        <f t="shared" si="5"/>
        <v>0</v>
      </c>
      <c r="P41" s="2"/>
      <c r="Q41" s="2"/>
      <c r="R41" s="32"/>
      <c r="S41" s="227" t="s">
        <v>75</v>
      </c>
      <c r="T41" s="186"/>
      <c r="U41" s="184" t="s">
        <v>75</v>
      </c>
      <c r="V41" s="185"/>
      <c r="W41" s="185"/>
      <c r="X41" s="185" t="s">
        <v>75</v>
      </c>
      <c r="Y41" s="185"/>
      <c r="Z41" s="186"/>
      <c r="AA41" s="183"/>
      <c r="AB41" s="67"/>
      <c r="AC41" s="68" t="s">
        <v>86</v>
      </c>
      <c r="AD41" s="67"/>
      <c r="AE41" s="69"/>
      <c r="AF41" s="69"/>
      <c r="AG41" s="69"/>
      <c r="AH41" s="69"/>
      <c r="AI41" s="70"/>
      <c r="AJ41" s="31"/>
      <c r="AK41" s="136">
        <f t="shared" si="6"/>
        <v>0</v>
      </c>
      <c r="AL41" s="2"/>
      <c r="AM41" s="2"/>
      <c r="AN41" s="32"/>
      <c r="AO41" s="203"/>
      <c r="AP41" s="204" t="s">
        <v>68</v>
      </c>
      <c r="AQ41" s="258"/>
      <c r="AR41" s="60">
        <v>1</v>
      </c>
      <c r="AS41" s="61"/>
      <c r="AT41" s="62"/>
      <c r="AU41" s="24"/>
    </row>
    <row r="42" spans="1:47" ht="14.25" customHeight="1" x14ac:dyDescent="0.2">
      <c r="A42" s="42"/>
      <c r="B42" s="63" t="s">
        <v>62</v>
      </c>
      <c r="C42" s="64">
        <v>15.304</v>
      </c>
      <c r="D42" s="65"/>
      <c r="E42" s="256"/>
      <c r="F42" s="67"/>
      <c r="G42" s="68"/>
      <c r="H42" s="67"/>
      <c r="I42" s="69"/>
      <c r="J42" s="69"/>
      <c r="K42" s="69"/>
      <c r="L42" s="69"/>
      <c r="M42" s="70"/>
      <c r="N42" s="31"/>
      <c r="O42" s="136">
        <f t="shared" si="5"/>
        <v>0</v>
      </c>
      <c r="P42" s="2"/>
      <c r="Q42" s="2"/>
      <c r="R42" s="32"/>
      <c r="S42" s="227" t="s">
        <v>75</v>
      </c>
      <c r="T42" s="186"/>
      <c r="U42" s="184" t="s">
        <v>75</v>
      </c>
      <c r="V42" s="185"/>
      <c r="W42" s="185"/>
      <c r="X42" s="185" t="s">
        <v>75</v>
      </c>
      <c r="Y42" s="185"/>
      <c r="Z42" s="186"/>
      <c r="AA42" s="183"/>
      <c r="AB42" s="67"/>
      <c r="AC42" s="68" t="s">
        <v>86</v>
      </c>
      <c r="AD42" s="67"/>
      <c r="AE42" s="69"/>
      <c r="AF42" s="69"/>
      <c r="AG42" s="69"/>
      <c r="AH42" s="69"/>
      <c r="AI42" s="70"/>
      <c r="AJ42" s="31"/>
      <c r="AK42" s="136">
        <f t="shared" si="6"/>
        <v>0</v>
      </c>
      <c r="AL42" s="2"/>
      <c r="AM42" s="2"/>
      <c r="AN42" s="32"/>
      <c r="AO42" s="203"/>
      <c r="AP42" s="204" t="s">
        <v>68</v>
      </c>
      <c r="AQ42" s="258"/>
      <c r="AR42" s="60">
        <v>1</v>
      </c>
      <c r="AS42" s="61"/>
      <c r="AT42" s="62"/>
      <c r="AU42" s="24"/>
    </row>
    <row r="43" spans="1:47" ht="14.25" customHeight="1" x14ac:dyDescent="0.2">
      <c r="A43" s="42"/>
      <c r="B43" s="63" t="s">
        <v>63</v>
      </c>
      <c r="C43" s="64">
        <v>15.305</v>
      </c>
      <c r="D43" s="65"/>
      <c r="E43" s="256"/>
      <c r="F43" s="67"/>
      <c r="G43" s="68"/>
      <c r="H43" s="67"/>
      <c r="I43" s="69"/>
      <c r="J43" s="69"/>
      <c r="K43" s="69"/>
      <c r="L43" s="69"/>
      <c r="M43" s="70"/>
      <c r="N43" s="31"/>
      <c r="O43" s="136">
        <f t="shared" si="5"/>
        <v>0</v>
      </c>
      <c r="P43" s="2"/>
      <c r="Q43" s="2"/>
      <c r="R43" s="32"/>
      <c r="S43" s="227" t="s">
        <v>75</v>
      </c>
      <c r="T43" s="186"/>
      <c r="U43" s="184" t="s">
        <v>75</v>
      </c>
      <c r="V43" s="185"/>
      <c r="W43" s="185"/>
      <c r="X43" s="185" t="s">
        <v>75</v>
      </c>
      <c r="Y43" s="185"/>
      <c r="Z43" s="186"/>
      <c r="AA43" s="183"/>
      <c r="AB43" s="67"/>
      <c r="AC43" s="68" t="s">
        <v>86</v>
      </c>
      <c r="AD43" s="67"/>
      <c r="AE43" s="69"/>
      <c r="AF43" s="69"/>
      <c r="AG43" s="69"/>
      <c r="AH43" s="69"/>
      <c r="AI43" s="70"/>
      <c r="AJ43" s="31"/>
      <c r="AK43" s="136">
        <f t="shared" si="6"/>
        <v>0</v>
      </c>
      <c r="AL43" s="228">
        <f>SUM(AK38:AK43)</f>
        <v>0</v>
      </c>
      <c r="AM43" s="35">
        <f>AL43*8.5</f>
        <v>0</v>
      </c>
      <c r="AN43" s="32"/>
      <c r="AO43" s="203"/>
      <c r="AP43" s="204" t="s">
        <v>68</v>
      </c>
      <c r="AQ43" s="259"/>
      <c r="AR43" s="60">
        <v>1</v>
      </c>
      <c r="AS43" s="61"/>
      <c r="AT43" s="62"/>
      <c r="AU43" s="24"/>
    </row>
    <row r="44" spans="1:47" x14ac:dyDescent="0.2">
      <c r="AG44" s="229"/>
      <c r="AH44" s="229"/>
      <c r="AI44" s="229" t="s">
        <v>92</v>
      </c>
      <c r="AJ44" s="230"/>
      <c r="AK44" s="230" t="s">
        <v>81</v>
      </c>
      <c r="AL44" s="231" t="s">
        <v>95</v>
      </c>
    </row>
    <row r="45" spans="1:47" x14ac:dyDescent="0.2">
      <c r="AG45" s="229"/>
      <c r="AH45" s="229"/>
      <c r="AI45" s="229"/>
      <c r="AJ45" s="230"/>
      <c r="AK45" s="245">
        <f>SUM(AK11:AK43)</f>
        <v>69.375</v>
      </c>
      <c r="AL45" s="244">
        <f>AK45*8.5</f>
        <v>589.6875</v>
      </c>
    </row>
    <row r="46" spans="1:47" x14ac:dyDescent="0.2">
      <c r="I46" s="229"/>
      <c r="J46" s="229"/>
      <c r="K46" s="229"/>
      <c r="L46" s="229"/>
      <c r="M46" s="229" t="s">
        <v>94</v>
      </c>
      <c r="N46" s="230"/>
      <c r="O46" s="230" t="s">
        <v>81</v>
      </c>
      <c r="P46" s="230"/>
      <c r="Q46" s="231" t="s">
        <v>93</v>
      </c>
      <c r="R46" s="231" t="s">
        <v>82</v>
      </c>
    </row>
    <row r="47" spans="1:47" x14ac:dyDescent="0.2">
      <c r="I47" s="229"/>
      <c r="J47" s="229"/>
      <c r="K47" s="229"/>
      <c r="L47" s="229"/>
      <c r="M47" s="229"/>
      <c r="N47" s="230"/>
      <c r="O47" s="233">
        <f>SUM(O11:O43)</f>
        <v>210</v>
      </c>
      <c r="P47" s="233"/>
      <c r="Q47" s="233">
        <f>O47*8.5</f>
        <v>1785</v>
      </c>
      <c r="R47" s="233">
        <f>Q47</f>
        <v>1785</v>
      </c>
    </row>
    <row r="48" spans="1:47" x14ac:dyDescent="0.2">
      <c r="I48" s="229"/>
      <c r="J48" s="229"/>
      <c r="K48" s="229"/>
      <c r="L48" s="229"/>
      <c r="M48" s="229"/>
      <c r="N48" s="230"/>
      <c r="O48" s="233"/>
      <c r="P48" s="233"/>
      <c r="Q48" s="233"/>
      <c r="R48" s="233"/>
    </row>
    <row r="49" spans="9:18" x14ac:dyDescent="0.2">
      <c r="I49" s="229"/>
      <c r="J49" s="229"/>
      <c r="K49" s="229"/>
      <c r="L49" s="229"/>
      <c r="M49" s="229" t="s">
        <v>84</v>
      </c>
      <c r="N49" s="230"/>
      <c r="O49" s="234" t="s">
        <v>99</v>
      </c>
      <c r="P49" s="233"/>
      <c r="Q49" s="233">
        <f>Q47*0.85</f>
        <v>1517.25</v>
      </c>
      <c r="R49" s="233" t="s">
        <v>96</v>
      </c>
    </row>
    <row r="50" spans="9:18" x14ac:dyDescent="0.2">
      <c r="I50" s="229"/>
      <c r="J50" s="229"/>
      <c r="K50" s="229"/>
      <c r="L50" s="229"/>
      <c r="M50" s="229" t="s">
        <v>83</v>
      </c>
      <c r="N50" s="230"/>
      <c r="O50" s="234" t="s">
        <v>97</v>
      </c>
      <c r="P50" s="233"/>
      <c r="Q50" s="235">
        <v>1100</v>
      </c>
      <c r="R50" s="233" t="s">
        <v>96</v>
      </c>
    </row>
    <row r="51" spans="9:18" x14ac:dyDescent="0.2">
      <c r="I51" s="229"/>
      <c r="J51" s="229"/>
      <c r="K51" s="229"/>
      <c r="L51" s="229"/>
      <c r="M51" s="229"/>
      <c r="N51" s="230"/>
      <c r="O51" s="234" t="s">
        <v>100</v>
      </c>
      <c r="P51" s="233"/>
      <c r="Q51" s="236">
        <f>Q49-Q50</f>
        <v>417.25</v>
      </c>
      <c r="R51" s="233" t="s">
        <v>96</v>
      </c>
    </row>
    <row r="52" spans="9:18" x14ac:dyDescent="0.2">
      <c r="I52" s="229"/>
      <c r="J52" s="229"/>
      <c r="K52" s="229"/>
      <c r="L52" s="229"/>
      <c r="M52" s="229"/>
      <c r="N52" s="230"/>
      <c r="O52" s="234"/>
      <c r="P52" s="233"/>
      <c r="Q52" s="236"/>
      <c r="R52" s="233"/>
    </row>
    <row r="53" spans="9:18" x14ac:dyDescent="0.2">
      <c r="I53" s="229"/>
      <c r="J53" s="229"/>
      <c r="K53" s="229"/>
      <c r="L53" s="229"/>
      <c r="M53" s="229"/>
      <c r="N53" s="229"/>
      <c r="O53" s="237" t="s">
        <v>98</v>
      </c>
      <c r="P53" s="237"/>
      <c r="Q53" s="233">
        <v>875</v>
      </c>
      <c r="R53" s="238" t="s">
        <v>96</v>
      </c>
    </row>
    <row r="54" spans="9:18" x14ac:dyDescent="0.2">
      <c r="I54" s="229"/>
      <c r="J54" s="229"/>
      <c r="K54" s="229"/>
      <c r="L54" s="229"/>
      <c r="M54" s="229"/>
      <c r="N54" s="242"/>
      <c r="O54" s="239" t="s">
        <v>101</v>
      </c>
      <c r="P54" s="239"/>
      <c r="Q54" s="239">
        <f>Q53-Q51</f>
        <v>457.75</v>
      </c>
      <c r="R54" s="243" t="s">
        <v>96</v>
      </c>
    </row>
  </sheetData>
  <mergeCells count="11">
    <mergeCell ref="E11:E37"/>
    <mergeCell ref="E38:E43"/>
    <mergeCell ref="AQ39:AQ43"/>
    <mergeCell ref="F5:R5"/>
    <mergeCell ref="AR5:AT6"/>
    <mergeCell ref="H6:M6"/>
    <mergeCell ref="AO8:AQ8"/>
    <mergeCell ref="AO9:AQ9"/>
    <mergeCell ref="U6:Z6"/>
    <mergeCell ref="S5:AQ5"/>
    <mergeCell ref="AD6:AI6"/>
  </mergeCells>
  <pageMargins left="0.43307086614173229" right="0.3" top="0.78740157480314965" bottom="0.78740157480314965" header="0.31496062992125984" footer="0.31496062992125984"/>
  <pageSetup paperSize="8" scale="47" fitToHeight="0" orientation="landscape" r:id="rId1"/>
  <headerFooter>
    <oddHeader>&amp;LEP Sissach - Eptigen&amp;C&amp;26Leistungsliste der zwischenzeitlichen Veränderungen&amp;10
&amp;R&amp;"Arial,Fett"&amp;12INGE EPSI&amp;"Arial,Standard"&amp;10
c/o Jauslin + Stebler Ingenieure AG
&amp;11&amp;KFF0000Stand: 12.12.13</oddHeader>
    <oddFooter>&amp;L&amp;Z&amp;F&amp;RSeite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ASTRA-BHU Anpassung I.O.</vt:lpstr>
      <vt:lpstr>'ASTRA-BHU Anpassung I.O.'!Druckbereich</vt:lpstr>
      <vt:lpstr>'ASTRA-BHU Anpassung I.O.'!Drucktitel</vt:lpstr>
    </vt:vector>
  </TitlesOfParts>
  <Company>Jauslin + Stebler Ing.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 Stefan</dc:creator>
  <cp:lastModifiedBy>Falzone Lorenzo</cp:lastModifiedBy>
  <cp:lastPrinted>2014-01-29T12:07:54Z</cp:lastPrinted>
  <dcterms:created xsi:type="dcterms:W3CDTF">2013-01-18T14:01:58Z</dcterms:created>
  <dcterms:modified xsi:type="dcterms:W3CDTF">2014-01-29T12:08:11Z</dcterms:modified>
</cp:coreProperties>
</file>