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4780" windowHeight="12405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H18" i="1" l="1"/>
  <c r="I36" i="1" l="1"/>
  <c r="I37" i="1" s="1"/>
  <c r="H36" i="1"/>
  <c r="H37" i="1" s="1"/>
  <c r="G36" i="1"/>
  <c r="G37" i="1" s="1"/>
  <c r="C36" i="1"/>
  <c r="D35" i="1"/>
  <c r="F35" i="1" s="1"/>
  <c r="D33" i="1"/>
  <c r="E33" i="1" s="1"/>
  <c r="D31" i="1"/>
  <c r="F31" i="1" s="1"/>
  <c r="D30" i="1"/>
  <c r="E30" i="1" s="1"/>
  <c r="E29" i="1"/>
  <c r="D29" i="1"/>
  <c r="D36" i="1" s="1"/>
  <c r="D37" i="1" s="1"/>
  <c r="E31" i="1" l="1"/>
  <c r="E35" i="1"/>
  <c r="E36" i="1"/>
  <c r="E37" i="1" s="1"/>
  <c r="F30" i="1"/>
  <c r="F33" i="1"/>
  <c r="F29" i="1"/>
  <c r="F36" i="1" l="1"/>
  <c r="F37" i="1" s="1"/>
  <c r="H38" i="1" s="1"/>
  <c r="C16" i="1"/>
  <c r="G16" i="1"/>
  <c r="G17" i="1" s="1"/>
  <c r="H16" i="1"/>
  <c r="H17" i="1" s="1"/>
  <c r="I16" i="1"/>
  <c r="I17" i="1" s="1"/>
  <c r="D10" i="1"/>
  <c r="E10" i="1" s="1"/>
  <c r="D11" i="1"/>
  <c r="E11" i="1" s="1"/>
  <c r="F11" i="1"/>
  <c r="D13" i="1"/>
  <c r="E13" i="1"/>
  <c r="F13" i="1"/>
  <c r="D15" i="1"/>
  <c r="E15" i="1" s="1"/>
  <c r="D9" i="1"/>
  <c r="E9" i="1" s="1"/>
  <c r="F9" i="1" l="1"/>
  <c r="F15" i="1"/>
  <c r="E16" i="1"/>
  <c r="E17" i="1" s="1"/>
  <c r="F10" i="1"/>
  <c r="F16" i="1" s="1"/>
  <c r="F17" i="1" s="1"/>
  <c r="D16" i="1"/>
  <c r="D17" i="1" s="1"/>
</calcChain>
</file>

<file path=xl/sharedStrings.xml><?xml version="1.0" encoding="utf-8"?>
<sst xmlns="http://schemas.openxmlformats.org/spreadsheetml/2006/main" count="43" uniqueCount="35">
  <si>
    <t>EP SiEp, TP3</t>
  </si>
  <si>
    <t>Total h</t>
  </si>
  <si>
    <t>h</t>
  </si>
  <si>
    <t>Total</t>
  </si>
  <si>
    <t>Kat B</t>
  </si>
  <si>
    <t>Kat C</t>
  </si>
  <si>
    <t>Kat D</t>
  </si>
  <si>
    <t>Kat E</t>
  </si>
  <si>
    <t>Kat F</t>
  </si>
  <si>
    <t>Kat G</t>
  </si>
  <si>
    <t>Honorar exkl MWST</t>
  </si>
  <si>
    <t xml:space="preserve">Kalkulation NO 5 </t>
  </si>
  <si>
    <t>Mehrstunden zur Kompensation der CHF-Einbusse:</t>
  </si>
  <si>
    <t>(223'594-219834)/95.-/h</t>
  </si>
  <si>
    <t>1. Basis: Stand 07..4.2014, Verteilung 25/25/50%</t>
  </si>
  <si>
    <t xml:space="preserve"> Total Honorar exkl MWST</t>
  </si>
  <si>
    <t>2. Basis: Stand Mai 2014, Verteilung 25/25/50% inkl WÜF, inkl 1.662</t>
  </si>
  <si>
    <t>Erstellung Checkliste "Statische Überprüfungen"</t>
  </si>
  <si>
    <t>Zusätzliche Statische Überprüfungen</t>
  </si>
  <si>
    <t>Mehraufwand Statische Überprüfungen</t>
  </si>
  <si>
    <t>Mehraufwand Überprüfungsberichte Brücken</t>
  </si>
  <si>
    <t>Mehraufwand für zusätzliche Bauwerke</t>
  </si>
  <si>
    <t>Zusätzliche Inspektionen MK</t>
  </si>
  <si>
    <t>Mehraufwand Brücken und übrige Kunstbauten</t>
  </si>
  <si>
    <t>AP - WÜF</t>
  </si>
  <si>
    <t>MK-Erhöhung</t>
  </si>
  <si>
    <t>Kat
B</t>
  </si>
  <si>
    <t>Kat
C</t>
  </si>
  <si>
    <t>Kat
D</t>
  </si>
  <si>
    <t>Kat
E</t>
  </si>
  <si>
    <t>Kat
F</t>
  </si>
  <si>
    <t>Kat
G</t>
  </si>
  <si>
    <t>Gemäss Normalverteilung aus Grundauftrag oder best. Nachträgen</t>
  </si>
  <si>
    <t xml:space="preserve"> </t>
  </si>
  <si>
    <t>Total Honorar exkl MWST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</si>
</sst>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164" fontId="0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43" fontId="0" fillId="0" borderId="2" xfId="1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textRotation="180" wrapText="1"/>
    </xf>
    <xf numFmtId="0" fontId="4" fillId="2" borderId="4" xfId="0" applyFont="1" applyFill="1" applyBorder="1" applyAlignment="1">
      <alignment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3" xfId="0" applyFill="1" applyBorder="1"/>
    <xf numFmtId="0" fontId="0" fillId="3" borderId="1" xfId="0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 vertical="center"/>
    </xf>
    <xf numFmtId="43" fontId="0" fillId="3" borderId="5" xfId="1" applyFont="1" applyFill="1" applyBorder="1" applyAlignment="1">
      <alignment horizontal="center" vertical="center"/>
    </xf>
    <xf numFmtId="43" fontId="0" fillId="3" borderId="2" xfId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43" fontId="0" fillId="3" borderId="2" xfId="1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43" fontId="0" fillId="0" borderId="2" xfId="1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0" fontId="0" fillId="0" borderId="5" xfId="0" applyBorder="1" applyAlignment="1"/>
    <xf numFmtId="0" fontId="0" fillId="0" borderId="3" xfId="0" applyBorder="1" applyAlignment="1"/>
    <xf numFmtId="0" fontId="4" fillId="0" borderId="5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10" workbookViewId="0">
      <selection activeCell="L30" sqref="L30"/>
    </sheetView>
  </sheetViews>
  <sheetFormatPr baseColWidth="10" defaultRowHeight="12.75" x14ac:dyDescent="0.2"/>
  <cols>
    <col min="1" max="1" width="4" customWidth="1"/>
    <col min="2" max="2" width="15.7109375" customWidth="1"/>
    <col min="3" max="9" width="9.42578125" customWidth="1"/>
  </cols>
  <sheetData>
    <row r="1" spans="1:9" ht="18" x14ac:dyDescent="0.25">
      <c r="A1" s="1" t="s">
        <v>0</v>
      </c>
      <c r="B1" s="1"/>
    </row>
    <row r="2" spans="1:9" ht="18" x14ac:dyDescent="0.25">
      <c r="A2" s="1" t="s">
        <v>11</v>
      </c>
      <c r="B2" s="1"/>
    </row>
    <row r="3" spans="1:9" ht="8.25" customHeight="1" x14ac:dyDescent="0.25">
      <c r="A3" s="1"/>
      <c r="B3" s="1"/>
      <c r="I3" s="2"/>
    </row>
    <row r="4" spans="1:9" ht="15.75" x14ac:dyDescent="0.25">
      <c r="A4" s="7" t="s">
        <v>14</v>
      </c>
      <c r="B4" s="7"/>
      <c r="I4" s="2"/>
    </row>
    <row r="5" spans="1:9" ht="7.5" customHeight="1" x14ac:dyDescent="0.25">
      <c r="A5" s="1"/>
      <c r="B5" s="1"/>
      <c r="I5" s="2"/>
    </row>
    <row r="6" spans="1:9" x14ac:dyDescent="0.2">
      <c r="A6" s="3"/>
      <c r="B6" s="3"/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</row>
    <row r="7" spans="1:9" x14ac:dyDescent="0.2">
      <c r="A7" s="3"/>
      <c r="B7" s="3"/>
      <c r="C7" s="4" t="s">
        <v>2</v>
      </c>
      <c r="D7" s="4">
        <v>140</v>
      </c>
      <c r="E7" s="4">
        <v>118</v>
      </c>
      <c r="F7" s="4">
        <v>100</v>
      </c>
      <c r="G7" s="4">
        <v>75</v>
      </c>
      <c r="H7" s="4">
        <v>60</v>
      </c>
      <c r="I7" s="4">
        <v>35</v>
      </c>
    </row>
    <row r="8" spans="1:9" x14ac:dyDescent="0.2">
      <c r="A8" s="3">
        <v>3.1</v>
      </c>
      <c r="B8" s="3"/>
      <c r="C8" s="4">
        <v>30</v>
      </c>
      <c r="D8" s="4">
        <v>25</v>
      </c>
      <c r="E8" s="4"/>
      <c r="F8" s="4">
        <v>5</v>
      </c>
      <c r="G8" s="4"/>
      <c r="H8" s="4"/>
      <c r="I8" s="4"/>
    </row>
    <row r="9" spans="1:9" x14ac:dyDescent="0.2">
      <c r="A9" s="3">
        <v>3.2</v>
      </c>
      <c r="B9" s="3"/>
      <c r="C9" s="4">
        <v>430</v>
      </c>
      <c r="D9" s="4">
        <f>0.25*C9</f>
        <v>107.5</v>
      </c>
      <c r="E9" s="4">
        <f>D9</f>
        <v>107.5</v>
      </c>
      <c r="F9" s="4">
        <f>D9*2</f>
        <v>215</v>
      </c>
      <c r="G9" s="4"/>
      <c r="H9" s="4"/>
      <c r="I9" s="4"/>
    </row>
    <row r="10" spans="1:9" x14ac:dyDescent="0.2">
      <c r="A10" s="3">
        <v>3.3</v>
      </c>
      <c r="B10" s="3"/>
      <c r="C10" s="4">
        <v>280</v>
      </c>
      <c r="D10" s="4">
        <f t="shared" ref="D10:D15" si="0">0.25*C10</f>
        <v>70</v>
      </c>
      <c r="E10" s="4">
        <f t="shared" ref="E10:E15" si="1">D10</f>
        <v>70</v>
      </c>
      <c r="F10" s="4">
        <f t="shared" ref="F10:F15" si="2">D10*2</f>
        <v>140</v>
      </c>
      <c r="G10" s="4"/>
      <c r="H10" s="4"/>
      <c r="I10" s="4"/>
    </row>
    <row r="11" spans="1:9" x14ac:dyDescent="0.2">
      <c r="A11" s="3">
        <v>3.4</v>
      </c>
      <c r="B11" s="3"/>
      <c r="C11" s="4">
        <v>230</v>
      </c>
      <c r="D11" s="4">
        <f t="shared" si="0"/>
        <v>57.5</v>
      </c>
      <c r="E11" s="4">
        <f t="shared" si="1"/>
        <v>57.5</v>
      </c>
      <c r="F11" s="4">
        <f t="shared" si="2"/>
        <v>115</v>
      </c>
      <c r="G11" s="4"/>
      <c r="H11" s="4"/>
      <c r="I11" s="4"/>
    </row>
    <row r="12" spans="1:9" x14ac:dyDescent="0.2">
      <c r="A12" s="5">
        <v>3.5</v>
      </c>
      <c r="B12" s="5"/>
      <c r="C12" s="4">
        <v>350</v>
      </c>
      <c r="D12" s="4">
        <v>49</v>
      </c>
      <c r="E12" s="4">
        <v>25</v>
      </c>
      <c r="F12" s="4">
        <v>100</v>
      </c>
      <c r="G12" s="4">
        <v>60</v>
      </c>
      <c r="H12" s="4">
        <v>56</v>
      </c>
      <c r="I12" s="4">
        <v>60</v>
      </c>
    </row>
    <row r="13" spans="1:9" x14ac:dyDescent="0.2">
      <c r="A13" s="3">
        <v>3.6</v>
      </c>
      <c r="B13" s="3"/>
      <c r="C13" s="4">
        <v>270</v>
      </c>
      <c r="D13" s="4">
        <f t="shared" si="0"/>
        <v>67.5</v>
      </c>
      <c r="E13" s="4">
        <f t="shared" si="1"/>
        <v>67.5</v>
      </c>
      <c r="F13" s="4">
        <f t="shared" si="2"/>
        <v>135</v>
      </c>
      <c r="G13" s="4"/>
      <c r="H13" s="4"/>
      <c r="I13" s="4"/>
    </row>
    <row r="14" spans="1:9" x14ac:dyDescent="0.2">
      <c r="A14" s="5">
        <v>3.7</v>
      </c>
      <c r="B14" s="5"/>
      <c r="C14" s="4">
        <v>330</v>
      </c>
      <c r="D14" s="4">
        <v>46</v>
      </c>
      <c r="E14" s="4">
        <v>23</v>
      </c>
      <c r="F14" s="4">
        <v>95</v>
      </c>
      <c r="G14" s="4">
        <v>56</v>
      </c>
      <c r="H14" s="4">
        <v>54</v>
      </c>
      <c r="I14" s="4">
        <v>56</v>
      </c>
    </row>
    <row r="15" spans="1:9" x14ac:dyDescent="0.2">
      <c r="A15" s="3">
        <v>3.8</v>
      </c>
      <c r="B15" s="3"/>
      <c r="C15" s="4">
        <v>170</v>
      </c>
      <c r="D15" s="4">
        <f t="shared" si="0"/>
        <v>42.5</v>
      </c>
      <c r="E15" s="4">
        <f t="shared" si="1"/>
        <v>42.5</v>
      </c>
      <c r="F15" s="4">
        <f t="shared" si="2"/>
        <v>85</v>
      </c>
      <c r="G15" s="4"/>
      <c r="H15" s="4"/>
      <c r="I15" s="4"/>
    </row>
    <row r="16" spans="1:9" x14ac:dyDescent="0.2">
      <c r="A16" s="3" t="s">
        <v>1</v>
      </c>
      <c r="B16" s="3"/>
      <c r="C16" s="4">
        <f>SUM(C8:C15)</f>
        <v>2090</v>
      </c>
      <c r="D16" s="4">
        <f>SUM(D8:D15)</f>
        <v>465</v>
      </c>
      <c r="E16" s="4">
        <f t="shared" ref="E16:I16" si="3">SUM(E8:E15)</f>
        <v>393</v>
      </c>
      <c r="F16" s="4">
        <f t="shared" si="3"/>
        <v>890</v>
      </c>
      <c r="G16" s="4">
        <f t="shared" si="3"/>
        <v>116</v>
      </c>
      <c r="H16" s="4">
        <f t="shared" si="3"/>
        <v>110</v>
      </c>
      <c r="I16" s="4">
        <f t="shared" si="3"/>
        <v>116</v>
      </c>
    </row>
    <row r="17" spans="1:12" x14ac:dyDescent="0.2">
      <c r="A17" s="29" t="s">
        <v>10</v>
      </c>
      <c r="B17" s="29"/>
      <c r="C17" s="29"/>
      <c r="D17" s="6">
        <f>D16*D7</f>
        <v>65100</v>
      </c>
      <c r="E17" s="6">
        <f t="shared" ref="E17:I17" si="4">E16*E7</f>
        <v>46374</v>
      </c>
      <c r="F17" s="6">
        <f t="shared" si="4"/>
        <v>89000</v>
      </c>
      <c r="G17" s="6">
        <f t="shared" si="4"/>
        <v>8700</v>
      </c>
      <c r="H17" s="6">
        <f t="shared" si="4"/>
        <v>6600</v>
      </c>
      <c r="I17" s="6">
        <f t="shared" si="4"/>
        <v>4060</v>
      </c>
    </row>
    <row r="18" spans="1:12" x14ac:dyDescent="0.2">
      <c r="A18" s="32" t="s">
        <v>15</v>
      </c>
      <c r="B18" s="32"/>
      <c r="C18" s="32"/>
      <c r="D18" s="32"/>
      <c r="E18" s="8"/>
      <c r="F18" s="8"/>
      <c r="G18" s="8"/>
      <c r="H18" s="27">
        <f>D17+E17+F17+G17+H17+I17</f>
        <v>219834</v>
      </c>
      <c r="I18" s="28"/>
    </row>
    <row r="20" spans="1:12" x14ac:dyDescent="0.2">
      <c r="A20" s="31" t="s">
        <v>12</v>
      </c>
      <c r="B20" s="31"/>
      <c r="C20" s="31"/>
      <c r="D20" s="31"/>
      <c r="E20" s="31"/>
      <c r="F20" s="31"/>
      <c r="G20" s="30" t="s">
        <v>13</v>
      </c>
      <c r="H20" s="30"/>
      <c r="I20" s="3">
        <v>40</v>
      </c>
    </row>
    <row r="23" spans="1:12" ht="15.75" x14ac:dyDescent="0.25">
      <c r="A23" s="7" t="s">
        <v>16</v>
      </c>
      <c r="B23" s="7"/>
      <c r="I23" s="2"/>
    </row>
    <row r="24" spans="1:12" ht="18" x14ac:dyDescent="0.25">
      <c r="A24" s="1"/>
      <c r="B24" s="1"/>
      <c r="I24" s="2"/>
      <c r="J24" t="s">
        <v>33</v>
      </c>
    </row>
    <row r="25" spans="1:12" ht="18" x14ac:dyDescent="0.25">
      <c r="A25" s="1"/>
      <c r="B25" s="1"/>
      <c r="I25" s="2"/>
    </row>
    <row r="26" spans="1:12" ht="51.75" customHeight="1" x14ac:dyDescent="0.2">
      <c r="A26" s="33"/>
      <c r="B26" s="34"/>
      <c r="C26" s="10" t="s">
        <v>25</v>
      </c>
      <c r="D26" s="15" t="s">
        <v>26</v>
      </c>
      <c r="E26" s="15" t="s">
        <v>27</v>
      </c>
      <c r="F26" s="15" t="s">
        <v>28</v>
      </c>
      <c r="G26" s="15" t="s">
        <v>29</v>
      </c>
      <c r="H26" s="15" t="s">
        <v>30</v>
      </c>
      <c r="I26" s="15" t="s">
        <v>31</v>
      </c>
      <c r="L26" s="38" t="s">
        <v>33</v>
      </c>
    </row>
    <row r="27" spans="1:12" x14ac:dyDescent="0.2">
      <c r="A27" s="3"/>
      <c r="B27" s="3"/>
      <c r="C27" s="22" t="s">
        <v>1</v>
      </c>
      <c r="D27" s="22">
        <v>140</v>
      </c>
      <c r="E27" s="22">
        <v>118</v>
      </c>
      <c r="F27" s="22">
        <v>100</v>
      </c>
      <c r="G27" s="22">
        <v>75</v>
      </c>
      <c r="H27" s="22">
        <v>60</v>
      </c>
      <c r="I27" s="22">
        <v>35</v>
      </c>
    </row>
    <row r="28" spans="1:12" ht="33.75" x14ac:dyDescent="0.2">
      <c r="A28" s="12">
        <v>3.1</v>
      </c>
      <c r="B28" s="9" t="s">
        <v>17</v>
      </c>
      <c r="C28" s="22">
        <v>30</v>
      </c>
      <c r="D28" s="22">
        <v>25</v>
      </c>
      <c r="E28" s="22"/>
      <c r="F28" s="22">
        <v>5</v>
      </c>
      <c r="G28" s="22"/>
      <c r="H28" s="22"/>
      <c r="I28" s="22"/>
      <c r="K28" t="s">
        <v>33</v>
      </c>
    </row>
    <row r="29" spans="1:12" ht="33.75" x14ac:dyDescent="0.2">
      <c r="A29" s="12">
        <v>3.2</v>
      </c>
      <c r="B29" s="9" t="s">
        <v>18</v>
      </c>
      <c r="C29" s="22">
        <v>450</v>
      </c>
      <c r="D29" s="22">
        <f>0.25*C29</f>
        <v>112.5</v>
      </c>
      <c r="E29" s="22">
        <f>D29</f>
        <v>112.5</v>
      </c>
      <c r="F29" s="22">
        <f>D29*2</f>
        <v>225</v>
      </c>
      <c r="G29" s="22"/>
      <c r="H29" s="22"/>
      <c r="I29" s="22"/>
    </row>
    <row r="30" spans="1:12" ht="33.75" x14ac:dyDescent="0.2">
      <c r="A30" s="12">
        <v>3.3</v>
      </c>
      <c r="B30" s="9" t="s">
        <v>19</v>
      </c>
      <c r="C30" s="22">
        <v>320</v>
      </c>
      <c r="D30" s="22">
        <f t="shared" ref="D30:D31" si="5">0.25*C30</f>
        <v>80</v>
      </c>
      <c r="E30" s="22">
        <f t="shared" ref="E30:E31" si="6">D30</f>
        <v>80</v>
      </c>
      <c r="F30" s="22">
        <f t="shared" ref="F30:F31" si="7">D30*2</f>
        <v>160</v>
      </c>
      <c r="G30" s="22"/>
      <c r="H30" s="22"/>
      <c r="I30" s="22"/>
      <c r="L30" t="s">
        <v>33</v>
      </c>
    </row>
    <row r="31" spans="1:12" ht="33.75" x14ac:dyDescent="0.2">
      <c r="A31" s="12">
        <v>3.4</v>
      </c>
      <c r="B31" s="9" t="s">
        <v>20</v>
      </c>
      <c r="C31" s="22">
        <v>330</v>
      </c>
      <c r="D31" s="22">
        <f t="shared" si="5"/>
        <v>82.5</v>
      </c>
      <c r="E31" s="22">
        <f t="shared" si="6"/>
        <v>82.5</v>
      </c>
      <c r="F31" s="22">
        <f t="shared" si="7"/>
        <v>165</v>
      </c>
      <c r="G31" s="22"/>
      <c r="H31" s="22"/>
      <c r="I31" s="22"/>
    </row>
    <row r="32" spans="1:12" ht="33.75" x14ac:dyDescent="0.2">
      <c r="A32" s="13">
        <v>3.5</v>
      </c>
      <c r="B32" s="9" t="s">
        <v>21</v>
      </c>
      <c r="C32" s="22">
        <v>440</v>
      </c>
      <c r="D32" s="22">
        <v>62</v>
      </c>
      <c r="E32" s="22">
        <v>32</v>
      </c>
      <c r="F32" s="22">
        <v>126</v>
      </c>
      <c r="G32" s="22">
        <v>75</v>
      </c>
      <c r="H32" s="22">
        <v>70</v>
      </c>
      <c r="I32" s="22">
        <v>75</v>
      </c>
    </row>
    <row r="33" spans="1:12" ht="22.5" x14ac:dyDescent="0.2">
      <c r="A33" s="12">
        <v>3.6</v>
      </c>
      <c r="B33" s="9" t="s">
        <v>22</v>
      </c>
      <c r="C33" s="22">
        <v>270</v>
      </c>
      <c r="D33" s="22">
        <f t="shared" ref="D33" si="8">0.25*C33</f>
        <v>67.5</v>
      </c>
      <c r="E33" s="22">
        <f t="shared" ref="E33" si="9">D33</f>
        <v>67.5</v>
      </c>
      <c r="F33" s="22">
        <f t="shared" ref="F33" si="10">D33*2</f>
        <v>135</v>
      </c>
      <c r="G33" s="22"/>
      <c r="H33" s="22"/>
      <c r="I33" s="22"/>
      <c r="L33" t="s">
        <v>33</v>
      </c>
    </row>
    <row r="34" spans="1:12" ht="33.75" x14ac:dyDescent="0.2">
      <c r="A34" s="13">
        <v>3.7</v>
      </c>
      <c r="B34" s="9" t="s">
        <v>23</v>
      </c>
      <c r="C34" s="22">
        <v>400</v>
      </c>
      <c r="D34" s="22">
        <v>56</v>
      </c>
      <c r="E34" s="22">
        <v>28</v>
      </c>
      <c r="F34" s="22">
        <v>115</v>
      </c>
      <c r="G34" s="22">
        <v>68</v>
      </c>
      <c r="H34" s="22">
        <v>65</v>
      </c>
      <c r="I34" s="22">
        <v>68</v>
      </c>
      <c r="K34" t="s">
        <v>33</v>
      </c>
    </row>
    <row r="35" spans="1:12" x14ac:dyDescent="0.2">
      <c r="A35" s="12">
        <v>3.8</v>
      </c>
      <c r="B35" s="9" t="s">
        <v>24</v>
      </c>
      <c r="C35" s="22">
        <v>410</v>
      </c>
      <c r="D35" s="22">
        <f t="shared" ref="D35" si="11">0.25*C35</f>
        <v>102.5</v>
      </c>
      <c r="E35" s="22">
        <f t="shared" ref="E35" si="12">D35</f>
        <v>102.5</v>
      </c>
      <c r="F35" s="22">
        <f t="shared" ref="F35" si="13">D35*2</f>
        <v>205</v>
      </c>
      <c r="G35" s="22"/>
      <c r="H35" s="22"/>
      <c r="I35" s="22"/>
    </row>
    <row r="36" spans="1:12" x14ac:dyDescent="0.2">
      <c r="A36" s="16" t="s">
        <v>1</v>
      </c>
      <c r="B36" s="17"/>
      <c r="C36" s="18">
        <f>SUM(C28:C35)</f>
        <v>2650</v>
      </c>
      <c r="D36" s="18">
        <f>SUM(D28:D35)</f>
        <v>588</v>
      </c>
      <c r="E36" s="18">
        <f t="shared" ref="E36:I36" si="14">SUM(E28:E35)</f>
        <v>505</v>
      </c>
      <c r="F36" s="18">
        <f t="shared" si="14"/>
        <v>1136</v>
      </c>
      <c r="G36" s="18">
        <f t="shared" si="14"/>
        <v>143</v>
      </c>
      <c r="H36" s="18">
        <f t="shared" si="14"/>
        <v>135</v>
      </c>
      <c r="I36" s="18">
        <f t="shared" si="14"/>
        <v>143</v>
      </c>
    </row>
    <row r="37" spans="1:12" x14ac:dyDescent="0.2">
      <c r="A37" s="23" t="s">
        <v>10</v>
      </c>
      <c r="B37" s="24"/>
      <c r="C37" s="23"/>
      <c r="D37" s="19">
        <f>D36*D27</f>
        <v>82320</v>
      </c>
      <c r="E37" s="19">
        <f t="shared" ref="E37:I37" si="15">E36*E27</f>
        <v>59590</v>
      </c>
      <c r="F37" s="19">
        <f t="shared" si="15"/>
        <v>113600</v>
      </c>
      <c r="G37" s="19">
        <f t="shared" si="15"/>
        <v>10725</v>
      </c>
      <c r="H37" s="19">
        <f t="shared" si="15"/>
        <v>8100</v>
      </c>
      <c r="I37" s="19">
        <f t="shared" si="15"/>
        <v>5005</v>
      </c>
    </row>
    <row r="38" spans="1:12" ht="14.25" customHeight="1" x14ac:dyDescent="0.2">
      <c r="A38" s="23" t="s">
        <v>34</v>
      </c>
      <c r="B38" s="24"/>
      <c r="C38" s="23"/>
      <c r="D38" s="20"/>
      <c r="E38" s="21"/>
      <c r="F38" s="21"/>
      <c r="G38" s="21"/>
      <c r="H38" s="25">
        <f>D37+E37+F37+G37+H37+I37</f>
        <v>279340</v>
      </c>
      <c r="I38" s="26"/>
    </row>
    <row r="39" spans="1:12" x14ac:dyDescent="0.2">
      <c r="A39" s="11"/>
      <c r="B39" s="35" t="s">
        <v>32</v>
      </c>
      <c r="C39" s="36"/>
      <c r="D39" s="36"/>
      <c r="E39" s="36"/>
      <c r="F39" s="36"/>
      <c r="G39" s="36"/>
      <c r="H39" s="36"/>
      <c r="I39" s="37"/>
      <c r="J39" s="14"/>
    </row>
  </sheetData>
  <mergeCells count="10">
    <mergeCell ref="B39:I39"/>
    <mergeCell ref="A26:B26"/>
    <mergeCell ref="A38:C38"/>
    <mergeCell ref="H38:I38"/>
    <mergeCell ref="H18:I18"/>
    <mergeCell ref="A37:C37"/>
    <mergeCell ref="A17:C17"/>
    <mergeCell ref="G20:H20"/>
    <mergeCell ref="A20:F20"/>
    <mergeCell ref="A18:D18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Meister Christine</cp:lastModifiedBy>
  <cp:lastPrinted>2014-05-23T15:04:57Z</cp:lastPrinted>
  <dcterms:created xsi:type="dcterms:W3CDTF">2014-05-23T14:38:36Z</dcterms:created>
  <dcterms:modified xsi:type="dcterms:W3CDTF">2014-05-27T17:07:13Z</dcterms:modified>
</cp:coreProperties>
</file>