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246_FCh_EP_Sissach-Eptingen\P100_Projektschluessel\P120_Internes_Kostenmanagement\Nachtragsofferten\NO 12_Phase_52\Arbeitsunterlagen\"/>
    </mc:Choice>
  </mc:AlternateContent>
  <bookViews>
    <workbookView xWindow="-26430" yWindow="1455" windowWidth="21600" windowHeight="12720" tabRatio="811"/>
  </bookViews>
  <sheets>
    <sheet name="Endkostenprognose" sheetId="10" r:id="rId1"/>
    <sheet name="PEP Stand 29.07.20" sheetId="13" r:id="rId2"/>
    <sheet name="Ausführung-Grundauftrag" sheetId="8" r:id="rId3"/>
    <sheet name="Ausführung 30.04.20-V01" sheetId="9" r:id="rId4"/>
    <sheet name="Ausführung 30.04.20-V02" sheetId="11" r:id="rId5"/>
    <sheet name="SIA 103" sheetId="12" r:id="rId6"/>
    <sheet name="SIA 103 WTQ" sheetId="15" r:id="rId7"/>
    <sheet name="leer" sheetId="14" r:id="rId8"/>
  </sheets>
  <definedNames>
    <definedName name="_xlnm.Print_Area" localSheetId="3">'Ausführung 30.04.20-V01'!$B$1:$EN$61</definedName>
    <definedName name="_xlnm.Print_Area" localSheetId="4">'Ausführung 30.04.20-V02'!$A$1:$EP$58</definedName>
    <definedName name="_xlnm.Print_Area" localSheetId="2">'Ausführung-Grundauftrag'!$A$1:$BC$30</definedName>
    <definedName name="_xlnm.Print_Area" localSheetId="0">Endkostenprognose!$A$1:$F$44</definedName>
    <definedName name="_xlnm.Print_Area" localSheetId="7">leer!$B$1:$EN$68</definedName>
    <definedName name="_xlnm.Print_Area" localSheetId="1">'PEP Stand 29.07.20'!$B$1:$EC$49</definedName>
    <definedName name="_xlnm.Print_Area" localSheetId="5">'SIA 103'!$A$1:$Q$37</definedName>
    <definedName name="_xlnm.Print_Area" localSheetId="6">'SIA 103 WTQ'!$A$1:$Q$37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0" l="1"/>
  <c r="C6" i="10"/>
  <c r="D33" i="10"/>
  <c r="D32" i="10"/>
  <c r="B33" i="10"/>
  <c r="B32" i="10"/>
  <c r="B30" i="10"/>
  <c r="B35" i="10"/>
  <c r="C30" i="10"/>
  <c r="C35" i="10"/>
  <c r="D35" i="10"/>
  <c r="C31" i="10"/>
  <c r="B31" i="10"/>
  <c r="D30" i="10"/>
  <c r="J41" i="13"/>
  <c r="L41" i="13"/>
  <c r="N41" i="13"/>
  <c r="P41" i="13"/>
  <c r="EN41" i="13"/>
  <c r="R41" i="13"/>
  <c r="T41" i="13"/>
  <c r="V41" i="13"/>
  <c r="X41" i="13"/>
  <c r="Z41" i="13"/>
  <c r="AB41" i="13"/>
  <c r="AD41" i="13"/>
  <c r="AF41" i="13"/>
  <c r="AH41" i="13"/>
  <c r="AJ41" i="13"/>
  <c r="AL41" i="13"/>
  <c r="AN41" i="13"/>
  <c r="AP41" i="13"/>
  <c r="AR41" i="13"/>
  <c r="AT41" i="13"/>
  <c r="AV41" i="13"/>
  <c r="AX41" i="13"/>
  <c r="AZ41" i="13"/>
  <c r="BB41" i="13"/>
  <c r="BD41" i="13"/>
  <c r="BF41" i="13"/>
  <c r="BH41" i="13"/>
  <c r="BJ41" i="13"/>
  <c r="BL41" i="13"/>
  <c r="BN41" i="13"/>
  <c r="BP41" i="13"/>
  <c r="BR41" i="13"/>
  <c r="BT41" i="13"/>
  <c r="BV41" i="13"/>
  <c r="BX41" i="13"/>
  <c r="BZ41" i="13"/>
  <c r="CB41" i="13"/>
  <c r="CD41" i="13"/>
  <c r="CF41" i="13"/>
  <c r="CH41" i="13"/>
  <c r="CJ41" i="13"/>
  <c r="CL41" i="13"/>
  <c r="CN41" i="13"/>
  <c r="CP41" i="13"/>
  <c r="CR41" i="13"/>
  <c r="CT41" i="13"/>
  <c r="CV41" i="13"/>
  <c r="CX41" i="13"/>
  <c r="CZ41" i="13"/>
  <c r="DB41" i="13"/>
  <c r="DD41" i="13"/>
  <c r="DF41" i="13"/>
  <c r="DH41" i="13"/>
  <c r="DJ41" i="13"/>
  <c r="DL41" i="13"/>
  <c r="DN41" i="13"/>
  <c r="DP41" i="13"/>
  <c r="DR41" i="13"/>
  <c r="DT41" i="13"/>
  <c r="DV41" i="13"/>
  <c r="H41" i="13"/>
  <c r="DV34" i="13"/>
  <c r="DT34" i="13"/>
  <c r="DR34" i="13"/>
  <c r="V34" i="13"/>
  <c r="X34" i="13"/>
  <c r="Z34" i="13"/>
  <c r="AB34" i="13"/>
  <c r="AD34" i="13"/>
  <c r="AF34" i="13"/>
  <c r="AH34" i="13"/>
  <c r="AJ34" i="13"/>
  <c r="AL34" i="13"/>
  <c r="AN34" i="13"/>
  <c r="AP34" i="13"/>
  <c r="AR34" i="13"/>
  <c r="AT34" i="13"/>
  <c r="AV34" i="13"/>
  <c r="AX34" i="13"/>
  <c r="AZ34" i="13"/>
  <c r="BB34" i="13"/>
  <c r="BD34" i="13"/>
  <c r="BF34" i="13"/>
  <c r="BH34" i="13"/>
  <c r="BJ34" i="13"/>
  <c r="BL34" i="13"/>
  <c r="BN34" i="13"/>
  <c r="BP34" i="13"/>
  <c r="BR34" i="13"/>
  <c r="BT34" i="13"/>
  <c r="BV34" i="13"/>
  <c r="BX34" i="13"/>
  <c r="BZ34" i="13"/>
  <c r="CB34" i="13"/>
  <c r="CD34" i="13"/>
  <c r="CF34" i="13"/>
  <c r="CH34" i="13"/>
  <c r="CJ34" i="13"/>
  <c r="CL34" i="13"/>
  <c r="CN34" i="13"/>
  <c r="CP34" i="13"/>
  <c r="CR34" i="13"/>
  <c r="CT34" i="13"/>
  <c r="CV34" i="13"/>
  <c r="CX34" i="13"/>
  <c r="CZ34" i="13"/>
  <c r="DB34" i="13"/>
  <c r="DD34" i="13"/>
  <c r="DF34" i="13"/>
  <c r="DH34" i="13"/>
  <c r="DJ34" i="13"/>
  <c r="T34" i="13"/>
  <c r="EB44" i="13"/>
  <c r="DZ44" i="13"/>
  <c r="DX44" i="13"/>
  <c r="DV44" i="13"/>
  <c r="DT44" i="13"/>
  <c r="DR44" i="13"/>
  <c r="DP44" i="13"/>
  <c r="DN44" i="13"/>
  <c r="DL44" i="13"/>
  <c r="DJ44" i="13"/>
  <c r="DH44" i="13"/>
  <c r="DF44" i="13"/>
  <c r="DD44" i="13"/>
  <c r="DB44" i="13"/>
  <c r="CZ44" i="13"/>
  <c r="CX44" i="13"/>
  <c r="CV44" i="13"/>
  <c r="CT44" i="13"/>
  <c r="CR44" i="13"/>
  <c r="CP44" i="13"/>
  <c r="CN44" i="13"/>
  <c r="CL44" i="13"/>
  <c r="CJ44" i="13"/>
  <c r="CH44" i="13"/>
  <c r="CF44" i="13"/>
  <c r="CD44" i="13"/>
  <c r="CB44" i="13"/>
  <c r="BZ44" i="13"/>
  <c r="BX44" i="13"/>
  <c r="BV44" i="13"/>
  <c r="BT44" i="13"/>
  <c r="BR44" i="13"/>
  <c r="BP44" i="13"/>
  <c r="BN44" i="13"/>
  <c r="BL44" i="13"/>
  <c r="BJ44" i="13"/>
  <c r="BH44" i="13"/>
  <c r="BF44" i="13"/>
  <c r="BD44" i="13"/>
  <c r="BB44" i="13"/>
  <c r="AZ44" i="13"/>
  <c r="AX44" i="13"/>
  <c r="AV44" i="13"/>
  <c r="AT44" i="13"/>
  <c r="AR44" i="13"/>
  <c r="AP44" i="13"/>
  <c r="AN44" i="13"/>
  <c r="AL44" i="13"/>
  <c r="AJ44" i="13"/>
  <c r="AH44" i="13"/>
  <c r="AF44" i="13"/>
  <c r="AD44" i="13"/>
  <c r="AB44" i="13"/>
  <c r="Z44" i="13"/>
  <c r="X44" i="13"/>
  <c r="V44" i="13"/>
  <c r="T44" i="13"/>
  <c r="R44" i="13"/>
  <c r="P44" i="13"/>
  <c r="N44" i="13"/>
  <c r="L44" i="13"/>
  <c r="J44" i="13"/>
  <c r="H44" i="13"/>
  <c r="F46" i="13"/>
  <c r="F45" i="13"/>
  <c r="F44" i="13"/>
  <c r="DD31" i="13"/>
  <c r="DF31" i="13"/>
  <c r="DH31" i="13"/>
  <c r="DJ31" i="13"/>
  <c r="BP31" i="13"/>
  <c r="BR31" i="13"/>
  <c r="BT31" i="13"/>
  <c r="BV31" i="13"/>
  <c r="EN31" i="13"/>
  <c r="BX31" i="13"/>
  <c r="BZ31" i="13"/>
  <c r="CB31" i="13"/>
  <c r="CD31" i="13"/>
  <c r="CF31" i="13"/>
  <c r="CH31" i="13"/>
  <c r="CJ31" i="13"/>
  <c r="CL31" i="13"/>
  <c r="DB31" i="13"/>
  <c r="CZ31" i="13"/>
  <c r="CX31" i="13"/>
  <c r="CV31" i="13"/>
  <c r="CT31" i="13"/>
  <c r="CR31" i="13"/>
  <c r="CP31" i="13"/>
  <c r="CN31" i="13"/>
  <c r="BN31" i="13"/>
  <c r="BL31" i="13"/>
  <c r="BJ31" i="13"/>
  <c r="BH31" i="13"/>
  <c r="BF31" i="13"/>
  <c r="BD31" i="13"/>
  <c r="BB31" i="13"/>
  <c r="AZ31" i="13"/>
  <c r="AX31" i="13"/>
  <c r="AV31" i="13"/>
  <c r="AT31" i="13"/>
  <c r="AR31" i="13"/>
  <c r="DB29" i="13"/>
  <c r="CZ29" i="13"/>
  <c r="CX29" i="13"/>
  <c r="CV29" i="13"/>
  <c r="CT29" i="13"/>
  <c r="CR29" i="13"/>
  <c r="CP29" i="13"/>
  <c r="CN29" i="13"/>
  <c r="BN29" i="13"/>
  <c r="BL29" i="13"/>
  <c r="BJ29" i="13"/>
  <c r="BH29" i="13"/>
  <c r="BF29" i="13"/>
  <c r="BD29" i="13"/>
  <c r="BB29" i="13"/>
  <c r="AZ29" i="13"/>
  <c r="AX29" i="13"/>
  <c r="AV29" i="13"/>
  <c r="AT29" i="13"/>
  <c r="AR29" i="13"/>
  <c r="AP29" i="13"/>
  <c r="AN29" i="13"/>
  <c r="AL29" i="13"/>
  <c r="AJ29" i="13"/>
  <c r="AH29" i="13"/>
  <c r="AF29" i="13"/>
  <c r="AD29" i="13"/>
  <c r="AB29" i="13"/>
  <c r="Z29" i="13"/>
  <c r="X29" i="13"/>
  <c r="V29" i="13"/>
  <c r="T29" i="13"/>
  <c r="EN29" i="13"/>
  <c r="DV27" i="13"/>
  <c r="DT27" i="13"/>
  <c r="DR27" i="13"/>
  <c r="CB27" i="13"/>
  <c r="BZ27" i="13"/>
  <c r="BX27" i="13"/>
  <c r="BV27" i="13"/>
  <c r="BT27" i="13"/>
  <c r="BR27" i="13"/>
  <c r="BP27" i="13"/>
  <c r="BN27" i="13"/>
  <c r="BL27" i="13"/>
  <c r="BJ27" i="13"/>
  <c r="BH27" i="13"/>
  <c r="BF27" i="13"/>
  <c r="BD27" i="13"/>
  <c r="BB27" i="13"/>
  <c r="AZ27" i="13"/>
  <c r="AX27" i="13"/>
  <c r="AV27" i="13"/>
  <c r="AT27" i="13"/>
  <c r="AR27" i="13"/>
  <c r="AP27" i="13"/>
  <c r="AN27" i="13"/>
  <c r="AL27" i="13"/>
  <c r="AJ27" i="13"/>
  <c r="AH27" i="13"/>
  <c r="AF27" i="13"/>
  <c r="AD27" i="13"/>
  <c r="AB27" i="13"/>
  <c r="Z27" i="13"/>
  <c r="X27" i="13"/>
  <c r="V27" i="13"/>
  <c r="T27" i="13"/>
  <c r="DJ25" i="13"/>
  <c r="DH25" i="13"/>
  <c r="DF25" i="13"/>
  <c r="DD25" i="13"/>
  <c r="DB25" i="13"/>
  <c r="CZ25" i="13"/>
  <c r="CX25" i="13"/>
  <c r="CV25" i="13"/>
  <c r="CT25" i="13"/>
  <c r="CR25" i="13"/>
  <c r="CP25" i="13"/>
  <c r="CN25" i="13"/>
  <c r="CL25" i="13"/>
  <c r="CJ25" i="13"/>
  <c r="CH25" i="13"/>
  <c r="CF25" i="13"/>
  <c r="CD25" i="13"/>
  <c r="CB25" i="13"/>
  <c r="BZ25" i="13"/>
  <c r="BX25" i="13"/>
  <c r="BV25" i="13"/>
  <c r="BT25" i="13"/>
  <c r="BR25" i="13"/>
  <c r="BP25" i="13"/>
  <c r="BN25" i="13"/>
  <c r="BL25" i="13"/>
  <c r="BJ25" i="13"/>
  <c r="BH25" i="13"/>
  <c r="BF25" i="13"/>
  <c r="BD25" i="13"/>
  <c r="BB25" i="13"/>
  <c r="AZ25" i="13"/>
  <c r="AX25" i="13"/>
  <c r="AV25" i="13"/>
  <c r="AT25" i="13"/>
  <c r="AR25" i="13"/>
  <c r="AP25" i="13"/>
  <c r="AN25" i="13"/>
  <c r="AL25" i="13"/>
  <c r="AJ25" i="13"/>
  <c r="AH25" i="13"/>
  <c r="AF25" i="13"/>
  <c r="AD25" i="13"/>
  <c r="AB25" i="13"/>
  <c r="Z25" i="13"/>
  <c r="X25" i="13"/>
  <c r="V25" i="13"/>
  <c r="T25" i="13"/>
  <c r="EN25" i="13"/>
  <c r="DV23" i="13"/>
  <c r="DT23" i="13"/>
  <c r="DR23" i="13"/>
  <c r="DP23" i="13"/>
  <c r="DN23" i="13"/>
  <c r="DL23" i="13"/>
  <c r="DJ23" i="13"/>
  <c r="DH23" i="13"/>
  <c r="DF23" i="13"/>
  <c r="DD23" i="13"/>
  <c r="DB23" i="13"/>
  <c r="CZ23" i="13"/>
  <c r="CX23" i="13"/>
  <c r="CV23" i="13"/>
  <c r="CT23" i="13"/>
  <c r="CR23" i="13"/>
  <c r="CP23" i="13"/>
  <c r="CN23" i="13"/>
  <c r="CL23" i="13"/>
  <c r="CJ23" i="13"/>
  <c r="CH23" i="13"/>
  <c r="CF23" i="13"/>
  <c r="CD23" i="13"/>
  <c r="CB23" i="13"/>
  <c r="BZ23" i="13"/>
  <c r="BX23" i="13"/>
  <c r="BV23" i="13"/>
  <c r="BT23" i="13"/>
  <c r="BR23" i="13"/>
  <c r="BP23" i="13"/>
  <c r="BN23" i="13"/>
  <c r="BL23" i="13"/>
  <c r="BJ23" i="13"/>
  <c r="BH23" i="13"/>
  <c r="BF23" i="13"/>
  <c r="BD23" i="13"/>
  <c r="BB23" i="13"/>
  <c r="AZ23" i="13"/>
  <c r="AX23" i="13"/>
  <c r="AV23" i="13"/>
  <c r="AT23" i="13"/>
  <c r="AR23" i="13"/>
  <c r="AP23" i="13"/>
  <c r="AN23" i="13"/>
  <c r="AL23" i="13"/>
  <c r="AJ23" i="13"/>
  <c r="AH23" i="13"/>
  <c r="AF23" i="13"/>
  <c r="AD23" i="13"/>
  <c r="AB23" i="13"/>
  <c r="Z23" i="13"/>
  <c r="X23" i="13"/>
  <c r="V23" i="13"/>
  <c r="T23" i="13"/>
  <c r="R23" i="13"/>
  <c r="P23" i="13"/>
  <c r="EN23" i="13"/>
  <c r="N23" i="13"/>
  <c r="L23" i="13"/>
  <c r="J23" i="13"/>
  <c r="H23" i="13"/>
  <c r="DV21" i="13"/>
  <c r="DT21" i="13"/>
  <c r="DR21" i="13"/>
  <c r="DP21" i="13"/>
  <c r="DN21" i="13"/>
  <c r="DL21" i="13"/>
  <c r="DJ21" i="13"/>
  <c r="DH21" i="13"/>
  <c r="DF21" i="13"/>
  <c r="DD21" i="13"/>
  <c r="DB21" i="13"/>
  <c r="CZ21" i="13"/>
  <c r="CX21" i="13"/>
  <c r="CV21" i="13"/>
  <c r="CT21" i="13"/>
  <c r="CR21" i="13"/>
  <c r="CP21" i="13"/>
  <c r="CN21" i="13"/>
  <c r="CL21" i="13"/>
  <c r="CJ21" i="13"/>
  <c r="CH21" i="13"/>
  <c r="CF21" i="13"/>
  <c r="CD21" i="13"/>
  <c r="CB21" i="13"/>
  <c r="BZ21" i="13"/>
  <c r="BX21" i="13"/>
  <c r="BV21" i="13"/>
  <c r="BT21" i="13"/>
  <c r="BR21" i="13"/>
  <c r="BP21" i="13"/>
  <c r="BN21" i="13"/>
  <c r="BL21" i="13"/>
  <c r="BJ21" i="13"/>
  <c r="BH21" i="13"/>
  <c r="BF21" i="13"/>
  <c r="BD21" i="13"/>
  <c r="BB21" i="13"/>
  <c r="AZ21" i="13"/>
  <c r="AX21" i="13"/>
  <c r="AV21" i="13"/>
  <c r="AT21" i="13"/>
  <c r="AR21" i="13"/>
  <c r="AP21" i="13"/>
  <c r="AN21" i="13"/>
  <c r="AL21" i="13"/>
  <c r="AJ21" i="13"/>
  <c r="AH21" i="13"/>
  <c r="AF21" i="13"/>
  <c r="AD21" i="13"/>
  <c r="AB21" i="13"/>
  <c r="Z21" i="13"/>
  <c r="X21" i="13"/>
  <c r="V21" i="13"/>
  <c r="T21" i="13"/>
  <c r="R21" i="13"/>
  <c r="P21" i="13"/>
  <c r="N21" i="13"/>
  <c r="L21" i="13"/>
  <c r="J21" i="13"/>
  <c r="H21" i="13"/>
  <c r="EK41" i="13"/>
  <c r="EN40" i="13"/>
  <c r="EM40" i="13"/>
  <c r="EL40" i="13"/>
  <c r="EK40" i="13"/>
  <c r="EL41" i="13"/>
  <c r="EM41" i="13"/>
  <c r="EK31" i="13"/>
  <c r="EL31" i="13"/>
  <c r="EM31" i="13"/>
  <c r="EK29" i="13"/>
  <c r="EL29" i="13"/>
  <c r="EM29" i="13"/>
  <c r="EN27" i="13"/>
  <c r="EK27" i="13"/>
  <c r="EL27" i="13"/>
  <c r="EM27" i="13"/>
  <c r="EK25" i="13"/>
  <c r="EL25" i="13"/>
  <c r="EM25" i="13"/>
  <c r="EM23" i="13"/>
  <c r="EK23" i="13"/>
  <c r="EL23" i="13"/>
  <c r="EK3" i="11"/>
  <c r="EK2" i="11"/>
  <c r="C14" i="10"/>
  <c r="B14" i="10"/>
  <c r="B12" i="10"/>
  <c r="C11" i="10"/>
  <c r="B11" i="10"/>
  <c r="C10" i="10"/>
  <c r="B10" i="10"/>
  <c r="C9" i="10"/>
  <c r="B9" i="10"/>
  <c r="C8" i="10"/>
  <c r="B8" i="10"/>
  <c r="C7" i="10"/>
  <c r="B7" i="10"/>
  <c r="D8" i="10"/>
  <c r="D10" i="10"/>
  <c r="D7" i="10"/>
  <c r="D14" i="10"/>
  <c r="D9" i="10"/>
  <c r="D11" i="10"/>
  <c r="B16" i="10"/>
  <c r="I9" i="15"/>
  <c r="C6" i="15"/>
  <c r="C12" i="15"/>
  <c r="C24" i="15"/>
  <c r="G24" i="15"/>
  <c r="I24" i="15"/>
  <c r="J24" i="15"/>
  <c r="K24" i="15"/>
  <c r="M24" i="15"/>
  <c r="C25" i="15"/>
  <c r="G25" i="15"/>
  <c r="I25" i="15"/>
  <c r="J25" i="15"/>
  <c r="K25" i="15"/>
  <c r="M25" i="15"/>
  <c r="C26" i="15"/>
  <c r="G26" i="15"/>
  <c r="I26" i="15"/>
  <c r="J26" i="15"/>
  <c r="K26" i="15"/>
  <c r="M26" i="15"/>
  <c r="C27" i="15"/>
  <c r="G27" i="15"/>
  <c r="I27" i="15"/>
  <c r="J27" i="15"/>
  <c r="K27" i="15"/>
  <c r="M27" i="15"/>
  <c r="C28" i="15"/>
  <c r="G28" i="15"/>
  <c r="I28" i="15"/>
  <c r="J28" i="15"/>
  <c r="K28" i="15"/>
  <c r="M28" i="15"/>
  <c r="C29" i="15"/>
  <c r="H29" i="15"/>
  <c r="I29" i="15"/>
  <c r="J29" i="15"/>
  <c r="K29" i="15"/>
  <c r="M29" i="15"/>
  <c r="C30" i="15"/>
  <c r="G30" i="15"/>
  <c r="I30" i="15"/>
  <c r="J30" i="15"/>
  <c r="K30" i="15"/>
  <c r="M30" i="15"/>
  <c r="C31" i="15"/>
  <c r="G31" i="15"/>
  <c r="I31" i="15"/>
  <c r="J31" i="15"/>
  <c r="K31" i="15"/>
  <c r="M31" i="15"/>
  <c r="M33" i="15"/>
  <c r="M34" i="15"/>
  <c r="M35" i="15"/>
  <c r="M39" i="15"/>
  <c r="N24" i="15"/>
  <c r="O24" i="15"/>
  <c r="N25" i="15"/>
  <c r="O25" i="15"/>
  <c r="N26" i="15"/>
  <c r="O26" i="15"/>
  <c r="N27" i="15"/>
  <c r="O27" i="15"/>
  <c r="N28" i="15"/>
  <c r="O28" i="15"/>
  <c r="N29" i="15"/>
  <c r="O29" i="15"/>
  <c r="N30" i="15"/>
  <c r="O30" i="15"/>
  <c r="N31" i="15"/>
  <c r="O31" i="15"/>
  <c r="O33" i="15"/>
  <c r="O34" i="15"/>
  <c r="O35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Q35" i="15"/>
  <c r="N33" i="15"/>
  <c r="N34" i="15"/>
  <c r="N35" i="15"/>
  <c r="Q34" i="15"/>
  <c r="Q24" i="15"/>
  <c r="Q25" i="15"/>
  <c r="Q26" i="15"/>
  <c r="Q27" i="15"/>
  <c r="Q28" i="15"/>
  <c r="Q29" i="15"/>
  <c r="Q30" i="15"/>
  <c r="Q31" i="15"/>
  <c r="Q33" i="15"/>
  <c r="K33" i="15"/>
  <c r="I33" i="15"/>
  <c r="H33" i="15"/>
  <c r="G33" i="15"/>
  <c r="F33" i="15"/>
  <c r="E33" i="15"/>
  <c r="D31" i="15"/>
  <c r="D30" i="15"/>
  <c r="D29" i="15"/>
  <c r="D28" i="15"/>
  <c r="D27" i="15"/>
  <c r="D26" i="15"/>
  <c r="D25" i="15"/>
  <c r="D24" i="15"/>
  <c r="C8" i="15"/>
  <c r="K6" i="15"/>
  <c r="D15" i="13"/>
  <c r="EB45" i="13"/>
  <c r="EL20" i="13"/>
  <c r="EM20" i="13"/>
  <c r="EN20" i="13"/>
  <c r="EK21" i="13"/>
  <c r="EL21" i="13"/>
  <c r="EM21" i="13"/>
  <c r="EN21" i="13"/>
  <c r="EK22" i="13"/>
  <c r="EL22" i="13"/>
  <c r="EM22" i="13"/>
  <c r="EN22" i="13"/>
  <c r="EK24" i="13"/>
  <c r="EL24" i="13"/>
  <c r="EM24" i="13"/>
  <c r="EN24" i="13"/>
  <c r="EK26" i="13"/>
  <c r="EL26" i="13"/>
  <c r="EM26" i="13"/>
  <c r="EN26" i="13"/>
  <c r="EK28" i="13"/>
  <c r="EL28" i="13"/>
  <c r="EM28" i="13"/>
  <c r="EN28" i="13"/>
  <c r="EK30" i="13"/>
  <c r="EL30" i="13"/>
  <c r="EM30" i="13"/>
  <c r="EN30" i="13"/>
  <c r="EK33" i="13"/>
  <c r="EL33" i="13"/>
  <c r="EM33" i="13"/>
  <c r="EN33" i="13"/>
  <c r="EK34" i="13"/>
  <c r="EL34" i="13"/>
  <c r="EM34" i="13"/>
  <c r="EN34" i="13"/>
  <c r="EK35" i="13"/>
  <c r="EL35" i="13"/>
  <c r="EM35" i="13"/>
  <c r="EN35" i="13"/>
  <c r="EK36" i="13"/>
  <c r="EL36" i="13"/>
  <c r="EM36" i="13"/>
  <c r="EN36" i="13"/>
  <c r="EK37" i="13"/>
  <c r="EL37" i="13"/>
  <c r="EM37" i="13"/>
  <c r="EN37" i="13"/>
  <c r="EK38" i="13"/>
  <c r="EL38" i="13"/>
  <c r="EM38" i="13"/>
  <c r="EN38" i="13"/>
  <c r="EK39" i="13"/>
  <c r="EL39" i="13"/>
  <c r="EM39" i="13"/>
  <c r="EN39" i="13"/>
  <c r="EK42" i="13"/>
  <c r="EL42" i="13"/>
  <c r="EM42" i="13"/>
  <c r="EN42" i="13"/>
  <c r="EK19" i="13"/>
  <c r="EL19" i="13"/>
  <c r="EL3" i="13"/>
  <c r="EM19" i="13"/>
  <c r="EN19" i="13"/>
  <c r="EK20" i="13"/>
  <c r="F63" i="14"/>
  <c r="H63" i="14"/>
  <c r="J63" i="14"/>
  <c r="L63" i="14"/>
  <c r="N63" i="14"/>
  <c r="P63" i="14"/>
  <c r="R63" i="14"/>
  <c r="T63" i="14"/>
  <c r="V63" i="14"/>
  <c r="X63" i="14"/>
  <c r="Z63" i="14"/>
  <c r="AB63" i="14"/>
  <c r="AD63" i="14"/>
  <c r="AF63" i="14"/>
  <c r="AH63" i="14"/>
  <c r="AJ63" i="14"/>
  <c r="AL63" i="14"/>
  <c r="AN63" i="14"/>
  <c r="AP63" i="14"/>
  <c r="AR63" i="14"/>
  <c r="AT63" i="14"/>
  <c r="AV63" i="14"/>
  <c r="AX63" i="14"/>
  <c r="AZ63" i="14"/>
  <c r="BB63" i="14"/>
  <c r="BD63" i="14"/>
  <c r="BF63" i="14"/>
  <c r="BH63" i="14"/>
  <c r="BJ63" i="14"/>
  <c r="BL63" i="14"/>
  <c r="BN63" i="14"/>
  <c r="BP63" i="14"/>
  <c r="BR63" i="14"/>
  <c r="BT63" i="14"/>
  <c r="BV63" i="14"/>
  <c r="BX63" i="14"/>
  <c r="BZ63" i="14"/>
  <c r="CB63" i="14"/>
  <c r="CD63" i="14"/>
  <c r="CF63" i="14"/>
  <c r="CH63" i="14"/>
  <c r="CJ63" i="14"/>
  <c r="CL63" i="14"/>
  <c r="CN63" i="14"/>
  <c r="CP63" i="14"/>
  <c r="CR63" i="14"/>
  <c r="CT63" i="14"/>
  <c r="CV63" i="14"/>
  <c r="CX63" i="14"/>
  <c r="CZ63" i="14"/>
  <c r="DB63" i="14"/>
  <c r="DD63" i="14"/>
  <c r="DF63" i="14"/>
  <c r="DH63" i="14"/>
  <c r="DJ63" i="14"/>
  <c r="DL63" i="14"/>
  <c r="DN63" i="14"/>
  <c r="DP63" i="14"/>
  <c r="DR63" i="14"/>
  <c r="DT63" i="14"/>
  <c r="DV63" i="14"/>
  <c r="DX63" i="14"/>
  <c r="DZ63" i="14"/>
  <c r="EB63" i="14"/>
  <c r="F66" i="14"/>
  <c r="DL64" i="14"/>
  <c r="CN64" i="14"/>
  <c r="BP64" i="14"/>
  <c r="AR64" i="14"/>
  <c r="T64" i="14"/>
  <c r="F64" i="14"/>
  <c r="EK19" i="14"/>
  <c r="EL19" i="14"/>
  <c r="EM19" i="14"/>
  <c r="EN19" i="14"/>
  <c r="EK20" i="14"/>
  <c r="EL20" i="14"/>
  <c r="EM20" i="14"/>
  <c r="EN20" i="14"/>
  <c r="EK21" i="14"/>
  <c r="EL21" i="14"/>
  <c r="EM21" i="14"/>
  <c r="EN21" i="14"/>
  <c r="EK22" i="14"/>
  <c r="EL22" i="14"/>
  <c r="EM22" i="14"/>
  <c r="EN22" i="14"/>
  <c r="EK23" i="14"/>
  <c r="EL23" i="14"/>
  <c r="EM23" i="14"/>
  <c r="EN23" i="14"/>
  <c r="EK24" i="14"/>
  <c r="EL24" i="14"/>
  <c r="EM24" i="14"/>
  <c r="EN24" i="14"/>
  <c r="EK25" i="14"/>
  <c r="EL25" i="14"/>
  <c r="EM25" i="14"/>
  <c r="EN25" i="14"/>
  <c r="EK26" i="14"/>
  <c r="EL26" i="14"/>
  <c r="EM26" i="14"/>
  <c r="EN26" i="14"/>
  <c r="EK27" i="14"/>
  <c r="EL27" i="14"/>
  <c r="EM27" i="14"/>
  <c r="EN27" i="14"/>
  <c r="EK28" i="14"/>
  <c r="EL28" i="14"/>
  <c r="EM28" i="14"/>
  <c r="EN28" i="14"/>
  <c r="EK29" i="14"/>
  <c r="EL29" i="14"/>
  <c r="EM29" i="14"/>
  <c r="EN29" i="14"/>
  <c r="EK30" i="14"/>
  <c r="EL30" i="14"/>
  <c r="EM30" i="14"/>
  <c r="EN30" i="14"/>
  <c r="EK31" i="14"/>
  <c r="EL31" i="14"/>
  <c r="EM31" i="14"/>
  <c r="EN31" i="14"/>
  <c r="EK32" i="14"/>
  <c r="EL32" i="14"/>
  <c r="EM32" i="14"/>
  <c r="EN32" i="14"/>
  <c r="EK33" i="14"/>
  <c r="EL33" i="14"/>
  <c r="EM33" i="14"/>
  <c r="EN33" i="14"/>
  <c r="EK34" i="14"/>
  <c r="EL34" i="14"/>
  <c r="EM34" i="14"/>
  <c r="EN34" i="14"/>
  <c r="EK35" i="14"/>
  <c r="EL35" i="14"/>
  <c r="EM35" i="14"/>
  <c r="EN35" i="14"/>
  <c r="EK36" i="14"/>
  <c r="EL36" i="14"/>
  <c r="EM36" i="14"/>
  <c r="EN36" i="14"/>
  <c r="EK37" i="14"/>
  <c r="EL37" i="14"/>
  <c r="EM37" i="14"/>
  <c r="EN37" i="14"/>
  <c r="EK38" i="14"/>
  <c r="EL38" i="14"/>
  <c r="EM38" i="14"/>
  <c r="EN38" i="14"/>
  <c r="EK39" i="14"/>
  <c r="EL39" i="14"/>
  <c r="EM39" i="14"/>
  <c r="EN39" i="14"/>
  <c r="EK40" i="14"/>
  <c r="EL40" i="14"/>
  <c r="EM40" i="14"/>
  <c r="EN40" i="14"/>
  <c r="EK41" i="14"/>
  <c r="EL41" i="14"/>
  <c r="EM41" i="14"/>
  <c r="EN41" i="14"/>
  <c r="EK42" i="14"/>
  <c r="EL42" i="14"/>
  <c r="EM42" i="14"/>
  <c r="EN42" i="14"/>
  <c r="EK43" i="14"/>
  <c r="EL43" i="14"/>
  <c r="EM43" i="14"/>
  <c r="EN43" i="14"/>
  <c r="EK44" i="14"/>
  <c r="EL44" i="14"/>
  <c r="EM44" i="14"/>
  <c r="EN44" i="14"/>
  <c r="EK45" i="14"/>
  <c r="EL45" i="14"/>
  <c r="EM45" i="14"/>
  <c r="EN45" i="14"/>
  <c r="EK46" i="14"/>
  <c r="EL46" i="14"/>
  <c r="EM46" i="14"/>
  <c r="EN46" i="14"/>
  <c r="EK47" i="14"/>
  <c r="EL47" i="14"/>
  <c r="EM47" i="14"/>
  <c r="EN47" i="14"/>
  <c r="EK48" i="14"/>
  <c r="EL48" i="14"/>
  <c r="EM48" i="14"/>
  <c r="EN48" i="14"/>
  <c r="EK49" i="14"/>
  <c r="EL49" i="14"/>
  <c r="EM49" i="14"/>
  <c r="EN49" i="14"/>
  <c r="EK50" i="14"/>
  <c r="EL50" i="14"/>
  <c r="EM50" i="14"/>
  <c r="EN50" i="14"/>
  <c r="EK51" i="14"/>
  <c r="EL51" i="14"/>
  <c r="EM51" i="14"/>
  <c r="EN51" i="14"/>
  <c r="EK52" i="14"/>
  <c r="EL52" i="14"/>
  <c r="EM52" i="14"/>
  <c r="EN52" i="14"/>
  <c r="EK53" i="14"/>
  <c r="EL53" i="14"/>
  <c r="EM53" i="14"/>
  <c r="EN53" i="14"/>
  <c r="EK54" i="14"/>
  <c r="EL54" i="14"/>
  <c r="EM54" i="14"/>
  <c r="EN54" i="14"/>
  <c r="EK55" i="14"/>
  <c r="EL55" i="14"/>
  <c r="EM55" i="14"/>
  <c r="EN55" i="14"/>
  <c r="EK56" i="14"/>
  <c r="EL56" i="14"/>
  <c r="EM56" i="14"/>
  <c r="EN56" i="14"/>
  <c r="EK57" i="14"/>
  <c r="EL57" i="14"/>
  <c r="EM57" i="14"/>
  <c r="EN57" i="14"/>
  <c r="EK58" i="14"/>
  <c r="EL58" i="14"/>
  <c r="EM58" i="14"/>
  <c r="EN58" i="14"/>
  <c r="EK59" i="14"/>
  <c r="EL59" i="14"/>
  <c r="EM59" i="14"/>
  <c r="EN59" i="14"/>
  <c r="EK60" i="14"/>
  <c r="EL60" i="14"/>
  <c r="EM60" i="14"/>
  <c r="EN60" i="14"/>
  <c r="EK61" i="14"/>
  <c r="EL61" i="14"/>
  <c r="EM61" i="14"/>
  <c r="EN61" i="14"/>
  <c r="EK63" i="14"/>
  <c r="EM3" i="14"/>
  <c r="EN3" i="14"/>
  <c r="EM4" i="14"/>
  <c r="EM9" i="14"/>
  <c r="EL3" i="14"/>
  <c r="EL9" i="14"/>
  <c r="EK3" i="14"/>
  <c r="EK9" i="14"/>
  <c r="DL6" i="14"/>
  <c r="CN6" i="14"/>
  <c r="BP6" i="14"/>
  <c r="AR6" i="14"/>
  <c r="T6" i="14"/>
  <c r="D6" i="14"/>
  <c r="D5" i="14"/>
  <c r="EK2" i="14"/>
  <c r="E30" i="10"/>
  <c r="DL15" i="13"/>
  <c r="CN15" i="13"/>
  <c r="BP15" i="13"/>
  <c r="AR15" i="13"/>
  <c r="T15" i="13"/>
  <c r="D5" i="13"/>
  <c r="I9" i="12"/>
  <c r="C7" i="12"/>
  <c r="C6" i="12"/>
  <c r="C12" i="12"/>
  <c r="C24" i="12"/>
  <c r="G24" i="12"/>
  <c r="I24" i="12"/>
  <c r="J24" i="12"/>
  <c r="K24" i="12"/>
  <c r="M24" i="12"/>
  <c r="C25" i="12"/>
  <c r="G25" i="12"/>
  <c r="I25" i="12"/>
  <c r="J25" i="12"/>
  <c r="K25" i="12"/>
  <c r="M25" i="12"/>
  <c r="C26" i="12"/>
  <c r="G26" i="12"/>
  <c r="I26" i="12"/>
  <c r="J26" i="12"/>
  <c r="K26" i="12"/>
  <c r="M26" i="12"/>
  <c r="C27" i="12"/>
  <c r="G27" i="12"/>
  <c r="I27" i="12"/>
  <c r="J27" i="12"/>
  <c r="K27" i="12"/>
  <c r="M27" i="12"/>
  <c r="C28" i="12"/>
  <c r="G28" i="12"/>
  <c r="I28" i="12"/>
  <c r="J28" i="12"/>
  <c r="K28" i="12"/>
  <c r="M28" i="12"/>
  <c r="C29" i="12"/>
  <c r="H29" i="12"/>
  <c r="I29" i="12"/>
  <c r="J29" i="12"/>
  <c r="K29" i="12"/>
  <c r="M29" i="12"/>
  <c r="C30" i="12"/>
  <c r="G30" i="12"/>
  <c r="I30" i="12"/>
  <c r="J30" i="12"/>
  <c r="K30" i="12"/>
  <c r="M30" i="12"/>
  <c r="C31" i="12"/>
  <c r="G31" i="12"/>
  <c r="I31" i="12"/>
  <c r="J31" i="12"/>
  <c r="K31" i="12"/>
  <c r="M31" i="12"/>
  <c r="M33" i="12"/>
  <c r="M34" i="12"/>
  <c r="M35" i="12"/>
  <c r="M39" i="12"/>
  <c r="N24" i="12"/>
  <c r="O24" i="12"/>
  <c r="N25" i="12"/>
  <c r="O25" i="12"/>
  <c r="N26" i="12"/>
  <c r="O26" i="12"/>
  <c r="N27" i="12"/>
  <c r="O27" i="12"/>
  <c r="N28" i="12"/>
  <c r="O28" i="12"/>
  <c r="N29" i="12"/>
  <c r="O29" i="12"/>
  <c r="N30" i="12"/>
  <c r="O30" i="12"/>
  <c r="N31" i="12"/>
  <c r="O31" i="12"/>
  <c r="O33" i="12"/>
  <c r="O34" i="12"/>
  <c r="O35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Q35" i="12"/>
  <c r="N33" i="12"/>
  <c r="N34" i="12"/>
  <c r="N35" i="12"/>
  <c r="Q34" i="12"/>
  <c r="Q24" i="12"/>
  <c r="Q25" i="12"/>
  <c r="Q26" i="12"/>
  <c r="Q27" i="12"/>
  <c r="Q28" i="12"/>
  <c r="Q29" i="12"/>
  <c r="Q30" i="12"/>
  <c r="Q31" i="12"/>
  <c r="Q33" i="12"/>
  <c r="K33" i="12"/>
  <c r="I33" i="12"/>
  <c r="H33" i="12"/>
  <c r="G33" i="12"/>
  <c r="F33" i="12"/>
  <c r="E33" i="12"/>
  <c r="D31" i="12"/>
  <c r="D30" i="12"/>
  <c r="D29" i="12"/>
  <c r="D28" i="12"/>
  <c r="D27" i="12"/>
  <c r="D26" i="12"/>
  <c r="D25" i="12"/>
  <c r="D24" i="12"/>
  <c r="C8" i="12"/>
  <c r="K6" i="12"/>
  <c r="EN27" i="9"/>
  <c r="EN25" i="9"/>
  <c r="EN3" i="9"/>
  <c r="F45" i="9"/>
  <c r="H45" i="9"/>
  <c r="J45" i="9"/>
  <c r="L45" i="9"/>
  <c r="N45" i="9"/>
  <c r="P45" i="9"/>
  <c r="R45" i="9"/>
  <c r="T45" i="9"/>
  <c r="V45" i="9"/>
  <c r="X45" i="9"/>
  <c r="Z45" i="9"/>
  <c r="AB45" i="9"/>
  <c r="AD45" i="9"/>
  <c r="AF45" i="9"/>
  <c r="AH45" i="9"/>
  <c r="AJ45" i="9"/>
  <c r="AL45" i="9"/>
  <c r="AN45" i="9"/>
  <c r="AP45" i="9"/>
  <c r="AR45" i="9"/>
  <c r="AT45" i="9"/>
  <c r="AV45" i="9"/>
  <c r="AX45" i="9"/>
  <c r="AZ45" i="9"/>
  <c r="BB45" i="9"/>
  <c r="BD45" i="9"/>
  <c r="BF45" i="9"/>
  <c r="BH45" i="9"/>
  <c r="BJ45" i="9"/>
  <c r="BL45" i="9"/>
  <c r="BN45" i="9"/>
  <c r="BP45" i="9"/>
  <c r="BR45" i="9"/>
  <c r="BT45" i="9"/>
  <c r="BV45" i="9"/>
  <c r="BX45" i="9"/>
  <c r="BZ45" i="9"/>
  <c r="CB45" i="9"/>
  <c r="CD45" i="9"/>
  <c r="CF45" i="9"/>
  <c r="CH45" i="9"/>
  <c r="CJ45" i="9"/>
  <c r="CL45" i="9"/>
  <c r="CN45" i="9"/>
  <c r="CP45" i="9"/>
  <c r="CR45" i="9"/>
  <c r="CT45" i="9"/>
  <c r="CV45" i="9"/>
  <c r="CX45" i="9"/>
  <c r="CZ45" i="9"/>
  <c r="DB45" i="9"/>
  <c r="DD45" i="9"/>
  <c r="DF45" i="9"/>
  <c r="DH45" i="9"/>
  <c r="DJ45" i="9"/>
  <c r="DL45" i="9"/>
  <c r="DN45" i="9"/>
  <c r="DP45" i="9"/>
  <c r="DR45" i="9"/>
  <c r="DT45" i="9"/>
  <c r="DV45" i="9"/>
  <c r="DX45" i="9"/>
  <c r="DZ45" i="9"/>
  <c r="EB45" i="9"/>
  <c r="F46" i="9"/>
  <c r="T46" i="9"/>
  <c r="AR46" i="9"/>
  <c r="BP46" i="9"/>
  <c r="CN46" i="9"/>
  <c r="DL46" i="9"/>
  <c r="F48" i="9"/>
  <c r="H53" i="9"/>
  <c r="H54" i="9"/>
  <c r="EN30" i="9"/>
  <c r="H55" i="9"/>
  <c r="H56" i="9"/>
  <c r="EN16" i="9"/>
  <c r="EM28" i="9"/>
  <c r="E54" i="9"/>
  <c r="EN18" i="9"/>
  <c r="E56" i="9"/>
  <c r="EK30" i="9"/>
  <c r="E55" i="9"/>
  <c r="E59" i="9"/>
  <c r="H59" i="9"/>
  <c r="H61" i="9"/>
  <c r="H60" i="9"/>
  <c r="EK24" i="11"/>
  <c r="EN14" i="11"/>
  <c r="EL18" i="11"/>
  <c r="EL26" i="11"/>
  <c r="E50" i="11"/>
  <c r="EK16" i="11"/>
  <c r="EK20" i="11"/>
  <c r="EM22" i="11"/>
  <c r="EK11" i="11"/>
  <c r="E49" i="11"/>
  <c r="EN12" i="11"/>
  <c r="EK28" i="11"/>
  <c r="E51" i="11"/>
  <c r="EN38" i="11"/>
  <c r="EN30" i="11"/>
  <c r="E52" i="11"/>
  <c r="E55" i="11"/>
  <c r="H55" i="11"/>
  <c r="EN19" i="11"/>
  <c r="EM19" i="11"/>
  <c r="EL19" i="11"/>
  <c r="EK19" i="11"/>
  <c r="EN18" i="11"/>
  <c r="EM18" i="11"/>
  <c r="EK18" i="11"/>
  <c r="EN17" i="11"/>
  <c r="EM17" i="11"/>
  <c r="EL17" i="11"/>
  <c r="EK17" i="11"/>
  <c r="EN16" i="11"/>
  <c r="EM16" i="11"/>
  <c r="EL16" i="11"/>
  <c r="EN31" i="11"/>
  <c r="EM31" i="11"/>
  <c r="EL31" i="11"/>
  <c r="EK31" i="11"/>
  <c r="EM30" i="11"/>
  <c r="EL30" i="11"/>
  <c r="EK30" i="11"/>
  <c r="EN29" i="11"/>
  <c r="EM29" i="11"/>
  <c r="EL29" i="11"/>
  <c r="EK29" i="11"/>
  <c r="EN28" i="11"/>
  <c r="EM28" i="11"/>
  <c r="EL28" i="11"/>
  <c r="EN27" i="11"/>
  <c r="EM27" i="11"/>
  <c r="EL27" i="11"/>
  <c r="EK27" i="11"/>
  <c r="EN26" i="11"/>
  <c r="EM26" i="11"/>
  <c r="EK26" i="11"/>
  <c r="EN25" i="11"/>
  <c r="EM25" i="11"/>
  <c r="EL25" i="11"/>
  <c r="EK25" i="11"/>
  <c r="EN24" i="11"/>
  <c r="EM24" i="11"/>
  <c r="EL24" i="11"/>
  <c r="EN23" i="11"/>
  <c r="EM23" i="11"/>
  <c r="EL23" i="11"/>
  <c r="EK23" i="11"/>
  <c r="EN22" i="11"/>
  <c r="EL22" i="11"/>
  <c r="EK22" i="11"/>
  <c r="EN21" i="11"/>
  <c r="EM21" i="11"/>
  <c r="EL21" i="11"/>
  <c r="EK21" i="11"/>
  <c r="EN20" i="11"/>
  <c r="EM20" i="11"/>
  <c r="EL20" i="11"/>
  <c r="EL26" i="9"/>
  <c r="EL24" i="9"/>
  <c r="EK20" i="9"/>
  <c r="EN14" i="9"/>
  <c r="EN42" i="9"/>
  <c r="EK22" i="9"/>
  <c r="EM32" i="9"/>
  <c r="EK34" i="9"/>
  <c r="EK11" i="9"/>
  <c r="E53" i="9"/>
  <c r="EN12" i="9"/>
  <c r="E56" i="11"/>
  <c r="D49" i="11"/>
  <c r="D50" i="11"/>
  <c r="D51" i="11"/>
  <c r="D52" i="11"/>
  <c r="D53" i="11"/>
  <c r="D54" i="11"/>
  <c r="D56" i="11"/>
  <c r="E60" i="11"/>
  <c r="D55" i="11"/>
  <c r="D57" i="11"/>
  <c r="H57" i="11"/>
  <c r="E57" i="11"/>
  <c r="H56" i="11"/>
  <c r="EN11" i="11"/>
  <c r="F41" i="11"/>
  <c r="H41" i="11"/>
  <c r="J41" i="11"/>
  <c r="L41" i="11"/>
  <c r="N41" i="11"/>
  <c r="P41" i="11"/>
  <c r="R41" i="11"/>
  <c r="T41" i="11"/>
  <c r="V41" i="11"/>
  <c r="X41" i="11"/>
  <c r="Z41" i="11"/>
  <c r="AB41" i="11"/>
  <c r="AD41" i="11"/>
  <c r="AF41" i="11"/>
  <c r="AH41" i="11"/>
  <c r="AJ41" i="11"/>
  <c r="AL41" i="11"/>
  <c r="AN41" i="11"/>
  <c r="AP41" i="11"/>
  <c r="AR41" i="11"/>
  <c r="AT41" i="11"/>
  <c r="AV41" i="11"/>
  <c r="AX41" i="11"/>
  <c r="AZ41" i="11"/>
  <c r="BB41" i="11"/>
  <c r="BD41" i="11"/>
  <c r="BF41" i="11"/>
  <c r="BH41" i="11"/>
  <c r="BJ41" i="11"/>
  <c r="BL41" i="11"/>
  <c r="BN41" i="11"/>
  <c r="BP41" i="11"/>
  <c r="BR41" i="11"/>
  <c r="BT41" i="11"/>
  <c r="BV41" i="11"/>
  <c r="BX41" i="11"/>
  <c r="BZ41" i="11"/>
  <c r="CB41" i="11"/>
  <c r="CD41" i="11"/>
  <c r="CF41" i="11"/>
  <c r="CH41" i="11"/>
  <c r="CJ41" i="11"/>
  <c r="CL41" i="11"/>
  <c r="CN41" i="11"/>
  <c r="CP41" i="11"/>
  <c r="CR41" i="11"/>
  <c r="CT41" i="11"/>
  <c r="CV41" i="11"/>
  <c r="CX41" i="11"/>
  <c r="CZ41" i="11"/>
  <c r="DB41" i="11"/>
  <c r="DD41" i="11"/>
  <c r="DF41" i="11"/>
  <c r="DH41" i="11"/>
  <c r="DJ41" i="11"/>
  <c r="DL41" i="11"/>
  <c r="DN41" i="11"/>
  <c r="DP41" i="11"/>
  <c r="DR41" i="11"/>
  <c r="DT41" i="11"/>
  <c r="DV41" i="11"/>
  <c r="DX41" i="11"/>
  <c r="DZ41" i="11"/>
  <c r="EB41" i="11"/>
  <c r="F44" i="11"/>
  <c r="DL42" i="11"/>
  <c r="CN42" i="11"/>
  <c r="BP42" i="11"/>
  <c r="AR42" i="11"/>
  <c r="T42" i="11"/>
  <c r="F42" i="11"/>
  <c r="EL11" i="11"/>
  <c r="EM11" i="11"/>
  <c r="EK12" i="11"/>
  <c r="EL12" i="11"/>
  <c r="EM12" i="11"/>
  <c r="EK13" i="11"/>
  <c r="EL13" i="11"/>
  <c r="EM13" i="11"/>
  <c r="EN13" i="11"/>
  <c r="EK14" i="11"/>
  <c r="EL14" i="11"/>
  <c r="EM14" i="11"/>
  <c r="EK15" i="11"/>
  <c r="EL15" i="11"/>
  <c r="EM15" i="11"/>
  <c r="EN15" i="11"/>
  <c r="EK32" i="11"/>
  <c r="EL32" i="11"/>
  <c r="EM32" i="11"/>
  <c r="EN32" i="11"/>
  <c r="EK33" i="11"/>
  <c r="EL33" i="11"/>
  <c r="EM33" i="11"/>
  <c r="EN33" i="11"/>
  <c r="EK34" i="11"/>
  <c r="EL34" i="11"/>
  <c r="EM34" i="11"/>
  <c r="EN34" i="11"/>
  <c r="EK35" i="11"/>
  <c r="EL35" i="11"/>
  <c r="EM35" i="11"/>
  <c r="EN35" i="11"/>
  <c r="EK36" i="11"/>
  <c r="EL36" i="11"/>
  <c r="EM36" i="11"/>
  <c r="EN36" i="11"/>
  <c r="EK37" i="11"/>
  <c r="EL37" i="11"/>
  <c r="EM37" i="11"/>
  <c r="EN37" i="11"/>
  <c r="EK38" i="11"/>
  <c r="EL38" i="11"/>
  <c r="EM38" i="11"/>
  <c r="EK41" i="11"/>
  <c r="EM3" i="11"/>
  <c r="EN3" i="11"/>
  <c r="EM4" i="11"/>
  <c r="EM9" i="11"/>
  <c r="EL3" i="11"/>
  <c r="EL9" i="11"/>
  <c r="EK9" i="11"/>
  <c r="D9" i="11"/>
  <c r="D8" i="11"/>
  <c r="DL6" i="11"/>
  <c r="CN6" i="11"/>
  <c r="BP6" i="11"/>
  <c r="AR6" i="11"/>
  <c r="T6" i="11"/>
  <c r="E6" i="10"/>
  <c r="E16" i="10"/>
  <c r="E60" i="9"/>
  <c r="E64" i="9"/>
  <c r="EN22" i="9"/>
  <c r="EN34" i="9"/>
  <c r="EN11" i="9"/>
  <c r="EN20" i="9"/>
  <c r="EK31" i="9"/>
  <c r="EK21" i="9"/>
  <c r="EK23" i="9"/>
  <c r="EK14" i="9"/>
  <c r="EK42" i="9"/>
  <c r="EK24" i="9"/>
  <c r="EK25" i="9"/>
  <c r="EK26" i="9"/>
  <c r="EK27" i="9"/>
  <c r="EK28" i="9"/>
  <c r="EK32" i="9"/>
  <c r="EK12" i="9"/>
  <c r="EK19" i="9"/>
  <c r="EK16" i="9"/>
  <c r="EK18" i="9"/>
  <c r="EK13" i="9"/>
  <c r="EK15" i="9"/>
  <c r="EK17" i="9"/>
  <c r="EK29" i="9"/>
  <c r="EK33" i="9"/>
  <c r="EK35" i="9"/>
  <c r="EK36" i="9"/>
  <c r="EK37" i="9"/>
  <c r="EK38" i="9"/>
  <c r="EK39" i="9"/>
  <c r="EK40" i="9"/>
  <c r="EK41" i="9"/>
  <c r="EK3" i="9"/>
  <c r="EL30" i="9"/>
  <c r="EL31" i="9"/>
  <c r="EL20" i="9"/>
  <c r="EL22" i="9"/>
  <c r="EL21" i="9"/>
  <c r="EL23" i="9"/>
  <c r="EL14" i="9"/>
  <c r="EL42" i="9"/>
  <c r="EL25" i="9"/>
  <c r="EL27" i="9"/>
  <c r="EL28" i="9"/>
  <c r="EL32" i="9"/>
  <c r="EL34" i="9"/>
  <c r="EL11" i="9"/>
  <c r="EL12" i="9"/>
  <c r="EL19" i="9"/>
  <c r="EL16" i="9"/>
  <c r="EL18" i="9"/>
  <c r="EL13" i="9"/>
  <c r="EL15" i="9"/>
  <c r="EL17" i="9"/>
  <c r="EL29" i="9"/>
  <c r="EL33" i="9"/>
  <c r="EL35" i="9"/>
  <c r="EL36" i="9"/>
  <c r="EL37" i="9"/>
  <c r="EL38" i="9"/>
  <c r="EL39" i="9"/>
  <c r="EL40" i="9"/>
  <c r="EL41" i="9"/>
  <c r="EL3" i="9"/>
  <c r="EM30" i="9"/>
  <c r="EM31" i="9"/>
  <c r="EM20" i="9"/>
  <c r="EM22" i="9"/>
  <c r="EM21" i="9"/>
  <c r="EM23" i="9"/>
  <c r="EM14" i="9"/>
  <c r="EM42" i="9"/>
  <c r="EM24" i="9"/>
  <c r="EM25" i="9"/>
  <c r="EM26" i="9"/>
  <c r="EM27" i="9"/>
  <c r="EM34" i="9"/>
  <c r="EM11" i="9"/>
  <c r="EM12" i="9"/>
  <c r="EM19" i="9"/>
  <c r="EM16" i="9"/>
  <c r="EM18" i="9"/>
  <c r="EM13" i="9"/>
  <c r="EM15" i="9"/>
  <c r="EM17" i="9"/>
  <c r="EM29" i="9"/>
  <c r="EM33" i="9"/>
  <c r="EM35" i="9"/>
  <c r="EM36" i="9"/>
  <c r="EM37" i="9"/>
  <c r="EM38" i="9"/>
  <c r="EM39" i="9"/>
  <c r="EM40" i="9"/>
  <c r="EM41" i="9"/>
  <c r="EM3" i="9"/>
  <c r="EN31" i="9"/>
  <c r="EN21" i="9"/>
  <c r="EN23" i="9"/>
  <c r="EN24" i="9"/>
  <c r="EN26" i="9"/>
  <c r="EN28" i="9"/>
  <c r="EN32" i="9"/>
  <c r="EN19" i="9"/>
  <c r="EN13" i="9"/>
  <c r="EN15" i="9"/>
  <c r="EN17" i="9"/>
  <c r="EN29" i="9"/>
  <c r="EN33" i="9"/>
  <c r="EN35" i="9"/>
  <c r="EN36" i="9"/>
  <c r="EN37" i="9"/>
  <c r="EN38" i="9"/>
  <c r="EN39" i="9"/>
  <c r="EN40" i="9"/>
  <c r="EN41" i="9"/>
  <c r="EK2" i="9"/>
  <c r="EM4" i="9"/>
  <c r="EM9" i="9"/>
  <c r="EL9" i="9"/>
  <c r="EK9" i="9"/>
  <c r="D9" i="9"/>
  <c r="D8" i="9"/>
  <c r="T6" i="9"/>
  <c r="E61" i="9"/>
  <c r="D53" i="9"/>
  <c r="D54" i="9"/>
  <c r="D55" i="9"/>
  <c r="D56" i="9"/>
  <c r="D57" i="9"/>
  <c r="D58" i="9"/>
  <c r="D60" i="9"/>
  <c r="D59" i="9"/>
  <c r="D61" i="9"/>
  <c r="EK45" i="9"/>
  <c r="DL6" i="9"/>
  <c r="CN6" i="9"/>
  <c r="BP6" i="9"/>
  <c r="AR6" i="9"/>
  <c r="E24" i="8"/>
  <c r="E22" i="8"/>
  <c r="E20" i="8"/>
  <c r="E18" i="8"/>
  <c r="E16" i="8"/>
  <c r="E14" i="8"/>
  <c r="E12" i="8"/>
  <c r="E10" i="8"/>
  <c r="E9" i="8"/>
  <c r="H27" i="8"/>
  <c r="J27" i="8"/>
  <c r="L27" i="8"/>
  <c r="N27" i="8"/>
  <c r="P27" i="8"/>
  <c r="R27" i="8"/>
  <c r="T27" i="8"/>
  <c r="V27" i="8"/>
  <c r="X27" i="8"/>
  <c r="Z27" i="8"/>
  <c r="AB27" i="8"/>
  <c r="AD27" i="8"/>
  <c r="AF27" i="8"/>
  <c r="AH27" i="8"/>
  <c r="AJ27" i="8"/>
  <c r="AL27" i="8"/>
  <c r="AN27" i="8"/>
  <c r="AP27" i="8"/>
  <c r="AR27" i="8"/>
  <c r="AT27" i="8"/>
  <c r="AV27" i="8"/>
  <c r="AX27" i="8"/>
  <c r="H29" i="8"/>
  <c r="AZ27" i="8"/>
  <c r="F27" i="8"/>
  <c r="EN3" i="13"/>
  <c r="AR46" i="13"/>
  <c r="N45" i="13"/>
  <c r="X45" i="13"/>
  <c r="AF45" i="13"/>
  <c r="AN45" i="13"/>
  <c r="AV45" i="13"/>
  <c r="BD45" i="13"/>
  <c r="BL45" i="13"/>
  <c r="BT45" i="13"/>
  <c r="CB45" i="13"/>
  <c r="CJ45" i="13"/>
  <c r="CR45" i="13"/>
  <c r="CZ45" i="13"/>
  <c r="DH45" i="13"/>
  <c r="DP45" i="13"/>
  <c r="DX45" i="13"/>
  <c r="L45" i="13"/>
  <c r="AD45" i="13"/>
  <c r="AL45" i="13"/>
  <c r="BB45" i="13"/>
  <c r="BR45" i="13"/>
  <c r="BZ45" i="13"/>
  <c r="CP45" i="13"/>
  <c r="CX45" i="13"/>
  <c r="DN45" i="13"/>
  <c r="BP46" i="13"/>
  <c r="H45" i="13"/>
  <c r="P45" i="13"/>
  <c r="Z45" i="13"/>
  <c r="AH45" i="13"/>
  <c r="AP45" i="13"/>
  <c r="AX45" i="13"/>
  <c r="BF45" i="13"/>
  <c r="BN45" i="13"/>
  <c r="BV45" i="13"/>
  <c r="CD45" i="13"/>
  <c r="CL45" i="13"/>
  <c r="CT45" i="13"/>
  <c r="DB45" i="13"/>
  <c r="DJ45" i="13"/>
  <c r="DR45" i="13"/>
  <c r="DZ45" i="13"/>
  <c r="V45" i="13"/>
  <c r="T45" i="13"/>
  <c r="AT45" i="13"/>
  <c r="BJ45" i="13"/>
  <c r="CH45" i="13"/>
  <c r="DF45" i="13"/>
  <c r="DV45" i="13"/>
  <c r="J45" i="13"/>
  <c r="R45" i="13"/>
  <c r="AB45" i="13"/>
  <c r="AJ45" i="13"/>
  <c r="AR45" i="13"/>
  <c r="AZ45" i="13"/>
  <c r="BH45" i="13"/>
  <c r="BP45" i="13"/>
  <c r="BX45" i="13"/>
  <c r="CF45" i="13"/>
  <c r="CN45" i="13"/>
  <c r="CV45" i="13"/>
  <c r="DD45" i="13"/>
  <c r="DL45" i="13"/>
  <c r="DT45" i="13"/>
  <c r="CN46" i="13"/>
  <c r="T46" i="13"/>
  <c r="DL46" i="13"/>
  <c r="EK45" i="13"/>
  <c r="EK3" i="13"/>
  <c r="F48" i="13"/>
  <c r="EM3" i="13"/>
  <c r="EM4" i="13"/>
  <c r="EK44" i="13"/>
  <c r="B6" i="10"/>
  <c r="E35" i="10"/>
  <c r="B37" i="10"/>
  <c r="D6" i="10"/>
  <c r="EK7" i="13"/>
  <c r="EM7" i="13"/>
  <c r="EK2" i="13"/>
  <c r="EL7" i="13"/>
  <c r="D31" i="10"/>
  <c r="B39" i="10"/>
  <c r="D39" i="10"/>
</calcChain>
</file>

<file path=xl/comments1.xml><?xml version="1.0" encoding="utf-8"?>
<comments xmlns="http://schemas.openxmlformats.org/spreadsheetml/2006/main">
  <authors>
    <author>Falzone Lorenzo</author>
  </authors>
  <commentList>
    <comment ref="B6" authorId="0" shapeId="0">
      <text>
        <r>
          <rPr>
            <b/>
            <sz val="9"/>
            <color indexed="81"/>
            <rFont val="Segoe UI"/>
            <family val="2"/>
          </rPr>
          <t>Falzone Lorenzo:</t>
        </r>
        <r>
          <rPr>
            <sz val="9"/>
            <color indexed="81"/>
            <rFont val="Segoe UI"/>
            <family val="2"/>
          </rPr>
          <t xml:space="preserve">
wieso Differenz zu Angaben BHU?
Dies soll bitte 1:1 mit BHU übereinstimmen, um unnötige Diskussionen zu vermeiden</t>
        </r>
      </text>
    </comment>
  </commentList>
</comments>
</file>

<file path=xl/sharedStrings.xml><?xml version="1.0" encoding="utf-8"?>
<sst xmlns="http://schemas.openxmlformats.org/spreadsheetml/2006/main" count="1268" uniqueCount="227">
  <si>
    <t>PNP</t>
  </si>
  <si>
    <t>Planungsprogramm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</si>
  <si>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</si>
  <si>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</si>
  <si>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</si>
  <si>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</si>
  <si>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</si>
  <si>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</si>
  <si>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</si>
  <si>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</si>
  <si>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</si>
  <si>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</si>
  <si>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</si>
  <si>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</si>
  <si>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AeBo</t>
  </si>
  <si>
    <t>Prozentuale Zuteilung</t>
  </si>
  <si>
    <t>Jahr 2017</t>
  </si>
  <si>
    <t>Bauausführung</t>
  </si>
  <si>
    <t>PL</t>
  </si>
  <si>
    <t>…..</t>
  </si>
  <si>
    <t>Jahr 2021</t>
  </si>
  <si>
    <t>JS</t>
  </si>
  <si>
    <t>B</t>
  </si>
  <si>
    <t>D</t>
  </si>
  <si>
    <t>C</t>
  </si>
  <si>
    <t>E</t>
  </si>
  <si>
    <t>JS ITB</t>
  </si>
  <si>
    <t>JS SBM</t>
  </si>
  <si>
    <t>Jahr 2022</t>
  </si>
  <si>
    <t>M. Palumbo</t>
  </si>
  <si>
    <t>S. Mollet</t>
  </si>
  <si>
    <t>M. Bäumle</t>
  </si>
  <si>
    <t>FBL -Tunnel</t>
  </si>
  <si>
    <t>S. Forlin</t>
  </si>
  <si>
    <t>L. Falzone</t>
  </si>
  <si>
    <t>R. Henz</t>
  </si>
  <si>
    <t xml:space="preserve">Assistenz </t>
  </si>
  <si>
    <t>J. Stöhr</t>
  </si>
  <si>
    <t>Summe - Phase, Std.</t>
  </si>
  <si>
    <t>Keine Baumassnahmen</t>
  </si>
  <si>
    <t>SM -720.14, 720.15, 720.16 ==&gt; ca. 0.15 Mio.</t>
  </si>
  <si>
    <t>Tunnel Ebenrain ==&gt; ca. 9 Mio.</t>
  </si>
  <si>
    <t>Tunnel Oberburg ==&gt; ca. 0.7 Mio.</t>
  </si>
  <si>
    <t>Beschichtung Tunnel</t>
  </si>
  <si>
    <t>JS-K: 410.13, 410.14, 410.15, 410.16 ==&gt; ca. 1.0 Mio.</t>
  </si>
  <si>
    <t>JS-K: 410.08, 410.09, 410.10, 410.11, 430.09, 430.10, 420.99 ==&gt; 6.8 Mio.</t>
  </si>
  <si>
    <t>PL-Stv.</t>
  </si>
  <si>
    <t>Bauleiter-Trasse</t>
  </si>
  <si>
    <t>Bauleiter - Tunnel</t>
  </si>
  <si>
    <t>FBL - Geotechnik</t>
  </si>
  <si>
    <t>AeBo-K: UNF-430.18, UEF-420.06 / DL-440.10 / LSW-711.16, 711.17, 711.18, 711.19, 711.20 ==&gt; ca. 1.2 Mio.</t>
  </si>
  <si>
    <t>AeBo-K: UEF-420.03, 420.04, 420.05 / UNF-430.12 / DL-440.08  / LSW-711.07, 711.09, 711.10, 711.12, 711.13, 711.14, 711.15 ==&gt; ca. 1.2 Mio.</t>
  </si>
  <si>
    <t>Zusammenzug  Ausführung</t>
  </si>
  <si>
    <t>Kat.</t>
  </si>
  <si>
    <t>Bauleiter - KB</t>
  </si>
  <si>
    <t>FBL - K</t>
  </si>
  <si>
    <t>Durchschnitt Monat:</t>
  </si>
  <si>
    <t>Jahresarbeitszeit:</t>
  </si>
  <si>
    <t>Abzüglich Ferien:</t>
  </si>
  <si>
    <t>Prognose Personaleinsatz gemäss Terminplan</t>
  </si>
  <si>
    <t>Vertrag</t>
  </si>
  <si>
    <t>Abgebildeter Vorschlag</t>
  </si>
  <si>
    <t>F</t>
  </si>
  <si>
    <t>G</t>
  </si>
  <si>
    <t>Summe Stunden</t>
  </si>
  <si>
    <t>Summe CHF</t>
  </si>
  <si>
    <t>ZMT</t>
  </si>
  <si>
    <t>Jahr 2016</t>
  </si>
  <si>
    <t>CBL</t>
  </si>
  <si>
    <t>Bauleiter</t>
  </si>
  <si>
    <t>Reduziertes Pensum</t>
  </si>
  <si>
    <t>Summe h/Monat</t>
  </si>
  <si>
    <t>Summe h - Total für die Phase 52</t>
  </si>
  <si>
    <t>h</t>
  </si>
  <si>
    <t>Jahr 2026</t>
  </si>
  <si>
    <t>Jahr 2025</t>
  </si>
  <si>
    <t>Jahr 2024</t>
  </si>
  <si>
    <t>Jahr 2023</t>
  </si>
  <si>
    <t>M. Malfatti</t>
  </si>
  <si>
    <t>Bauleiter - Trasse - Belag</t>
  </si>
  <si>
    <t>Summe h pro Monat</t>
  </si>
  <si>
    <t>Summe g pro Jahr</t>
  </si>
  <si>
    <t>Stand: 28.04.20</t>
  </si>
  <si>
    <t>Erhöhung mit Überlegung mit ZMT</t>
  </si>
  <si>
    <t>Stundenmix. für die Phase Ausführung:</t>
  </si>
  <si>
    <t>Fachbereich</t>
  </si>
  <si>
    <t>Bemerkungen</t>
  </si>
  <si>
    <t>[CHF]</t>
  </si>
  <si>
    <t>[h]</t>
  </si>
  <si>
    <t>Grundauftrag</t>
  </si>
  <si>
    <t>MK / AP</t>
  </si>
  <si>
    <t>Es existieren hierfür die NO 1-8.</t>
  </si>
  <si>
    <t>MP / DP</t>
  </si>
  <si>
    <t>Ausschreibung, Offertvergleich, Vergabeantrag</t>
  </si>
  <si>
    <t>Derzeit keine Veränderung zu erwarten.</t>
  </si>
  <si>
    <t>Unterlagen für die Ausführung</t>
  </si>
  <si>
    <t>Bau / Massnahmenausführung</t>
  </si>
  <si>
    <t>Als Folge der Bauzeitverlängerung von ca. 2 Jahren auf  ca. 4 Jahre, ergibt sich eine Veränderung. Siehe Abschnitt "Prognose der möglichen Veränderungen".</t>
  </si>
  <si>
    <t>Honorarzuschläge (T/G für Nacht und Wochenende)</t>
  </si>
  <si>
    <t>---</t>
  </si>
  <si>
    <t>-</t>
  </si>
  <si>
    <t>Zusatzleistungen</t>
  </si>
  <si>
    <t>Diese können noch freigegeben werden.</t>
  </si>
  <si>
    <t>Inbetriebnahme, Abschluss</t>
  </si>
  <si>
    <t>Eingereichte und genehmigte Nachträge</t>
  </si>
  <si>
    <t>Prognose der möglichen Veränderungen</t>
  </si>
  <si>
    <t>Erste Endkostenprognose</t>
  </si>
  <si>
    <t>"50%-Regel"</t>
  </si>
  <si>
    <t>(Grundauftrag + 50%)</t>
  </si>
  <si>
    <t>("+" unter dem Kostendach der "50%-Regel" / 
"-" über dem Kostendach der "50%-Regel")</t>
  </si>
  <si>
    <t>Bemerkungen:</t>
  </si>
  <si>
    <t xml:space="preserve">Endkostenprognose            </t>
  </si>
  <si>
    <t>Honorar (exkl. NK)</t>
  </si>
  <si>
    <t>Siehe sep. NO, genehmigt</t>
  </si>
  <si>
    <t>Es existiert hierfür die NO 9.</t>
  </si>
  <si>
    <t>Es existieren hierfür die NO 10 + 11.</t>
  </si>
  <si>
    <t>Ertüchtigung PS, Nothaltebuchten, MSÜ</t>
  </si>
  <si>
    <t>SM-720.21 (6 Stk.)  ca. 2 Mio.</t>
  </si>
  <si>
    <t>BL - SM/ HS</t>
  </si>
  <si>
    <t>SM-720.17 - 20,-23 (5 Stk.) / HS-760.07, 760.12, 760.13, 760.14 / SSSB-763.0, 763.07, 763.08, 763.10, 763.11, 763.12 ==&gt; ca. 5.1 Mio.</t>
  </si>
  <si>
    <t>SM-720.17 -20,-23 (5 Stk.) / HS-760.07, 760.12, 760.13, 760.14 / SSSB-763.0, 763.07, 763.08, 763.10, 763.11, 763.12 ==&gt; ca. 5.1 Mio.</t>
  </si>
  <si>
    <t>CBL (ca. 50%) + FBL-Trasse</t>
  </si>
  <si>
    <t>SM-720.17-20,-23 (5 Stk.) / HS-760.07, 760.12, 760.13, 760.14 / SSSB-763.0, 763.07, 763.08, 763.10, 763.11, 763.12 ==&gt; ca. 5.1 Mio.</t>
  </si>
  <si>
    <t>JS-K: 410.13, 410.14, 410.15, 410.16 ==&gt; ca. 1.0 Mio.
AeBo-K: UNF-430.18, UEF-420.06 / DL-440.10 / LSW-711.16, 711.17, 711.18, 711.19, 711.20 ==&gt; ca. 1.2 Mio.</t>
  </si>
  <si>
    <t>JS-K: 410.08, 410.09, 410.10, 410.11, 430.09, 430.10, 420.99 ==&gt; 6.8 Mio.
AeBo-K: UEF-420.03, 420.04, 420.05 / UNF-430.12 / DL-440.08  / LSW-711.07, 711.09, 711.10, 711.12, 711.13, 711.14, 711.15 ==&gt; ca. 1.2 Mio.</t>
  </si>
  <si>
    <t>Bauleiter - Trasse - Belag - ÖRB</t>
  </si>
  <si>
    <t xml:space="preserve">Prognose Personaleinsatz gemäss Terminplan </t>
  </si>
  <si>
    <t>Honorarermittlung gemäss SIA LHO 103 (2014)</t>
  </si>
  <si>
    <t>Grundparameter:</t>
  </si>
  <si>
    <t>Satzbestimmende Baukosten:</t>
  </si>
  <si>
    <t>Strasse-/Tiefbau</t>
  </si>
  <si>
    <t>Anteil Kunstbauten:</t>
  </si>
  <si>
    <t>Div./ Unvorhergesehenes</t>
  </si>
  <si>
    <t>Anteil Trasse:</t>
  </si>
  <si>
    <t>Z1 =</t>
  </si>
  <si>
    <t xml:space="preserve"> </t>
  </si>
  <si>
    <t>Z2 =</t>
  </si>
  <si>
    <t>p  =</t>
  </si>
  <si>
    <t xml:space="preserve">n = </t>
  </si>
  <si>
    <t xml:space="preserve">r = </t>
  </si>
  <si>
    <t xml:space="preserve">s = </t>
  </si>
  <si>
    <t>i =</t>
  </si>
  <si>
    <t>Ba</t>
  </si>
  <si>
    <t>Bp</t>
  </si>
  <si>
    <t>q</t>
  </si>
  <si>
    <t>Tm (h)</t>
  </si>
  <si>
    <t>i</t>
  </si>
  <si>
    <t>Tp</t>
  </si>
  <si>
    <t>Stunden-</t>
  </si>
  <si>
    <t>Hon'kosten</t>
  </si>
  <si>
    <t>Neben-</t>
  </si>
  <si>
    <t>Gesamt-</t>
  </si>
  <si>
    <t>MWST</t>
  </si>
  <si>
    <t>Phase</t>
  </si>
  <si>
    <t>Grund-</t>
  </si>
  <si>
    <t>Zuschlag</t>
  </si>
  <si>
    <t>total</t>
  </si>
  <si>
    <t>ansatz</t>
  </si>
  <si>
    <t>exkl. NK</t>
  </si>
  <si>
    <t>kosten</t>
  </si>
  <si>
    <t>summe</t>
  </si>
  <si>
    <t>Grundofferte 2002</t>
  </si>
  <si>
    <t>leistungen</t>
  </si>
  <si>
    <t>Tragkonstr.</t>
  </si>
  <si>
    <t>exkl. MWST</t>
  </si>
  <si>
    <t>inkl. MWST</t>
  </si>
  <si>
    <t>Fr. / h</t>
  </si>
  <si>
    <t>Fr.</t>
  </si>
  <si>
    <t>Vorprojekt</t>
  </si>
  <si>
    <t>Bauprojekt</t>
  </si>
  <si>
    <t>Bewilligungsverfahren</t>
  </si>
  <si>
    <t>Ausschreibung</t>
  </si>
  <si>
    <t>Ausführungsprojekt</t>
  </si>
  <si>
    <t>Zuschlag Anteil Tragkonstr.</t>
  </si>
  <si>
    <t>Bauleitung</t>
  </si>
  <si>
    <t>IBN, Abschluss</t>
  </si>
  <si>
    <t>Total</t>
  </si>
  <si>
    <t xml:space="preserve">Rabatt </t>
  </si>
  <si>
    <t>in % zu den Baukosten</t>
  </si>
  <si>
    <t>Stand: Mai 20</t>
  </si>
  <si>
    <t>Nach KV  ca.60 MiO. Bausumme</t>
  </si>
  <si>
    <t>Trasse</t>
  </si>
  <si>
    <t>IP, Tunnelrot</t>
  </si>
  <si>
    <t>Trassearbeiten</t>
  </si>
  <si>
    <t>Tunnel</t>
  </si>
  <si>
    <t>SM/ Geotechnik</t>
  </si>
  <si>
    <t>Kunstbauten</t>
  </si>
  <si>
    <t>So wurde projektiert, so muss aber nicht die Bauleitung erfolgen</t>
  </si>
  <si>
    <t>…</t>
  </si>
  <si>
    <t>BL für …..............</t>
  </si>
  <si>
    <t>….</t>
  </si>
  <si>
    <t>Summe h pro Jahr</t>
  </si>
  <si>
    <t>öBL für Trasse</t>
  </si>
  <si>
    <t>öBL für Tunnel</t>
  </si>
  <si>
    <t>öBL für Kunstbauten</t>
  </si>
  <si>
    <t>öBL für SM/ Geotechnik</t>
  </si>
  <si>
    <t>Zuteilung folgt</t>
  </si>
  <si>
    <t>Summe % pro Monat</t>
  </si>
  <si>
    <t>Gemäss Terminprogramm erfolgen die Arbeiten in den jeweiligen Fachgebieten (nicht abgschliessen und komplett) in folgender Zeitspanne....</t>
  </si>
  <si>
    <t>c</t>
  </si>
  <si>
    <t xml:space="preserve">Prognostiziertes Delta zur "50%-Regel" </t>
  </si>
  <si>
    <t>NO 1 Hauptinspektionen</t>
  </si>
  <si>
    <t>NO 2 Akustik+Archiv</t>
  </si>
  <si>
    <t>NO 3 ZU SM Ebmatt</t>
  </si>
  <si>
    <t>NO 4 Auftragsanp. MK</t>
  </si>
  <si>
    <t>NO 5 Nichtlineare Berechn.</t>
  </si>
  <si>
    <t>NO 6 Auftragsanp. MK/AP</t>
  </si>
  <si>
    <t>NO 7 Wildtierquerung</t>
  </si>
  <si>
    <t>NO 8 Auftragsanp. MK/AP</t>
  </si>
  <si>
    <t>NO 9 Auftragsanp. MP/DP</t>
  </si>
  <si>
    <t>NO 10 Auftragsanp. Subm.</t>
  </si>
  <si>
    <t>NO 11 Auftragsanp. Subm.</t>
  </si>
  <si>
    <t>NO 12 Phase 52: Verlängerung der Bauleitung</t>
  </si>
  <si>
    <t>Aufwandschätzung INGE für die Phase 51 Anteil WTQ</t>
  </si>
  <si>
    <t>[CHF/h]</t>
  </si>
  <si>
    <t>M.Bäumle, R.Henz, L.Falzone, S.Forlin, M.Malfatti</t>
  </si>
  <si>
    <t>Projektadministration CBL</t>
  </si>
  <si>
    <t xml:space="preserve">FBL K, TG, T/U </t>
  </si>
  <si>
    <t>Std.</t>
  </si>
  <si>
    <t>%</t>
  </si>
  <si>
    <t>Inst.Platz, Tunnelrot</t>
  </si>
  <si>
    <t>Stand 29.07.2020</t>
  </si>
  <si>
    <t>NO 13 Phase 51: Abzug Honorar INGE für WTQ Phase 51</t>
  </si>
  <si>
    <t>NO 14 Phase 51: Honorar-Minderaufwand INGE für UfA</t>
  </si>
  <si>
    <t>Zusatz-Std zu Vertrag (16'500): Als Folge der Bauzeitverlängerung von ca. 2 Jahren auf  ca. 4 1/2 Jahre, ergibt sich eine Veränderung. INGE hat dabei basierend auf dem Grundauftrag eine Hochrechnung und Ausblickprognose gemacht.</t>
  </si>
  <si>
    <t>Stand: 29.07.20 / FL</t>
  </si>
  <si>
    <t>INGE schätzt einen geringen H-Aufwand für die Phase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</si>
</sst>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64" formatCode="#,##0.00_ ;\-#,##0.00\ "/>
    <numFmt numFmtId="165" formatCode="#,##0_ ;\-#,##0\ "/>
    <numFmt numFmtId="166" formatCode="_ * #,##0_ ;_ * \-#,##0_ ;_ * &quot;-&quot;??_ ;_ @_ "/>
    <numFmt numFmtId="167" formatCode="0.000000"/>
    <numFmt numFmtId="168" formatCode="0.0%"/>
    <numFmt numFmtId="169" formatCode="0.0"/>
  </numFmts>
  <fonts count="53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6"/>
      <name val="Arial Narrow"/>
      <family val="2"/>
    </font>
    <font>
      <b/>
      <sz val="6"/>
      <name val="Arial Narrow"/>
      <family val="2"/>
    </font>
    <font>
      <b/>
      <sz val="7"/>
      <name val="Arial Narrow"/>
      <family val="2"/>
    </font>
    <font>
      <sz val="6"/>
      <name val="Arial"/>
      <family val="2"/>
    </font>
    <font>
      <sz val="5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sz val="5"/>
      <color theme="1"/>
      <name val="Arial"/>
      <family val="2"/>
    </font>
    <font>
      <sz val="5"/>
      <color theme="1"/>
      <name val="Arial"/>
      <family val="2"/>
    </font>
    <font>
      <sz val="6"/>
      <color rgb="FFFF0000"/>
      <name val="Arial Narrow"/>
      <family val="2"/>
    </font>
    <font>
      <sz val="7"/>
      <color rgb="FFFF0000"/>
      <name val="Arial Narrow"/>
      <family val="2"/>
    </font>
    <font>
      <b/>
      <sz val="7"/>
      <color rgb="FFFF0000"/>
      <name val="Arial Narrow"/>
      <family val="2"/>
    </font>
    <font>
      <sz val="5"/>
      <color rgb="FFFF0000"/>
      <name val="Arial Narrow"/>
      <family val="2"/>
    </font>
    <font>
      <sz val="5"/>
      <color theme="1"/>
      <name val="Arial Narrow"/>
      <family val="2"/>
    </font>
    <font>
      <b/>
      <sz val="6"/>
      <color rgb="FFFF0000"/>
      <name val="Arial Narrow"/>
      <family val="2"/>
    </font>
    <font>
      <b/>
      <sz val="8"/>
      <name val="Arial"/>
      <family val="2"/>
    </font>
    <font>
      <b/>
      <sz val="14"/>
      <color rgb="FFFF0000"/>
      <name val="Arial Narrow"/>
      <family val="2"/>
    </font>
    <font>
      <b/>
      <sz val="8"/>
      <color rgb="FFFF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name val="Arial Narrow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u/>
      <sz val="18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7"/>
      <color theme="0"/>
      <name val="Arial Narrow"/>
      <family val="2"/>
    </font>
    <font>
      <b/>
      <sz val="7"/>
      <color theme="0"/>
      <name val="Arial Narrow"/>
      <family val="2"/>
    </font>
    <font>
      <sz val="7"/>
      <color theme="3"/>
      <name val="Arial Narrow"/>
      <family val="2"/>
    </font>
    <font>
      <sz val="5"/>
      <color theme="3"/>
      <name val="Arial Narrow"/>
      <family val="2"/>
    </font>
    <font>
      <sz val="6"/>
      <color theme="3"/>
      <name val="Arial Narrow"/>
      <family val="2"/>
    </font>
    <font>
      <b/>
      <sz val="7"/>
      <color theme="3"/>
      <name val="Arial Narrow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0"/>
      <color theme="0"/>
      <name val="Arial"/>
      <family val="2"/>
    </font>
    <font>
      <i/>
      <sz val="10"/>
      <name val="Arial"/>
      <family val="2"/>
    </font>
    <font>
      <b/>
      <sz val="14"/>
      <name val="Arial Narrow"/>
      <family val="2"/>
    </font>
    <font>
      <b/>
      <sz val="1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9"/>
      </bottom>
      <diagonal/>
    </border>
    <border>
      <left style="thin">
        <color theme="0"/>
      </left>
      <right style="thin">
        <color indexed="9"/>
      </right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9"/>
      </bottom>
      <diagonal/>
    </border>
    <border>
      <left/>
      <right style="medium">
        <color indexed="64"/>
      </right>
      <top style="medium">
        <color indexed="6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9"/>
      </left>
      <right style="thin">
        <color indexed="9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indexed="9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hair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3">
    <xf numFmtId="0" fontId="0" fillId="0" borderId="0" xfId="0"/>
    <xf numFmtId="0" fontId="3" fillId="0" borderId="12" xfId="3" applyFont="1" applyBorder="1" applyAlignment="1">
      <alignment vertical="center"/>
    </xf>
    <xf numFmtId="0" fontId="3" fillId="0" borderId="13" xfId="3" applyFont="1" applyBorder="1" applyAlignment="1">
      <alignment vertical="center"/>
    </xf>
    <xf numFmtId="0" fontId="3" fillId="0" borderId="13" xfId="3" applyFont="1" applyFill="1" applyBorder="1" applyAlignment="1">
      <alignment vertical="center"/>
    </xf>
    <xf numFmtId="0" fontId="3" fillId="0" borderId="13" xfId="3" applyFont="1" applyBorder="1" applyAlignment="1">
      <alignment horizontal="center" vertical="center"/>
    </xf>
    <xf numFmtId="0" fontId="3" fillId="0" borderId="14" xfId="3" applyFont="1" applyBorder="1" applyAlignment="1">
      <alignment horizontal="center" vertical="center"/>
    </xf>
    <xf numFmtId="0" fontId="4" fillId="0" borderId="12" xfId="3" applyFont="1" applyBorder="1" applyAlignment="1">
      <alignment vertical="center"/>
    </xf>
    <xf numFmtId="0" fontId="4" fillId="0" borderId="15" xfId="3" applyFont="1" applyFill="1" applyBorder="1" applyAlignment="1">
      <alignment vertical="center"/>
    </xf>
    <xf numFmtId="0" fontId="7" fillId="0" borderId="12" xfId="3" applyFont="1" applyBorder="1" applyAlignment="1">
      <alignment horizontal="center" vertical="center"/>
    </xf>
    <xf numFmtId="0" fontId="3" fillId="0" borderId="17" xfId="3" applyFont="1" applyBorder="1" applyAlignment="1">
      <alignment vertical="center"/>
    </xf>
    <xf numFmtId="0" fontId="3" fillId="0" borderId="22" xfId="3" applyFont="1" applyBorder="1" applyAlignment="1">
      <alignment vertical="center"/>
    </xf>
    <xf numFmtId="0" fontId="3" fillId="0" borderId="12" xfId="3" applyFont="1" applyFill="1" applyBorder="1" applyAlignment="1">
      <alignment vertical="center"/>
    </xf>
    <xf numFmtId="0" fontId="7" fillId="7" borderId="19" xfId="3" applyFont="1" applyFill="1" applyBorder="1" applyAlignment="1">
      <alignment horizontal="center" vertical="center"/>
    </xf>
    <xf numFmtId="0" fontId="7" fillId="7" borderId="20" xfId="3" applyFont="1" applyFill="1" applyBorder="1" applyAlignment="1">
      <alignment horizontal="center" vertical="center"/>
    </xf>
    <xf numFmtId="0" fontId="3" fillId="0" borderId="18" xfId="3" applyFont="1" applyBorder="1" applyAlignment="1">
      <alignment horizontal="center" vertical="center"/>
    </xf>
    <xf numFmtId="0" fontId="8" fillId="0" borderId="15" xfId="3" applyFont="1" applyBorder="1" applyAlignment="1">
      <alignment vertical="center"/>
    </xf>
    <xf numFmtId="0" fontId="3" fillId="0" borderId="15" xfId="3" applyFont="1" applyFill="1" applyBorder="1" applyAlignment="1">
      <alignment vertical="center"/>
    </xf>
    <xf numFmtId="0" fontId="3" fillId="0" borderId="12" xfId="3" applyFont="1" applyBorder="1" applyAlignment="1">
      <alignment horizontal="center" vertical="center"/>
    </xf>
    <xf numFmtId="0" fontId="3" fillId="0" borderId="28" xfId="3" applyFont="1" applyBorder="1" applyAlignment="1">
      <alignment horizontal="center" vertical="center"/>
    </xf>
    <xf numFmtId="0" fontId="3" fillId="0" borderId="23" xfId="3" applyFont="1" applyFill="1" applyBorder="1" applyAlignment="1">
      <alignment vertical="center"/>
    </xf>
    <xf numFmtId="0" fontId="3" fillId="0" borderId="22" xfId="3" applyFont="1" applyBorder="1" applyAlignment="1">
      <alignment horizontal="center" vertical="center"/>
    </xf>
    <xf numFmtId="0" fontId="7" fillId="0" borderId="15" xfId="3" applyFont="1" applyFill="1" applyBorder="1" applyAlignment="1">
      <alignment horizontal="center" vertical="center"/>
    </xf>
    <xf numFmtId="0" fontId="3" fillId="0" borderId="25" xfId="3" applyFont="1" applyBorder="1" applyAlignment="1">
      <alignment horizontal="center" vertical="center"/>
    </xf>
    <xf numFmtId="0" fontId="3" fillId="7" borderId="25" xfId="3" applyFont="1" applyFill="1" applyBorder="1" applyAlignment="1">
      <alignment horizontal="center" vertical="center"/>
    </xf>
    <xf numFmtId="0" fontId="3" fillId="3" borderId="25" xfId="3" applyFont="1" applyFill="1" applyBorder="1" applyAlignment="1">
      <alignment horizontal="center" vertical="center"/>
    </xf>
    <xf numFmtId="0" fontId="3" fillId="0" borderId="15" xfId="3" applyFont="1" applyBorder="1" applyAlignment="1">
      <alignment vertical="center"/>
    </xf>
    <xf numFmtId="0" fontId="3" fillId="7" borderId="15" xfId="3" applyFont="1" applyFill="1" applyBorder="1" applyAlignment="1">
      <alignment vertical="center"/>
    </xf>
    <xf numFmtId="0" fontId="3" fillId="0" borderId="16" xfId="3" applyFont="1" applyFill="1" applyBorder="1" applyAlignment="1">
      <alignment vertical="center"/>
    </xf>
    <xf numFmtId="0" fontId="5" fillId="7" borderId="0" xfId="3" applyFont="1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3" fillId="0" borderId="16" xfId="3" applyFont="1" applyBorder="1" applyAlignment="1">
      <alignment vertical="center"/>
    </xf>
    <xf numFmtId="0" fontId="3" fillId="0" borderId="38" xfId="3" applyFont="1" applyBorder="1" applyAlignment="1">
      <alignment vertical="center"/>
    </xf>
    <xf numFmtId="0" fontId="3" fillId="0" borderId="39" xfId="3" applyFont="1" applyBorder="1" applyAlignment="1">
      <alignment vertical="center"/>
    </xf>
    <xf numFmtId="0" fontId="3" fillId="0" borderId="40" xfId="3" applyFont="1" applyBorder="1" applyAlignment="1">
      <alignment vertical="center"/>
    </xf>
    <xf numFmtId="0" fontId="3" fillId="0" borderId="41" xfId="3" applyFont="1" applyBorder="1" applyAlignment="1">
      <alignment vertical="center"/>
    </xf>
    <xf numFmtId="0" fontId="3" fillId="0" borderId="42" xfId="3" applyFont="1" applyFill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4" xfId="3" applyFont="1" applyBorder="1" applyAlignment="1">
      <alignment vertical="center"/>
    </xf>
    <xf numFmtId="0" fontId="3" fillId="0" borderId="45" xfId="3" applyFont="1" applyFill="1" applyBorder="1" applyAlignment="1">
      <alignment vertical="center"/>
    </xf>
    <xf numFmtId="0" fontId="3" fillId="0" borderId="46" xfId="3" applyFont="1" applyFill="1" applyBorder="1" applyAlignment="1">
      <alignment vertical="center"/>
    </xf>
    <xf numFmtId="1" fontId="3" fillId="0" borderId="38" xfId="3" applyNumberFormat="1" applyFont="1" applyFill="1" applyBorder="1" applyAlignment="1">
      <alignment vertical="center"/>
    </xf>
    <xf numFmtId="1" fontId="3" fillId="0" borderId="40" xfId="3" applyNumberFormat="1" applyFont="1" applyFill="1" applyBorder="1" applyAlignment="1">
      <alignment vertical="center"/>
    </xf>
    <xf numFmtId="1" fontId="3" fillId="5" borderId="40" xfId="3" applyNumberFormat="1" applyFont="1" applyFill="1" applyBorder="1" applyAlignment="1">
      <alignment vertical="center"/>
    </xf>
    <xf numFmtId="0" fontId="3" fillId="0" borderId="25" xfId="3" applyFont="1" applyFill="1" applyBorder="1" applyAlignment="1">
      <alignment horizontal="center" vertical="center"/>
    </xf>
    <xf numFmtId="0" fontId="3" fillId="0" borderId="53" xfId="3" applyFont="1" applyBorder="1" applyAlignment="1">
      <alignment horizontal="center" vertical="center"/>
    </xf>
    <xf numFmtId="0" fontId="12" fillId="0" borderId="12" xfId="3" applyFont="1" applyFill="1" applyBorder="1" applyAlignment="1">
      <alignment vertical="center"/>
    </xf>
    <xf numFmtId="0" fontId="12" fillId="0" borderId="12" xfId="3" applyFont="1" applyBorder="1" applyAlignment="1">
      <alignment horizontal="center" vertical="center"/>
    </xf>
    <xf numFmtId="0" fontId="9" fillId="0" borderId="22" xfId="3" applyFont="1" applyBorder="1" applyAlignment="1">
      <alignment vertical="center"/>
    </xf>
    <xf numFmtId="0" fontId="3" fillId="0" borderId="52" xfId="3" applyFont="1" applyBorder="1" applyAlignment="1">
      <alignment vertical="center"/>
    </xf>
    <xf numFmtId="0" fontId="3" fillId="0" borderId="55" xfId="3" applyFont="1" applyBorder="1" applyAlignment="1">
      <alignment vertical="center"/>
    </xf>
    <xf numFmtId="0" fontId="3" fillId="9" borderId="25" xfId="3" applyFont="1" applyFill="1" applyBorder="1" applyAlignment="1">
      <alignment horizontal="center" vertical="center"/>
    </xf>
    <xf numFmtId="0" fontId="3" fillId="10" borderId="25" xfId="3" applyFont="1" applyFill="1" applyBorder="1" applyAlignment="1">
      <alignment horizontal="center" vertical="center"/>
    </xf>
    <xf numFmtId="0" fontId="9" fillId="0" borderId="53" xfId="3" applyFont="1" applyBorder="1" applyAlignment="1">
      <alignment vertical="center"/>
    </xf>
    <xf numFmtId="0" fontId="13" fillId="7" borderId="15" xfId="3" applyFont="1" applyFill="1" applyBorder="1" applyAlignment="1">
      <alignment horizontal="right" vertical="center"/>
    </xf>
    <xf numFmtId="0" fontId="13" fillId="7" borderId="19" xfId="3" applyFont="1" applyFill="1" applyBorder="1" applyAlignment="1">
      <alignment horizontal="right" vertical="center"/>
    </xf>
    <xf numFmtId="0" fontId="13" fillId="7" borderId="17" xfId="3" applyFont="1" applyFill="1" applyBorder="1" applyAlignment="1">
      <alignment horizontal="center" vertical="center"/>
    </xf>
    <xf numFmtId="0" fontId="13" fillId="7" borderId="20" xfId="3" applyFont="1" applyFill="1" applyBorder="1" applyAlignment="1">
      <alignment horizontal="center" vertical="center"/>
    </xf>
    <xf numFmtId="0" fontId="14" fillId="7" borderId="0" xfId="3" applyFont="1" applyFill="1" applyBorder="1" applyAlignment="1">
      <alignment horizontal="right" vertical="center"/>
    </xf>
    <xf numFmtId="0" fontId="14" fillId="7" borderId="0" xfId="3" applyFont="1" applyFill="1" applyBorder="1" applyAlignment="1">
      <alignment horizontal="center" vertical="center"/>
    </xf>
    <xf numFmtId="0" fontId="3" fillId="7" borderId="54" xfId="3" applyFont="1" applyFill="1" applyBorder="1" applyAlignment="1">
      <alignment vertical="center"/>
    </xf>
    <xf numFmtId="0" fontId="3" fillId="0" borderId="52" xfId="3" applyFont="1" applyFill="1" applyBorder="1" applyAlignment="1">
      <alignment vertical="center"/>
    </xf>
    <xf numFmtId="1" fontId="3" fillId="5" borderId="38" xfId="3" applyNumberFormat="1" applyFont="1" applyFill="1" applyBorder="1" applyAlignment="1">
      <alignment vertical="center"/>
    </xf>
    <xf numFmtId="0" fontId="4" fillId="0" borderId="54" xfId="3" applyFont="1" applyBorder="1" applyAlignment="1">
      <alignment vertical="center"/>
    </xf>
    <xf numFmtId="0" fontId="7" fillId="0" borderId="54" xfId="3" applyFont="1" applyBorder="1" applyAlignment="1">
      <alignment horizontal="center" vertical="center"/>
    </xf>
    <xf numFmtId="0" fontId="3" fillId="0" borderId="54" xfId="3" applyFont="1" applyBorder="1" applyAlignment="1">
      <alignment vertical="center"/>
    </xf>
    <xf numFmtId="1" fontId="3" fillId="0" borderId="56" xfId="3" applyNumberFormat="1" applyFont="1" applyFill="1" applyBorder="1" applyAlignment="1">
      <alignment vertical="center"/>
    </xf>
    <xf numFmtId="0" fontId="3" fillId="0" borderId="28" xfId="3" applyFont="1" applyBorder="1" applyAlignment="1">
      <alignment vertical="center"/>
    </xf>
    <xf numFmtId="0" fontId="4" fillId="0" borderId="55" xfId="3" applyFont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0" fontId="3" fillId="0" borderId="55" xfId="3" applyFont="1" applyFill="1" applyBorder="1" applyAlignment="1">
      <alignment vertical="center"/>
    </xf>
    <xf numFmtId="0" fontId="3" fillId="0" borderId="18" xfId="3" applyFont="1" applyBorder="1" applyAlignment="1">
      <alignment vertical="center"/>
    </xf>
    <xf numFmtId="0" fontId="3" fillId="7" borderId="0" xfId="3" applyFont="1" applyFill="1" applyBorder="1" applyAlignment="1">
      <alignment vertical="center"/>
    </xf>
    <xf numFmtId="1" fontId="3" fillId="7" borderId="0" xfId="3" applyNumberFormat="1" applyFont="1" applyFill="1" applyBorder="1" applyAlignment="1">
      <alignment vertical="center"/>
    </xf>
    <xf numFmtId="0" fontId="10" fillId="8" borderId="31" xfId="0" applyFont="1" applyFill="1" applyBorder="1" applyAlignment="1">
      <alignment horizontal="right"/>
    </xf>
    <xf numFmtId="0" fontId="10" fillId="8" borderId="35" xfId="0" applyFont="1" applyFill="1" applyBorder="1" applyAlignment="1">
      <alignment horizontal="right"/>
    </xf>
    <xf numFmtId="0" fontId="10" fillId="8" borderId="36" xfId="0" applyFont="1" applyFill="1" applyBorder="1" applyAlignment="1">
      <alignment horizontal="right"/>
    </xf>
    <xf numFmtId="0" fontId="10" fillId="8" borderId="32" xfId="0" applyFont="1" applyFill="1" applyBorder="1" applyAlignment="1">
      <alignment horizontal="right"/>
    </xf>
    <xf numFmtId="9" fontId="10" fillId="8" borderId="34" xfId="1" applyFont="1" applyFill="1" applyBorder="1" applyAlignment="1">
      <alignment horizontal="right"/>
    </xf>
    <xf numFmtId="9" fontId="10" fillId="8" borderId="8" xfId="1" applyFont="1" applyFill="1" applyBorder="1" applyAlignment="1">
      <alignment horizontal="right"/>
    </xf>
    <xf numFmtId="9" fontId="10" fillId="11" borderId="34" xfId="1" applyFont="1" applyFill="1" applyBorder="1" applyAlignment="1">
      <alignment horizontal="right"/>
    </xf>
    <xf numFmtId="9" fontId="10" fillId="11" borderId="8" xfId="1" applyFont="1" applyFill="1" applyBorder="1" applyAlignment="1">
      <alignment horizontal="right"/>
    </xf>
    <xf numFmtId="0" fontId="11" fillId="11" borderId="31" xfId="0" applyFont="1" applyFill="1" applyBorder="1" applyAlignment="1">
      <alignment horizontal="center"/>
    </xf>
    <xf numFmtId="0" fontId="11" fillId="11" borderId="37" xfId="0" applyFont="1" applyFill="1" applyBorder="1" applyAlignment="1">
      <alignment horizontal="center"/>
    </xf>
    <xf numFmtId="0" fontId="11" fillId="11" borderId="8" xfId="0" applyFont="1" applyFill="1" applyBorder="1" applyAlignment="1">
      <alignment horizontal="center"/>
    </xf>
    <xf numFmtId="0" fontId="11" fillId="11" borderId="32" xfId="0" applyFont="1" applyFill="1" applyBorder="1" applyAlignment="1">
      <alignment horizontal="center"/>
    </xf>
    <xf numFmtId="9" fontId="10" fillId="11" borderId="32" xfId="1" applyFont="1" applyFill="1" applyBorder="1" applyAlignment="1">
      <alignment horizontal="right"/>
    </xf>
    <xf numFmtId="0" fontId="5" fillId="0" borderId="18" xfId="3" applyFont="1" applyFill="1" applyBorder="1" applyAlignment="1">
      <alignment vertical="center"/>
    </xf>
    <xf numFmtId="9" fontId="12" fillId="0" borderId="38" xfId="1" applyFont="1" applyFill="1" applyBorder="1" applyAlignment="1">
      <alignment vertical="center"/>
    </xf>
    <xf numFmtId="9" fontId="12" fillId="0" borderId="42" xfId="1" applyFont="1" applyFill="1" applyBorder="1" applyAlignment="1">
      <alignment vertical="center"/>
    </xf>
    <xf numFmtId="9" fontId="12" fillId="0" borderId="40" xfId="1" applyFont="1" applyFill="1" applyBorder="1" applyAlignment="1">
      <alignment vertical="center"/>
    </xf>
    <xf numFmtId="9" fontId="17" fillId="0" borderId="43" xfId="1" applyFont="1" applyFill="1" applyBorder="1" applyAlignment="1">
      <alignment vertical="center"/>
    </xf>
    <xf numFmtId="9" fontId="17" fillId="5" borderId="38" xfId="1" applyFont="1" applyFill="1" applyBorder="1" applyAlignment="1">
      <alignment vertical="center"/>
    </xf>
    <xf numFmtId="9" fontId="17" fillId="0" borderId="43" xfId="1" applyFont="1" applyBorder="1" applyAlignment="1">
      <alignment vertical="center"/>
    </xf>
    <xf numFmtId="9" fontId="17" fillId="0" borderId="38" xfId="1" applyFont="1" applyBorder="1" applyAlignment="1">
      <alignment vertical="center"/>
    </xf>
    <xf numFmtId="9" fontId="17" fillId="0" borderId="40" xfId="1" applyFont="1" applyBorder="1" applyAlignment="1">
      <alignment vertical="center"/>
    </xf>
    <xf numFmtId="9" fontId="17" fillId="0" borderId="39" xfId="1" applyFont="1" applyBorder="1" applyAlignment="1">
      <alignment vertical="center"/>
    </xf>
    <xf numFmtId="9" fontId="17" fillId="0" borderId="44" xfId="1" applyFont="1" applyBorder="1" applyAlignment="1">
      <alignment vertical="center"/>
    </xf>
    <xf numFmtId="9" fontId="17" fillId="0" borderId="41" xfId="1" applyFont="1" applyBorder="1" applyAlignment="1">
      <alignment vertical="center"/>
    </xf>
    <xf numFmtId="0" fontId="9" fillId="0" borderId="18" xfId="3" applyFont="1" applyBorder="1" applyAlignment="1">
      <alignment vertical="center"/>
    </xf>
    <xf numFmtId="0" fontId="9" fillId="0" borderId="22" xfId="3" applyFont="1" applyFill="1" applyBorder="1" applyAlignment="1">
      <alignment vertical="center"/>
    </xf>
    <xf numFmtId="0" fontId="5" fillId="0" borderId="62" xfId="3" applyFont="1" applyBorder="1" applyAlignment="1">
      <alignment vertical="center"/>
    </xf>
    <xf numFmtId="0" fontId="9" fillId="0" borderId="63" xfId="3" applyFont="1" applyBorder="1" applyAlignment="1">
      <alignment vertical="center"/>
    </xf>
    <xf numFmtId="0" fontId="9" fillId="0" borderId="63" xfId="3" applyFont="1" applyFill="1" applyBorder="1" applyAlignment="1">
      <alignment vertical="center"/>
    </xf>
    <xf numFmtId="0" fontId="5" fillId="0" borderId="67" xfId="3" applyFont="1" applyBorder="1" applyAlignment="1">
      <alignment vertical="center"/>
    </xf>
    <xf numFmtId="0" fontId="9" fillId="0" borderId="68" xfId="3" applyFont="1" applyBorder="1" applyAlignment="1">
      <alignment vertical="center"/>
    </xf>
    <xf numFmtId="0" fontId="5" fillId="0" borderId="68" xfId="3" applyFont="1" applyFill="1" applyBorder="1" applyAlignment="1">
      <alignment vertical="center"/>
    </xf>
    <xf numFmtId="0" fontId="5" fillId="0" borderId="73" xfId="3" applyFont="1" applyBorder="1" applyAlignment="1">
      <alignment vertical="center"/>
    </xf>
    <xf numFmtId="0" fontId="5" fillId="0" borderId="75" xfId="3" applyFont="1" applyBorder="1" applyAlignment="1">
      <alignment vertical="center"/>
    </xf>
    <xf numFmtId="0" fontId="5" fillId="7" borderId="77" xfId="3" applyFont="1" applyFill="1" applyBorder="1" applyAlignment="1">
      <alignment vertical="center"/>
    </xf>
    <xf numFmtId="0" fontId="5" fillId="7" borderId="4" xfId="3" applyFont="1" applyFill="1" applyBorder="1" applyAlignment="1">
      <alignment vertical="center"/>
    </xf>
    <xf numFmtId="0" fontId="5" fillId="7" borderId="9" xfId="3" applyFont="1" applyFill="1" applyBorder="1" applyAlignment="1">
      <alignment vertical="center"/>
    </xf>
    <xf numFmtId="0" fontId="8" fillId="0" borderId="22" xfId="3" applyFont="1" applyBorder="1" applyAlignment="1">
      <alignment vertical="center"/>
    </xf>
    <xf numFmtId="0" fontId="8" fillId="0" borderId="28" xfId="3" applyFont="1" applyBorder="1" applyAlignment="1">
      <alignment vertical="center"/>
    </xf>
    <xf numFmtId="0" fontId="8" fillId="0" borderId="79" xfId="3" applyFont="1" applyBorder="1" applyAlignment="1">
      <alignment vertical="center"/>
    </xf>
    <xf numFmtId="0" fontId="5" fillId="0" borderId="80" xfId="3" applyFont="1" applyBorder="1" applyAlignment="1">
      <alignment vertical="center"/>
    </xf>
    <xf numFmtId="0" fontId="8" fillId="0" borderId="67" xfId="3" applyFont="1" applyBorder="1" applyAlignment="1">
      <alignment vertical="center"/>
    </xf>
    <xf numFmtId="3" fontId="8" fillId="0" borderId="81" xfId="3" applyNumberFormat="1" applyFont="1" applyBorder="1" applyAlignment="1">
      <alignment vertical="center"/>
    </xf>
    <xf numFmtId="3" fontId="8" fillId="0" borderId="68" xfId="3" applyNumberFormat="1" applyFont="1" applyBorder="1" applyAlignment="1">
      <alignment horizontal="left" vertical="center"/>
    </xf>
    <xf numFmtId="0" fontId="3" fillId="0" borderId="48" xfId="3" applyFont="1" applyFill="1" applyBorder="1" applyAlignment="1">
      <alignment vertical="center"/>
    </xf>
    <xf numFmtId="0" fontId="8" fillId="7" borderId="77" xfId="3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horizontal="left" vertical="center"/>
    </xf>
    <xf numFmtId="0" fontId="5" fillId="7" borderId="83" xfId="3" applyFont="1" applyFill="1" applyBorder="1" applyAlignment="1">
      <alignment vertical="center"/>
    </xf>
    <xf numFmtId="0" fontId="3" fillId="0" borderId="87" xfId="3" applyFont="1" applyFill="1" applyBorder="1" applyAlignment="1">
      <alignment vertical="center"/>
    </xf>
    <xf numFmtId="0" fontId="5" fillId="0" borderId="89" xfId="3" applyFont="1" applyBorder="1" applyAlignment="1">
      <alignment vertical="center"/>
    </xf>
    <xf numFmtId="0" fontId="5" fillId="0" borderId="92" xfId="3" applyFont="1" applyBorder="1" applyAlignment="1">
      <alignment vertical="center"/>
    </xf>
    <xf numFmtId="0" fontId="9" fillId="0" borderId="53" xfId="3" applyFont="1" applyFill="1" applyBorder="1" applyAlignment="1">
      <alignment vertical="center"/>
    </xf>
    <xf numFmtId="0" fontId="5" fillId="0" borderId="93" xfId="3" applyFont="1" applyBorder="1" applyAlignment="1">
      <alignment vertical="center"/>
    </xf>
    <xf numFmtId="0" fontId="9" fillId="0" borderId="84" xfId="3" applyFont="1" applyFill="1" applyBorder="1" applyAlignment="1">
      <alignment vertical="center"/>
    </xf>
    <xf numFmtId="0" fontId="9" fillId="0" borderId="85" xfId="3" applyFont="1" applyFill="1" applyBorder="1" applyAlignment="1">
      <alignment horizontal="center" vertical="center"/>
    </xf>
    <xf numFmtId="0" fontId="9" fillId="0" borderId="86" xfId="3" applyFont="1" applyFill="1" applyBorder="1" applyAlignment="1">
      <alignment horizontal="center" vertical="center"/>
    </xf>
    <xf numFmtId="0" fontId="9" fillId="0" borderId="84" xfId="3" applyFont="1" applyFill="1" applyBorder="1" applyAlignment="1">
      <alignment horizontal="center" vertical="center"/>
    </xf>
    <xf numFmtId="0" fontId="9" fillId="0" borderId="87" xfId="3" applyFont="1" applyFill="1" applyBorder="1" applyAlignment="1">
      <alignment horizontal="center" vertical="center"/>
    </xf>
    <xf numFmtId="0" fontId="9" fillId="0" borderId="88" xfId="3" applyFont="1" applyFill="1" applyBorder="1" applyAlignment="1">
      <alignment horizontal="center" vertical="center"/>
    </xf>
    <xf numFmtId="0" fontId="9" fillId="0" borderId="90" xfId="3" applyFont="1" applyFill="1" applyBorder="1" applyAlignment="1">
      <alignment horizontal="center" vertical="center"/>
    </xf>
    <xf numFmtId="0" fontId="9" fillId="0" borderId="91" xfId="3" applyFont="1" applyFill="1" applyBorder="1" applyAlignment="1">
      <alignment horizontal="center" vertical="center"/>
    </xf>
    <xf numFmtId="0" fontId="9" fillId="0" borderId="94" xfId="3" applyFont="1" applyFill="1" applyBorder="1" applyAlignment="1">
      <alignment horizontal="center" vertical="center"/>
    </xf>
    <xf numFmtId="1" fontId="3" fillId="0" borderId="0" xfId="3" applyNumberFormat="1" applyFont="1" applyFill="1" applyBorder="1" applyAlignment="1">
      <alignment vertical="center"/>
    </xf>
    <xf numFmtId="0" fontId="19" fillId="0" borderId="13" xfId="3" applyFont="1" applyBorder="1" applyAlignment="1">
      <alignment vertical="center"/>
    </xf>
    <xf numFmtId="0" fontId="3" fillId="0" borderId="100" xfId="3" applyFont="1" applyBorder="1" applyAlignment="1">
      <alignment vertical="center"/>
    </xf>
    <xf numFmtId="0" fontId="3" fillId="0" borderId="18" xfId="3" applyFont="1" applyFill="1" applyBorder="1" applyAlignment="1">
      <alignment vertical="center"/>
    </xf>
    <xf numFmtId="0" fontId="12" fillId="0" borderId="22" xfId="3" applyFont="1" applyFill="1" applyBorder="1" applyAlignment="1">
      <alignment vertical="center"/>
    </xf>
    <xf numFmtId="0" fontId="3" fillId="0" borderId="99" xfId="3" applyFont="1" applyBorder="1" applyAlignment="1">
      <alignment horizontal="right" vertical="center"/>
    </xf>
    <xf numFmtId="0" fontId="3" fillId="0" borderId="99" xfId="3" applyFont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/>
    </xf>
    <xf numFmtId="0" fontId="3" fillId="11" borderId="99" xfId="3" applyFont="1" applyFill="1" applyBorder="1" applyAlignment="1">
      <alignment horizontal="right" vertical="center"/>
    </xf>
    <xf numFmtId="43" fontId="3" fillId="11" borderId="99" xfId="2" applyFont="1" applyFill="1" applyBorder="1" applyAlignment="1">
      <alignment horizontal="center" vertical="center"/>
    </xf>
    <xf numFmtId="166" fontId="3" fillId="0" borderId="99" xfId="2" applyNumberFormat="1" applyFont="1" applyBorder="1" applyAlignment="1">
      <alignment horizontal="center" vertical="center"/>
    </xf>
    <xf numFmtId="166" fontId="3" fillId="0" borderId="99" xfId="2" applyNumberFormat="1" applyFont="1" applyFill="1" applyBorder="1" applyAlignment="1">
      <alignment horizontal="center"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7" fillId="0" borderId="99" xfId="3" applyFont="1" applyBorder="1" applyAlignment="1">
      <alignment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8" fillId="7" borderId="15" xfId="3" applyFont="1" applyFill="1" applyBorder="1" applyAlignment="1">
      <alignment horizontal="left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20" fillId="0" borderId="69" xfId="3" applyFont="1" applyBorder="1" applyAlignment="1">
      <alignment vertical="center" wrapText="1"/>
    </xf>
    <xf numFmtId="0" fontId="20" fillId="0" borderId="78" xfId="3" applyFont="1" applyBorder="1" applyAlignment="1">
      <alignment vertical="center" wrapText="1"/>
    </xf>
    <xf numFmtId="0" fontId="20" fillId="0" borderId="86" xfId="3" applyFont="1" applyBorder="1" applyAlignment="1">
      <alignment vertical="center" wrapText="1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12" fillId="0" borderId="55" xfId="3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9" fontId="10" fillId="0" borderId="0" xfId="1" applyFont="1" applyFill="1" applyBorder="1" applyAlignment="1">
      <alignment horizontal="center"/>
    </xf>
    <xf numFmtId="0" fontId="8" fillId="7" borderId="15" xfId="3" applyFont="1" applyFill="1" applyBorder="1" applyAlignment="1">
      <alignment horizontal="left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3" fillId="0" borderId="101" xfId="3" applyFont="1" applyBorder="1" applyAlignment="1">
      <alignment vertical="center"/>
    </xf>
    <xf numFmtId="0" fontId="4" fillId="0" borderId="101" xfId="3" applyFont="1" applyBorder="1" applyAlignment="1">
      <alignment vertical="center"/>
    </xf>
    <xf numFmtId="0" fontId="7" fillId="0" borderId="101" xfId="3" applyFont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0" fontId="8" fillId="0" borderId="101" xfId="3" applyFont="1" applyBorder="1" applyAlignment="1">
      <alignment vertical="center"/>
    </xf>
    <xf numFmtId="0" fontId="8" fillId="0" borderId="100" xfId="3" applyFont="1" applyBorder="1" applyAlignment="1">
      <alignment vertical="center"/>
    </xf>
    <xf numFmtId="0" fontId="3" fillId="7" borderId="100" xfId="3" applyFont="1" applyFill="1" applyBorder="1" applyAlignment="1">
      <alignment vertical="center"/>
    </xf>
    <xf numFmtId="0" fontId="5" fillId="7" borderId="0" xfId="3" applyFont="1" applyFill="1" applyAlignment="1">
      <alignment vertical="center"/>
    </xf>
    <xf numFmtId="0" fontId="8" fillId="7" borderId="0" xfId="3" applyFont="1" applyFill="1" applyAlignment="1">
      <alignment vertical="center"/>
    </xf>
    <xf numFmtId="3" fontId="8" fillId="7" borderId="0" xfId="3" applyNumberFormat="1" applyFont="1" applyFill="1" applyAlignment="1">
      <alignment vertical="center"/>
    </xf>
    <xf numFmtId="0" fontId="5" fillId="0" borderId="101" xfId="3" applyFont="1" applyBorder="1" applyAlignment="1">
      <alignment vertical="center"/>
    </xf>
    <xf numFmtId="0" fontId="8" fillId="0" borderId="18" xfId="3" applyFont="1" applyBorder="1" applyAlignment="1">
      <alignment vertical="center"/>
    </xf>
    <xf numFmtId="0" fontId="3" fillId="0" borderId="101" xfId="3" applyFont="1" applyBorder="1" applyAlignment="1">
      <alignment horizontal="center" vertical="center"/>
    </xf>
    <xf numFmtId="0" fontId="5" fillId="0" borderId="18" xfId="3" applyFont="1" applyBorder="1" applyAlignment="1">
      <alignment vertical="center"/>
    </xf>
    <xf numFmtId="0" fontId="5" fillId="6" borderId="52" xfId="3" applyFont="1" applyFill="1" applyBorder="1" applyAlignment="1">
      <alignment vertical="center"/>
    </xf>
    <xf numFmtId="0" fontId="8" fillId="0" borderId="52" xfId="3" applyFont="1" applyBorder="1" applyAlignment="1">
      <alignment vertical="center"/>
    </xf>
    <xf numFmtId="0" fontId="5" fillId="8" borderId="52" xfId="3" applyFont="1" applyFill="1" applyBorder="1" applyAlignment="1">
      <alignment vertical="center"/>
    </xf>
    <xf numFmtId="0" fontId="5" fillId="7" borderId="52" xfId="3" applyFont="1" applyFill="1" applyBorder="1" applyAlignment="1">
      <alignment vertical="center"/>
    </xf>
    <xf numFmtId="0" fontId="8" fillId="7" borderId="0" xfId="3" applyFont="1" applyFill="1" applyBorder="1" applyAlignment="1">
      <alignment horizontal="left" vertical="center"/>
    </xf>
    <xf numFmtId="0" fontId="8" fillId="7" borderId="100" xfId="3" applyFont="1" applyFill="1" applyBorder="1" applyAlignment="1">
      <alignment horizontal="left" vertical="center"/>
    </xf>
    <xf numFmtId="0" fontId="8" fillId="7" borderId="52" xfId="3" applyFont="1" applyFill="1" applyBorder="1" applyAlignment="1">
      <alignment horizontal="left" vertical="center"/>
    </xf>
    <xf numFmtId="0" fontId="3" fillId="0" borderId="21" xfId="3" applyFont="1" applyBorder="1" applyAlignment="1">
      <alignment vertical="center"/>
    </xf>
    <xf numFmtId="0" fontId="10" fillId="0" borderId="101" xfId="0" applyFont="1" applyBorder="1"/>
    <xf numFmtId="0" fontId="5" fillId="2" borderId="99" xfId="3" applyFont="1" applyFill="1" applyBorder="1" applyAlignment="1">
      <alignment vertical="center"/>
    </xf>
    <xf numFmtId="0" fontId="9" fillId="0" borderId="104" xfId="3" applyFont="1" applyBorder="1" applyAlignment="1">
      <alignment vertical="center"/>
    </xf>
    <xf numFmtId="1" fontId="21" fillId="0" borderId="103" xfId="3" applyNumberFormat="1" applyFont="1" applyBorder="1" applyAlignment="1">
      <alignment vertical="center"/>
    </xf>
    <xf numFmtId="0" fontId="8" fillId="7" borderId="105" xfId="3" applyFont="1" applyFill="1" applyBorder="1" applyAlignment="1">
      <alignment vertical="center"/>
    </xf>
    <xf numFmtId="0" fontId="8" fillId="0" borderId="104" xfId="3" applyFont="1" applyBorder="1" applyAlignment="1">
      <alignment vertical="center"/>
    </xf>
    <xf numFmtId="0" fontId="9" fillId="0" borderId="103" xfId="3" applyFont="1" applyBorder="1" applyAlignment="1">
      <alignment vertical="center"/>
    </xf>
    <xf numFmtId="3" fontId="8" fillId="7" borderId="0" xfId="3" applyNumberFormat="1" applyFont="1" applyFill="1" applyAlignment="1">
      <alignment horizontal="center" vertical="center"/>
    </xf>
    <xf numFmtId="0" fontId="5" fillId="6" borderId="100" xfId="3" applyFont="1" applyFill="1" applyBorder="1" applyAlignment="1">
      <alignment vertical="center"/>
    </xf>
    <xf numFmtId="0" fontId="5" fillId="8" borderId="100" xfId="3" applyFont="1" applyFill="1" applyBorder="1" applyAlignment="1">
      <alignment vertical="center"/>
    </xf>
    <xf numFmtId="0" fontId="5" fillId="7" borderId="100" xfId="3" applyFont="1" applyFill="1" applyBorder="1" applyAlignment="1">
      <alignment vertical="center"/>
    </xf>
    <xf numFmtId="0" fontId="9" fillId="0" borderId="9" xfId="3" applyFont="1" applyFill="1" applyBorder="1" applyAlignment="1">
      <alignment horizontal="center" vertical="center"/>
    </xf>
    <xf numFmtId="0" fontId="3" fillId="0" borderId="101" xfId="3" applyFont="1" applyFill="1" applyBorder="1" applyAlignment="1">
      <alignment vertical="center"/>
    </xf>
    <xf numFmtId="166" fontId="3" fillId="0" borderId="0" xfId="2" applyNumberFormat="1" applyFont="1" applyFill="1" applyBorder="1" applyAlignment="1">
      <alignment horizontal="center" vertical="center"/>
    </xf>
    <xf numFmtId="0" fontId="3" fillId="0" borderId="100" xfId="3" applyFont="1" applyFill="1" applyBorder="1" applyAlignment="1">
      <alignment vertical="center"/>
    </xf>
    <xf numFmtId="0" fontId="20" fillId="0" borderId="9" xfId="3" applyFont="1" applyFill="1" applyBorder="1" applyAlignment="1">
      <alignment horizontal="center" vertical="center"/>
    </xf>
    <xf numFmtId="1" fontId="16" fillId="0" borderId="72" xfId="3" applyNumberFormat="1" applyFont="1" applyFill="1" applyBorder="1" applyAlignment="1">
      <alignment horizontal="center" vertical="center" wrapText="1"/>
    </xf>
    <xf numFmtId="1" fontId="16" fillId="0" borderId="72" xfId="3" applyNumberFormat="1" applyFont="1" applyFill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 wrapText="1"/>
    </xf>
    <xf numFmtId="1" fontId="7" fillId="0" borderId="71" xfId="3" applyNumberFormat="1" applyFont="1" applyFill="1" applyBorder="1" applyAlignment="1">
      <alignment horizontal="center" vertical="center" wrapText="1"/>
    </xf>
    <xf numFmtId="1" fontId="7" fillId="0" borderId="70" xfId="3" applyNumberFormat="1" applyFont="1" applyFill="1" applyBorder="1" applyAlignment="1">
      <alignment horizontal="center" vertical="center" wrapText="1"/>
    </xf>
    <xf numFmtId="1" fontId="7" fillId="0" borderId="72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9" fontId="17" fillId="5" borderId="106" xfId="1" applyFont="1" applyFill="1" applyBorder="1" applyAlignment="1">
      <alignment vertical="center"/>
    </xf>
    <xf numFmtId="9" fontId="17" fillId="0" borderId="107" xfId="1" applyFont="1" applyBorder="1" applyAlignment="1">
      <alignment vertical="center"/>
    </xf>
    <xf numFmtId="9" fontId="17" fillId="0" borderId="108" xfId="1" applyFont="1" applyFill="1" applyBorder="1" applyAlignment="1">
      <alignment vertical="center"/>
    </xf>
    <xf numFmtId="1" fontId="3" fillId="7" borderId="40" xfId="3" applyNumberFormat="1" applyFont="1" applyFill="1" applyBorder="1" applyAlignment="1">
      <alignment vertical="center"/>
    </xf>
    <xf numFmtId="1" fontId="3" fillId="7" borderId="38" xfId="3" applyNumberFormat="1" applyFont="1" applyFill="1" applyBorder="1" applyAlignment="1">
      <alignment vertical="center"/>
    </xf>
    <xf numFmtId="165" fontId="10" fillId="8" borderId="99" xfId="2" applyNumberFormat="1" applyFont="1" applyFill="1" applyBorder="1"/>
    <xf numFmtId="0" fontId="10" fillId="8" borderId="99" xfId="0" applyFont="1" applyFill="1" applyBorder="1"/>
    <xf numFmtId="0" fontId="3" fillId="0" borderId="24" xfId="3" applyFont="1" applyFill="1" applyBorder="1" applyAlignment="1">
      <alignment vertical="center"/>
    </xf>
    <xf numFmtId="0" fontId="8" fillId="0" borderId="12" xfId="3" applyFont="1" applyFill="1" applyBorder="1" applyAlignment="1">
      <alignment vertical="center"/>
    </xf>
    <xf numFmtId="166" fontId="12" fillId="0" borderId="12" xfId="3" applyNumberFormat="1" applyFont="1" applyFill="1" applyBorder="1" applyAlignment="1">
      <alignment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2" fillId="0" borderId="100" xfId="3" applyFont="1" applyBorder="1" applyAlignment="1">
      <alignment horizontal="center" vertical="center"/>
    </xf>
    <xf numFmtId="0" fontId="12" fillId="0" borderId="0" xfId="3" applyFont="1" applyBorder="1" applyAlignment="1">
      <alignment horizontal="center" vertical="center"/>
    </xf>
    <xf numFmtId="0" fontId="12" fillId="0" borderId="109" xfId="3" applyFont="1" applyBorder="1" applyAlignment="1">
      <alignment horizontal="center" vertical="center"/>
    </xf>
    <xf numFmtId="0" fontId="12" fillId="0" borderId="22" xfId="3" applyFont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166" fontId="0" fillId="0" borderId="0" xfId="2" applyNumberFormat="1" applyFont="1"/>
    <xf numFmtId="0" fontId="23" fillId="0" borderId="0" xfId="0" applyFont="1" applyAlignment="1">
      <alignment horizontal="right"/>
    </xf>
    <xf numFmtId="0" fontId="0" fillId="0" borderId="99" xfId="0" applyBorder="1" applyAlignment="1">
      <alignment vertical="center"/>
    </xf>
    <xf numFmtId="0" fontId="0" fillId="0" borderId="99" xfId="0" applyBorder="1" applyAlignment="1">
      <alignment vertical="center" wrapText="1"/>
    </xf>
    <xf numFmtId="166" fontId="0" fillId="0" borderId="99" xfId="2" applyNumberFormat="1" applyFont="1" applyFill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66" fontId="0" fillId="2" borderId="102" xfId="2" applyNumberFormat="1" applyFont="1" applyFill="1" applyBorder="1" applyAlignment="1">
      <alignment vertical="center"/>
    </xf>
    <xf numFmtId="0" fontId="0" fillId="0" borderId="102" xfId="0" applyBorder="1" applyAlignment="1">
      <alignment vertical="center"/>
    </xf>
    <xf numFmtId="0" fontId="24" fillId="12" borderId="116" xfId="0" applyFont="1" applyFill="1" applyBorder="1" applyAlignment="1">
      <alignment vertical="center"/>
    </xf>
    <xf numFmtId="166" fontId="24" fillId="12" borderId="0" xfId="2" applyNumberFormat="1" applyFont="1" applyFill="1" applyBorder="1" applyAlignment="1">
      <alignment vertical="center"/>
    </xf>
    <xf numFmtId="166" fontId="24" fillId="12" borderId="116" xfId="2" applyNumberFormat="1" applyFont="1" applyFill="1" applyBorder="1" applyAlignment="1">
      <alignment horizontal="center" vertical="center"/>
    </xf>
    <xf numFmtId="0" fontId="24" fillId="12" borderId="0" xfId="0" applyFont="1" applyFill="1" applyAlignment="1">
      <alignment vertical="center"/>
    </xf>
    <xf numFmtId="0" fontId="24" fillId="12" borderId="116" xfId="0" applyFont="1" applyFill="1" applyBorder="1" applyAlignment="1">
      <alignment vertical="center" wrapText="1"/>
    </xf>
    <xf numFmtId="0" fontId="0" fillId="0" borderId="116" xfId="0" applyBorder="1" applyAlignment="1">
      <alignment vertical="center"/>
    </xf>
    <xf numFmtId="166" fontId="0" fillId="0" borderId="116" xfId="2" applyNumberFormat="1" applyFont="1" applyFill="1" applyBorder="1" applyAlignment="1">
      <alignment vertical="center"/>
    </xf>
    <xf numFmtId="43" fontId="0" fillId="0" borderId="116" xfId="0" applyNumberFormat="1" applyBorder="1" applyAlignment="1">
      <alignment vertical="center"/>
    </xf>
    <xf numFmtId="166" fontId="23" fillId="0" borderId="116" xfId="2" applyNumberFormat="1" applyFont="1" applyFill="1" applyBorder="1" applyAlignment="1">
      <alignment horizontal="center" vertical="center"/>
    </xf>
    <xf numFmtId="0" fontId="1" fillId="0" borderId="116" xfId="0" quotePrefix="1" applyFont="1" applyBorder="1" applyAlignment="1">
      <alignment vertical="center" wrapText="1"/>
    </xf>
    <xf numFmtId="0" fontId="0" fillId="0" borderId="117" xfId="0" quotePrefix="1" applyBorder="1" applyAlignment="1">
      <alignment vertical="center"/>
    </xf>
    <xf numFmtId="166" fontId="0" fillId="0" borderId="117" xfId="2" applyNumberFormat="1" applyFont="1" applyFill="1" applyBorder="1" applyAlignment="1">
      <alignment vertical="center"/>
    </xf>
    <xf numFmtId="166" fontId="1" fillId="0" borderId="117" xfId="2" applyNumberFormat="1" applyFont="1" applyFill="1" applyBorder="1" applyAlignment="1">
      <alignment horizontal="center" vertical="center"/>
    </xf>
    <xf numFmtId="43" fontId="0" fillId="0" borderId="117" xfId="0" applyNumberFormat="1" applyBorder="1" applyAlignment="1">
      <alignment vertical="center"/>
    </xf>
    <xf numFmtId="166" fontId="23" fillId="0" borderId="117" xfId="2" applyNumberFormat="1" applyFont="1" applyFill="1" applyBorder="1" applyAlignment="1">
      <alignment horizontal="center" vertical="center"/>
    </xf>
    <xf numFmtId="0" fontId="0" fillId="0" borderId="117" xfId="0" applyBorder="1" applyAlignment="1">
      <alignment vertical="center" wrapText="1"/>
    </xf>
    <xf numFmtId="0" fontId="0" fillId="0" borderId="117" xfId="0" applyBorder="1" applyAlignment="1">
      <alignment vertical="center"/>
    </xf>
    <xf numFmtId="0" fontId="0" fillId="0" borderId="117" xfId="0" quotePrefix="1" applyBorder="1" applyAlignment="1">
      <alignment vertical="center" wrapText="1"/>
    </xf>
    <xf numFmtId="166" fontId="0" fillId="0" borderId="118" xfId="2" applyNumberFormat="1" applyFont="1" applyFill="1" applyBorder="1" applyAlignment="1">
      <alignment vertical="center"/>
    </xf>
    <xf numFmtId="166" fontId="2" fillId="0" borderId="118" xfId="2" applyNumberFormat="1" applyFont="1" applyFill="1" applyBorder="1"/>
    <xf numFmtId="0" fontId="0" fillId="0" borderId="117" xfId="0" applyBorder="1"/>
    <xf numFmtId="0" fontId="1" fillId="0" borderId="117" xfId="0" quotePrefix="1" applyFont="1" applyBorder="1" applyAlignment="1">
      <alignment vertical="center" wrapText="1"/>
    </xf>
    <xf numFmtId="166" fontId="0" fillId="0" borderId="117" xfId="2" applyNumberFormat="1" applyFont="1" applyFill="1" applyBorder="1" applyAlignment="1">
      <alignment horizontal="center" vertical="center"/>
    </xf>
    <xf numFmtId="0" fontId="25" fillId="0" borderId="117" xfId="0" applyFont="1" applyBorder="1" applyAlignment="1">
      <alignment vertical="center" wrapText="1"/>
    </xf>
    <xf numFmtId="166" fontId="0" fillId="0" borderId="0" xfId="2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16" xfId="0" quotePrefix="1" applyBorder="1" applyAlignment="1">
      <alignment vertical="center" wrapText="1"/>
    </xf>
    <xf numFmtId="166" fontId="1" fillId="0" borderId="117" xfId="2" applyNumberFormat="1" applyFont="1" applyFill="1" applyBorder="1" applyAlignment="1">
      <alignment vertical="center" wrapText="1"/>
    </xf>
    <xf numFmtId="0" fontId="1" fillId="0" borderId="117" xfId="0" applyFont="1" applyBorder="1" applyAlignment="1">
      <alignment vertical="center" wrapText="1"/>
    </xf>
    <xf numFmtId="0" fontId="1" fillId="0" borderId="117" xfId="0" applyFont="1" applyBorder="1" applyAlignment="1">
      <alignment vertical="center"/>
    </xf>
    <xf numFmtId="166" fontId="23" fillId="0" borderId="116" xfId="2" applyNumberFormat="1" applyFont="1" applyBorder="1" applyAlignment="1">
      <alignment horizontal="center" vertical="center"/>
    </xf>
    <xf numFmtId="0" fontId="24" fillId="12" borderId="116" xfId="0" applyFont="1" applyFill="1" applyBorder="1" applyAlignment="1">
      <alignment horizontal="right" vertical="center" wrapText="1"/>
    </xf>
    <xf numFmtId="0" fontId="24" fillId="0" borderId="0" xfId="0" applyFont="1" applyAlignment="1">
      <alignment vertical="center"/>
    </xf>
    <xf numFmtId="166" fontId="24" fillId="0" borderId="0" xfId="2" applyNumberFormat="1" applyFont="1" applyFill="1" applyBorder="1" applyAlignment="1">
      <alignment vertical="center"/>
    </xf>
    <xf numFmtId="166" fontId="24" fillId="0" borderId="0" xfId="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166" fontId="26" fillId="12" borderId="0" xfId="2" applyNumberFormat="1" applyFont="1" applyFill="1" applyBorder="1" applyAlignment="1">
      <alignment horizontal="center" vertical="center"/>
    </xf>
    <xf numFmtId="166" fontId="24" fillId="12" borderId="0" xfId="2" applyNumberFormat="1" applyFont="1" applyFill="1" applyBorder="1" applyAlignment="1">
      <alignment horizontal="center" vertical="center"/>
    </xf>
    <xf numFmtId="0" fontId="24" fillId="12" borderId="0" xfId="0" applyFont="1" applyFill="1" applyAlignment="1">
      <alignment horizontal="right" vertical="center"/>
    </xf>
    <xf numFmtId="0" fontId="1" fillId="0" borderId="0" xfId="0" applyFont="1"/>
    <xf numFmtId="0" fontId="27" fillId="0" borderId="0" xfId="0" applyFont="1"/>
    <xf numFmtId="0" fontId="0" fillId="0" borderId="0" xfId="0" quotePrefix="1"/>
    <xf numFmtId="0" fontId="28" fillId="0" borderId="62" xfId="3" applyFont="1" applyBorder="1" applyAlignment="1">
      <alignment vertical="center"/>
    </xf>
    <xf numFmtId="0" fontId="29" fillId="0" borderId="63" xfId="3" applyFont="1" applyBorder="1" applyAlignment="1">
      <alignment vertical="center"/>
    </xf>
    <xf numFmtId="0" fontId="29" fillId="0" borderId="63" xfId="3" applyFont="1" applyFill="1" applyBorder="1" applyAlignment="1">
      <alignment vertical="center"/>
    </xf>
    <xf numFmtId="0" fontId="29" fillId="0" borderId="88" xfId="3" applyFont="1" applyFill="1" applyBorder="1" applyAlignment="1">
      <alignment horizontal="center" vertical="center"/>
    </xf>
    <xf numFmtId="0" fontId="28" fillId="0" borderId="67" xfId="3" applyFont="1" applyBorder="1" applyAlignment="1">
      <alignment vertical="center"/>
    </xf>
    <xf numFmtId="0" fontId="29" fillId="0" borderId="68" xfId="3" applyFont="1" applyBorder="1" applyAlignment="1">
      <alignment vertical="center"/>
    </xf>
    <xf numFmtId="0" fontId="28" fillId="0" borderId="68" xfId="3" applyFont="1" applyFill="1" applyBorder="1" applyAlignment="1">
      <alignment vertical="center"/>
    </xf>
    <xf numFmtId="0" fontId="29" fillId="0" borderId="87" xfId="3" applyFont="1" applyFill="1" applyBorder="1" applyAlignment="1">
      <alignment horizontal="center" vertical="center"/>
    </xf>
    <xf numFmtId="0" fontId="29" fillId="0" borderId="9" xfId="3" applyFont="1" applyFill="1" applyBorder="1" applyAlignment="1">
      <alignment horizontal="center" vertical="center"/>
    </xf>
    <xf numFmtId="0" fontId="28" fillId="0" borderId="73" xfId="3" applyFont="1" applyBorder="1" applyAlignment="1">
      <alignment vertical="center"/>
    </xf>
    <xf numFmtId="0" fontId="28" fillId="0" borderId="75" xfId="3" applyFont="1" applyBorder="1" applyAlignment="1">
      <alignment vertical="center"/>
    </xf>
    <xf numFmtId="1" fontId="16" fillId="0" borderId="71" xfId="3" applyNumberFormat="1" applyFont="1" applyFill="1" applyBorder="1" applyAlignment="1">
      <alignment horizontal="center" vertical="center" wrapText="1"/>
    </xf>
    <xf numFmtId="1" fontId="16" fillId="2" borderId="74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 wrapText="1"/>
    </xf>
    <xf numFmtId="1" fontId="16" fillId="2" borderId="76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/>
    </xf>
    <xf numFmtId="0" fontId="29" fillId="0" borderId="69" xfId="3" applyFont="1" applyBorder="1" applyAlignment="1">
      <alignment vertical="center" wrapText="1"/>
    </xf>
    <xf numFmtId="0" fontId="29" fillId="0" borderId="78" xfId="3" applyFont="1" applyBorder="1" applyAlignment="1">
      <alignment vertical="center" wrapText="1"/>
    </xf>
    <xf numFmtId="0" fontId="29" fillId="0" borderId="86" xfId="3" applyFont="1" applyBorder="1" applyAlignment="1">
      <alignment vertical="center" wrapText="1"/>
    </xf>
    <xf numFmtId="0" fontId="28" fillId="7" borderId="77" xfId="3" applyFont="1" applyFill="1" applyBorder="1" applyAlignment="1">
      <alignment vertical="center"/>
    </xf>
    <xf numFmtId="0" fontId="28" fillId="7" borderId="4" xfId="3" applyFont="1" applyFill="1" applyBorder="1" applyAlignment="1">
      <alignment vertical="center"/>
    </xf>
    <xf numFmtId="0" fontId="28" fillId="7" borderId="9" xfId="3" applyFont="1" applyFill="1" applyBorder="1" applyAlignment="1">
      <alignment vertical="center"/>
    </xf>
    <xf numFmtId="0" fontId="29" fillId="0" borderId="86" xfId="3" applyFont="1" applyFill="1" applyBorder="1" applyAlignment="1">
      <alignment horizontal="center" vertical="center"/>
    </xf>
    <xf numFmtId="0" fontId="29" fillId="0" borderId="84" xfId="3" applyFont="1" applyFill="1" applyBorder="1" applyAlignment="1">
      <alignment horizontal="center" vertical="center"/>
    </xf>
    <xf numFmtId="0" fontId="29" fillId="7" borderId="63" xfId="3" applyFont="1" applyFill="1" applyBorder="1" applyAlignment="1">
      <alignment vertical="center"/>
    </xf>
    <xf numFmtId="0" fontId="29" fillId="7" borderId="88" xfId="3" applyFont="1" applyFill="1" applyBorder="1" applyAlignment="1">
      <alignment horizontal="center" vertical="center"/>
    </xf>
    <xf numFmtId="166" fontId="0" fillId="0" borderId="117" xfId="2" applyNumberFormat="1" applyFont="1" applyFill="1" applyBorder="1" applyAlignment="1">
      <alignment vertical="center" wrapText="1"/>
    </xf>
    <xf numFmtId="43" fontId="0" fillId="0" borderId="117" xfId="0" applyNumberFormat="1" applyFont="1" applyBorder="1" applyAlignment="1">
      <alignment vertical="center"/>
    </xf>
    <xf numFmtId="0" fontId="0" fillId="0" borderId="117" xfId="0" quotePrefix="1" applyFont="1" applyBorder="1" applyAlignment="1">
      <alignment vertical="center"/>
    </xf>
    <xf numFmtId="166" fontId="3" fillId="7" borderId="0" xfId="2" applyNumberFormat="1" applyFont="1" applyFill="1" applyBorder="1" applyAlignment="1">
      <alignment horizontal="center" vertical="center"/>
    </xf>
    <xf numFmtId="0" fontId="12" fillId="7" borderId="22" xfId="3" applyFont="1" applyFill="1" applyBorder="1" applyAlignment="1">
      <alignment horizontal="center" vertical="center"/>
    </xf>
    <xf numFmtId="0" fontId="3" fillId="7" borderId="22" xfId="3" applyFont="1" applyFill="1" applyBorder="1" applyAlignment="1">
      <alignment horizontal="center" vertical="center"/>
    </xf>
    <xf numFmtId="0" fontId="3" fillId="7" borderId="0" xfId="3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0" fontId="9" fillId="7" borderId="63" xfId="3" applyFont="1" applyFill="1" applyBorder="1" applyAlignment="1">
      <alignment vertical="center"/>
    </xf>
    <xf numFmtId="0" fontId="9" fillId="7" borderId="88" xfId="3" applyFont="1" applyFill="1" applyBorder="1" applyAlignment="1">
      <alignment horizontal="center" vertical="center"/>
    </xf>
    <xf numFmtId="0" fontId="9" fillId="7" borderId="68" xfId="3" applyFont="1" applyFill="1" applyBorder="1" applyAlignment="1">
      <alignment vertical="center"/>
    </xf>
    <xf numFmtId="0" fontId="5" fillId="7" borderId="68" xfId="3" applyFont="1" applyFill="1" applyBorder="1" applyAlignment="1">
      <alignment vertical="center"/>
    </xf>
    <xf numFmtId="0" fontId="9" fillId="7" borderId="87" xfId="3" applyFont="1" applyFill="1" applyBorder="1" applyAlignment="1">
      <alignment horizontal="center" vertical="center"/>
    </xf>
    <xf numFmtId="0" fontId="30" fillId="0" borderId="0" xfId="3" applyFont="1"/>
    <xf numFmtId="0" fontId="1" fillId="0" borderId="0" xfId="3"/>
    <xf numFmtId="3" fontId="1" fillId="0" borderId="0" xfId="3" applyNumberFormat="1"/>
    <xf numFmtId="3" fontId="26" fillId="0" borderId="0" xfId="3" applyNumberFormat="1" applyFont="1"/>
    <xf numFmtId="0" fontId="1" fillId="0" borderId="0" xfId="3" applyAlignment="1">
      <alignment horizontal="center"/>
    </xf>
    <xf numFmtId="0" fontId="1" fillId="0" borderId="0" xfId="3" applyAlignment="1">
      <alignment horizontal="right"/>
    </xf>
    <xf numFmtId="0" fontId="31" fillId="0" borderId="0" xfId="3" applyFont="1"/>
    <xf numFmtId="0" fontId="32" fillId="0" borderId="0" xfId="3" applyFont="1"/>
    <xf numFmtId="0" fontId="33" fillId="0" borderId="0" xfId="3" applyFont="1"/>
    <xf numFmtId="0" fontId="34" fillId="0" borderId="0" xfId="3" applyFont="1"/>
    <xf numFmtId="3" fontId="26" fillId="0" borderId="0" xfId="3" applyNumberFormat="1" applyFont="1" applyAlignment="1">
      <alignment horizontal="center"/>
    </xf>
    <xf numFmtId="0" fontId="26" fillId="0" borderId="0" xfId="3" applyFont="1" applyAlignment="1">
      <alignment horizontal="center"/>
    </xf>
    <xf numFmtId="0" fontId="1" fillId="4" borderId="0" xfId="3" applyFill="1"/>
    <xf numFmtId="3" fontId="26" fillId="0" borderId="0" xfId="3" quotePrefix="1" applyNumberFormat="1" applyFont="1" applyAlignment="1">
      <alignment horizontal="center"/>
    </xf>
    <xf numFmtId="0" fontId="26" fillId="0" borderId="0" xfId="3" applyFont="1"/>
    <xf numFmtId="166" fontId="1" fillId="4" borderId="0" xfId="4" applyNumberFormat="1" applyFill="1"/>
    <xf numFmtId="166" fontId="36" fillId="0" borderId="0" xfId="4" applyNumberFormat="1" applyFont="1"/>
    <xf numFmtId="3" fontId="26" fillId="4" borderId="0" xfId="3" applyNumberFormat="1" applyFont="1" applyFill="1"/>
    <xf numFmtId="0" fontId="23" fillId="0" borderId="0" xfId="3" applyFont="1"/>
    <xf numFmtId="166" fontId="26" fillId="4" borderId="0" xfId="3" applyNumberFormat="1" applyFont="1" applyFill="1"/>
    <xf numFmtId="0" fontId="37" fillId="0" borderId="0" xfId="3" applyFont="1"/>
    <xf numFmtId="0" fontId="38" fillId="0" borderId="0" xfId="3" applyFont="1"/>
    <xf numFmtId="2" fontId="37" fillId="0" borderId="0" xfId="3" applyNumberFormat="1" applyFont="1"/>
    <xf numFmtId="0" fontId="2" fillId="0" borderId="0" xfId="3" applyFont="1"/>
    <xf numFmtId="167" fontId="26" fillId="0" borderId="0" xfId="3" applyNumberFormat="1" applyFont="1"/>
    <xf numFmtId="167" fontId="1" fillId="0" borderId="0" xfId="3" applyNumberFormat="1"/>
    <xf numFmtId="2" fontId="33" fillId="4" borderId="0" xfId="3" applyNumberFormat="1" applyFont="1" applyFill="1"/>
    <xf numFmtId="2" fontId="1" fillId="0" borderId="0" xfId="3" applyNumberFormat="1"/>
    <xf numFmtId="0" fontId="1" fillId="2" borderId="77" xfId="3" applyFill="1" applyBorder="1"/>
    <xf numFmtId="0" fontId="1" fillId="2" borderId="95" xfId="3" applyFill="1" applyBorder="1"/>
    <xf numFmtId="0" fontId="1" fillId="2" borderId="120" xfId="3" applyFill="1" applyBorder="1" applyAlignment="1">
      <alignment horizontal="right"/>
    </xf>
    <xf numFmtId="3" fontId="1" fillId="2" borderId="120" xfId="3" applyNumberFormat="1" applyFill="1" applyBorder="1" applyAlignment="1">
      <alignment horizontal="right"/>
    </xf>
    <xf numFmtId="0" fontId="1" fillId="2" borderId="122" xfId="3" applyFill="1" applyBorder="1" applyAlignment="1">
      <alignment horizontal="right"/>
    </xf>
    <xf numFmtId="0" fontId="1" fillId="2" borderId="123" xfId="3" applyFill="1" applyBorder="1" applyAlignment="1">
      <alignment horizontal="right"/>
    </xf>
    <xf numFmtId="0" fontId="26" fillId="2" borderId="95" xfId="3" applyFont="1" applyFill="1" applyBorder="1" applyAlignment="1">
      <alignment horizontal="right"/>
    </xf>
    <xf numFmtId="0" fontId="1" fillId="2" borderId="83" xfId="3" applyFill="1" applyBorder="1"/>
    <xf numFmtId="0" fontId="1" fillId="2" borderId="6" xfId="3" applyFill="1" applyBorder="1"/>
    <xf numFmtId="0" fontId="39" fillId="2" borderId="116" xfId="3" applyFont="1" applyFill="1" applyBorder="1" applyAlignment="1">
      <alignment horizontal="right"/>
    </xf>
    <xf numFmtId="0" fontId="1" fillId="2" borderId="116" xfId="3" applyFill="1" applyBorder="1" applyAlignment="1">
      <alignment horizontal="right"/>
    </xf>
    <xf numFmtId="3" fontId="1" fillId="2" borderId="116" xfId="3" applyNumberFormat="1" applyFill="1" applyBorder="1" applyAlignment="1">
      <alignment horizontal="right"/>
    </xf>
    <xf numFmtId="0" fontId="1" fillId="2" borderId="124" xfId="3" applyFill="1" applyBorder="1" applyAlignment="1">
      <alignment horizontal="right"/>
    </xf>
    <xf numFmtId="0" fontId="1" fillId="2" borderId="33" xfId="3" applyFill="1" applyBorder="1" applyAlignment="1">
      <alignment horizontal="right"/>
    </xf>
    <xf numFmtId="0" fontId="26" fillId="2" borderId="6" xfId="3" applyFont="1" applyFill="1" applyBorder="1" applyAlignment="1">
      <alignment horizontal="right"/>
    </xf>
    <xf numFmtId="0" fontId="1" fillId="2" borderId="116" xfId="3" applyFill="1" applyBorder="1"/>
    <xf numFmtId="168" fontId="33" fillId="4" borderId="33" xfId="3" applyNumberFormat="1" applyFont="1" applyFill="1" applyBorder="1" applyAlignment="1">
      <alignment horizontal="right"/>
    </xf>
    <xf numFmtId="168" fontId="1" fillId="4" borderId="6" xfId="3" applyNumberFormat="1" applyFill="1" applyBorder="1" applyAlignment="1">
      <alignment horizontal="right"/>
    </xf>
    <xf numFmtId="0" fontId="1" fillId="2" borderId="4" xfId="3" applyFill="1" applyBorder="1"/>
    <xf numFmtId="0" fontId="1" fillId="2" borderId="5" xfId="3" applyFill="1" applyBorder="1"/>
    <xf numFmtId="0" fontId="1" fillId="2" borderId="125" xfId="3" applyFill="1" applyBorder="1" applyAlignment="1">
      <alignment horizontal="right"/>
    </xf>
    <xf numFmtId="0" fontId="39" fillId="2" borderId="125" xfId="3" applyFont="1" applyFill="1" applyBorder="1" applyAlignment="1">
      <alignment horizontal="right"/>
    </xf>
    <xf numFmtId="3" fontId="39" fillId="2" borderId="125" xfId="3" applyNumberFormat="1" applyFont="1" applyFill="1" applyBorder="1" applyAlignment="1">
      <alignment horizontal="right"/>
    </xf>
    <xf numFmtId="0" fontId="1" fillId="2" borderId="126" xfId="3" applyFill="1" applyBorder="1" applyAlignment="1">
      <alignment horizontal="right"/>
    </xf>
    <xf numFmtId="0" fontId="1" fillId="2" borderId="127" xfId="3" applyFill="1" applyBorder="1" applyAlignment="1">
      <alignment horizontal="right"/>
    </xf>
    <xf numFmtId="0" fontId="26" fillId="2" borderId="5" xfId="3" applyFont="1" applyFill="1" applyBorder="1" applyAlignment="1">
      <alignment horizontal="right"/>
    </xf>
    <xf numFmtId="0" fontId="1" fillId="0" borderId="83" xfId="3" applyBorder="1"/>
    <xf numFmtId="0" fontId="1" fillId="0" borderId="6" xfId="3" applyBorder="1"/>
    <xf numFmtId="0" fontId="1" fillId="13" borderId="116" xfId="3" applyFill="1" applyBorder="1"/>
    <xf numFmtId="0" fontId="1" fillId="6" borderId="116" xfId="3" applyFill="1" applyBorder="1"/>
    <xf numFmtId="0" fontId="1" fillId="14" borderId="116" xfId="3" applyFill="1" applyBorder="1"/>
    <xf numFmtId="0" fontId="1" fillId="0" borderId="116" xfId="3" applyBorder="1"/>
    <xf numFmtId="3" fontId="1" fillId="0" borderId="116" xfId="3" applyNumberFormat="1" applyBorder="1"/>
    <xf numFmtId="0" fontId="1" fillId="0" borderId="124" xfId="3" applyBorder="1"/>
    <xf numFmtId="0" fontId="1" fillId="6" borderId="33" xfId="3" applyFill="1" applyBorder="1"/>
    <xf numFmtId="0" fontId="1" fillId="6" borderId="0" xfId="3" applyFill="1"/>
    <xf numFmtId="0" fontId="1" fillId="6" borderId="6" xfId="3" applyFill="1" applyBorder="1"/>
    <xf numFmtId="169" fontId="39" fillId="0" borderId="83" xfId="3" applyNumberFormat="1" applyFont="1" applyBorder="1" applyAlignment="1">
      <alignment horizontal="center"/>
    </xf>
    <xf numFmtId="0" fontId="39" fillId="0" borderId="6" xfId="3" applyFont="1" applyBorder="1"/>
    <xf numFmtId="3" fontId="26" fillId="13" borderId="0" xfId="3" applyNumberFormat="1" applyFont="1" applyFill="1"/>
    <xf numFmtId="3" fontId="1" fillId="13" borderId="116" xfId="3" applyNumberFormat="1" applyFill="1" applyBorder="1"/>
    <xf numFmtId="2" fontId="1" fillId="15" borderId="116" xfId="3" applyNumberFormat="1" applyFill="1" applyBorder="1"/>
    <xf numFmtId="3" fontId="1" fillId="14" borderId="116" xfId="3" applyNumberFormat="1" applyFill="1" applyBorder="1"/>
    <xf numFmtId="2" fontId="1" fillId="0" borderId="116" xfId="3" applyNumberFormat="1" applyBorder="1"/>
    <xf numFmtId="0" fontId="1" fillId="4" borderId="116" xfId="3" applyFill="1" applyBorder="1"/>
    <xf numFmtId="3" fontId="1" fillId="0" borderId="124" xfId="3" applyNumberFormat="1" applyBorder="1"/>
    <xf numFmtId="3" fontId="1" fillId="6" borderId="33" xfId="3" applyNumberFormat="1" applyFill="1" applyBorder="1"/>
    <xf numFmtId="3" fontId="1" fillId="6" borderId="0" xfId="3" applyNumberFormat="1" applyFill="1"/>
    <xf numFmtId="3" fontId="1" fillId="6" borderId="116" xfId="3" applyNumberFormat="1" applyFill="1" applyBorder="1"/>
    <xf numFmtId="3" fontId="1" fillId="6" borderId="6" xfId="3" applyNumberFormat="1" applyFill="1" applyBorder="1"/>
    <xf numFmtId="2" fontId="1" fillId="4" borderId="116" xfId="3" applyNumberFormat="1" applyFill="1" applyBorder="1"/>
    <xf numFmtId="2" fontId="1" fillId="6" borderId="116" xfId="3" applyNumberFormat="1" applyFill="1" applyBorder="1"/>
    <xf numFmtId="0" fontId="1" fillId="0" borderId="128" xfId="3" applyBorder="1"/>
    <xf numFmtId="0" fontId="40" fillId="0" borderId="129" xfId="3" applyFont="1" applyBorder="1"/>
    <xf numFmtId="0" fontId="26" fillId="13" borderId="117" xfId="3" applyFont="1" applyFill="1" applyBorder="1"/>
    <xf numFmtId="2" fontId="26" fillId="6" borderId="117" xfId="3" applyNumberFormat="1" applyFont="1" applyFill="1" applyBorder="1"/>
    <xf numFmtId="0" fontId="26" fillId="6" borderId="117" xfId="3" applyFont="1" applyFill="1" applyBorder="1"/>
    <xf numFmtId="3" fontId="26" fillId="14" borderId="117" xfId="3" applyNumberFormat="1" applyFont="1" applyFill="1" applyBorder="1"/>
    <xf numFmtId="3" fontId="26" fillId="0" borderId="117" xfId="3" applyNumberFormat="1" applyFont="1" applyBorder="1"/>
    <xf numFmtId="0" fontId="26" fillId="0" borderId="117" xfId="3" applyFont="1" applyBorder="1"/>
    <xf numFmtId="0" fontId="1" fillId="0" borderId="117" xfId="3" applyBorder="1"/>
    <xf numFmtId="3" fontId="26" fillId="0" borderId="130" xfId="3" applyNumberFormat="1" applyFont="1" applyBorder="1"/>
    <xf numFmtId="3" fontId="1" fillId="6" borderId="131" xfId="3" applyNumberFormat="1" applyFill="1" applyBorder="1"/>
    <xf numFmtId="3" fontId="1" fillId="6" borderId="117" xfId="3" applyNumberFormat="1" applyFill="1" applyBorder="1"/>
    <xf numFmtId="3" fontId="1" fillId="6" borderId="129" xfId="3" applyNumberFormat="1" applyFill="1" applyBorder="1"/>
    <xf numFmtId="0" fontId="39" fillId="0" borderId="129" xfId="3" applyFont="1" applyBorder="1"/>
    <xf numFmtId="0" fontId="1" fillId="13" borderId="117" xfId="3" applyFill="1" applyBorder="1"/>
    <xf numFmtId="0" fontId="1" fillId="6" borderId="117" xfId="3" applyFill="1" applyBorder="1"/>
    <xf numFmtId="1" fontId="1" fillId="14" borderId="117" xfId="3" applyNumberFormat="1" applyFill="1" applyBorder="1"/>
    <xf numFmtId="1" fontId="1" fillId="0" borderId="117" xfId="3" applyNumberFormat="1" applyBorder="1"/>
    <xf numFmtId="3" fontId="1" fillId="0" borderId="117" xfId="3" applyNumberFormat="1" applyBorder="1"/>
    <xf numFmtId="9" fontId="26" fillId="4" borderId="117" xfId="5" applyFont="1" applyFill="1" applyBorder="1"/>
    <xf numFmtId="3" fontId="1" fillId="0" borderId="132" xfId="3" applyNumberFormat="1" applyBorder="1"/>
    <xf numFmtId="3" fontId="1" fillId="6" borderId="133" xfId="3" applyNumberFormat="1" applyFill="1" applyBorder="1"/>
    <xf numFmtId="3" fontId="1" fillId="6" borderId="134" xfId="3" applyNumberFormat="1" applyFill="1" applyBorder="1"/>
    <xf numFmtId="3" fontId="1" fillId="6" borderId="119" xfId="3" applyNumberFormat="1" applyFill="1" applyBorder="1"/>
    <xf numFmtId="1" fontId="1" fillId="14" borderId="116" xfId="3" applyNumberFormat="1" applyFill="1" applyBorder="1"/>
    <xf numFmtId="1" fontId="1" fillId="0" borderId="116" xfId="3" applyNumberFormat="1" applyBorder="1"/>
    <xf numFmtId="3" fontId="26" fillId="0" borderId="135" xfId="3" applyNumberFormat="1" applyFont="1" applyBorder="1"/>
    <xf numFmtId="3" fontId="1" fillId="6" borderId="136" xfId="3" applyNumberFormat="1" applyFill="1" applyBorder="1"/>
    <xf numFmtId="3" fontId="26" fillId="6" borderId="1" xfId="3" applyNumberFormat="1" applyFont="1" applyFill="1" applyBorder="1"/>
    <xf numFmtId="3" fontId="1" fillId="6" borderId="99" xfId="3" applyNumberFormat="1" applyFill="1" applyBorder="1"/>
    <xf numFmtId="0" fontId="1" fillId="0" borderId="4" xfId="3" applyBorder="1"/>
    <xf numFmtId="0" fontId="1" fillId="0" borderId="5" xfId="3" applyBorder="1"/>
    <xf numFmtId="0" fontId="1" fillId="13" borderId="125" xfId="3" applyFill="1" applyBorder="1"/>
    <xf numFmtId="0" fontId="1" fillId="6" borderId="125" xfId="3" applyFill="1" applyBorder="1"/>
    <xf numFmtId="0" fontId="1" fillId="14" borderId="125" xfId="3" applyFill="1" applyBorder="1"/>
    <xf numFmtId="0" fontId="1" fillId="0" borderId="125" xfId="3" applyBorder="1"/>
    <xf numFmtId="3" fontId="1" fillId="0" borderId="125" xfId="3" applyNumberFormat="1" applyBorder="1"/>
    <xf numFmtId="0" fontId="1" fillId="0" borderId="126" xfId="3" applyBorder="1"/>
    <xf numFmtId="0" fontId="1" fillId="6" borderId="127" xfId="3" applyFill="1" applyBorder="1"/>
    <xf numFmtId="0" fontId="1" fillId="6" borderId="5" xfId="3" applyFill="1" applyBorder="1"/>
    <xf numFmtId="0" fontId="26" fillId="16" borderId="10" xfId="3" applyFont="1" applyFill="1" applyBorder="1"/>
    <xf numFmtId="0" fontId="26" fillId="16" borderId="102" xfId="3" applyFont="1" applyFill="1" applyBorder="1"/>
    <xf numFmtId="168" fontId="26" fillId="16" borderId="99" xfId="3" applyNumberFormat="1" applyFont="1" applyFill="1" applyBorder="1"/>
    <xf numFmtId="43" fontId="1" fillId="0" borderId="0" xfId="4"/>
    <xf numFmtId="9" fontId="10" fillId="0" borderId="0" xfId="1" applyFont="1" applyFill="1" applyBorder="1" applyAlignment="1">
      <alignment horizont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4" fillId="0" borderId="100" xfId="3" applyFont="1" applyBorder="1" applyAlignment="1">
      <alignment vertical="center"/>
    </xf>
    <xf numFmtId="0" fontId="4" fillId="0" borderId="0" xfId="3" applyFont="1" applyAlignment="1">
      <alignment vertical="center"/>
    </xf>
    <xf numFmtId="0" fontId="7" fillId="0" borderId="100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13" fillId="7" borderId="100" xfId="3" applyFont="1" applyFill="1" applyBorder="1" applyAlignment="1">
      <alignment horizontal="right" vertical="center"/>
    </xf>
    <xf numFmtId="0" fontId="13" fillId="7" borderId="55" xfId="3" applyFont="1" applyFill="1" applyBorder="1" applyAlignment="1">
      <alignment horizontal="center" vertical="center"/>
    </xf>
    <xf numFmtId="0" fontId="5" fillId="0" borderId="100" xfId="3" applyFont="1" applyBorder="1" applyAlignment="1">
      <alignment vertical="center"/>
    </xf>
    <xf numFmtId="0" fontId="13" fillId="7" borderId="48" xfId="3" applyFont="1" applyFill="1" applyBorder="1" applyAlignment="1">
      <alignment horizontal="center" vertical="center"/>
    </xf>
    <xf numFmtId="0" fontId="14" fillId="7" borderId="0" xfId="3" applyFont="1" applyFill="1" applyAlignment="1">
      <alignment horizontal="right" vertical="center"/>
    </xf>
    <xf numFmtId="0" fontId="14" fillId="7" borderId="0" xfId="3" applyFont="1" applyFill="1" applyAlignment="1">
      <alignment horizontal="center" vertical="center"/>
    </xf>
    <xf numFmtId="0" fontId="7" fillId="7" borderId="48" xfId="3" applyFont="1" applyFill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0" xfId="3" applyFont="1" applyAlignment="1">
      <alignment horizontal="center" vertical="center"/>
    </xf>
    <xf numFmtId="0" fontId="7" fillId="7" borderId="0" xfId="3" applyFont="1" applyFill="1" applyAlignment="1">
      <alignment horizontal="center" vertical="center"/>
    </xf>
    <xf numFmtId="9" fontId="10" fillId="11" borderId="137" xfId="1" applyFont="1" applyFill="1" applyBorder="1" applyAlignment="1">
      <alignment horizontal="right"/>
    </xf>
    <xf numFmtId="9" fontId="10" fillId="11" borderId="6" xfId="1" applyFont="1" applyFill="1" applyBorder="1" applyAlignment="1">
      <alignment horizontal="right"/>
    </xf>
    <xf numFmtId="9" fontId="10" fillId="11" borderId="138" xfId="1" applyFont="1" applyFill="1" applyBorder="1" applyAlignment="1">
      <alignment horizontal="right"/>
    </xf>
    <xf numFmtId="9" fontId="10" fillId="8" borderId="137" xfId="1" applyFont="1" applyFill="1" applyBorder="1" applyAlignment="1">
      <alignment horizontal="right"/>
    </xf>
    <xf numFmtId="9" fontId="10" fillId="8" borderId="6" xfId="1" applyFont="1" applyFill="1" applyBorder="1" applyAlignment="1">
      <alignment horizontal="right"/>
    </xf>
    <xf numFmtId="9" fontId="10" fillId="8" borderId="139" xfId="1" applyFont="1" applyFill="1" applyBorder="1" applyAlignment="1">
      <alignment horizontal="center"/>
    </xf>
    <xf numFmtId="9" fontId="10" fillId="8" borderId="138" xfId="1" applyFont="1" applyFill="1" applyBorder="1" applyAlignment="1">
      <alignment horizontal="center"/>
    </xf>
    <xf numFmtId="0" fontId="14" fillId="7" borderId="102" xfId="3" applyFont="1" applyFill="1" applyBorder="1" applyAlignment="1">
      <alignment horizontal="right" vertical="center"/>
    </xf>
    <xf numFmtId="0" fontId="14" fillId="7" borderId="102" xfId="3" applyFont="1" applyFill="1" applyBorder="1" applyAlignment="1">
      <alignment horizontal="center" vertical="center"/>
    </xf>
    <xf numFmtId="0" fontId="3" fillId="0" borderId="102" xfId="3" applyFont="1" applyBorder="1" applyAlignment="1">
      <alignment vertical="center"/>
    </xf>
    <xf numFmtId="0" fontId="3" fillId="0" borderId="102" xfId="3" applyFont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0" fontId="7" fillId="7" borderId="102" xfId="3" applyFont="1" applyFill="1" applyBorder="1" applyAlignment="1">
      <alignment horizontal="center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9" fillId="0" borderId="84" xfId="3" applyFont="1" applyBorder="1" applyAlignment="1">
      <alignment vertical="center"/>
    </xf>
    <xf numFmtId="0" fontId="3" fillId="0" borderId="45" xfId="3" applyFont="1" applyBorder="1" applyAlignment="1">
      <alignment vertical="center"/>
    </xf>
    <xf numFmtId="0" fontId="3" fillId="0" borderId="42" xfId="3" applyFont="1" applyBorder="1" applyAlignment="1">
      <alignment vertical="center"/>
    </xf>
    <xf numFmtId="0" fontId="3" fillId="0" borderId="46" xfId="3" applyFont="1" applyBorder="1" applyAlignment="1">
      <alignment vertical="center"/>
    </xf>
    <xf numFmtId="0" fontId="3" fillId="7" borderId="0" xfId="3" applyFont="1" applyFill="1" applyAlignment="1">
      <alignment vertical="center"/>
    </xf>
    <xf numFmtId="0" fontId="5" fillId="7" borderId="139" xfId="3" applyFont="1" applyFill="1" applyBorder="1" applyAlignment="1">
      <alignment vertical="center"/>
    </xf>
    <xf numFmtId="0" fontId="9" fillId="0" borderId="101" xfId="3" applyFont="1" applyBorder="1" applyAlignment="1">
      <alignment vertical="center"/>
    </xf>
    <xf numFmtId="0" fontId="9" fillId="0" borderId="85" xfId="3" applyFont="1" applyBorder="1" applyAlignment="1">
      <alignment horizontal="center" vertical="center"/>
    </xf>
    <xf numFmtId="9" fontId="17" fillId="0" borderId="38" xfId="1" applyFont="1" applyFill="1" applyBorder="1" applyAlignment="1">
      <alignment vertical="center"/>
    </xf>
    <xf numFmtId="9" fontId="17" fillId="0" borderId="40" xfId="1" applyFont="1" applyFill="1" applyBorder="1" applyAlignment="1">
      <alignment vertical="center"/>
    </xf>
    <xf numFmtId="1" fontId="3" fillId="0" borderId="38" xfId="3" applyNumberFormat="1" applyFont="1" applyBorder="1" applyAlignment="1">
      <alignment vertical="center"/>
    </xf>
    <xf numFmtId="1" fontId="3" fillId="0" borderId="108" xfId="3" applyNumberFormat="1" applyFont="1" applyBorder="1" applyAlignment="1">
      <alignment vertical="center"/>
    </xf>
    <xf numFmtId="1" fontId="3" fillId="0" borderId="40" xfId="3" applyNumberFormat="1" applyFont="1" applyBorder="1" applyAlignment="1">
      <alignment vertical="center"/>
    </xf>
    <xf numFmtId="1" fontId="3" fillId="7" borderId="0" xfId="3" applyNumberFormat="1" applyFont="1" applyFill="1" applyAlignment="1">
      <alignment vertical="center"/>
    </xf>
    <xf numFmtId="1" fontId="3" fillId="0" borderId="0" xfId="3" applyNumberFormat="1" applyFont="1" applyAlignment="1">
      <alignment vertical="center"/>
    </xf>
    <xf numFmtId="9" fontId="17" fillId="0" borderId="142" xfId="1" applyFont="1" applyFill="1" applyBorder="1" applyAlignment="1">
      <alignment vertical="center"/>
    </xf>
    <xf numFmtId="9" fontId="17" fillId="0" borderId="143" xfId="1" applyFont="1" applyFill="1" applyBorder="1" applyAlignment="1">
      <alignment vertical="center"/>
    </xf>
    <xf numFmtId="9" fontId="17" fillId="0" borderId="106" xfId="1" applyFont="1" applyFill="1" applyBorder="1" applyAlignment="1">
      <alignment vertical="center"/>
    </xf>
    <xf numFmtId="1" fontId="3" fillId="0" borderId="142" xfId="3" applyNumberFormat="1" applyFont="1" applyBorder="1" applyAlignment="1">
      <alignment vertical="center"/>
    </xf>
    <xf numFmtId="0" fontId="9" fillId="0" borderId="86" xfId="3" applyFont="1" applyBorder="1" applyAlignment="1">
      <alignment horizontal="center" vertical="center"/>
    </xf>
    <xf numFmtId="0" fontId="3" fillId="0" borderId="142" xfId="3" applyFont="1" applyBorder="1" applyAlignment="1">
      <alignment vertical="center"/>
    </xf>
    <xf numFmtId="0" fontId="9" fillId="0" borderId="84" xfId="3" applyFont="1" applyBorder="1" applyAlignment="1">
      <alignment horizontal="center" vertical="center"/>
    </xf>
    <xf numFmtId="0" fontId="9" fillId="0" borderId="88" xfId="3" applyFont="1" applyBorder="1" applyAlignment="1">
      <alignment horizontal="center" vertical="center"/>
    </xf>
    <xf numFmtId="0" fontId="5" fillId="0" borderId="68" xfId="3" applyFont="1" applyBorder="1" applyAlignment="1">
      <alignment vertical="center"/>
    </xf>
    <xf numFmtId="0" fontId="9" fillId="0" borderId="87" xfId="3" applyFont="1" applyBorder="1" applyAlignment="1">
      <alignment horizontal="center" vertical="center"/>
    </xf>
    <xf numFmtId="1" fontId="16" fillId="0" borderId="72" xfId="3" applyNumberFormat="1" applyFont="1" applyBorder="1" applyAlignment="1">
      <alignment horizontal="center" vertical="center" wrapText="1"/>
    </xf>
    <xf numFmtId="0" fontId="20" fillId="0" borderId="9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 wrapText="1"/>
    </xf>
    <xf numFmtId="1" fontId="7" fillId="0" borderId="71" xfId="3" applyNumberFormat="1" applyFont="1" applyBorder="1" applyAlignment="1">
      <alignment horizontal="center" vertical="center" wrapText="1"/>
    </xf>
    <xf numFmtId="1" fontId="16" fillId="0" borderId="72" xfId="3" applyNumberFormat="1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 wrapText="1"/>
    </xf>
    <xf numFmtId="0" fontId="9" fillId="0" borderId="90" xfId="3" applyFont="1" applyBorder="1" applyAlignment="1">
      <alignment horizontal="center" vertical="center"/>
    </xf>
    <xf numFmtId="0" fontId="9" fillId="0" borderId="91" xfId="3" applyFont="1" applyBorder="1" applyAlignment="1">
      <alignment horizontal="center" vertical="center"/>
    </xf>
    <xf numFmtId="0" fontId="5" fillId="0" borderId="107" xfId="3" applyFont="1" applyBorder="1" applyAlignment="1">
      <alignment vertical="center"/>
    </xf>
    <xf numFmtId="0" fontId="9" fillId="0" borderId="94" xfId="3" applyFont="1" applyBorder="1" applyAlignment="1">
      <alignment horizontal="center" vertical="center"/>
    </xf>
    <xf numFmtId="0" fontId="3" fillId="0" borderId="23" xfId="3" applyFont="1" applyBorder="1" applyAlignment="1">
      <alignment vertical="center"/>
    </xf>
    <xf numFmtId="0" fontId="3" fillId="0" borderId="24" xfId="3" applyFont="1" applyBorder="1" applyAlignment="1">
      <alignment vertical="center"/>
    </xf>
    <xf numFmtId="0" fontId="4" fillId="0" borderId="0" xfId="3" applyFont="1" applyAlignment="1">
      <alignment horizontal="center" vertical="center"/>
    </xf>
    <xf numFmtId="0" fontId="24" fillId="12" borderId="0" xfId="0" applyFont="1" applyFill="1" applyAlignment="1">
      <alignment horizontal="center" vertical="center" wrapText="1"/>
    </xf>
    <xf numFmtId="0" fontId="1" fillId="0" borderId="117" xfId="0" quotePrefix="1" applyFont="1" applyFill="1" applyBorder="1" applyAlignment="1">
      <alignment vertical="center"/>
    </xf>
    <xf numFmtId="166" fontId="1" fillId="0" borderId="118" xfId="2" applyNumberFormat="1" applyFont="1" applyFill="1" applyBorder="1"/>
    <xf numFmtId="43" fontId="1" fillId="0" borderId="117" xfId="0" applyNumberFormat="1" applyFont="1" applyFill="1" applyBorder="1" applyAlignment="1">
      <alignment vertical="center"/>
    </xf>
    <xf numFmtId="0" fontId="1" fillId="0" borderId="117" xfId="0" quotePrefix="1" applyFont="1" applyFill="1" applyBorder="1" applyAlignment="1">
      <alignment vertical="center" wrapText="1"/>
    </xf>
    <xf numFmtId="0" fontId="41" fillId="0" borderId="100" xfId="3" applyFont="1" applyFill="1" applyBorder="1" applyAlignment="1">
      <alignment horizontal="right" vertical="center"/>
    </xf>
    <xf numFmtId="0" fontId="41" fillId="0" borderId="55" xfId="3" applyFont="1" applyFill="1" applyBorder="1" applyAlignment="1">
      <alignment horizontal="center" vertical="center"/>
    </xf>
    <xf numFmtId="0" fontId="41" fillId="0" borderId="19" xfId="3" applyFont="1" applyFill="1" applyBorder="1" applyAlignment="1">
      <alignment horizontal="right" vertical="center"/>
    </xf>
    <xf numFmtId="0" fontId="41" fillId="0" borderId="48" xfId="3" applyFont="1" applyFill="1" applyBorder="1" applyAlignment="1">
      <alignment horizontal="center" vertical="center"/>
    </xf>
    <xf numFmtId="0" fontId="42" fillId="0" borderId="0" xfId="3" applyFont="1" applyFill="1" applyAlignment="1">
      <alignment horizontal="right" vertical="center"/>
    </xf>
    <xf numFmtId="0" fontId="42" fillId="0" borderId="0" xfId="3" applyFont="1" applyFill="1" applyAlignment="1">
      <alignment horizontal="center" vertical="center"/>
    </xf>
    <xf numFmtId="0" fontId="41" fillId="7" borderId="77" xfId="3" applyFont="1" applyFill="1" applyBorder="1" applyAlignment="1">
      <alignment vertical="center"/>
    </xf>
    <xf numFmtId="0" fontId="42" fillId="7" borderId="139" xfId="3" applyFont="1" applyFill="1" applyBorder="1" applyAlignment="1">
      <alignment vertical="center"/>
    </xf>
    <xf numFmtId="0" fontId="42" fillId="7" borderId="4" xfId="3" applyFont="1" applyFill="1" applyBorder="1" applyAlignment="1">
      <alignment vertical="center"/>
    </xf>
    <xf numFmtId="0" fontId="42" fillId="7" borderId="77" xfId="3" applyFont="1" applyFill="1" applyBorder="1" applyAlignment="1">
      <alignment vertical="center"/>
    </xf>
    <xf numFmtId="0" fontId="42" fillId="0" borderId="73" xfId="3" applyFont="1" applyBorder="1" applyAlignment="1">
      <alignment vertical="center"/>
    </xf>
    <xf numFmtId="0" fontId="42" fillId="0" borderId="75" xfId="3" applyFont="1" applyBorder="1" applyAlignment="1">
      <alignment vertical="center"/>
    </xf>
    <xf numFmtId="0" fontId="42" fillId="0" borderId="67" xfId="3" applyFont="1" applyBorder="1" applyAlignment="1">
      <alignment vertical="center"/>
    </xf>
    <xf numFmtId="0" fontId="42" fillId="0" borderId="62" xfId="3" applyFont="1" applyBorder="1" applyAlignment="1">
      <alignment vertical="center"/>
    </xf>
    <xf numFmtId="0" fontId="44" fillId="0" borderId="100" xfId="3" applyFont="1" applyBorder="1" applyAlignment="1">
      <alignment horizontal="center" vertical="center"/>
    </xf>
    <xf numFmtId="0" fontId="43" fillId="0" borderId="101" xfId="3" applyFont="1" applyBorder="1" applyAlignment="1">
      <alignment vertical="center"/>
    </xf>
    <xf numFmtId="0" fontId="45" fillId="0" borderId="100" xfId="3" applyFont="1" applyBorder="1" applyAlignment="1">
      <alignment vertical="center"/>
    </xf>
    <xf numFmtId="0" fontId="46" fillId="0" borderId="100" xfId="3" applyFont="1" applyBorder="1" applyAlignment="1">
      <alignment vertical="center"/>
    </xf>
    <xf numFmtId="0" fontId="46" fillId="7" borderId="100" xfId="3" applyFont="1" applyFill="1" applyBorder="1" applyAlignment="1">
      <alignment vertical="center"/>
    </xf>
    <xf numFmtId="0" fontId="45" fillId="0" borderId="101" xfId="3" applyFont="1" applyBorder="1" applyAlignment="1">
      <alignment vertical="center"/>
    </xf>
    <xf numFmtId="0" fontId="43" fillId="7" borderId="100" xfId="3" applyFont="1" applyFill="1" applyBorder="1" applyAlignment="1">
      <alignment horizontal="left" vertical="center"/>
    </xf>
    <xf numFmtId="0" fontId="43" fillId="7" borderId="100" xfId="3" applyFont="1" applyFill="1" applyBorder="1" applyAlignment="1">
      <alignment horizontal="right" vertical="center"/>
    </xf>
    <xf numFmtId="0" fontId="43" fillId="7" borderId="55" xfId="3" applyFont="1" applyFill="1" applyBorder="1" applyAlignment="1">
      <alignment horizontal="center" vertical="center"/>
    </xf>
    <xf numFmtId="0" fontId="21" fillId="0" borderId="101" xfId="3" applyFont="1" applyBorder="1" applyAlignment="1">
      <alignment vertical="center"/>
    </xf>
    <xf numFmtId="0" fontId="21" fillId="0" borderId="68" xfId="3" applyFont="1" applyBorder="1" applyAlignment="1">
      <alignment vertical="center"/>
    </xf>
    <xf numFmtId="0" fontId="21" fillId="0" borderId="63" xfId="3" applyFont="1" applyBorder="1" applyAlignment="1">
      <alignment vertical="center"/>
    </xf>
    <xf numFmtId="0" fontId="8" fillId="0" borderId="68" xfId="3" applyFont="1" applyBorder="1" applyAlignment="1">
      <alignment vertical="center"/>
    </xf>
    <xf numFmtId="1" fontId="7" fillId="0" borderId="102" xfId="3" applyNumberFormat="1" applyFont="1" applyFill="1" applyBorder="1" applyAlignment="1">
      <alignment horizontal="center" vertical="center"/>
    </xf>
    <xf numFmtId="1" fontId="7" fillId="2" borderId="102" xfId="3" applyNumberFormat="1" applyFont="1" applyFill="1" applyBorder="1" applyAlignment="1">
      <alignment vertical="center"/>
    </xf>
    <xf numFmtId="1" fontId="7" fillId="2" borderId="102" xfId="3" applyNumberFormat="1" applyFont="1" applyFill="1" applyBorder="1" applyAlignment="1">
      <alignment horizontal="left" vertical="center"/>
    </xf>
    <xf numFmtId="1" fontId="7" fillId="0" borderId="1" xfId="3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vertical="center"/>
    </xf>
    <xf numFmtId="0" fontId="7" fillId="7" borderId="79" xfId="3" applyFont="1" applyFill="1" applyBorder="1" applyAlignment="1">
      <alignment horizontal="center" vertical="center"/>
    </xf>
    <xf numFmtId="0" fontId="7" fillId="7" borderId="109" xfId="3" applyFont="1" applyFill="1" applyBorder="1" applyAlignment="1">
      <alignment horizontal="center" vertical="center"/>
    </xf>
    <xf numFmtId="0" fontId="3" fillId="0" borderId="146" xfId="3" applyFont="1" applyBorder="1" applyAlignment="1">
      <alignment horizontal="center" vertical="center"/>
    </xf>
    <xf numFmtId="0" fontId="3" fillId="10" borderId="146" xfId="3" applyFont="1" applyFill="1" applyBorder="1" applyAlignment="1">
      <alignment horizontal="center" vertical="center"/>
    </xf>
    <xf numFmtId="0" fontId="3" fillId="9" borderId="146" xfId="3" applyFont="1" applyFill="1" applyBorder="1" applyAlignment="1">
      <alignment horizontal="center" vertical="center"/>
    </xf>
    <xf numFmtId="2" fontId="24" fillId="12" borderId="0" xfId="0" applyNumberFormat="1" applyFont="1" applyFill="1" applyAlignment="1">
      <alignment vertical="center"/>
    </xf>
    <xf numFmtId="3" fontId="3" fillId="0" borderId="28" xfId="3" applyNumberFormat="1" applyFont="1" applyBorder="1" applyAlignment="1">
      <alignment horizontal="center" vertical="center"/>
    </xf>
    <xf numFmtId="166" fontId="25" fillId="0" borderId="99" xfId="2" applyNumberFormat="1" applyFont="1" applyFill="1" applyBorder="1" applyAlignment="1">
      <alignment horizontal="center" vertical="center"/>
    </xf>
    <xf numFmtId="166" fontId="25" fillId="2" borderId="99" xfId="2" applyNumberFormat="1" applyFont="1" applyFill="1" applyBorder="1" applyAlignment="1">
      <alignment horizontal="center" vertical="center"/>
    </xf>
    <xf numFmtId="166" fontId="49" fillId="12" borderId="116" xfId="2" applyNumberFormat="1" applyFont="1" applyFill="1" applyBorder="1" applyAlignment="1">
      <alignment horizontal="center" vertical="center"/>
    </xf>
    <xf numFmtId="166" fontId="50" fillId="0" borderId="116" xfId="2" applyNumberFormat="1" applyFont="1" applyFill="1" applyBorder="1" applyAlignment="1">
      <alignment horizontal="center" vertical="center"/>
    </xf>
    <xf numFmtId="166" fontId="50" fillId="0" borderId="117" xfId="2" applyNumberFormat="1" applyFont="1" applyFill="1" applyBorder="1" applyAlignment="1">
      <alignment horizontal="center" vertical="center"/>
    </xf>
    <xf numFmtId="166" fontId="50" fillId="0" borderId="117" xfId="2" quotePrefix="1" applyNumberFormat="1" applyFont="1" applyFill="1" applyBorder="1" applyAlignment="1">
      <alignment horizontal="center" vertical="center"/>
    </xf>
    <xf numFmtId="166" fontId="25" fillId="0" borderId="117" xfId="2" applyNumberFormat="1" applyFont="1" applyFill="1" applyBorder="1" applyAlignment="1">
      <alignment horizontal="center" vertical="center"/>
    </xf>
    <xf numFmtId="166" fontId="25" fillId="0" borderId="116" xfId="2" applyNumberFormat="1" applyFont="1" applyFill="1" applyBorder="1" applyAlignment="1">
      <alignment horizontal="center" vertical="center"/>
    </xf>
    <xf numFmtId="0" fontId="21" fillId="0" borderId="85" xfId="3" applyFont="1" applyBorder="1" applyAlignment="1">
      <alignment horizontal="right" vertical="center"/>
    </xf>
    <xf numFmtId="0" fontId="21" fillId="0" borderId="86" xfId="3" applyFont="1" applyBorder="1" applyAlignment="1">
      <alignment horizontal="right" vertical="center"/>
    </xf>
    <xf numFmtId="0" fontId="51" fillId="0" borderId="13" xfId="3" applyFont="1" applyBorder="1" applyAlignment="1">
      <alignment vertical="center"/>
    </xf>
    <xf numFmtId="0" fontId="5" fillId="7" borderId="102" xfId="3" applyFont="1" applyFill="1" applyBorder="1" applyAlignment="1">
      <alignment horizontal="left" vertical="center"/>
    </xf>
    <xf numFmtId="0" fontId="52" fillId="0" borderId="0" xfId="0" applyFont="1"/>
    <xf numFmtId="0" fontId="0" fillId="0" borderId="117" xfId="0" quotePrefix="1" applyFill="1" applyBorder="1" applyAlignment="1">
      <alignment vertical="center" wrapText="1"/>
    </xf>
    <xf numFmtId="0" fontId="0" fillId="0" borderId="117" xfId="0" quotePrefix="1" applyFont="1" applyFill="1" applyBorder="1" applyAlignment="1">
      <alignment vertical="center"/>
    </xf>
    <xf numFmtId="166" fontId="25" fillId="0" borderId="117" xfId="2" applyNumberFormat="1" applyFont="1" applyFill="1" applyBorder="1" applyAlignment="1">
      <alignment vertical="center"/>
    </xf>
    <xf numFmtId="43" fontId="0" fillId="0" borderId="117" xfId="0" applyNumberFormat="1" applyFill="1" applyBorder="1" applyAlignment="1">
      <alignment vertical="center" wrapText="1"/>
    </xf>
    <xf numFmtId="0" fontId="0" fillId="0" borderId="117" xfId="0" applyFill="1" applyBorder="1" applyAlignment="1">
      <alignment vertical="center" wrapText="1"/>
    </xf>
    <xf numFmtId="43" fontId="49" fillId="12" borderId="116" xfId="2" applyNumberFormat="1" applyFont="1" applyFill="1" applyBorder="1" applyAlignment="1">
      <alignment horizontal="center" vertical="center"/>
    </xf>
    <xf numFmtId="0" fontId="9" fillId="0" borderId="101" xfId="3" applyFont="1" applyFill="1" applyBorder="1" applyAlignment="1">
      <alignment vertical="center"/>
    </xf>
    <xf numFmtId="0" fontId="21" fillId="0" borderId="63" xfId="3" applyFont="1" applyFill="1" applyBorder="1" applyAlignment="1">
      <alignment vertical="center"/>
    </xf>
    <xf numFmtId="0" fontId="21" fillId="0" borderId="85" xfId="3" applyFont="1" applyFill="1" applyBorder="1" applyAlignment="1">
      <alignment horizontal="right" vertical="center"/>
    </xf>
    <xf numFmtId="0" fontId="0" fillId="0" borderId="99" xfId="0" applyBorder="1" applyAlignment="1">
      <alignment horizontal="center" vertical="center"/>
    </xf>
    <xf numFmtId="0" fontId="0" fillId="0" borderId="99" xfId="0" applyFill="1" applyBorder="1" applyAlignment="1">
      <alignment horizontal="center" vertical="center"/>
    </xf>
    <xf numFmtId="0" fontId="24" fillId="12" borderId="0" xfId="0" applyFont="1" applyFill="1" applyAlignment="1">
      <alignment vertical="center"/>
    </xf>
    <xf numFmtId="166" fontId="24" fillId="12" borderId="0" xfId="2" applyNumberFormat="1" applyFont="1" applyFill="1" applyBorder="1" applyAlignment="1">
      <alignment vertical="center"/>
    </xf>
    <xf numFmtId="0" fontId="24" fillId="12" borderId="0" xfId="0" applyFont="1" applyFill="1" applyAlignment="1">
      <alignment horizontal="center" vertical="center" wrapText="1"/>
    </xf>
    <xf numFmtId="9" fontId="24" fillId="12" borderId="0" xfId="1" applyFont="1" applyFill="1" applyAlignment="1">
      <alignment horizontal="center" vertical="center" wrapText="1"/>
    </xf>
    <xf numFmtId="0" fontId="7" fillId="2" borderId="26" xfId="3" applyFont="1" applyFill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164" fontId="10" fillId="8" borderId="99" xfId="0" applyNumberFormat="1" applyFont="1" applyFill="1" applyBorder="1" applyAlignment="1">
      <alignment horizontal="center"/>
    </xf>
    <xf numFmtId="0" fontId="10" fillId="8" borderId="99" xfId="0" applyFont="1" applyFill="1" applyBorder="1" applyAlignment="1">
      <alignment horizontal="center"/>
    </xf>
    <xf numFmtId="9" fontId="10" fillId="0" borderId="0" xfId="1" applyFont="1" applyFill="1" applyBorder="1" applyAlignment="1">
      <alignment horizontal="center"/>
    </xf>
    <xf numFmtId="0" fontId="4" fillId="11" borderId="52" xfId="3" applyFont="1" applyFill="1" applyBorder="1" applyAlignment="1">
      <alignment horizontal="center" vertical="center"/>
    </xf>
    <xf numFmtId="0" fontId="4" fillId="11" borderId="55" xfId="3" applyFont="1" applyFill="1" applyBorder="1" applyAlignment="1">
      <alignment horizontal="center" vertical="center"/>
    </xf>
    <xf numFmtId="0" fontId="4" fillId="6" borderId="100" xfId="3" applyFont="1" applyFill="1" applyBorder="1" applyAlignment="1">
      <alignment horizontal="center" vertical="center"/>
    </xf>
    <xf numFmtId="0" fontId="6" fillId="0" borderId="52" xfId="3" applyFont="1" applyBorder="1" applyAlignment="1">
      <alignment horizontal="center" vertical="center"/>
    </xf>
    <xf numFmtId="0" fontId="6" fillId="0" borderId="55" xfId="3" applyFont="1" applyBorder="1" applyAlignment="1">
      <alignment horizontal="center" vertical="center"/>
    </xf>
    <xf numFmtId="0" fontId="9" fillId="0" borderId="121" xfId="3" applyFont="1" applyFill="1" applyBorder="1" applyAlignment="1">
      <alignment horizontal="left" vertical="center" wrapText="1"/>
    </xf>
    <xf numFmtId="0" fontId="9" fillId="0" borderId="81" xfId="3" applyFont="1" applyFill="1" applyBorder="1" applyAlignment="1">
      <alignment horizontal="left" vertical="center" wrapText="1"/>
    </xf>
    <xf numFmtId="0" fontId="7" fillId="0" borderId="144" xfId="3" applyFont="1" applyFill="1" applyBorder="1" applyAlignment="1">
      <alignment vertical="center" wrapText="1"/>
    </xf>
    <xf numFmtId="0" fontId="7" fillId="0" borderId="95" xfId="3" applyFont="1" applyFill="1" applyBorder="1" applyAlignment="1">
      <alignment vertical="center" wrapText="1"/>
    </xf>
    <xf numFmtId="0" fontId="7" fillId="0" borderId="145" xfId="3" applyFont="1" applyFill="1" applyBorder="1" applyAlignment="1">
      <alignment vertical="center" wrapText="1"/>
    </xf>
    <xf numFmtId="0" fontId="7" fillId="0" borderId="5" xfId="3" applyFont="1" applyFill="1" applyBorder="1" applyAlignment="1">
      <alignment vertical="center" wrapText="1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4" fillId="0" borderId="49" xfId="3" applyFont="1" applyBorder="1" applyAlignment="1">
      <alignment horizontal="center" vertical="center"/>
    </xf>
    <xf numFmtId="0" fontId="4" fillId="0" borderId="50" xfId="3" applyFont="1" applyBorder="1" applyAlignment="1">
      <alignment horizontal="center" vertical="center"/>
    </xf>
    <xf numFmtId="0" fontId="4" fillId="0" borderId="51" xfId="3" applyFont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1" fontId="7" fillId="0" borderId="140" xfId="3" applyNumberFormat="1" applyFont="1" applyBorder="1" applyAlignment="1">
      <alignment horizontal="center" vertical="center"/>
    </xf>
    <xf numFmtId="165" fontId="10" fillId="8" borderId="99" xfId="0" applyNumberFormat="1" applyFont="1" applyFill="1" applyBorder="1" applyAlignment="1">
      <alignment horizontal="center" vertical="center" wrapText="1"/>
    </xf>
    <xf numFmtId="0" fontId="10" fillId="8" borderId="99" xfId="0" applyFont="1" applyFill="1" applyBorder="1" applyAlignment="1">
      <alignment horizontal="center" vertical="center" wrapText="1"/>
    </xf>
    <xf numFmtId="0" fontId="43" fillId="0" borderId="100" xfId="3" applyFont="1" applyBorder="1" applyAlignment="1">
      <alignment horizontal="left" vertical="center"/>
    </xf>
    <xf numFmtId="0" fontId="43" fillId="0" borderId="52" xfId="3" applyFont="1" applyBorder="1" applyAlignment="1">
      <alignment horizontal="left" vertical="center"/>
    </xf>
    <xf numFmtId="0" fontId="5" fillId="19" borderId="100" xfId="3" applyFont="1" applyFill="1" applyBorder="1" applyAlignment="1">
      <alignment vertical="center"/>
    </xf>
    <xf numFmtId="0" fontId="5" fillId="19" borderId="52" xfId="3" applyFont="1" applyFill="1" applyBorder="1" applyAlignment="1">
      <alignment vertical="center"/>
    </xf>
    <xf numFmtId="0" fontId="10" fillId="11" borderId="29" xfId="0" applyFont="1" applyFill="1" applyBorder="1" applyAlignment="1">
      <alignment horizontal="center" wrapText="1"/>
    </xf>
    <xf numFmtId="0" fontId="10" fillId="11" borderId="2" xfId="0" applyFont="1" applyFill="1" applyBorder="1" applyAlignment="1">
      <alignment horizontal="center" wrapText="1"/>
    </xf>
    <xf numFmtId="0" fontId="10" fillId="11" borderId="30" xfId="0" applyFont="1" applyFill="1" applyBorder="1" applyAlignment="1">
      <alignment horizontal="center" wrapText="1"/>
    </xf>
    <xf numFmtId="0" fontId="10" fillId="11" borderId="31" xfId="0" applyFont="1" applyFill="1" applyBorder="1" applyAlignment="1">
      <alignment horizontal="center" wrapText="1"/>
    </xf>
    <xf numFmtId="0" fontId="10" fillId="11" borderId="3" xfId="0" applyFont="1" applyFill="1" applyBorder="1" applyAlignment="1">
      <alignment horizontal="center" wrapText="1"/>
    </xf>
    <xf numFmtId="0" fontId="10" fillId="11" borderId="32" xfId="0" applyFont="1" applyFill="1" applyBorder="1" applyAlignment="1">
      <alignment horizontal="center" wrapText="1"/>
    </xf>
    <xf numFmtId="0" fontId="10" fillId="8" borderId="29" xfId="0" applyFont="1" applyFill="1" applyBorder="1" applyAlignment="1">
      <alignment horizontal="center" wrapText="1"/>
    </xf>
    <xf numFmtId="0" fontId="10" fillId="8" borderId="2" xfId="0" applyFont="1" applyFill="1" applyBorder="1" applyAlignment="1">
      <alignment horizontal="center" wrapText="1"/>
    </xf>
    <xf numFmtId="0" fontId="10" fillId="8" borderId="30" xfId="0" applyFont="1" applyFill="1" applyBorder="1" applyAlignment="1">
      <alignment horizontal="center" wrapText="1"/>
    </xf>
    <xf numFmtId="0" fontId="10" fillId="8" borderId="31" xfId="0" applyFont="1" applyFill="1" applyBorder="1" applyAlignment="1">
      <alignment horizontal="center" wrapText="1"/>
    </xf>
    <xf numFmtId="0" fontId="10" fillId="8" borderId="3" xfId="0" applyFont="1" applyFill="1" applyBorder="1" applyAlignment="1">
      <alignment horizontal="center" wrapText="1"/>
    </xf>
    <xf numFmtId="0" fontId="10" fillId="8" borderId="32" xfId="0" applyFont="1" applyFill="1" applyBorder="1" applyAlignment="1">
      <alignment horizontal="center" wrapText="1"/>
    </xf>
    <xf numFmtId="9" fontId="10" fillId="8" borderId="7" xfId="1" applyFont="1" applyFill="1" applyBorder="1" applyAlignment="1">
      <alignment horizontal="center"/>
    </xf>
    <xf numFmtId="9" fontId="10" fillId="8" borderId="32" xfId="1" applyFont="1" applyFill="1" applyBorder="1" applyAlignment="1">
      <alignment horizontal="center"/>
    </xf>
    <xf numFmtId="0" fontId="7" fillId="0" borderId="99" xfId="3" applyFont="1" applyFill="1" applyBorder="1" applyAlignment="1">
      <alignment horizontal="center" vertical="center"/>
    </xf>
    <xf numFmtId="1" fontId="7" fillId="2" borderId="99" xfId="3" applyNumberFormat="1" applyFont="1" applyFill="1" applyBorder="1" applyAlignment="1">
      <alignment horizontal="center" vertical="center"/>
    </xf>
    <xf numFmtId="1" fontId="7" fillId="0" borderId="102" xfId="3" applyNumberFormat="1" applyFont="1" applyBorder="1" applyAlignment="1">
      <alignment horizontal="center" vertical="center"/>
    </xf>
    <xf numFmtId="1" fontId="16" fillId="2" borderId="99" xfId="3" applyNumberFormat="1" applyFont="1" applyFill="1" applyBorder="1" applyAlignment="1">
      <alignment horizontal="center" vertical="center" wrapText="1"/>
    </xf>
    <xf numFmtId="1" fontId="7" fillId="0" borderId="99" xfId="3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horizontal="center" vertical="center"/>
    </xf>
    <xf numFmtId="1" fontId="7" fillId="2" borderId="99" xfId="3" applyNumberFormat="1" applyFont="1" applyFill="1" applyBorder="1" applyAlignment="1">
      <alignment horizontal="center" vertical="center" wrapText="1"/>
    </xf>
    <xf numFmtId="0" fontId="5" fillId="7" borderId="82" xfId="3" applyFont="1" applyFill="1" applyBorder="1" applyAlignment="1">
      <alignment horizontal="left" vertical="center"/>
    </xf>
    <xf numFmtId="0" fontId="5" fillId="7" borderId="9" xfId="3" applyFont="1" applyFill="1" applyBorder="1" applyAlignment="1">
      <alignment horizontal="left" vertical="center"/>
    </xf>
    <xf numFmtId="1" fontId="7" fillId="2" borderId="65" xfId="3" applyNumberFormat="1" applyFont="1" applyFill="1" applyBorder="1" applyAlignment="1">
      <alignment horizontal="center" vertical="center"/>
    </xf>
    <xf numFmtId="1" fontId="7" fillId="2" borderId="66" xfId="3" applyNumberFormat="1" applyFont="1" applyFill="1" applyBorder="1" applyAlignment="1">
      <alignment horizontal="center" vertical="center"/>
    </xf>
    <xf numFmtId="0" fontId="5" fillId="7" borderId="82" xfId="3" applyFont="1" applyFill="1" applyBorder="1" applyAlignment="1">
      <alignment horizontal="left" vertical="center" wrapText="1"/>
    </xf>
    <xf numFmtId="0" fontId="5" fillId="7" borderId="0" xfId="3" applyFont="1" applyFill="1" applyBorder="1" applyAlignment="1">
      <alignment horizontal="left" vertical="center" wrapText="1"/>
    </xf>
    <xf numFmtId="0" fontId="5" fillId="7" borderId="9" xfId="3" applyFont="1" applyFill="1" applyBorder="1" applyAlignment="1">
      <alignment horizontal="left" vertical="center" wrapText="1"/>
    </xf>
    <xf numFmtId="1" fontId="7" fillId="2" borderId="64" xfId="3" applyNumberFormat="1" applyFont="1" applyFill="1" applyBorder="1" applyAlignment="1">
      <alignment horizontal="center" vertical="center"/>
    </xf>
    <xf numFmtId="1" fontId="7" fillId="2" borderId="74" xfId="3" applyNumberFormat="1" applyFont="1" applyFill="1" applyBorder="1" applyAlignment="1">
      <alignment horizontal="center" vertical="center"/>
    </xf>
    <xf numFmtId="1" fontId="7" fillId="2" borderId="11" xfId="3" applyNumberFormat="1" applyFont="1" applyFill="1" applyBorder="1" applyAlignment="1">
      <alignment horizontal="center" vertical="center"/>
    </xf>
    <xf numFmtId="1" fontId="7" fillId="3" borderId="26" xfId="3" applyNumberFormat="1" applyFont="1" applyFill="1" applyBorder="1" applyAlignment="1">
      <alignment horizontal="center" vertical="center"/>
    </xf>
    <xf numFmtId="1" fontId="7" fillId="3" borderId="27" xfId="3" applyNumberFormat="1" applyFont="1" applyFill="1" applyBorder="1" applyAlignment="1">
      <alignment horizontal="center" vertical="center"/>
    </xf>
    <xf numFmtId="1" fontId="7" fillId="5" borderId="11" xfId="3" applyNumberFormat="1" applyFont="1" applyFill="1" applyBorder="1" applyAlignment="1">
      <alignment horizontal="center" vertical="center"/>
    </xf>
    <xf numFmtId="1" fontId="7" fillId="3" borderId="11" xfId="3" applyNumberFormat="1" applyFont="1" applyFill="1" applyBorder="1" applyAlignment="1">
      <alignment horizontal="center" vertical="center"/>
    </xf>
    <xf numFmtId="1" fontId="7" fillId="2" borderId="26" xfId="3" applyNumberFormat="1" applyFont="1" applyFill="1" applyBorder="1" applyAlignment="1">
      <alignment horizontal="center" vertical="center"/>
    </xf>
    <xf numFmtId="1" fontId="7" fillId="2" borderId="27" xfId="3" applyNumberFormat="1" applyFont="1" applyFill="1" applyBorder="1" applyAlignment="1">
      <alignment horizontal="center" vertical="center"/>
    </xf>
    <xf numFmtId="1" fontId="7" fillId="2" borderId="96" xfId="3" applyNumberFormat="1" applyFont="1" applyFill="1" applyBorder="1" applyAlignment="1">
      <alignment horizontal="center" vertical="center"/>
    </xf>
    <xf numFmtId="10" fontId="3" fillId="0" borderId="47" xfId="1" applyNumberFormat="1" applyFont="1" applyFill="1" applyBorder="1" applyAlignment="1">
      <alignment horizontal="center" vertical="center" wrapText="1"/>
    </xf>
    <xf numFmtId="10" fontId="3" fillId="0" borderId="48" xfId="1" applyNumberFormat="1" applyFont="1" applyFill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1" xfId="3" applyFont="1" applyBorder="1" applyAlignment="1">
      <alignment horizontal="center" vertical="center" wrapText="1"/>
    </xf>
    <xf numFmtId="9" fontId="7" fillId="2" borderId="70" xfId="1" applyFont="1" applyFill="1" applyBorder="1" applyAlignment="1">
      <alignment horizontal="center" vertical="center"/>
    </xf>
    <xf numFmtId="9" fontId="7" fillId="2" borderId="71" xfId="1" applyFont="1" applyFill="1" applyBorder="1" applyAlignment="1">
      <alignment horizontal="center" vertical="center"/>
    </xf>
    <xf numFmtId="1" fontId="7" fillId="3" borderId="65" xfId="3" applyNumberFormat="1" applyFont="1" applyFill="1" applyBorder="1" applyAlignment="1">
      <alignment horizontal="center" vertical="center"/>
    </xf>
    <xf numFmtId="1" fontId="7" fillId="3" borderId="66" xfId="3" applyNumberFormat="1" applyFont="1" applyFill="1" applyBorder="1" applyAlignment="1">
      <alignment horizontal="center" vertical="center"/>
    </xf>
    <xf numFmtId="1" fontId="7" fillId="2" borderId="76" xfId="3" applyNumberFormat="1" applyFont="1" applyFill="1" applyBorder="1" applyAlignment="1">
      <alignment horizontal="center" vertical="center"/>
    </xf>
    <xf numFmtId="1" fontId="7" fillId="3" borderId="64" xfId="3" applyNumberFormat="1" applyFont="1" applyFill="1" applyBorder="1" applyAlignment="1">
      <alignment horizontal="center" vertical="center"/>
    </xf>
    <xf numFmtId="9" fontId="7" fillId="2" borderId="111" xfId="1" applyFont="1" applyFill="1" applyBorder="1" applyAlignment="1">
      <alignment horizontal="center" vertical="center" textRotation="90"/>
    </xf>
    <xf numFmtId="9" fontId="7" fillId="2" borderId="115" xfId="1" applyFont="1" applyFill="1" applyBorder="1" applyAlignment="1">
      <alignment horizontal="center" vertical="center" textRotation="90"/>
    </xf>
    <xf numFmtId="9" fontId="7" fillId="2" borderId="113" xfId="1" applyFont="1" applyFill="1" applyBorder="1" applyAlignment="1">
      <alignment horizontal="center" vertical="center" textRotation="90"/>
    </xf>
    <xf numFmtId="9" fontId="7" fillId="2" borderId="114" xfId="1" applyFont="1" applyFill="1" applyBorder="1" applyAlignment="1">
      <alignment horizontal="center" vertical="center" textRotation="90"/>
    </xf>
    <xf numFmtId="9" fontId="7" fillId="2" borderId="110" xfId="1" applyFont="1" applyFill="1" applyBorder="1" applyAlignment="1">
      <alignment horizontal="center" vertical="center" textRotation="90"/>
    </xf>
    <xf numFmtId="9" fontId="7" fillId="2" borderId="112" xfId="1" applyFont="1" applyFill="1" applyBorder="1" applyAlignment="1">
      <alignment horizontal="center" vertical="center" textRotation="90"/>
    </xf>
    <xf numFmtId="1" fontId="7" fillId="3" borderId="59" xfId="3" applyNumberFormat="1" applyFont="1" applyFill="1" applyBorder="1" applyAlignment="1">
      <alignment horizontal="center" vertical="center"/>
    </xf>
    <xf numFmtId="1" fontId="16" fillId="3" borderId="59" xfId="3" applyNumberFormat="1" applyFont="1" applyFill="1" applyBorder="1" applyAlignment="1">
      <alignment horizontal="center" vertical="center"/>
    </xf>
    <xf numFmtId="1" fontId="7" fillId="2" borderId="60" xfId="3" applyNumberFormat="1" applyFont="1" applyFill="1" applyBorder="1" applyAlignment="1">
      <alignment horizontal="center" vertical="center"/>
    </xf>
    <xf numFmtId="1" fontId="7" fillId="2" borderId="61" xfId="3" applyNumberFormat="1" applyFont="1" applyFill="1" applyBorder="1" applyAlignment="1">
      <alignment horizontal="center" vertical="center"/>
    </xf>
    <xf numFmtId="1" fontId="7" fillId="2" borderId="97" xfId="3" applyNumberFormat="1" applyFont="1" applyFill="1" applyBorder="1" applyAlignment="1">
      <alignment horizontal="center" vertical="center"/>
    </xf>
    <xf numFmtId="1" fontId="16" fillId="2" borderId="26" xfId="3" applyNumberFormat="1" applyFont="1" applyFill="1" applyBorder="1" applyAlignment="1">
      <alignment horizontal="center" vertical="center"/>
    </xf>
    <xf numFmtId="1" fontId="16" fillId="2" borderId="27" xfId="3" applyNumberFormat="1" applyFont="1" applyFill="1" applyBorder="1" applyAlignment="1">
      <alignment horizontal="center" vertical="center"/>
    </xf>
    <xf numFmtId="1" fontId="16" fillId="3" borderId="11" xfId="3" applyNumberFormat="1" applyFont="1" applyFill="1" applyBorder="1" applyAlignment="1">
      <alignment horizontal="center" vertical="center"/>
    </xf>
    <xf numFmtId="1" fontId="7" fillId="2" borderId="110" xfId="3" applyNumberFormat="1" applyFont="1" applyFill="1" applyBorder="1" applyAlignment="1">
      <alignment horizontal="center" vertical="center"/>
    </xf>
    <xf numFmtId="0" fontId="7" fillId="2" borderId="111" xfId="3" applyFont="1" applyFill="1" applyBorder="1" applyAlignment="1">
      <alignment horizontal="center" vertical="center"/>
    </xf>
    <xf numFmtId="1" fontId="7" fillId="2" borderId="111" xfId="3" applyNumberFormat="1" applyFont="1" applyFill="1" applyBorder="1" applyAlignment="1">
      <alignment horizontal="center" vertical="center"/>
    </xf>
    <xf numFmtId="0" fontId="7" fillId="2" borderId="115" xfId="3" applyFont="1" applyFill="1" applyBorder="1" applyAlignment="1">
      <alignment horizontal="center" vertical="center"/>
    </xf>
    <xf numFmtId="0" fontId="7" fillId="2" borderId="113" xfId="3" applyFont="1" applyFill="1" applyBorder="1" applyAlignment="1">
      <alignment horizontal="center" vertical="center"/>
    </xf>
    <xf numFmtId="0" fontId="7" fillId="2" borderId="114" xfId="3" applyFont="1" applyFill="1" applyBorder="1" applyAlignment="1">
      <alignment horizontal="center" vertical="center"/>
    </xf>
    <xf numFmtId="0" fontId="5" fillId="3" borderId="10" xfId="3" applyFont="1" applyFill="1" applyBorder="1" applyAlignment="1">
      <alignment vertical="center"/>
    </xf>
    <xf numFmtId="0" fontId="5" fillId="3" borderId="1" xfId="3" applyFont="1" applyFill="1" applyBorder="1" applyAlignment="1">
      <alignment vertical="center"/>
    </xf>
    <xf numFmtId="3" fontId="22" fillId="3" borderId="10" xfId="3" applyNumberFormat="1" applyFont="1" applyFill="1" applyBorder="1" applyAlignment="1">
      <alignment horizontal="center" vertical="center"/>
    </xf>
    <xf numFmtId="3" fontId="22" fillId="3" borderId="102" xfId="3" applyNumberFormat="1" applyFont="1" applyFill="1" applyBorder="1" applyAlignment="1">
      <alignment horizontal="center" vertical="center"/>
    </xf>
    <xf numFmtId="3" fontId="22" fillId="3" borderId="1" xfId="3" applyNumberFormat="1" applyFont="1" applyFill="1" applyBorder="1" applyAlignment="1">
      <alignment horizontal="center" vertical="center"/>
    </xf>
    <xf numFmtId="0" fontId="3" fillId="0" borderId="47" xfId="3" applyFont="1" applyBorder="1" applyAlignment="1">
      <alignment horizontal="center" vertical="center"/>
    </xf>
    <xf numFmtId="0" fontId="3" fillId="0" borderId="48" xfId="3" applyFont="1" applyBorder="1" applyAlignment="1">
      <alignment horizontal="center" vertical="center"/>
    </xf>
    <xf numFmtId="3" fontId="7" fillId="2" borderId="99" xfId="3" applyNumberFormat="1" applyFont="1" applyFill="1" applyBorder="1" applyAlignment="1">
      <alignment horizontal="center" vertical="center"/>
    </xf>
    <xf numFmtId="0" fontId="7" fillId="2" borderId="112" xfId="3" applyFont="1" applyFill="1" applyBorder="1" applyAlignment="1">
      <alignment horizontal="center" vertical="center"/>
    </xf>
    <xf numFmtId="0" fontId="7" fillId="2" borderId="99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3" fillId="0" borderId="52" xfId="3" applyFont="1" applyBorder="1" applyAlignment="1">
      <alignment horizontal="center" vertical="center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1" fontId="5" fillId="10" borderId="99" xfId="3" applyNumberFormat="1" applyFont="1" applyFill="1" applyBorder="1" applyAlignment="1">
      <alignment horizontal="center" vertical="center"/>
    </xf>
    <xf numFmtId="1" fontId="7" fillId="7" borderId="0" xfId="3" applyNumberFormat="1" applyFont="1" applyFill="1" applyBorder="1" applyAlignment="1">
      <alignment horizontal="center" vertical="center"/>
    </xf>
    <xf numFmtId="1" fontId="16" fillId="7" borderId="0" xfId="3" applyNumberFormat="1" applyFont="1" applyFill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166" fontId="12" fillId="11" borderId="99" xfId="2" applyNumberFormat="1" applyFont="1" applyFill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 wrapText="1"/>
    </xf>
    <xf numFmtId="166" fontId="3" fillId="11" borderId="99" xfId="2" applyNumberFormat="1" applyFont="1" applyFill="1" applyBorder="1" applyAlignment="1">
      <alignment horizontal="center" vertical="center"/>
    </xf>
    <xf numFmtId="1" fontId="7" fillId="0" borderId="64" xfId="3" applyNumberFormat="1" applyFont="1" applyFill="1" applyBorder="1" applyAlignment="1">
      <alignment horizontal="center" vertical="center"/>
    </xf>
    <xf numFmtId="0" fontId="22" fillId="3" borderId="10" xfId="3" applyFont="1" applyFill="1" applyBorder="1" applyAlignment="1">
      <alignment horizontal="center" vertical="center"/>
    </xf>
    <xf numFmtId="0" fontId="22" fillId="3" borderId="102" xfId="3" applyFont="1" applyFill="1" applyBorder="1" applyAlignment="1">
      <alignment horizontal="center" vertical="center"/>
    </xf>
    <xf numFmtId="0" fontId="22" fillId="3" borderId="1" xfId="3" applyFont="1" applyFill="1" applyBorder="1" applyAlignment="1">
      <alignment horizontal="center" vertical="center"/>
    </xf>
    <xf numFmtId="0" fontId="7" fillId="2" borderId="110" xfId="3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1" fontId="7" fillId="2" borderId="57" xfId="3" applyNumberFormat="1" applyFont="1" applyFill="1" applyBorder="1" applyAlignment="1">
      <alignment horizontal="center" vertical="center"/>
    </xf>
    <xf numFmtId="1" fontId="7" fillId="2" borderId="58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7" fillId="18" borderId="64" xfId="3" applyNumberFormat="1" applyFont="1" applyFill="1" applyBorder="1" applyAlignment="1">
      <alignment horizontal="center" vertical="center"/>
    </xf>
    <xf numFmtId="1" fontId="16" fillId="2" borderId="57" xfId="3" applyNumberFormat="1" applyFont="1" applyFill="1" applyBorder="1" applyAlignment="1">
      <alignment horizontal="center" vertical="center"/>
    </xf>
    <xf numFmtId="1" fontId="16" fillId="2" borderId="58" xfId="3" applyNumberFormat="1" applyFont="1" applyFill="1" applyBorder="1" applyAlignment="1">
      <alignment horizontal="center" vertical="center"/>
    </xf>
    <xf numFmtId="1" fontId="7" fillId="0" borderId="65" xfId="3" applyNumberFormat="1" applyFont="1" applyFill="1" applyBorder="1" applyAlignment="1">
      <alignment horizontal="center" vertical="center"/>
    </xf>
    <xf numFmtId="1" fontId="7" fillId="0" borderId="66" xfId="3" applyNumberFormat="1" applyFont="1" applyFill="1" applyBorder="1" applyAlignment="1">
      <alignment horizontal="center" vertical="center"/>
    </xf>
    <xf numFmtId="1" fontId="15" fillId="0" borderId="65" xfId="3" applyNumberFormat="1" applyFont="1" applyFill="1" applyBorder="1" applyAlignment="1">
      <alignment horizontal="center" vertical="center"/>
    </xf>
    <xf numFmtId="1" fontId="15" fillId="0" borderId="66" xfId="3" applyNumberFormat="1" applyFont="1" applyFill="1" applyBorder="1" applyAlignment="1">
      <alignment horizontal="center" vertical="center"/>
    </xf>
    <xf numFmtId="1" fontId="15" fillId="0" borderId="70" xfId="3" applyNumberFormat="1" applyFont="1" applyFill="1" applyBorder="1" applyAlignment="1">
      <alignment horizontal="center" vertical="center"/>
    </xf>
    <xf numFmtId="1" fontId="15" fillId="0" borderId="71" xfId="3" applyNumberFormat="1" applyFont="1" applyFill="1" applyBorder="1" applyAlignment="1">
      <alignment horizontal="center" vertical="center"/>
    </xf>
    <xf numFmtId="1" fontId="15" fillId="0" borderId="64" xfId="3" applyNumberFormat="1" applyFont="1" applyFill="1" applyBorder="1" applyAlignment="1">
      <alignment horizontal="center" vertical="center"/>
    </xf>
    <xf numFmtId="1" fontId="16" fillId="3" borderId="64" xfId="3" applyNumberFormat="1" applyFont="1" applyFill="1" applyBorder="1" applyAlignment="1">
      <alignment horizontal="center" vertical="center"/>
    </xf>
    <xf numFmtId="1" fontId="7" fillId="5" borderId="26" xfId="3" applyNumberFormat="1" applyFont="1" applyFill="1" applyBorder="1" applyAlignment="1">
      <alignment horizontal="center" vertical="center"/>
    </xf>
    <xf numFmtId="1" fontId="7" fillId="5" borderId="27" xfId="3" applyNumberFormat="1" applyFont="1" applyFill="1" applyBorder="1" applyAlignment="1">
      <alignment horizontal="center" vertical="center"/>
    </xf>
    <xf numFmtId="1" fontId="7" fillId="0" borderId="11" xfId="3" applyNumberFormat="1" applyFont="1" applyFill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/>
    </xf>
    <xf numFmtId="0" fontId="7" fillId="0" borderId="17" xfId="3" applyFont="1" applyBorder="1" applyAlignment="1">
      <alignment horizontal="center" vertical="center"/>
    </xf>
    <xf numFmtId="0" fontId="6" fillId="11" borderId="16" xfId="3" applyFont="1" applyFill="1" applyBorder="1" applyAlignment="1">
      <alignment horizontal="center" vertical="center"/>
    </xf>
    <xf numFmtId="0" fontId="6" fillId="11" borderId="17" xfId="3" applyFont="1" applyFill="1" applyBorder="1" applyAlignment="1">
      <alignment horizontal="center" vertical="center"/>
    </xf>
    <xf numFmtId="0" fontId="4" fillId="11" borderId="16" xfId="3" applyFont="1" applyFill="1" applyBorder="1" applyAlignment="1">
      <alignment horizontal="center" vertical="center"/>
    </xf>
    <xf numFmtId="0" fontId="4" fillId="11" borderId="17" xfId="3" applyFont="1" applyFill="1" applyBorder="1" applyAlignment="1">
      <alignment horizontal="center" vertical="center"/>
    </xf>
    <xf numFmtId="1" fontId="16" fillId="17" borderId="64" xfId="3" applyNumberFormat="1" applyFont="1" applyFill="1" applyBorder="1" applyAlignment="1">
      <alignment horizontal="center" vertical="center"/>
    </xf>
    <xf numFmtId="1" fontId="7" fillId="7" borderId="70" xfId="3" applyNumberFormat="1" applyFont="1" applyFill="1" applyBorder="1" applyAlignment="1">
      <alignment horizontal="center" vertical="center"/>
    </xf>
    <xf numFmtId="1" fontId="7" fillId="7" borderId="71" xfId="3" applyNumberFormat="1" applyFont="1" applyFill="1" applyBorder="1" applyAlignment="1">
      <alignment horizontal="center" vertical="center"/>
    </xf>
    <xf numFmtId="1" fontId="7" fillId="17" borderId="64" xfId="3" applyNumberFormat="1" applyFont="1" applyFill="1" applyBorder="1" applyAlignment="1">
      <alignment horizontal="center" vertical="center"/>
    </xf>
    <xf numFmtId="1" fontId="7" fillId="7" borderId="64" xfId="3" applyNumberFormat="1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1" fontId="7" fillId="2" borderId="98" xfId="3" applyNumberFormat="1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 wrapText="1"/>
    </xf>
    <xf numFmtId="1" fontId="7" fillId="2" borderId="72" xfId="3" applyNumberFormat="1" applyFont="1" applyFill="1" applyBorder="1" applyAlignment="1">
      <alignment horizontal="center" vertical="center" wrapText="1"/>
    </xf>
    <xf numFmtId="1" fontId="7" fillId="2" borderId="71" xfId="3" applyNumberFormat="1" applyFont="1" applyFill="1" applyBorder="1" applyAlignment="1">
      <alignment horizontal="center" vertical="center" wrapText="1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1" fontId="7" fillId="17" borderId="65" xfId="3" applyNumberFormat="1" applyFont="1" applyFill="1" applyBorder="1" applyAlignment="1">
      <alignment horizontal="center" vertical="center"/>
    </xf>
    <xf numFmtId="1" fontId="7" fillId="17" borderId="66" xfId="3" applyNumberFormat="1" applyFont="1" applyFill="1" applyBorder="1" applyAlignment="1">
      <alignment horizontal="center" vertical="center"/>
    </xf>
    <xf numFmtId="1" fontId="7" fillId="17" borderId="74" xfId="3" applyNumberFormat="1" applyFont="1" applyFill="1" applyBorder="1" applyAlignment="1">
      <alignment horizontal="center" vertical="center"/>
    </xf>
    <xf numFmtId="0" fontId="3" fillId="0" borderId="24" xfId="3" applyFont="1" applyFill="1" applyBorder="1" applyAlignment="1">
      <alignment horizontal="center" vertical="center" wrapText="1"/>
    </xf>
    <xf numFmtId="0" fontId="3" fillId="0" borderId="21" xfId="3" applyFont="1" applyFill="1" applyBorder="1" applyAlignment="1">
      <alignment horizontal="center" vertical="center" wrapText="1"/>
    </xf>
    <xf numFmtId="0" fontId="4" fillId="6" borderId="15" xfId="3" applyFont="1" applyFill="1" applyBorder="1" applyAlignment="1">
      <alignment horizontal="center" vertical="center"/>
    </xf>
    <xf numFmtId="0" fontId="6" fillId="0" borderId="16" xfId="3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/>
    </xf>
    <xf numFmtId="0" fontId="5" fillId="0" borderId="15" xfId="3" applyFont="1" applyFill="1" applyBorder="1" applyAlignment="1">
      <alignment vertical="center"/>
    </xf>
    <xf numFmtId="0" fontId="5" fillId="0" borderId="16" xfId="3" applyFont="1" applyFill="1" applyBorder="1" applyAlignment="1">
      <alignment vertical="center"/>
    </xf>
    <xf numFmtId="0" fontId="8" fillId="0" borderId="15" xfId="3" applyFont="1" applyFill="1" applyBorder="1" applyAlignment="1">
      <alignment horizontal="left" vertical="center"/>
    </xf>
    <xf numFmtId="0" fontId="8" fillId="0" borderId="16" xfId="3" applyFont="1" applyFill="1" applyBorder="1" applyAlignment="1">
      <alignment horizontal="left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3" borderId="65" xfId="3" applyNumberFormat="1" applyFont="1" applyFill="1" applyBorder="1" applyAlignment="1">
      <alignment horizontal="center" vertical="center"/>
    </xf>
    <xf numFmtId="1" fontId="16" fillId="3" borderId="66" xfId="3" applyNumberFormat="1" applyFont="1" applyFill="1" applyBorder="1" applyAlignment="1">
      <alignment horizontal="center" vertical="center"/>
    </xf>
    <xf numFmtId="0" fontId="29" fillId="0" borderId="121" xfId="3" applyFont="1" applyFill="1" applyBorder="1" applyAlignment="1">
      <alignment vertical="center" wrapText="1"/>
    </xf>
    <xf numFmtId="0" fontId="29" fillId="0" borderId="81" xfId="3" applyFont="1" applyFill="1" applyBorder="1" applyAlignment="1">
      <alignment vertical="center" wrapText="1"/>
    </xf>
    <xf numFmtId="1" fontId="16" fillId="0" borderId="70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1" fontId="16" fillId="2" borderId="74" xfId="3" applyNumberFormat="1" applyFont="1" applyFill="1" applyBorder="1" applyAlignment="1">
      <alignment horizontal="center" vertical="center"/>
    </xf>
    <xf numFmtId="1" fontId="16" fillId="2" borderId="76" xfId="3" applyNumberFormat="1" applyFont="1" applyFill="1" applyBorder="1" applyAlignment="1">
      <alignment horizontal="center" vertical="center"/>
    </xf>
    <xf numFmtId="1" fontId="16" fillId="0" borderId="65" xfId="3" applyNumberFormat="1" applyFont="1" applyFill="1" applyBorder="1" applyAlignment="1">
      <alignment horizontal="center" vertical="center"/>
    </xf>
    <xf numFmtId="1" fontId="16" fillId="0" borderId="66" xfId="3" applyNumberFormat="1" applyFont="1" applyFill="1" applyBorder="1" applyAlignment="1">
      <alignment horizontal="center" vertical="center"/>
    </xf>
    <xf numFmtId="0" fontId="3" fillId="0" borderId="16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12" fillId="0" borderId="52" xfId="3" applyFont="1" applyBorder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35" fillId="0" borderId="0" xfId="3" applyFont="1"/>
    <xf numFmtId="0" fontId="26" fillId="2" borderId="83" xfId="3" applyFont="1" applyFill="1" applyBorder="1"/>
    <xf numFmtId="0" fontId="26" fillId="2" borderId="6" xfId="3" applyFont="1" applyFill="1" applyBorder="1"/>
    <xf numFmtId="1" fontId="7" fillId="0" borderId="64" xfId="3" applyNumberFormat="1" applyFont="1" applyBorder="1" applyAlignment="1">
      <alignment horizontal="center" vertical="center"/>
    </xf>
    <xf numFmtId="1" fontId="16" fillId="0" borderId="64" xfId="3" applyNumberFormat="1" applyFont="1" applyBorder="1" applyAlignment="1">
      <alignment horizontal="center" vertical="center"/>
    </xf>
    <xf numFmtId="1" fontId="7" fillId="0" borderId="65" xfId="3" applyNumberFormat="1" applyFont="1" applyBorder="1" applyAlignment="1">
      <alignment horizontal="center" vertical="center"/>
    </xf>
    <xf numFmtId="1" fontId="7" fillId="0" borderId="66" xfId="3" applyNumberFormat="1" applyFont="1" applyBorder="1" applyAlignment="1">
      <alignment horizontal="center" vertical="center"/>
    </xf>
    <xf numFmtId="1" fontId="15" fillId="0" borderId="65" xfId="3" applyNumberFormat="1" applyFont="1" applyBorder="1" applyAlignment="1">
      <alignment horizontal="center" vertical="center"/>
    </xf>
    <xf numFmtId="1" fontId="15" fillId="0" borderId="66" xfId="3" applyNumberFormat="1" applyFont="1" applyBorder="1" applyAlignment="1">
      <alignment horizontal="center" vertical="center"/>
    </xf>
    <xf numFmtId="1" fontId="15" fillId="0" borderId="70" xfId="3" applyNumberFormat="1" applyFont="1" applyBorder="1" applyAlignment="1">
      <alignment horizontal="center" vertical="center"/>
    </xf>
    <xf numFmtId="1" fontId="15" fillId="0" borderId="71" xfId="3" applyNumberFormat="1" applyFont="1" applyBorder="1" applyAlignment="1">
      <alignment horizontal="center" vertical="center"/>
    </xf>
    <xf numFmtId="1" fontId="15" fillId="0" borderId="64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11" xfId="3" applyNumberFormat="1" applyFont="1" applyBorder="1" applyAlignment="1">
      <alignment horizontal="center" vertical="center"/>
    </xf>
    <xf numFmtId="0" fontId="14" fillId="7" borderId="82" xfId="3" applyFont="1" applyFill="1" applyBorder="1" applyAlignment="1">
      <alignment horizontal="right" vertical="center"/>
    </xf>
    <xf numFmtId="0" fontId="14" fillId="7" borderId="9" xfId="3" applyFont="1" applyFill="1" applyBorder="1" applyAlignment="1">
      <alignment horizontal="right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3" fillId="2" borderId="99" xfId="3" applyFont="1" applyFill="1" applyBorder="1" applyAlignment="1">
      <alignment horizontal="center" vertical="center"/>
    </xf>
    <xf numFmtId="0" fontId="6" fillId="11" borderId="52" xfId="3" applyFont="1" applyFill="1" applyBorder="1" applyAlignment="1">
      <alignment horizontal="center" vertical="center"/>
    </xf>
    <xf numFmtId="0" fontId="6" fillId="11" borderId="55" xfId="3" applyFont="1" applyFill="1" applyBorder="1" applyAlignment="1">
      <alignment horizontal="center" vertical="center"/>
    </xf>
    <xf numFmtId="0" fontId="8" fillId="0" borderId="100" xfId="3" applyFont="1" applyBorder="1" applyAlignment="1">
      <alignment horizontal="left" vertical="center"/>
    </xf>
    <xf numFmtId="0" fontId="8" fillId="0" borderId="52" xfId="3" applyFont="1" applyBorder="1" applyAlignment="1">
      <alignment horizontal="left" vertical="center"/>
    </xf>
    <xf numFmtId="0" fontId="5" fillId="0" borderId="100" xfId="3" applyFont="1" applyBorder="1" applyAlignment="1">
      <alignment vertical="center"/>
    </xf>
    <xf numFmtId="0" fontId="5" fillId="0" borderId="52" xfId="3" applyFont="1" applyBorder="1" applyAlignment="1">
      <alignment vertical="center"/>
    </xf>
  </cellXfs>
  <cellStyles count="6">
    <cellStyle name="Komma" xfId="2" builtinId="3"/>
    <cellStyle name="Komma 2" xfId="4"/>
    <cellStyle name="Prozent" xfId="1" builtinId="5"/>
    <cellStyle name="Prozent 2" xfId="5"/>
    <cellStyle name="Standard" xfId="0" builtinId="0"/>
    <cellStyle name="Standard 2" xfId="3"/>
  </cellStyles>
  <dxfs count="0"/>
  <tableStyles count="0" defaultTableStyle="TableStyleMedium2" defaultPivotStyle="PivotStyleLight16"/>
  <colors>
    <mruColors>
      <color rgb="FFF0D300"/>
      <color rgb="FFFF66CC"/>
      <color rgb="FF66FF66"/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CCB4B6-F4EC-4E01-8EFA-215167B0551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8BE4C5B-91DF-476D-A58B-F44B333DEC3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44"/>
  <sheetViews>
    <sheetView showGridLines="0" tabSelected="1" zoomScaleNormal="100" workbookViewId="0">
      <selection activeCell="G27" sqref="G27"/>
    </sheetView>
  </sheetViews>
  <sheetFormatPr baseColWidth="10" defaultRowHeight="12.75" x14ac:dyDescent="0.2"/>
  <cols>
    <col min="1" max="1" width="60.7109375" customWidth="1"/>
    <col min="2" max="2" width="20.7109375" style="257" customWidth="1"/>
    <col min="3" max="3" width="10.7109375" style="257" customWidth="1"/>
    <col min="4" max="4" width="7.7109375" customWidth="1"/>
    <col min="5" max="5" width="4.7109375" hidden="1" customWidth="1"/>
    <col min="6" max="6" width="77.140625" customWidth="1"/>
  </cols>
  <sheetData>
    <row r="1" spans="1:6" ht="18" x14ac:dyDescent="0.25">
      <c r="A1" s="613" t="s">
        <v>111</v>
      </c>
      <c r="F1" s="258" t="s">
        <v>221</v>
      </c>
    </row>
    <row r="2" spans="1:6" ht="7.5" customHeight="1" x14ac:dyDescent="0.2"/>
    <row r="3" spans="1:6" x14ac:dyDescent="0.2">
      <c r="A3" s="259" t="s">
        <v>85</v>
      </c>
      <c r="B3" s="623" t="s">
        <v>112</v>
      </c>
      <c r="C3" s="623"/>
      <c r="D3" s="624"/>
      <c r="E3" s="624"/>
      <c r="F3" s="260" t="s">
        <v>86</v>
      </c>
    </row>
    <row r="4" spans="1:6" x14ac:dyDescent="0.2">
      <c r="A4" s="259"/>
      <c r="B4" s="261" t="s">
        <v>87</v>
      </c>
      <c r="C4" s="601" t="s">
        <v>88</v>
      </c>
      <c r="D4" s="259" t="s">
        <v>214</v>
      </c>
      <c r="E4" s="262" t="s">
        <v>88</v>
      </c>
      <c r="F4" s="260"/>
    </row>
    <row r="5" spans="1:6" ht="7.5" hidden="1" customHeight="1" x14ac:dyDescent="0.2">
      <c r="A5" s="259"/>
      <c r="B5" s="263"/>
      <c r="C5" s="602"/>
      <c r="D5" s="264"/>
      <c r="E5" s="262"/>
      <c r="F5" s="260"/>
    </row>
    <row r="6" spans="1:6" x14ac:dyDescent="0.2">
      <c r="A6" s="265" t="s">
        <v>89</v>
      </c>
      <c r="B6" s="266">
        <f>SUM(B7:B15)</f>
        <v>5813340</v>
      </c>
      <c r="C6" s="603">
        <f>SUM(C7:C15)</f>
        <v>65150</v>
      </c>
      <c r="D6" s="599">
        <f t="shared" ref="D6:D11" si="0">B6/C6</f>
        <v>89.23008442056792</v>
      </c>
      <c r="E6" s="267">
        <f>SUM(E7:E15)</f>
        <v>0</v>
      </c>
      <c r="F6" s="269"/>
    </row>
    <row r="7" spans="1:6" ht="29.25" customHeight="1" x14ac:dyDescent="0.2">
      <c r="A7" s="270" t="s">
        <v>90</v>
      </c>
      <c r="B7" s="271">
        <f>352440+222900+254830</f>
        <v>830170</v>
      </c>
      <c r="C7" s="604">
        <f>2600+3000+4000</f>
        <v>9600</v>
      </c>
      <c r="D7" s="272">
        <f t="shared" si="0"/>
        <v>86.47604166666666</v>
      </c>
      <c r="E7" s="273"/>
      <c r="F7" s="274" t="s">
        <v>91</v>
      </c>
    </row>
    <row r="8" spans="1:6" x14ac:dyDescent="0.2">
      <c r="A8" s="275" t="s">
        <v>92</v>
      </c>
      <c r="B8" s="276">
        <f>391860+246670+308260+25875+30500</f>
        <v>1003165</v>
      </c>
      <c r="C8" s="605">
        <f>2800+3500+300+350+4500</f>
        <v>11450</v>
      </c>
      <c r="D8" s="278">
        <f t="shared" si="0"/>
        <v>87.612663755458513</v>
      </c>
      <c r="E8" s="279"/>
      <c r="F8" s="286" t="s">
        <v>114</v>
      </c>
    </row>
    <row r="9" spans="1:6" x14ac:dyDescent="0.2">
      <c r="A9" s="281" t="s">
        <v>93</v>
      </c>
      <c r="B9" s="276">
        <f>221070+284730</f>
        <v>505800</v>
      </c>
      <c r="C9" s="605">
        <f>3200+2500</f>
        <v>5700</v>
      </c>
      <c r="D9" s="278">
        <f t="shared" si="0"/>
        <v>88.736842105263165</v>
      </c>
      <c r="E9" s="279"/>
      <c r="F9" s="286" t="s">
        <v>115</v>
      </c>
    </row>
    <row r="10" spans="1:6" x14ac:dyDescent="0.2">
      <c r="A10" s="281" t="s">
        <v>95</v>
      </c>
      <c r="B10" s="283">
        <f>701360+655110</f>
        <v>1356470</v>
      </c>
      <c r="C10" s="605">
        <f>8000+8500</f>
        <v>16500</v>
      </c>
      <c r="D10" s="278">
        <f t="shared" si="0"/>
        <v>82.210303030303024</v>
      </c>
      <c r="E10" s="279"/>
      <c r="F10" s="614" t="s">
        <v>94</v>
      </c>
    </row>
    <row r="11" spans="1:6" ht="25.5" x14ac:dyDescent="0.2">
      <c r="A11" s="275" t="s">
        <v>96</v>
      </c>
      <c r="B11" s="283">
        <f>693160+925290</f>
        <v>1618450</v>
      </c>
      <c r="C11" s="605">
        <f>9500+7000</f>
        <v>16500</v>
      </c>
      <c r="D11" s="278">
        <f t="shared" si="0"/>
        <v>98.087878787878793</v>
      </c>
      <c r="E11" s="279"/>
      <c r="F11" s="280" t="s">
        <v>97</v>
      </c>
    </row>
    <row r="12" spans="1:6" x14ac:dyDescent="0.2">
      <c r="A12" s="275" t="s">
        <v>98</v>
      </c>
      <c r="B12" s="284">
        <f>45000</f>
        <v>45000</v>
      </c>
      <c r="C12" s="606" t="s">
        <v>99</v>
      </c>
      <c r="D12" s="285"/>
      <c r="E12" s="279"/>
      <c r="F12" s="282" t="s">
        <v>100</v>
      </c>
    </row>
    <row r="13" spans="1:6" x14ac:dyDescent="0.2">
      <c r="A13" s="558" t="s">
        <v>101</v>
      </c>
      <c r="B13" s="559">
        <v>184200</v>
      </c>
      <c r="C13" s="605">
        <v>2000</v>
      </c>
      <c r="D13" s="560">
        <v>92.1</v>
      </c>
      <c r="E13" s="277"/>
      <c r="F13" s="561" t="s">
        <v>102</v>
      </c>
    </row>
    <row r="14" spans="1:6" x14ac:dyDescent="0.2">
      <c r="A14" s="275" t="s">
        <v>103</v>
      </c>
      <c r="B14" s="283">
        <f>114690+155395</f>
        <v>270085</v>
      </c>
      <c r="C14" s="607">
        <f>1900+1500</f>
        <v>3400</v>
      </c>
      <c r="D14" s="278">
        <f>B14/C14</f>
        <v>79.436764705882354</v>
      </c>
      <c r="E14" s="287"/>
      <c r="F14" s="282" t="s">
        <v>94</v>
      </c>
    </row>
    <row r="15" spans="1:6" x14ac:dyDescent="0.2">
      <c r="A15" s="275"/>
      <c r="B15" s="283"/>
      <c r="C15" s="605"/>
      <c r="D15" s="278"/>
      <c r="E15" s="279"/>
      <c r="F15" s="288"/>
    </row>
    <row r="16" spans="1:6" x14ac:dyDescent="0.2">
      <c r="A16" s="265" t="s">
        <v>104</v>
      </c>
      <c r="B16" s="266">
        <f>SUM(B17:B29)</f>
        <v>1974387.15</v>
      </c>
      <c r="C16" s="619">
        <f>B16/D16</f>
        <v>18409.204195804195</v>
      </c>
      <c r="D16" s="268">
        <v>107.25</v>
      </c>
      <c r="E16" s="267">
        <f>SUM(E17:E29)</f>
        <v>0</v>
      </c>
      <c r="F16" s="269"/>
    </row>
    <row r="17" spans="1:6" x14ac:dyDescent="0.2">
      <c r="A17" s="336" t="s">
        <v>201</v>
      </c>
      <c r="B17" s="334">
        <v>98915.25</v>
      </c>
      <c r="C17" s="607"/>
      <c r="D17" s="335"/>
      <c r="E17" s="287"/>
      <c r="F17" s="293" t="s">
        <v>113</v>
      </c>
    </row>
    <row r="18" spans="1:6" x14ac:dyDescent="0.2">
      <c r="A18" s="336" t="s">
        <v>202</v>
      </c>
      <c r="B18" s="334">
        <v>137972.9</v>
      </c>
      <c r="C18" s="607"/>
      <c r="D18" s="335"/>
      <c r="E18" s="287"/>
      <c r="F18" s="293" t="s">
        <v>113</v>
      </c>
    </row>
    <row r="19" spans="1:6" x14ac:dyDescent="0.2">
      <c r="A19" s="336" t="s">
        <v>203</v>
      </c>
      <c r="B19" s="334">
        <v>12736.5</v>
      </c>
      <c r="C19" s="607"/>
      <c r="D19" s="335"/>
      <c r="E19" s="287"/>
      <c r="F19" s="293" t="s">
        <v>113</v>
      </c>
    </row>
    <row r="20" spans="1:6" x14ac:dyDescent="0.2">
      <c r="A20" s="336" t="s">
        <v>204</v>
      </c>
      <c r="B20" s="334">
        <v>457259</v>
      </c>
      <c r="C20" s="607"/>
      <c r="D20" s="335"/>
      <c r="E20" s="287"/>
      <c r="F20" s="293" t="s">
        <v>113</v>
      </c>
    </row>
    <row r="21" spans="1:6" x14ac:dyDescent="0.2">
      <c r="A21" s="336" t="s">
        <v>205</v>
      </c>
      <c r="B21" s="334">
        <v>24643.5</v>
      </c>
      <c r="C21" s="607"/>
      <c r="D21" s="335"/>
      <c r="E21" s="287"/>
      <c r="F21" s="293" t="s">
        <v>113</v>
      </c>
    </row>
    <row r="22" spans="1:6" x14ac:dyDescent="0.2">
      <c r="A22" s="336" t="s">
        <v>206</v>
      </c>
      <c r="B22" s="334">
        <v>428206</v>
      </c>
      <c r="C22" s="607"/>
      <c r="D22" s="335"/>
      <c r="E22" s="287"/>
      <c r="F22" s="293" t="s">
        <v>113</v>
      </c>
    </row>
    <row r="23" spans="1:6" x14ac:dyDescent="0.2">
      <c r="A23" s="336" t="s">
        <v>207</v>
      </c>
      <c r="B23" s="334">
        <v>54210</v>
      </c>
      <c r="C23" s="607"/>
      <c r="D23" s="335"/>
      <c r="E23" s="287"/>
      <c r="F23" s="293" t="s">
        <v>113</v>
      </c>
    </row>
    <row r="24" spans="1:6" x14ac:dyDescent="0.2">
      <c r="A24" s="336" t="s">
        <v>208</v>
      </c>
      <c r="B24" s="334">
        <v>225027</v>
      </c>
      <c r="C24" s="607"/>
      <c r="D24" s="335"/>
      <c r="E24" s="287"/>
      <c r="F24" s="293" t="s">
        <v>113</v>
      </c>
    </row>
    <row r="25" spans="1:6" x14ac:dyDescent="0.2">
      <c r="A25" s="336" t="s">
        <v>209</v>
      </c>
      <c r="B25" s="334">
        <v>182013</v>
      </c>
      <c r="C25" s="607"/>
      <c r="D25" s="335"/>
      <c r="E25" s="287"/>
      <c r="F25" s="293" t="s">
        <v>113</v>
      </c>
    </row>
    <row r="26" spans="1:6" x14ac:dyDescent="0.2">
      <c r="A26" s="336" t="s">
        <v>210</v>
      </c>
      <c r="B26" s="334">
        <v>149491</v>
      </c>
      <c r="C26" s="607"/>
      <c r="D26" s="335"/>
      <c r="E26" s="287"/>
      <c r="F26" s="293" t="s">
        <v>113</v>
      </c>
    </row>
    <row r="27" spans="1:6" x14ac:dyDescent="0.2">
      <c r="A27" s="336" t="s">
        <v>211</v>
      </c>
      <c r="B27" s="334">
        <v>203913</v>
      </c>
      <c r="C27" s="607"/>
      <c r="D27" s="335"/>
      <c r="E27" s="287"/>
      <c r="F27" s="293" t="s">
        <v>113</v>
      </c>
    </row>
    <row r="28" spans="1:6" x14ac:dyDescent="0.2">
      <c r="A28" s="294"/>
      <c r="B28" s="292"/>
      <c r="C28" s="605"/>
      <c r="D28" s="294"/>
      <c r="E28" s="277"/>
      <c r="F28" s="293"/>
    </row>
    <row r="29" spans="1:6" x14ac:dyDescent="0.2">
      <c r="A29" s="270"/>
      <c r="B29" s="289"/>
      <c r="C29" s="608"/>
      <c r="D29" s="290"/>
      <c r="E29" s="295"/>
      <c r="F29" s="291"/>
    </row>
    <row r="30" spans="1:6" x14ac:dyDescent="0.2">
      <c r="A30" s="265" t="s">
        <v>105</v>
      </c>
      <c r="B30" s="266">
        <f>SUM(B31:B33)</f>
        <v>318876.08484848484</v>
      </c>
      <c r="C30" s="603">
        <f>SUM(C31:C33)</f>
        <v>2652</v>
      </c>
      <c r="D30" s="599">
        <f>B30/C30</f>
        <v>120.23985099867453</v>
      </c>
      <c r="E30" s="267">
        <f>SUM(E31:E34)</f>
        <v>0</v>
      </c>
      <c r="F30" s="269"/>
    </row>
    <row r="31" spans="1:6" ht="38.25" x14ac:dyDescent="0.2">
      <c r="A31" s="281" t="s">
        <v>212</v>
      </c>
      <c r="B31" s="276">
        <f>C31*D11</f>
        <v>623054.20606060605</v>
      </c>
      <c r="C31" s="607">
        <f>'PEP Stand 29.07.20'!F48-C11</f>
        <v>6352</v>
      </c>
      <c r="D31" s="278">
        <f>B31/C31</f>
        <v>98.087878787878793</v>
      </c>
      <c r="E31" s="279"/>
      <c r="F31" s="293" t="s">
        <v>224</v>
      </c>
    </row>
    <row r="32" spans="1:6" x14ac:dyDescent="0.2">
      <c r="A32" s="615" t="s">
        <v>222</v>
      </c>
      <c r="B32" s="334">
        <f>C32*D32</f>
        <v>-139757.51515151514</v>
      </c>
      <c r="C32" s="616">
        <v>-1700</v>
      </c>
      <c r="D32" s="617">
        <f>D10</f>
        <v>82.210303030303024</v>
      </c>
      <c r="E32" s="279"/>
      <c r="F32" s="618" t="s">
        <v>213</v>
      </c>
    </row>
    <row r="33" spans="1:6" x14ac:dyDescent="0.2">
      <c r="A33" s="615" t="s">
        <v>223</v>
      </c>
      <c r="B33" s="334">
        <f>C33*D33</f>
        <v>-164420.60606060605</v>
      </c>
      <c r="C33" s="616">
        <v>-2000</v>
      </c>
      <c r="D33" s="617">
        <f>D10</f>
        <v>82.210303030303024</v>
      </c>
      <c r="E33" s="279"/>
      <c r="F33" s="618" t="s">
        <v>226</v>
      </c>
    </row>
    <row r="34" spans="1:6" x14ac:dyDescent="0.2">
      <c r="A34" s="270"/>
      <c r="B34" s="289"/>
      <c r="C34" s="608"/>
      <c r="D34" s="290"/>
      <c r="E34" s="295"/>
      <c r="F34" s="291"/>
    </row>
    <row r="35" spans="1:6" x14ac:dyDescent="0.2">
      <c r="A35" s="265" t="s">
        <v>106</v>
      </c>
      <c r="B35" s="266">
        <f>B6+B16+B30</f>
        <v>8106603.2348484853</v>
      </c>
      <c r="C35" s="603">
        <f>SUM(C6+C16+C30)</f>
        <v>86211.204195804195</v>
      </c>
      <c r="D35" s="599">
        <f>B35/C35</f>
        <v>94.031898875193122</v>
      </c>
      <c r="E35" s="267">
        <f>SUM(E6+E16+E30)</f>
        <v>0</v>
      </c>
      <c r="F35" s="296"/>
    </row>
    <row r="36" spans="1:6" x14ac:dyDescent="0.2">
      <c r="A36" s="297"/>
      <c r="B36" s="298"/>
      <c r="C36" s="299"/>
      <c r="D36" s="297"/>
      <c r="E36" s="299"/>
      <c r="F36" s="300"/>
    </row>
    <row r="37" spans="1:6" s="304" customFormat="1" x14ac:dyDescent="0.2">
      <c r="A37" s="268" t="s">
        <v>107</v>
      </c>
      <c r="B37" s="266">
        <f>1.5*B6</f>
        <v>8720010</v>
      </c>
      <c r="C37" s="301"/>
      <c r="D37" s="268"/>
      <c r="E37" s="302"/>
      <c r="F37" s="303" t="s">
        <v>108</v>
      </c>
    </row>
    <row r="38" spans="1:6" ht="7.5" customHeight="1" x14ac:dyDescent="0.2"/>
    <row r="39" spans="1:6" s="304" customFormat="1" ht="12.75" customHeight="1" x14ac:dyDescent="0.2">
      <c r="A39" s="625" t="s">
        <v>200</v>
      </c>
      <c r="B39" s="626">
        <f>-B35+B37</f>
        <v>613406.76515151467</v>
      </c>
      <c r="C39" s="557"/>
      <c r="D39" s="628">
        <f>(B37-B39)*1.5/B37</f>
        <v>1.3944829022297829</v>
      </c>
      <c r="E39" s="557"/>
      <c r="F39" s="627" t="s">
        <v>109</v>
      </c>
    </row>
    <row r="40" spans="1:6" ht="7.5" customHeight="1" x14ac:dyDescent="0.2">
      <c r="A40" s="625"/>
      <c r="B40" s="626"/>
      <c r="C40" s="557"/>
      <c r="D40" s="628"/>
      <c r="E40" s="557"/>
      <c r="F40" s="627"/>
    </row>
    <row r="41" spans="1:6" x14ac:dyDescent="0.2">
      <c r="A41" s="625"/>
      <c r="B41" s="626"/>
      <c r="C41" s="557"/>
      <c r="D41" s="628"/>
      <c r="E41" s="557"/>
      <c r="F41" s="627"/>
    </row>
    <row r="43" spans="1:6" x14ac:dyDescent="0.2">
      <c r="A43" s="305" t="s">
        <v>110</v>
      </c>
    </row>
    <row r="44" spans="1:6" x14ac:dyDescent="0.2">
      <c r="A44" s="306" t="s">
        <v>99</v>
      </c>
    </row>
  </sheetData>
  <mergeCells count="6">
    <mergeCell ref="B3:C3"/>
    <mergeCell ref="D3:E3"/>
    <mergeCell ref="A39:A41"/>
    <mergeCell ref="B39:B41"/>
    <mergeCell ref="F39:F41"/>
    <mergeCell ref="D39:D41"/>
  </mergeCells>
  <printOptions horizontalCentered="1"/>
  <pageMargins left="0.39370078740157483" right="0.31496062992125984" top="0.47244094488188981" bottom="0.59055118110236227" header="0.23622047244094491" footer="0.23622047244094491"/>
  <pageSetup paperSize="9" scale="80" orientation="landscape" cellComments="asDisplayed" r:id="rId1"/>
  <headerFooter>
    <oddHeader>&amp;LEP SIEP</oddHeader>
    <oddFooter>&amp;LINGE EPSI / JS + AeBo
&amp;Z&amp;F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W50"/>
  <sheetViews>
    <sheetView showGridLines="0" view="pageBreakPreview" topLeftCell="A7" zoomScale="160" zoomScaleNormal="115" zoomScaleSheetLayoutView="160" zoomScalePageLayoutView="140" workbookViewId="0">
      <selection activeCell="BX28" sqref="BX28:BY28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1" style="182" customWidth="1"/>
    <col min="3" max="3" width="16.28515625" style="182" customWidth="1"/>
    <col min="4" max="4" width="10" style="182" customWidth="1"/>
    <col min="5" max="5" width="3.8554687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611" t="s">
        <v>126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482"/>
      <c r="EK1" s="483"/>
      <c r="EL1" s="483"/>
      <c r="EM1" s="483"/>
      <c r="EN1" s="483"/>
      <c r="EO1" s="482"/>
      <c r="EP1" s="482"/>
      <c r="EQ1" s="50"/>
    </row>
    <row r="2" spans="1:152" s="183" customFormat="1" ht="9" customHeight="1" x14ac:dyDescent="0.2">
      <c r="B2" s="658" t="s">
        <v>225</v>
      </c>
      <c r="C2" s="659"/>
      <c r="D2" s="659"/>
      <c r="E2" s="484"/>
      <c r="F2" s="634" t="s">
        <v>20</v>
      </c>
      <c r="G2" s="634"/>
      <c r="H2" s="634"/>
      <c r="I2" s="634"/>
      <c r="J2" s="634"/>
      <c r="K2" s="634"/>
      <c r="L2" s="634"/>
      <c r="M2" s="634"/>
      <c r="N2" s="634"/>
      <c r="O2" s="634"/>
      <c r="P2" s="634"/>
      <c r="Q2" s="634"/>
      <c r="R2" s="634"/>
      <c r="S2" s="635"/>
      <c r="T2" s="636" t="s">
        <v>28</v>
      </c>
      <c r="U2" s="637"/>
      <c r="V2" s="637"/>
      <c r="W2" s="637"/>
      <c r="X2" s="637"/>
      <c r="Y2" s="637"/>
      <c r="Z2" s="637"/>
      <c r="AA2" s="637"/>
      <c r="AB2" s="637"/>
      <c r="AC2" s="637"/>
      <c r="AD2" s="637"/>
      <c r="AE2" s="637"/>
      <c r="AF2" s="637"/>
      <c r="AG2" s="637"/>
      <c r="AH2" s="637"/>
      <c r="AI2" s="637"/>
      <c r="AJ2" s="637"/>
      <c r="AK2" s="637"/>
      <c r="AL2" s="637"/>
      <c r="AM2" s="637"/>
      <c r="AN2" s="637"/>
      <c r="AO2" s="637"/>
      <c r="AP2" s="637"/>
      <c r="AQ2" s="638"/>
      <c r="AR2" s="636" t="s">
        <v>77</v>
      </c>
      <c r="AS2" s="637"/>
      <c r="AT2" s="637"/>
      <c r="AU2" s="637"/>
      <c r="AV2" s="637"/>
      <c r="AW2" s="637"/>
      <c r="AX2" s="637"/>
      <c r="AY2" s="637"/>
      <c r="AZ2" s="637"/>
      <c r="BA2" s="637"/>
      <c r="BB2" s="637"/>
      <c r="BC2" s="637"/>
      <c r="BD2" s="637"/>
      <c r="BE2" s="637"/>
      <c r="BF2" s="637"/>
      <c r="BG2" s="637"/>
      <c r="BH2" s="637"/>
      <c r="BI2" s="637"/>
      <c r="BJ2" s="637"/>
      <c r="BK2" s="637"/>
      <c r="BL2" s="637"/>
      <c r="BM2" s="637"/>
      <c r="BN2" s="637"/>
      <c r="BO2" s="638"/>
      <c r="BP2" s="636" t="s">
        <v>76</v>
      </c>
      <c r="BQ2" s="637"/>
      <c r="BR2" s="637"/>
      <c r="BS2" s="637"/>
      <c r="BT2" s="637"/>
      <c r="BU2" s="637"/>
      <c r="BV2" s="637"/>
      <c r="BW2" s="637"/>
      <c r="BX2" s="637"/>
      <c r="BY2" s="637"/>
      <c r="BZ2" s="637"/>
      <c r="CA2" s="637"/>
      <c r="CB2" s="637"/>
      <c r="CC2" s="637"/>
      <c r="CD2" s="637"/>
      <c r="CE2" s="637"/>
      <c r="CF2" s="637"/>
      <c r="CG2" s="637"/>
      <c r="CH2" s="637"/>
      <c r="CI2" s="637"/>
      <c r="CJ2" s="637"/>
      <c r="CK2" s="637"/>
      <c r="CL2" s="637"/>
      <c r="CM2" s="638"/>
      <c r="CN2" s="636" t="s">
        <v>75</v>
      </c>
      <c r="CO2" s="637"/>
      <c r="CP2" s="637"/>
      <c r="CQ2" s="637"/>
      <c r="CR2" s="637"/>
      <c r="CS2" s="637"/>
      <c r="CT2" s="637"/>
      <c r="CU2" s="637"/>
      <c r="CV2" s="637"/>
      <c r="CW2" s="637"/>
      <c r="CX2" s="637"/>
      <c r="CY2" s="637"/>
      <c r="CZ2" s="637"/>
      <c r="DA2" s="637"/>
      <c r="DB2" s="637"/>
      <c r="DC2" s="637"/>
      <c r="DD2" s="637"/>
      <c r="DE2" s="637"/>
      <c r="DF2" s="637"/>
      <c r="DG2" s="637"/>
      <c r="DH2" s="637"/>
      <c r="DI2" s="637"/>
      <c r="DJ2" s="637"/>
      <c r="DK2" s="638"/>
      <c r="DL2" s="636" t="s">
        <v>74</v>
      </c>
      <c r="DM2" s="637"/>
      <c r="DN2" s="637"/>
      <c r="DO2" s="637"/>
      <c r="DP2" s="637"/>
      <c r="DQ2" s="637"/>
      <c r="DR2" s="637"/>
      <c r="DS2" s="637"/>
      <c r="DT2" s="637"/>
      <c r="DU2" s="637"/>
      <c r="DV2" s="637"/>
      <c r="DW2" s="637"/>
      <c r="DX2" s="637"/>
      <c r="DY2" s="637"/>
      <c r="DZ2" s="637"/>
      <c r="EA2" s="637"/>
      <c r="EB2" s="637"/>
      <c r="EC2" s="637"/>
      <c r="EI2" s="484"/>
      <c r="EJ2" s="485"/>
      <c r="EK2" s="654">
        <f>SUM(EK3:EN3)</f>
        <v>0</v>
      </c>
      <c r="EL2" s="655"/>
      <c r="EM2" s="655"/>
      <c r="EN2" s="655"/>
      <c r="EO2" s="485"/>
      <c r="EP2" s="485"/>
      <c r="EQ2" s="68"/>
    </row>
    <row r="3" spans="1:152" s="184" customFormat="1" ht="9" customHeight="1" x14ac:dyDescent="0.15">
      <c r="B3" s="656"/>
      <c r="C3" s="657"/>
      <c r="D3" s="657"/>
      <c r="E3" s="576"/>
      <c r="F3" s="629" t="s">
        <v>7</v>
      </c>
      <c r="G3" s="630"/>
      <c r="H3" s="629" t="s">
        <v>8</v>
      </c>
      <c r="I3" s="630"/>
      <c r="J3" s="629" t="s">
        <v>9</v>
      </c>
      <c r="K3" s="630"/>
      <c r="L3" s="629" t="s">
        <v>10</v>
      </c>
      <c r="M3" s="630"/>
      <c r="N3" s="629" t="s">
        <v>11</v>
      </c>
      <c r="O3" s="630"/>
      <c r="P3" s="629" t="s">
        <v>12</v>
      </c>
      <c r="Q3" s="630"/>
      <c r="R3" s="629" t="s">
        <v>13</v>
      </c>
      <c r="S3" s="630"/>
      <c r="T3" s="629" t="s">
        <v>2</v>
      </c>
      <c r="U3" s="630"/>
      <c r="V3" s="629" t="s">
        <v>3</v>
      </c>
      <c r="W3" s="630"/>
      <c r="X3" s="629" t="s">
        <v>4</v>
      </c>
      <c r="Y3" s="630"/>
      <c r="Z3" s="629" t="s">
        <v>5</v>
      </c>
      <c r="AA3" s="630"/>
      <c r="AB3" s="629" t="s">
        <v>6</v>
      </c>
      <c r="AC3" s="630"/>
      <c r="AD3" s="629" t="s">
        <v>7</v>
      </c>
      <c r="AE3" s="630"/>
      <c r="AF3" s="629" t="s">
        <v>8</v>
      </c>
      <c r="AG3" s="630"/>
      <c r="AH3" s="629" t="s">
        <v>9</v>
      </c>
      <c r="AI3" s="630"/>
      <c r="AJ3" s="629" t="s">
        <v>10</v>
      </c>
      <c r="AK3" s="630"/>
      <c r="AL3" s="629" t="s">
        <v>11</v>
      </c>
      <c r="AM3" s="630"/>
      <c r="AN3" s="629" t="s">
        <v>12</v>
      </c>
      <c r="AO3" s="630"/>
      <c r="AP3" s="629" t="s">
        <v>13</v>
      </c>
      <c r="AQ3" s="630"/>
      <c r="AR3" s="629" t="s">
        <v>2</v>
      </c>
      <c r="AS3" s="630"/>
      <c r="AT3" s="629" t="s">
        <v>3</v>
      </c>
      <c r="AU3" s="630"/>
      <c r="AV3" s="629" t="s">
        <v>4</v>
      </c>
      <c r="AW3" s="630"/>
      <c r="AX3" s="629" t="s">
        <v>5</v>
      </c>
      <c r="AY3" s="630"/>
      <c r="AZ3" s="629" t="s">
        <v>6</v>
      </c>
      <c r="BA3" s="630"/>
      <c r="BB3" s="629" t="s">
        <v>7</v>
      </c>
      <c r="BC3" s="630"/>
      <c r="BD3" s="629" t="s">
        <v>8</v>
      </c>
      <c r="BE3" s="630"/>
      <c r="BF3" s="629" t="s">
        <v>9</v>
      </c>
      <c r="BG3" s="630"/>
      <c r="BH3" s="629" t="s">
        <v>10</v>
      </c>
      <c r="BI3" s="630"/>
      <c r="BJ3" s="629" t="s">
        <v>11</v>
      </c>
      <c r="BK3" s="630"/>
      <c r="BL3" s="629" t="s">
        <v>12</v>
      </c>
      <c r="BM3" s="630"/>
      <c r="BN3" s="629" t="s">
        <v>13</v>
      </c>
      <c r="BO3" s="630"/>
      <c r="BP3" s="629" t="s">
        <v>2</v>
      </c>
      <c r="BQ3" s="630"/>
      <c r="BR3" s="629" t="s">
        <v>3</v>
      </c>
      <c r="BS3" s="630"/>
      <c r="BT3" s="629" t="s">
        <v>4</v>
      </c>
      <c r="BU3" s="630"/>
      <c r="BV3" s="629" t="s">
        <v>5</v>
      </c>
      <c r="BW3" s="630"/>
      <c r="BX3" s="629" t="s">
        <v>6</v>
      </c>
      <c r="BY3" s="630"/>
      <c r="BZ3" s="629" t="s">
        <v>7</v>
      </c>
      <c r="CA3" s="630"/>
      <c r="CB3" s="629" t="s">
        <v>8</v>
      </c>
      <c r="CC3" s="630"/>
      <c r="CD3" s="629" t="s">
        <v>9</v>
      </c>
      <c r="CE3" s="630"/>
      <c r="CF3" s="629" t="s">
        <v>10</v>
      </c>
      <c r="CG3" s="630"/>
      <c r="CH3" s="629" t="s">
        <v>11</v>
      </c>
      <c r="CI3" s="630"/>
      <c r="CJ3" s="629" t="s">
        <v>12</v>
      </c>
      <c r="CK3" s="630"/>
      <c r="CL3" s="629" t="s">
        <v>13</v>
      </c>
      <c r="CM3" s="630"/>
      <c r="CN3" s="629" t="s">
        <v>2</v>
      </c>
      <c r="CO3" s="630"/>
      <c r="CP3" s="629" t="s">
        <v>3</v>
      </c>
      <c r="CQ3" s="630"/>
      <c r="CR3" s="629" t="s">
        <v>4</v>
      </c>
      <c r="CS3" s="630"/>
      <c r="CT3" s="629" t="s">
        <v>5</v>
      </c>
      <c r="CU3" s="630"/>
      <c r="CV3" s="629" t="s">
        <v>6</v>
      </c>
      <c r="CW3" s="630"/>
      <c r="CX3" s="629" t="s">
        <v>7</v>
      </c>
      <c r="CY3" s="630"/>
      <c r="CZ3" s="629" t="s">
        <v>8</v>
      </c>
      <c r="DA3" s="630"/>
      <c r="DB3" s="629" t="s">
        <v>9</v>
      </c>
      <c r="DC3" s="630"/>
      <c r="DD3" s="629" t="s">
        <v>10</v>
      </c>
      <c r="DE3" s="630"/>
      <c r="DF3" s="629" t="s">
        <v>11</v>
      </c>
      <c r="DG3" s="630"/>
      <c r="DH3" s="629" t="s">
        <v>12</v>
      </c>
      <c r="DI3" s="630"/>
      <c r="DJ3" s="629" t="s">
        <v>13</v>
      </c>
      <c r="DK3" s="630"/>
      <c r="DL3" s="629" t="s">
        <v>2</v>
      </c>
      <c r="DM3" s="630"/>
      <c r="DN3" s="629" t="s">
        <v>3</v>
      </c>
      <c r="DO3" s="630"/>
      <c r="DP3" s="629" t="s">
        <v>4</v>
      </c>
      <c r="DQ3" s="630"/>
      <c r="DR3" s="629" t="s">
        <v>5</v>
      </c>
      <c r="DS3" s="630"/>
      <c r="DT3" s="629" t="s">
        <v>6</v>
      </c>
      <c r="DU3" s="630"/>
      <c r="DV3" s="629" t="s">
        <v>7</v>
      </c>
      <c r="DW3" s="630"/>
      <c r="DX3" s="629" t="s">
        <v>8</v>
      </c>
      <c r="DY3" s="630"/>
      <c r="DZ3" s="629" t="s">
        <v>9</v>
      </c>
      <c r="EA3" s="630"/>
      <c r="EB3" s="629" t="s">
        <v>10</v>
      </c>
      <c r="EC3" s="630"/>
      <c r="EI3" s="486"/>
      <c r="EJ3" s="181"/>
      <c r="EK3" s="234">
        <f>SUM(EK18:EK42)</f>
        <v>0</v>
      </c>
      <c r="EL3" s="234">
        <f>SUM(EL18:EL42)</f>
        <v>0</v>
      </c>
      <c r="EM3" s="234">
        <f>SUM(EM18:EM42)</f>
        <v>0</v>
      </c>
      <c r="EN3" s="234">
        <f>SUM(EN18:EN42)</f>
        <v>0</v>
      </c>
      <c r="EO3" s="487"/>
      <c r="EP3" s="487"/>
      <c r="EQ3" s="474"/>
    </row>
    <row r="4" spans="1:152" ht="9" customHeight="1" x14ac:dyDescent="0.15">
      <c r="B4" s="577"/>
      <c r="C4" s="562" t="s">
        <v>57</v>
      </c>
      <c r="D4" s="563">
        <v>2200</v>
      </c>
      <c r="E4" s="578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631">
        <f>SUM(EM3:EN3)</f>
        <v>0</v>
      </c>
      <c r="EN4" s="632"/>
      <c r="EO4" s="482"/>
      <c r="EP4" s="482"/>
      <c r="EQ4" s="50"/>
    </row>
    <row r="5" spans="1:152" ht="9" customHeight="1" thickBot="1" x14ac:dyDescent="0.2">
      <c r="B5" s="579"/>
      <c r="C5" s="564" t="s">
        <v>56</v>
      </c>
      <c r="D5" s="565">
        <f>ROUND(D4/12,0)</f>
        <v>183</v>
      </c>
      <c r="E5" s="578"/>
      <c r="F5" s="596"/>
      <c r="G5" s="596"/>
      <c r="H5" s="597"/>
      <c r="I5" s="597"/>
      <c r="J5" s="597"/>
      <c r="K5" s="597"/>
      <c r="L5" s="598"/>
      <c r="M5" s="598"/>
      <c r="N5" s="598"/>
      <c r="O5" s="598"/>
      <c r="P5" s="598"/>
      <c r="Q5" s="598"/>
      <c r="R5" s="597"/>
      <c r="S5" s="597"/>
      <c r="T5" s="597"/>
      <c r="U5" s="597"/>
      <c r="V5" s="597"/>
      <c r="W5" s="598"/>
      <c r="X5" s="598"/>
      <c r="Y5" s="598"/>
      <c r="Z5" s="598"/>
      <c r="AA5" s="598"/>
      <c r="AB5" s="598"/>
      <c r="AC5" s="598"/>
      <c r="AD5" s="598"/>
      <c r="AE5" s="598"/>
      <c r="AF5" s="598"/>
      <c r="AG5" s="598"/>
      <c r="AH5" s="598"/>
      <c r="AI5" s="598"/>
      <c r="AJ5" s="598"/>
      <c r="AK5" s="598"/>
      <c r="AL5" s="598"/>
      <c r="AM5" s="598"/>
      <c r="AN5" s="598"/>
      <c r="AO5" s="598"/>
      <c r="AP5" s="597"/>
      <c r="AQ5" s="597"/>
      <c r="AR5" s="597"/>
      <c r="AS5" s="597"/>
      <c r="AT5" s="598"/>
      <c r="AU5" s="598"/>
      <c r="AV5" s="598"/>
      <c r="AW5" s="598"/>
      <c r="AX5" s="598"/>
      <c r="AY5" s="598"/>
      <c r="AZ5" s="598"/>
      <c r="BA5" s="598"/>
      <c r="BB5" s="598"/>
      <c r="BC5" s="598"/>
      <c r="BD5" s="598"/>
      <c r="BE5" s="598"/>
      <c r="BF5" s="598"/>
      <c r="BG5" s="598"/>
      <c r="BH5" s="598"/>
      <c r="BI5" s="598"/>
      <c r="BJ5" s="598"/>
      <c r="BK5" s="598"/>
      <c r="BL5" s="598"/>
      <c r="BM5" s="598"/>
      <c r="BN5" s="597"/>
      <c r="BO5" s="597"/>
      <c r="BP5" s="597"/>
      <c r="BQ5" s="597"/>
      <c r="BR5" s="597"/>
      <c r="BS5" s="598"/>
      <c r="BT5" s="598"/>
      <c r="BU5" s="598"/>
      <c r="BV5" s="598"/>
      <c r="BW5" s="598"/>
      <c r="BX5" s="598"/>
      <c r="BY5" s="598"/>
      <c r="BZ5" s="598"/>
      <c r="CA5" s="598"/>
      <c r="CB5" s="598"/>
      <c r="CC5" s="598"/>
      <c r="CD5" s="598"/>
      <c r="CE5" s="598"/>
      <c r="CF5" s="598"/>
      <c r="CG5" s="598"/>
      <c r="CH5" s="598"/>
      <c r="CI5" s="598"/>
      <c r="CJ5" s="598"/>
      <c r="CK5" s="598"/>
      <c r="CL5" s="597"/>
      <c r="CM5" s="597"/>
      <c r="CN5" s="597"/>
      <c r="CO5" s="597"/>
      <c r="CP5" s="597"/>
      <c r="CQ5" s="597"/>
      <c r="CR5" s="598"/>
      <c r="CS5" s="598"/>
      <c r="CT5" s="598"/>
      <c r="CU5" s="598"/>
      <c r="CV5" s="598"/>
      <c r="CW5" s="598"/>
      <c r="CX5" s="598"/>
      <c r="CY5" s="598"/>
      <c r="CZ5" s="598"/>
      <c r="DA5" s="598"/>
      <c r="DB5" s="598"/>
      <c r="DC5" s="598"/>
      <c r="DD5" s="598"/>
      <c r="DE5" s="598"/>
      <c r="DF5" s="598"/>
      <c r="DG5" s="598"/>
      <c r="DH5" s="598"/>
      <c r="DI5" s="598"/>
      <c r="DJ5" s="597"/>
      <c r="DK5" s="597"/>
      <c r="DL5" s="597"/>
      <c r="DM5" s="597"/>
      <c r="DN5" s="597"/>
      <c r="DO5" s="597"/>
      <c r="DP5" s="597"/>
      <c r="DQ5" s="597"/>
      <c r="DR5" s="598"/>
      <c r="DS5" s="598"/>
      <c r="DT5" s="598"/>
      <c r="DU5" s="598"/>
      <c r="DV5" s="598"/>
      <c r="DW5" s="598"/>
      <c r="DX5" s="597"/>
      <c r="DY5" s="597"/>
      <c r="DZ5" s="596"/>
      <c r="EA5" s="596"/>
      <c r="EB5" s="596"/>
      <c r="EC5" s="596"/>
      <c r="ED5" s="50"/>
      <c r="EI5" s="144"/>
      <c r="EJ5" s="482"/>
      <c r="EK5" s="471"/>
      <c r="EL5" s="471"/>
      <c r="EM5" s="633"/>
      <c r="EN5" s="633"/>
      <c r="EO5" s="482"/>
      <c r="EP5" s="482"/>
      <c r="EQ5" s="50"/>
    </row>
    <row r="6" spans="1:152" ht="6.75" customHeight="1" thickBot="1" x14ac:dyDescent="0.2">
      <c r="B6" s="201"/>
      <c r="C6" s="55"/>
      <c r="D6" s="491"/>
      <c r="F6" s="594"/>
      <c r="G6" s="595"/>
      <c r="H6" s="594"/>
      <c r="I6" s="595"/>
      <c r="J6" s="594"/>
      <c r="K6" s="595"/>
      <c r="L6" s="594"/>
      <c r="M6" s="595"/>
      <c r="N6" s="594"/>
      <c r="O6" s="595"/>
      <c r="P6" s="594"/>
      <c r="Q6" s="595"/>
      <c r="R6" s="594"/>
      <c r="S6" s="595"/>
      <c r="T6" s="594"/>
      <c r="U6" s="595"/>
      <c r="V6" s="594"/>
      <c r="W6" s="595"/>
      <c r="X6" s="594"/>
      <c r="Y6" s="595"/>
      <c r="Z6" s="594"/>
      <c r="AA6" s="595"/>
      <c r="AB6" s="594"/>
      <c r="AC6" s="595"/>
      <c r="AD6" s="594"/>
      <c r="AE6" s="595"/>
      <c r="AF6" s="594"/>
      <c r="AG6" s="595"/>
      <c r="AH6" s="594"/>
      <c r="AI6" s="595"/>
      <c r="AJ6" s="594"/>
      <c r="AK6" s="595"/>
      <c r="AL6" s="594"/>
      <c r="AM6" s="595"/>
      <c r="AN6" s="594"/>
      <c r="AO6" s="595"/>
      <c r="AP6" s="594"/>
      <c r="AQ6" s="595"/>
      <c r="AR6" s="594"/>
      <c r="AS6" s="595"/>
      <c r="AT6" s="594"/>
      <c r="AU6" s="595"/>
      <c r="AV6" s="594"/>
      <c r="AW6" s="595"/>
      <c r="AX6" s="594"/>
      <c r="AY6" s="595"/>
      <c r="AZ6" s="594"/>
      <c r="BA6" s="595"/>
      <c r="BB6" s="594"/>
      <c r="BC6" s="595"/>
      <c r="BD6" s="594"/>
      <c r="BE6" s="595"/>
      <c r="BF6" s="594"/>
      <c r="BG6" s="595"/>
      <c r="BH6" s="594"/>
      <c r="BI6" s="595"/>
      <c r="BJ6" s="594"/>
      <c r="BK6" s="595"/>
      <c r="BL6" s="594"/>
      <c r="BM6" s="595"/>
      <c r="BN6" s="594"/>
      <c r="BO6" s="595"/>
      <c r="BP6" s="594"/>
      <c r="BQ6" s="595"/>
      <c r="BR6" s="594"/>
      <c r="BS6" s="595"/>
      <c r="BT6" s="594"/>
      <c r="BU6" s="595"/>
      <c r="BV6" s="594"/>
      <c r="BW6" s="595"/>
      <c r="BX6" s="594"/>
      <c r="BY6" s="595"/>
      <c r="BZ6" s="594"/>
      <c r="CA6" s="595"/>
      <c r="CB6" s="594"/>
      <c r="CC6" s="595"/>
      <c r="CD6" s="594"/>
      <c r="CE6" s="595"/>
      <c r="CF6" s="594"/>
      <c r="CG6" s="595"/>
      <c r="CH6" s="594"/>
      <c r="CI6" s="595"/>
      <c r="CJ6" s="594"/>
      <c r="CK6" s="595"/>
      <c r="CL6" s="594"/>
      <c r="CM6" s="595"/>
      <c r="CN6" s="594"/>
      <c r="CO6" s="595"/>
      <c r="CP6" s="594"/>
      <c r="CQ6" s="595"/>
      <c r="CR6" s="594"/>
      <c r="CS6" s="595"/>
      <c r="CT6" s="594"/>
      <c r="CU6" s="595"/>
      <c r="CV6" s="594"/>
      <c r="CW6" s="595"/>
      <c r="CX6" s="594"/>
      <c r="CY6" s="595"/>
      <c r="CZ6" s="594"/>
      <c r="DA6" s="595"/>
      <c r="DB6" s="594"/>
      <c r="DC6" s="595"/>
      <c r="DD6" s="594"/>
      <c r="DE6" s="595"/>
      <c r="DF6" s="594"/>
      <c r="DG6" s="595"/>
      <c r="DH6" s="594"/>
      <c r="DI6" s="595"/>
      <c r="DJ6" s="594"/>
      <c r="DK6" s="595"/>
      <c r="DL6" s="594"/>
      <c r="DM6" s="595"/>
      <c r="DN6" s="594"/>
      <c r="DO6" s="595"/>
      <c r="DP6" s="594"/>
      <c r="DQ6" s="595"/>
      <c r="DR6" s="594"/>
      <c r="DS6" s="595"/>
      <c r="DT6" s="594"/>
      <c r="DU6" s="595"/>
      <c r="DV6" s="594"/>
      <c r="DW6" s="595"/>
      <c r="DX6" s="594"/>
      <c r="DY6" s="595"/>
      <c r="DZ6" s="594"/>
      <c r="EA6" s="595"/>
      <c r="EB6" s="594"/>
      <c r="EC6" s="595"/>
      <c r="ED6" s="144"/>
      <c r="EE6" s="86" t="s">
        <v>14</v>
      </c>
      <c r="EF6" s="87" t="s">
        <v>0</v>
      </c>
      <c r="EG6" s="88" t="s">
        <v>26</v>
      </c>
      <c r="EH6" s="89" t="s">
        <v>27</v>
      </c>
      <c r="EI6" s="30"/>
      <c r="EJ6" s="30"/>
      <c r="EK6" s="78" t="s">
        <v>14</v>
      </c>
      <c r="EL6" s="79" t="s">
        <v>0</v>
      </c>
      <c r="EM6" s="80" t="s">
        <v>26</v>
      </c>
      <c r="EN6" s="81" t="s">
        <v>27</v>
      </c>
      <c r="EP6" s="30"/>
    </row>
    <row r="7" spans="1:152" ht="1.1499999999999999" customHeight="1" thickBot="1" x14ac:dyDescent="0.2">
      <c r="A7" s="188"/>
      <c r="B7" s="189"/>
      <c r="C7" s="492"/>
      <c r="D7" s="493"/>
      <c r="E7" s="495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4"/>
      <c r="AP7" s="14"/>
      <c r="AQ7" s="14"/>
      <c r="AR7" s="12"/>
      <c r="AS7" s="494"/>
      <c r="AT7" s="12"/>
      <c r="AU7" s="494"/>
      <c r="AV7" s="12"/>
      <c r="AW7" s="494"/>
      <c r="AX7" s="12"/>
      <c r="AY7" s="494"/>
      <c r="AZ7" s="12"/>
      <c r="BA7" s="494"/>
      <c r="BB7" s="12"/>
      <c r="BC7" s="494"/>
      <c r="BD7" s="12"/>
      <c r="BE7" s="494"/>
      <c r="BF7" s="12"/>
      <c r="BG7" s="494"/>
      <c r="BH7" s="12"/>
      <c r="BI7" s="494"/>
      <c r="BJ7" s="12"/>
      <c r="BK7" s="494"/>
      <c r="BL7" s="12"/>
      <c r="BM7" s="494"/>
      <c r="BN7" s="12"/>
      <c r="BO7" s="494"/>
      <c r="BP7" s="12"/>
      <c r="BQ7" s="494"/>
      <c r="BR7" s="12"/>
      <c r="BS7" s="494"/>
      <c r="BT7" s="12"/>
      <c r="BU7" s="494"/>
      <c r="BV7" s="12"/>
      <c r="BW7" s="494"/>
      <c r="BX7" s="12"/>
      <c r="BY7" s="494"/>
      <c r="BZ7" s="12"/>
      <c r="CA7" s="494"/>
      <c r="CB7" s="12"/>
      <c r="CC7" s="494"/>
      <c r="CD7" s="12"/>
      <c r="CE7" s="494"/>
      <c r="CF7" s="12"/>
      <c r="CG7" s="494"/>
      <c r="CH7" s="12"/>
      <c r="CI7" s="494"/>
      <c r="CJ7" s="12"/>
      <c r="CK7" s="494"/>
      <c r="CL7" s="12"/>
      <c r="CM7" s="494"/>
      <c r="CN7" s="12"/>
      <c r="CO7" s="494"/>
      <c r="CP7" s="12"/>
      <c r="CQ7" s="494"/>
      <c r="CR7" s="12"/>
      <c r="CS7" s="494"/>
      <c r="CT7" s="12"/>
      <c r="CU7" s="494"/>
      <c r="CV7" s="12"/>
      <c r="CW7" s="494"/>
      <c r="CX7" s="12"/>
      <c r="CY7" s="494"/>
      <c r="CZ7" s="12"/>
      <c r="DA7" s="494"/>
      <c r="DB7" s="12"/>
      <c r="DC7" s="494"/>
      <c r="DD7" s="12"/>
      <c r="DE7" s="494"/>
      <c r="DF7" s="12"/>
      <c r="DG7" s="494"/>
      <c r="DH7" s="12"/>
      <c r="DI7" s="494"/>
      <c r="DJ7" s="12"/>
      <c r="DK7" s="49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4"/>
      <c r="EE7" s="84"/>
      <c r="EF7" s="85"/>
      <c r="EG7" s="85"/>
      <c r="EH7" s="90"/>
      <c r="EI7" s="30"/>
      <c r="EJ7" s="30"/>
      <c r="EK7" s="82">
        <f>EK3*(1/($F48))</f>
        <v>0</v>
      </c>
      <c r="EL7" s="83">
        <f>EL3*(1/($F48))</f>
        <v>0</v>
      </c>
      <c r="EM7" s="672">
        <f>EM4*(1/($F48))</f>
        <v>0</v>
      </c>
      <c r="EN7" s="673"/>
      <c r="EP7" s="30"/>
      <c r="EQ7" s="144"/>
      <c r="ER7" s="482"/>
      <c r="ES7" s="482"/>
      <c r="ET7" s="482"/>
      <c r="EU7" s="482"/>
      <c r="EV7" s="50"/>
    </row>
    <row r="8" spans="1:152" ht="1.9" customHeight="1" x14ac:dyDescent="0.15">
      <c r="A8" s="188"/>
      <c r="B8" s="189"/>
      <c r="C8" s="492"/>
      <c r="D8" s="493"/>
      <c r="E8" s="482"/>
      <c r="F8" s="496"/>
      <c r="G8" s="496"/>
      <c r="H8" s="496"/>
      <c r="I8" s="496"/>
      <c r="J8" s="496"/>
      <c r="K8" s="496"/>
      <c r="L8" s="496"/>
      <c r="M8" s="496"/>
      <c r="N8" s="496"/>
      <c r="O8" s="496"/>
      <c r="P8" s="496"/>
      <c r="Q8" s="496"/>
      <c r="R8" s="496"/>
      <c r="S8" s="496"/>
      <c r="T8" s="496"/>
      <c r="U8" s="496"/>
      <c r="V8" s="496"/>
      <c r="W8" s="496"/>
      <c r="X8" s="496"/>
      <c r="Y8" s="496"/>
      <c r="Z8" s="496"/>
      <c r="AA8" s="496"/>
      <c r="AB8" s="496"/>
      <c r="AC8" s="496"/>
      <c r="AD8" s="496"/>
      <c r="AE8" s="496"/>
      <c r="AF8" s="496"/>
      <c r="AG8" s="496"/>
      <c r="AH8" s="496"/>
      <c r="AI8" s="496"/>
      <c r="AJ8" s="496"/>
      <c r="AK8" s="496"/>
      <c r="AL8" s="496"/>
      <c r="AM8" s="496"/>
      <c r="AN8" s="496"/>
      <c r="AO8" s="496"/>
      <c r="AP8" s="496"/>
      <c r="AQ8" s="496"/>
      <c r="AR8" s="497"/>
      <c r="AS8" s="497"/>
      <c r="AT8" s="497"/>
      <c r="AU8" s="497"/>
      <c r="AV8" s="497"/>
      <c r="AW8" s="497"/>
      <c r="AX8" s="497"/>
      <c r="AY8" s="497"/>
      <c r="AZ8" s="497"/>
      <c r="BA8" s="497"/>
      <c r="BB8" s="497"/>
      <c r="BC8" s="497"/>
      <c r="BD8" s="497"/>
      <c r="BE8" s="497"/>
      <c r="BF8" s="497"/>
      <c r="BG8" s="497"/>
      <c r="BH8" s="497"/>
      <c r="BI8" s="497"/>
      <c r="BJ8" s="497"/>
      <c r="BK8" s="497"/>
      <c r="BL8" s="497"/>
      <c r="BM8" s="497"/>
      <c r="BN8" s="497"/>
      <c r="BO8" s="497"/>
      <c r="BP8" s="497"/>
      <c r="BQ8" s="497"/>
      <c r="BR8" s="497"/>
      <c r="BS8" s="497"/>
      <c r="BT8" s="497"/>
      <c r="BU8" s="497"/>
      <c r="BV8" s="497"/>
      <c r="BW8" s="497"/>
      <c r="BX8" s="497"/>
      <c r="BY8" s="497"/>
      <c r="BZ8" s="497"/>
      <c r="CA8" s="497"/>
      <c r="CB8" s="497"/>
      <c r="CC8" s="497"/>
      <c r="CD8" s="497"/>
      <c r="CE8" s="497"/>
      <c r="CF8" s="497"/>
      <c r="CG8" s="497"/>
      <c r="CH8" s="497"/>
      <c r="CI8" s="497"/>
      <c r="CJ8" s="497"/>
      <c r="CK8" s="497"/>
      <c r="CL8" s="497"/>
      <c r="CM8" s="497"/>
      <c r="CN8" s="497"/>
      <c r="CO8" s="497"/>
      <c r="CP8" s="497"/>
      <c r="CQ8" s="497"/>
      <c r="CR8" s="497"/>
      <c r="CS8" s="497"/>
      <c r="CT8" s="497"/>
      <c r="CU8" s="497"/>
      <c r="CV8" s="497"/>
      <c r="CW8" s="497"/>
      <c r="CX8" s="497"/>
      <c r="CY8" s="497"/>
      <c r="CZ8" s="497"/>
      <c r="DA8" s="497"/>
      <c r="DB8" s="497"/>
      <c r="DC8" s="497"/>
      <c r="DD8" s="497"/>
      <c r="DE8" s="497"/>
      <c r="DF8" s="497"/>
      <c r="DG8" s="497"/>
      <c r="DH8" s="497"/>
      <c r="DI8" s="497"/>
      <c r="DJ8" s="497"/>
      <c r="DK8" s="497"/>
      <c r="DL8" s="496"/>
      <c r="DM8" s="496"/>
      <c r="DN8" s="496"/>
      <c r="DO8" s="496"/>
      <c r="DP8" s="496"/>
      <c r="DQ8" s="496"/>
      <c r="DR8" s="496"/>
      <c r="DS8" s="496"/>
      <c r="DT8" s="496"/>
      <c r="DU8" s="496"/>
      <c r="DV8" s="496"/>
      <c r="DW8" s="496"/>
      <c r="DX8" s="496"/>
      <c r="DY8" s="496"/>
      <c r="DZ8" s="496"/>
      <c r="EA8" s="496"/>
      <c r="EB8" s="496"/>
      <c r="EC8" s="496"/>
      <c r="ED8" s="49"/>
      <c r="EE8" s="498"/>
      <c r="EF8" s="499"/>
      <c r="EG8" s="499"/>
      <c r="EH8" s="500"/>
      <c r="EI8" s="30"/>
      <c r="EJ8" s="30"/>
      <c r="EK8" s="501"/>
      <c r="EL8" s="502"/>
      <c r="EM8" s="503"/>
      <c r="EN8" s="504"/>
      <c r="EO8" s="49"/>
      <c r="EP8" s="30"/>
      <c r="EQ8" s="49"/>
      <c r="ER8" s="482"/>
      <c r="ES8" s="482"/>
      <c r="ET8" s="482"/>
      <c r="EU8" s="482"/>
      <c r="EV8" s="50"/>
    </row>
    <row r="9" spans="1:152" ht="18" customHeight="1" x14ac:dyDescent="0.15">
      <c r="A9" s="188"/>
      <c r="B9" s="189"/>
      <c r="C9" s="685" t="s">
        <v>198</v>
      </c>
      <c r="D9" s="685"/>
      <c r="E9" s="612" t="s">
        <v>181</v>
      </c>
      <c r="F9" s="508"/>
      <c r="G9" s="508"/>
      <c r="H9" s="508"/>
      <c r="I9" s="508"/>
      <c r="J9" s="508"/>
      <c r="K9" s="508"/>
      <c r="L9" s="674" t="s">
        <v>220</v>
      </c>
      <c r="M9" s="674"/>
      <c r="N9" s="674"/>
      <c r="O9" s="674"/>
      <c r="P9" s="674"/>
      <c r="Q9" s="674"/>
      <c r="R9" s="674"/>
      <c r="S9" s="674"/>
      <c r="T9" s="675" t="s">
        <v>116</v>
      </c>
      <c r="U9" s="675"/>
      <c r="V9" s="675"/>
      <c r="W9" s="675"/>
      <c r="X9" s="675"/>
      <c r="Y9" s="675"/>
      <c r="Z9" s="675"/>
      <c r="AA9" s="675"/>
      <c r="AB9" s="675"/>
      <c r="AC9" s="675"/>
      <c r="AD9" s="675"/>
      <c r="AE9" s="675"/>
      <c r="AF9" s="675"/>
      <c r="AG9" s="675"/>
      <c r="AH9" s="675"/>
      <c r="AI9" s="675"/>
      <c r="AJ9" s="675"/>
      <c r="AK9" s="675"/>
      <c r="AL9" s="675"/>
      <c r="AM9" s="675"/>
      <c r="AN9" s="675"/>
      <c r="AO9" s="675"/>
      <c r="AP9" s="675"/>
      <c r="AQ9" s="675"/>
      <c r="AR9" s="675" t="s">
        <v>183</v>
      </c>
      <c r="AS9" s="675"/>
      <c r="AT9" s="675"/>
      <c r="AU9" s="675"/>
      <c r="AV9" s="675"/>
      <c r="AW9" s="675"/>
      <c r="AX9" s="675"/>
      <c r="AY9" s="675"/>
      <c r="AZ9" s="675"/>
      <c r="BA9" s="675"/>
      <c r="BB9" s="675"/>
      <c r="BC9" s="675"/>
      <c r="BD9" s="675"/>
      <c r="BE9" s="675"/>
      <c r="BF9" s="675"/>
      <c r="BG9" s="675"/>
      <c r="BH9" s="675"/>
      <c r="BI9" s="675"/>
      <c r="BJ9" s="675"/>
      <c r="BK9" s="675"/>
      <c r="BL9" s="675"/>
      <c r="BM9" s="675"/>
      <c r="BN9" s="675"/>
      <c r="BO9" s="675"/>
      <c r="BP9" s="675" t="s">
        <v>183</v>
      </c>
      <c r="BQ9" s="675"/>
      <c r="BR9" s="675"/>
      <c r="BS9" s="675"/>
      <c r="BT9" s="675"/>
      <c r="BU9" s="675"/>
      <c r="BV9" s="675"/>
      <c r="BW9" s="675"/>
      <c r="BX9" s="675"/>
      <c r="BY9" s="675"/>
      <c r="BZ9" s="675"/>
      <c r="CA9" s="675"/>
      <c r="CB9" s="675"/>
      <c r="CC9" s="675"/>
      <c r="CD9" s="675"/>
      <c r="CE9" s="675"/>
      <c r="CF9" s="675"/>
      <c r="CG9" s="675"/>
      <c r="CH9" s="675"/>
      <c r="CI9" s="675"/>
      <c r="CJ9" s="675"/>
      <c r="CK9" s="675"/>
      <c r="CL9" s="675"/>
      <c r="CM9" s="675"/>
      <c r="CN9" s="675" t="s">
        <v>183</v>
      </c>
      <c r="CO9" s="675"/>
      <c r="CP9" s="675"/>
      <c r="CQ9" s="675"/>
      <c r="CR9" s="675"/>
      <c r="CS9" s="675"/>
      <c r="CT9" s="675"/>
      <c r="CU9" s="675"/>
      <c r="CV9" s="675"/>
      <c r="CW9" s="675"/>
      <c r="CX9" s="675"/>
      <c r="CY9" s="675"/>
      <c r="CZ9" s="675"/>
      <c r="DA9" s="675"/>
      <c r="DB9" s="675"/>
      <c r="DC9" s="675"/>
      <c r="DD9" s="675"/>
      <c r="DE9" s="675"/>
      <c r="DF9" s="675"/>
      <c r="DG9" s="675"/>
      <c r="DH9" s="675"/>
      <c r="DI9" s="675"/>
      <c r="DJ9" s="675"/>
      <c r="DK9" s="675"/>
      <c r="DL9" s="508"/>
      <c r="DM9" s="508"/>
      <c r="DN9" s="508"/>
      <c r="DO9" s="508"/>
      <c r="DP9" s="508"/>
      <c r="DQ9" s="508"/>
      <c r="DR9" s="508"/>
      <c r="DS9" s="508"/>
      <c r="DT9" s="508"/>
      <c r="DU9" s="508"/>
      <c r="DV9" s="508"/>
      <c r="DW9" s="508"/>
      <c r="DX9" s="508"/>
      <c r="DY9" s="508"/>
      <c r="DZ9" s="508"/>
      <c r="EA9" s="508"/>
      <c r="EB9" s="508"/>
      <c r="EC9" s="508"/>
      <c r="ED9" s="49"/>
      <c r="EE9" s="498"/>
      <c r="EF9" s="499"/>
      <c r="EG9" s="499"/>
      <c r="EH9" s="500"/>
      <c r="EI9" s="30"/>
      <c r="EJ9" s="30"/>
      <c r="EK9" s="501"/>
      <c r="EL9" s="502"/>
      <c r="EM9" s="503"/>
      <c r="EN9" s="504"/>
      <c r="EO9" s="49"/>
      <c r="EP9" s="30"/>
      <c r="EQ9" s="49"/>
      <c r="ER9" s="482"/>
      <c r="ES9" s="482"/>
      <c r="ET9" s="482"/>
      <c r="EU9" s="482"/>
      <c r="EV9" s="50"/>
    </row>
    <row r="10" spans="1:152" ht="18" customHeight="1" x14ac:dyDescent="0.15">
      <c r="A10" s="188"/>
      <c r="B10" s="189"/>
      <c r="C10" s="686"/>
      <c r="D10" s="686"/>
      <c r="E10" s="612" t="s">
        <v>184</v>
      </c>
      <c r="F10" s="508"/>
      <c r="G10" s="508"/>
      <c r="H10" s="508"/>
      <c r="I10" s="508"/>
      <c r="J10" s="508"/>
      <c r="K10" s="508"/>
      <c r="L10" s="508"/>
      <c r="M10" s="508"/>
      <c r="N10" s="508"/>
      <c r="O10" s="508"/>
      <c r="P10" s="508"/>
      <c r="Q10" s="508"/>
      <c r="R10" s="508"/>
      <c r="S10" s="508"/>
      <c r="T10" s="675" t="s">
        <v>41</v>
      </c>
      <c r="U10" s="675"/>
      <c r="V10" s="675"/>
      <c r="W10" s="675"/>
      <c r="X10" s="675"/>
      <c r="Y10" s="675"/>
      <c r="Z10" s="675"/>
      <c r="AA10" s="675"/>
      <c r="AB10" s="675"/>
      <c r="AC10" s="675"/>
      <c r="AD10" s="675"/>
      <c r="AE10" s="675"/>
      <c r="AF10" s="675"/>
      <c r="AG10" s="675"/>
      <c r="AH10" s="675"/>
      <c r="AI10" s="675"/>
      <c r="AJ10" s="675"/>
      <c r="AK10" s="675"/>
      <c r="AL10" s="675"/>
      <c r="AM10" s="675"/>
      <c r="AN10" s="675"/>
      <c r="AO10" s="675"/>
      <c r="AP10" s="675"/>
      <c r="AQ10" s="675"/>
      <c r="AR10" s="675"/>
      <c r="AS10" s="675"/>
      <c r="AT10" s="675"/>
      <c r="AU10" s="675"/>
      <c r="AV10" s="675"/>
      <c r="AW10" s="675"/>
      <c r="AX10" s="675"/>
      <c r="AY10" s="675"/>
      <c r="AZ10" s="675"/>
      <c r="BA10" s="675"/>
      <c r="BB10" s="675"/>
      <c r="BC10" s="675"/>
      <c r="BD10" s="675"/>
      <c r="BE10" s="675"/>
      <c r="BF10" s="675"/>
      <c r="BG10" s="675"/>
      <c r="BH10" s="675"/>
      <c r="BI10" s="675"/>
      <c r="BJ10" s="675"/>
      <c r="BK10" s="675"/>
      <c r="BL10" s="675"/>
      <c r="BM10" s="675"/>
      <c r="BN10" s="675"/>
      <c r="BO10" s="675"/>
      <c r="BP10" s="679" t="s">
        <v>42</v>
      </c>
      <c r="BQ10" s="675"/>
      <c r="BR10" s="675"/>
      <c r="BS10" s="675"/>
      <c r="BT10" s="675"/>
      <c r="BU10" s="675"/>
      <c r="BV10" s="675"/>
      <c r="BW10" s="675"/>
      <c r="BX10" s="675"/>
      <c r="BY10" s="675"/>
      <c r="BZ10" s="675"/>
      <c r="CA10" s="675"/>
      <c r="CB10" s="675"/>
      <c r="CC10" s="675"/>
      <c r="CD10" s="676"/>
      <c r="CE10" s="653"/>
      <c r="CF10" s="652"/>
      <c r="CG10" s="653"/>
      <c r="CH10" s="652"/>
      <c r="CI10" s="653"/>
      <c r="CJ10" s="652"/>
      <c r="CK10" s="653"/>
      <c r="CL10" s="652"/>
      <c r="CM10" s="653"/>
      <c r="CN10" s="652"/>
      <c r="CO10" s="653"/>
      <c r="CP10" s="652"/>
      <c r="CQ10" s="653"/>
      <c r="CR10" s="652"/>
      <c r="CS10" s="653"/>
      <c r="CT10" s="652"/>
      <c r="CU10" s="653"/>
      <c r="CV10" s="652"/>
      <c r="CW10" s="653"/>
      <c r="CX10" s="652"/>
      <c r="CY10" s="653"/>
      <c r="CZ10" s="652"/>
      <c r="DA10" s="653"/>
      <c r="DB10" s="652"/>
      <c r="DC10" s="653"/>
      <c r="DD10" s="652"/>
      <c r="DE10" s="653"/>
      <c r="DF10" s="652"/>
      <c r="DG10" s="653"/>
      <c r="DH10" s="652"/>
      <c r="DI10" s="653"/>
      <c r="DJ10" s="652"/>
      <c r="DK10" s="653"/>
      <c r="DL10" s="652"/>
      <c r="DM10" s="676"/>
      <c r="DN10" s="589"/>
      <c r="DO10" s="589"/>
      <c r="DP10" s="589"/>
      <c r="DQ10" s="592"/>
      <c r="DR10" s="591" t="s">
        <v>43</v>
      </c>
      <c r="DS10" s="591"/>
      <c r="DT10" s="590"/>
      <c r="DU10" s="590"/>
      <c r="DV10" s="590"/>
      <c r="DW10" s="593"/>
      <c r="DX10" s="589"/>
      <c r="DY10" s="589"/>
      <c r="DZ10" s="508"/>
      <c r="EA10" s="508"/>
      <c r="EB10" s="508"/>
      <c r="EC10" s="508"/>
      <c r="ED10" s="49"/>
      <c r="EE10" s="498"/>
      <c r="EF10" s="499"/>
      <c r="EG10" s="499"/>
      <c r="EH10" s="500"/>
      <c r="EI10" s="30"/>
      <c r="EJ10" s="30"/>
      <c r="EK10" s="501"/>
      <c r="EL10" s="502"/>
      <c r="EM10" s="503"/>
      <c r="EN10" s="504"/>
      <c r="EO10" s="49"/>
      <c r="EP10" s="30"/>
      <c r="EQ10" s="49"/>
      <c r="ER10" s="482"/>
      <c r="ES10" s="482"/>
      <c r="ET10" s="482"/>
      <c r="EU10" s="482"/>
      <c r="EV10" s="50"/>
    </row>
    <row r="11" spans="1:152" ht="18" customHeight="1" x14ac:dyDescent="0.15">
      <c r="A11" s="188"/>
      <c r="B11" s="189"/>
      <c r="C11" s="686"/>
      <c r="D11" s="686"/>
      <c r="E11" s="612" t="s">
        <v>185</v>
      </c>
      <c r="F11" s="508"/>
      <c r="G11" s="508"/>
      <c r="H11" s="508"/>
      <c r="I11" s="508"/>
      <c r="J11" s="508"/>
      <c r="K11" s="508"/>
      <c r="L11" s="508"/>
      <c r="M11" s="508"/>
      <c r="N11" s="508"/>
      <c r="O11" s="508"/>
      <c r="P11" s="508"/>
      <c r="Q11" s="508"/>
      <c r="R11" s="508"/>
      <c r="S11" s="508"/>
      <c r="T11" s="677" t="s">
        <v>117</v>
      </c>
      <c r="U11" s="677"/>
      <c r="V11" s="677"/>
      <c r="W11" s="677"/>
      <c r="X11" s="677"/>
      <c r="Y11" s="677"/>
      <c r="Z11" s="677"/>
      <c r="AA11" s="677"/>
      <c r="AB11" s="677"/>
      <c r="AC11" s="677"/>
      <c r="AD11" s="677"/>
      <c r="AE11" s="677"/>
      <c r="AF11" s="677"/>
      <c r="AG11" s="677"/>
      <c r="AH11" s="677"/>
      <c r="AI11" s="677"/>
      <c r="AJ11" s="677"/>
      <c r="AK11" s="677"/>
      <c r="AL11" s="677"/>
      <c r="AM11" s="677"/>
      <c r="AN11" s="677"/>
      <c r="AO11" s="677"/>
      <c r="AP11" s="677"/>
      <c r="AQ11" s="677"/>
      <c r="AR11" s="677" t="s">
        <v>119</v>
      </c>
      <c r="AS11" s="677"/>
      <c r="AT11" s="677"/>
      <c r="AU11" s="677"/>
      <c r="AV11" s="677"/>
      <c r="AW11" s="677"/>
      <c r="AX11" s="677"/>
      <c r="AY11" s="677"/>
      <c r="AZ11" s="677"/>
      <c r="BA11" s="677"/>
      <c r="BB11" s="677"/>
      <c r="BC11" s="677"/>
      <c r="BD11" s="677"/>
      <c r="BE11" s="677"/>
      <c r="BF11" s="677"/>
      <c r="BG11" s="677"/>
      <c r="BH11" s="677"/>
      <c r="BI11" s="677"/>
      <c r="BJ11" s="677"/>
      <c r="BK11" s="677"/>
      <c r="BL11" s="677"/>
      <c r="BM11" s="677"/>
      <c r="BN11" s="677"/>
      <c r="BO11" s="677"/>
      <c r="BP11" s="678"/>
      <c r="BQ11" s="678"/>
      <c r="BR11" s="678"/>
      <c r="BS11" s="678"/>
      <c r="BT11" s="678"/>
      <c r="BU11" s="678"/>
      <c r="BV11" s="678"/>
      <c r="BW11" s="678"/>
      <c r="BX11" s="678"/>
      <c r="BY11" s="678"/>
      <c r="BZ11" s="678"/>
      <c r="CA11" s="678"/>
      <c r="CB11" s="678"/>
      <c r="CC11" s="678"/>
      <c r="CD11" s="678"/>
      <c r="CE11" s="678"/>
      <c r="CF11" s="678"/>
      <c r="CG11" s="678"/>
      <c r="CH11" s="678"/>
      <c r="CI11" s="678"/>
      <c r="CJ11" s="678"/>
      <c r="CK11" s="678"/>
      <c r="CL11" s="678"/>
      <c r="CM11" s="678"/>
      <c r="CN11" s="675" t="s">
        <v>40</v>
      </c>
      <c r="CO11" s="675"/>
      <c r="CP11" s="675"/>
      <c r="CQ11" s="675"/>
      <c r="CR11" s="675"/>
      <c r="CS11" s="675"/>
      <c r="CT11" s="675"/>
      <c r="CU11" s="675"/>
      <c r="CV11" s="675"/>
      <c r="CW11" s="675"/>
      <c r="CX11" s="675"/>
      <c r="CY11" s="675"/>
      <c r="CZ11" s="675"/>
      <c r="DA11" s="675"/>
      <c r="DB11" s="675"/>
      <c r="DC11" s="675"/>
      <c r="DD11" s="510"/>
      <c r="DE11" s="510"/>
      <c r="DF11" s="510"/>
      <c r="DG11" s="510"/>
      <c r="DH11" s="510"/>
      <c r="DI11" s="510"/>
      <c r="DJ11" s="510"/>
      <c r="DK11" s="510"/>
      <c r="DL11" s="508"/>
      <c r="DM11" s="508"/>
      <c r="DN11" s="508"/>
      <c r="DO11" s="508"/>
      <c r="DP11" s="508"/>
      <c r="DQ11" s="508"/>
      <c r="DR11" s="508"/>
      <c r="DS11" s="508"/>
      <c r="DT11" s="508"/>
      <c r="DU11" s="508"/>
      <c r="DV11" s="508"/>
      <c r="DW11" s="508"/>
      <c r="DX11" s="508"/>
      <c r="DY11" s="508"/>
      <c r="DZ11" s="508"/>
      <c r="EA11" s="508"/>
      <c r="EB11" s="508"/>
      <c r="EC11" s="508"/>
      <c r="ED11" s="49"/>
      <c r="EE11" s="498"/>
      <c r="EF11" s="499"/>
      <c r="EG11" s="499"/>
      <c r="EH11" s="500"/>
      <c r="EI11" s="30"/>
      <c r="EJ11" s="30"/>
      <c r="EK11" s="501"/>
      <c r="EL11" s="502"/>
      <c r="EM11" s="503"/>
      <c r="EN11" s="504"/>
      <c r="EO11" s="49"/>
      <c r="EP11" s="30"/>
      <c r="EQ11" s="49"/>
      <c r="ER11" s="482"/>
      <c r="ES11" s="482"/>
      <c r="ET11" s="482"/>
      <c r="EU11" s="482"/>
      <c r="EV11" s="50"/>
    </row>
    <row r="12" spans="1:152" ht="18" customHeight="1" x14ac:dyDescent="0.15">
      <c r="A12" s="188"/>
      <c r="B12" s="189"/>
      <c r="C12" s="686"/>
      <c r="D12" s="686"/>
      <c r="E12" s="681" t="s">
        <v>186</v>
      </c>
      <c r="F12" s="511"/>
      <c r="G12" s="511"/>
      <c r="H12" s="511"/>
      <c r="I12" s="511"/>
      <c r="J12" s="511"/>
      <c r="K12" s="511"/>
      <c r="L12" s="511"/>
      <c r="M12" s="511"/>
      <c r="N12" s="511"/>
      <c r="O12" s="511"/>
      <c r="P12" s="511"/>
      <c r="Q12" s="511"/>
      <c r="R12" s="511"/>
      <c r="S12" s="511"/>
      <c r="T12" s="511"/>
      <c r="U12" s="511"/>
      <c r="V12" s="511"/>
      <c r="W12" s="511"/>
      <c r="X12" s="511"/>
      <c r="Y12" s="511"/>
      <c r="Z12" s="511"/>
      <c r="AA12" s="511"/>
      <c r="AB12" s="511"/>
      <c r="AC12" s="511"/>
      <c r="AD12" s="511"/>
      <c r="AE12" s="511"/>
      <c r="AF12" s="511"/>
      <c r="AG12" s="511"/>
      <c r="AH12" s="511"/>
      <c r="AI12" s="511"/>
      <c r="AJ12" s="511"/>
      <c r="AK12" s="511"/>
      <c r="AL12" s="511"/>
      <c r="AM12" s="511"/>
      <c r="AN12" s="511"/>
      <c r="AO12" s="511"/>
      <c r="AP12" s="511"/>
      <c r="AQ12" s="512"/>
      <c r="AR12" s="675" t="s">
        <v>44</v>
      </c>
      <c r="AS12" s="675"/>
      <c r="AT12" s="675"/>
      <c r="AU12" s="675"/>
      <c r="AV12" s="675"/>
      <c r="AW12" s="675"/>
      <c r="AX12" s="675"/>
      <c r="AY12" s="675"/>
      <c r="AZ12" s="675"/>
      <c r="BA12" s="675"/>
      <c r="BB12" s="675"/>
      <c r="BC12" s="675"/>
      <c r="BD12" s="675"/>
      <c r="BE12" s="675"/>
      <c r="BF12" s="675"/>
      <c r="BG12" s="675"/>
      <c r="BH12" s="675"/>
      <c r="BI12" s="675"/>
      <c r="BJ12" s="675"/>
      <c r="BK12" s="675"/>
      <c r="BL12" s="675"/>
      <c r="BM12" s="675"/>
      <c r="BN12" s="675"/>
      <c r="BO12" s="675"/>
      <c r="BP12" s="675" t="s">
        <v>45</v>
      </c>
      <c r="BQ12" s="675"/>
      <c r="BR12" s="675"/>
      <c r="BS12" s="675"/>
      <c r="BT12" s="675"/>
      <c r="BU12" s="675"/>
      <c r="BV12" s="675"/>
      <c r="BW12" s="675"/>
      <c r="BX12" s="675"/>
      <c r="BY12" s="675"/>
      <c r="BZ12" s="675"/>
      <c r="CA12" s="675"/>
      <c r="CB12" s="675"/>
      <c r="CC12" s="675"/>
      <c r="CD12" s="675"/>
      <c r="CE12" s="675"/>
      <c r="CF12" s="675"/>
      <c r="CG12" s="675"/>
      <c r="CH12" s="675"/>
      <c r="CI12" s="675"/>
      <c r="CJ12" s="675"/>
      <c r="CK12" s="675"/>
      <c r="CL12" s="675"/>
      <c r="CM12" s="675"/>
      <c r="CN12" s="675"/>
      <c r="CO12" s="675"/>
      <c r="CP12" s="675"/>
      <c r="CQ12" s="675"/>
      <c r="CR12" s="675"/>
      <c r="CS12" s="675"/>
      <c r="CT12" s="675"/>
      <c r="CU12" s="675"/>
      <c r="CV12" s="675"/>
      <c r="CW12" s="675"/>
      <c r="CX12" s="675"/>
      <c r="CY12" s="675"/>
      <c r="CZ12" s="675"/>
      <c r="DA12" s="675"/>
      <c r="DB12" s="675"/>
      <c r="DC12" s="675"/>
      <c r="DD12" s="675"/>
      <c r="DE12" s="675"/>
      <c r="DF12" s="675"/>
      <c r="DG12" s="675"/>
      <c r="DH12" s="675"/>
      <c r="DI12" s="675"/>
      <c r="DJ12" s="675"/>
      <c r="DK12" s="675"/>
      <c r="DL12" s="508"/>
      <c r="DM12" s="508"/>
      <c r="DN12" s="508"/>
      <c r="DO12" s="508"/>
      <c r="DP12" s="508"/>
      <c r="DQ12" s="508"/>
      <c r="DR12" s="508"/>
      <c r="DS12" s="508"/>
      <c r="DT12" s="508"/>
      <c r="DU12" s="508"/>
      <c r="DV12" s="508"/>
      <c r="DW12" s="508"/>
      <c r="DX12" s="508"/>
      <c r="DY12" s="508"/>
      <c r="DZ12" s="508"/>
      <c r="EA12" s="508"/>
      <c r="EB12" s="508"/>
      <c r="EC12" s="508"/>
      <c r="ED12" s="49"/>
      <c r="EE12" s="498"/>
      <c r="EF12" s="499"/>
      <c r="EG12" s="499"/>
      <c r="EH12" s="500"/>
      <c r="EI12" s="30"/>
      <c r="EJ12" s="30"/>
      <c r="EK12" s="501"/>
      <c r="EL12" s="502"/>
      <c r="EM12" s="503"/>
      <c r="EN12" s="504"/>
      <c r="EO12" s="49"/>
      <c r="EP12" s="30"/>
      <c r="EQ12" s="49"/>
      <c r="ER12" s="482"/>
      <c r="ES12" s="482"/>
      <c r="ET12" s="482"/>
      <c r="EU12" s="482"/>
      <c r="EV12" s="50"/>
    </row>
    <row r="13" spans="1:152" ht="18" customHeight="1" x14ac:dyDescent="0.15">
      <c r="A13" s="188"/>
      <c r="B13" s="189"/>
      <c r="C13" s="687"/>
      <c r="D13" s="687"/>
      <c r="E13" s="682"/>
      <c r="F13" s="513"/>
      <c r="G13" s="513"/>
      <c r="H13" s="513"/>
      <c r="I13" s="513"/>
      <c r="J13" s="513"/>
      <c r="K13" s="513"/>
      <c r="L13" s="513"/>
      <c r="M13" s="513"/>
      <c r="N13" s="513"/>
      <c r="O13" s="513"/>
      <c r="P13" s="513"/>
      <c r="Q13" s="513"/>
      <c r="R13" s="513"/>
      <c r="S13" s="513"/>
      <c r="T13" s="513"/>
      <c r="U13" s="513"/>
      <c r="V13" s="513"/>
      <c r="W13" s="513"/>
      <c r="X13" s="513"/>
      <c r="Y13" s="513"/>
      <c r="Z13" s="513"/>
      <c r="AA13" s="513"/>
      <c r="AB13" s="513"/>
      <c r="AC13" s="513"/>
      <c r="AD13" s="513"/>
      <c r="AE13" s="513"/>
      <c r="AF13" s="513"/>
      <c r="AG13" s="513"/>
      <c r="AH13" s="513"/>
      <c r="AI13" s="513"/>
      <c r="AJ13" s="513"/>
      <c r="AK13" s="513"/>
      <c r="AL13" s="513"/>
      <c r="AM13" s="513"/>
      <c r="AN13" s="513"/>
      <c r="AO13" s="513"/>
      <c r="AP13" s="513"/>
      <c r="AQ13" s="514"/>
      <c r="AR13" s="680" t="s">
        <v>50</v>
      </c>
      <c r="AS13" s="680"/>
      <c r="AT13" s="680"/>
      <c r="AU13" s="680"/>
      <c r="AV13" s="680"/>
      <c r="AW13" s="680"/>
      <c r="AX13" s="680"/>
      <c r="AY13" s="680"/>
      <c r="AZ13" s="680"/>
      <c r="BA13" s="680"/>
      <c r="BB13" s="680"/>
      <c r="BC13" s="680"/>
      <c r="BD13" s="680"/>
      <c r="BE13" s="680"/>
      <c r="BF13" s="680"/>
      <c r="BG13" s="680"/>
      <c r="BH13" s="680"/>
      <c r="BI13" s="680"/>
      <c r="BJ13" s="680"/>
      <c r="BK13" s="680"/>
      <c r="BL13" s="680"/>
      <c r="BM13" s="680"/>
      <c r="BN13" s="680"/>
      <c r="BO13" s="680"/>
      <c r="BP13" s="680" t="s">
        <v>51</v>
      </c>
      <c r="BQ13" s="680"/>
      <c r="BR13" s="680"/>
      <c r="BS13" s="680"/>
      <c r="BT13" s="680"/>
      <c r="BU13" s="680"/>
      <c r="BV13" s="680"/>
      <c r="BW13" s="680"/>
      <c r="BX13" s="680"/>
      <c r="BY13" s="680"/>
      <c r="BZ13" s="680"/>
      <c r="CA13" s="680"/>
      <c r="CB13" s="680"/>
      <c r="CC13" s="680"/>
      <c r="CD13" s="680"/>
      <c r="CE13" s="680"/>
      <c r="CF13" s="680"/>
      <c r="CG13" s="680"/>
      <c r="CH13" s="680"/>
      <c r="CI13" s="680"/>
      <c r="CJ13" s="680"/>
      <c r="CK13" s="680"/>
      <c r="CL13" s="680"/>
      <c r="CM13" s="680"/>
      <c r="CN13" s="680"/>
      <c r="CO13" s="680"/>
      <c r="CP13" s="680"/>
      <c r="CQ13" s="680"/>
      <c r="CR13" s="680"/>
      <c r="CS13" s="680"/>
      <c r="CT13" s="680"/>
      <c r="CU13" s="680"/>
      <c r="CV13" s="680"/>
      <c r="CW13" s="680"/>
      <c r="CX13" s="680"/>
      <c r="CY13" s="680"/>
      <c r="CZ13" s="680"/>
      <c r="DA13" s="680"/>
      <c r="DB13" s="680"/>
      <c r="DC13" s="680"/>
      <c r="DD13" s="680"/>
      <c r="DE13" s="680"/>
      <c r="DF13" s="680"/>
      <c r="DG13" s="680"/>
      <c r="DH13" s="680"/>
      <c r="DI13" s="680"/>
      <c r="DJ13" s="680"/>
      <c r="DK13" s="680"/>
      <c r="DL13" s="508"/>
      <c r="DM13" s="508"/>
      <c r="DN13" s="508"/>
      <c r="DO13" s="508"/>
      <c r="DP13" s="508"/>
      <c r="DQ13" s="508"/>
      <c r="DR13" s="508"/>
      <c r="DS13" s="508"/>
      <c r="DT13" s="508"/>
      <c r="DU13" s="508"/>
      <c r="DV13" s="508"/>
      <c r="DW13" s="508"/>
      <c r="DX13" s="508"/>
      <c r="DY13" s="508"/>
      <c r="DZ13" s="508"/>
      <c r="EA13" s="508"/>
      <c r="EB13" s="508"/>
      <c r="EC13" s="508"/>
      <c r="ED13" s="49"/>
      <c r="EE13" s="498"/>
      <c r="EF13" s="499"/>
      <c r="EG13" s="499"/>
      <c r="EH13" s="500"/>
      <c r="EI13" s="30"/>
      <c r="EJ13" s="30"/>
      <c r="EK13" s="501"/>
      <c r="EL13" s="502"/>
      <c r="EM13" s="503"/>
      <c r="EN13" s="504"/>
      <c r="EO13" s="49"/>
      <c r="EP13" s="30"/>
      <c r="EQ13" s="49"/>
      <c r="ER13" s="482"/>
      <c r="ES13" s="482"/>
      <c r="ET13" s="482"/>
      <c r="EU13" s="482"/>
      <c r="EV13" s="50"/>
    </row>
    <row r="14" spans="1:152" ht="9" customHeight="1" thickBot="1" x14ac:dyDescent="0.2">
      <c r="A14" s="188"/>
      <c r="B14" s="189"/>
      <c r="C14" s="492"/>
      <c r="D14" s="493"/>
      <c r="E14" s="482"/>
      <c r="F14" s="496"/>
      <c r="G14" s="496"/>
      <c r="H14" s="496"/>
      <c r="I14" s="496"/>
      <c r="J14" s="496"/>
      <c r="K14" s="496"/>
      <c r="L14" s="496"/>
      <c r="M14" s="496"/>
      <c r="N14" s="496"/>
      <c r="O14" s="496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6"/>
      <c r="AB14" s="496"/>
      <c r="AC14" s="496"/>
      <c r="AD14" s="496"/>
      <c r="AE14" s="496"/>
      <c r="AF14" s="496"/>
      <c r="AG14" s="496"/>
      <c r="AH14" s="496"/>
      <c r="AI14" s="496"/>
      <c r="AJ14" s="496"/>
      <c r="AK14" s="496"/>
      <c r="AL14" s="496"/>
      <c r="AM14" s="496"/>
      <c r="AN14" s="496"/>
      <c r="AO14" s="496"/>
      <c r="AP14" s="496"/>
      <c r="AQ14" s="496"/>
      <c r="AR14" s="497"/>
      <c r="AS14" s="497"/>
      <c r="AT14" s="497"/>
      <c r="AU14" s="497"/>
      <c r="AV14" s="497"/>
      <c r="AW14" s="497"/>
      <c r="AX14" s="497"/>
      <c r="AY14" s="497"/>
      <c r="AZ14" s="497"/>
      <c r="BA14" s="497"/>
      <c r="BB14" s="497"/>
      <c r="BC14" s="497"/>
      <c r="BD14" s="497"/>
      <c r="BE14" s="497"/>
      <c r="BF14" s="497"/>
      <c r="BG14" s="497"/>
      <c r="BH14" s="497"/>
      <c r="BI14" s="497"/>
      <c r="BJ14" s="497"/>
      <c r="BK14" s="497"/>
      <c r="BL14" s="497"/>
      <c r="BM14" s="497"/>
      <c r="BN14" s="497"/>
      <c r="BO14" s="497"/>
      <c r="BP14" s="497"/>
      <c r="BQ14" s="497"/>
      <c r="BR14" s="497"/>
      <c r="BS14" s="497"/>
      <c r="BT14" s="497"/>
      <c r="BU14" s="497"/>
      <c r="BV14" s="497"/>
      <c r="BW14" s="497"/>
      <c r="BX14" s="497"/>
      <c r="BY14" s="497"/>
      <c r="BZ14" s="497"/>
      <c r="CA14" s="497"/>
      <c r="CB14" s="497"/>
      <c r="CC14" s="497"/>
      <c r="CD14" s="497"/>
      <c r="CE14" s="497"/>
      <c r="CF14" s="497"/>
      <c r="CG14" s="497"/>
      <c r="CH14" s="497"/>
      <c r="CI14" s="497"/>
      <c r="CJ14" s="497"/>
      <c r="CK14" s="497"/>
      <c r="CL14" s="497"/>
      <c r="CM14" s="497"/>
      <c r="CN14" s="497"/>
      <c r="CO14" s="497"/>
      <c r="CP14" s="497"/>
      <c r="CQ14" s="497"/>
      <c r="CR14" s="497"/>
      <c r="CS14" s="497"/>
      <c r="CT14" s="497"/>
      <c r="CU14" s="497"/>
      <c r="CV14" s="497"/>
      <c r="CW14" s="497"/>
      <c r="CX14" s="497"/>
      <c r="CY14" s="497"/>
      <c r="CZ14" s="497"/>
      <c r="DA14" s="497"/>
      <c r="DB14" s="497"/>
      <c r="DC14" s="497"/>
      <c r="DD14" s="497"/>
      <c r="DE14" s="497"/>
      <c r="DF14" s="497"/>
      <c r="DG14" s="497"/>
      <c r="DH14" s="497"/>
      <c r="DI14" s="497"/>
      <c r="DJ14" s="497"/>
      <c r="DK14" s="497"/>
      <c r="DL14" s="496"/>
      <c r="DM14" s="496"/>
      <c r="DN14" s="496"/>
      <c r="DO14" s="496"/>
      <c r="DP14" s="496"/>
      <c r="DQ14" s="496"/>
      <c r="DR14" s="496"/>
      <c r="DS14" s="496"/>
      <c r="DT14" s="496"/>
      <c r="DU14" s="496"/>
      <c r="DV14" s="496"/>
      <c r="DW14" s="496"/>
      <c r="DX14" s="496"/>
      <c r="DY14" s="496"/>
      <c r="DZ14" s="496"/>
      <c r="EA14" s="496"/>
      <c r="EB14" s="496"/>
      <c r="EC14" s="496"/>
      <c r="ED14" s="49"/>
      <c r="EE14" s="498"/>
      <c r="EF14" s="499"/>
      <c r="EG14" s="499"/>
      <c r="EH14" s="500"/>
      <c r="EI14" s="30"/>
      <c r="EJ14" s="30"/>
      <c r="EK14" s="501"/>
      <c r="EL14" s="502"/>
      <c r="EM14" s="503"/>
      <c r="EN14" s="504"/>
      <c r="EO14" s="49"/>
      <c r="EP14" s="30"/>
      <c r="EQ14" s="49"/>
      <c r="ER14" s="482"/>
      <c r="ES14" s="482"/>
      <c r="ET14" s="482"/>
      <c r="EU14" s="482"/>
      <c r="EV14" s="50"/>
    </row>
    <row r="15" spans="1:152" ht="9" customHeight="1" x14ac:dyDescent="0.15">
      <c r="B15" s="580"/>
      <c r="C15" s="566" t="s">
        <v>58</v>
      </c>
      <c r="D15" s="567">
        <f>ROUND((D4-(20*8.5))/12,0)</f>
        <v>169</v>
      </c>
      <c r="E15" s="581"/>
      <c r="F15" s="634" t="s">
        <v>20</v>
      </c>
      <c r="G15" s="634"/>
      <c r="H15" s="634"/>
      <c r="I15" s="634"/>
      <c r="J15" s="634"/>
      <c r="K15" s="634"/>
      <c r="L15" s="634"/>
      <c r="M15" s="634"/>
      <c r="N15" s="634"/>
      <c r="O15" s="634"/>
      <c r="P15" s="634"/>
      <c r="Q15" s="634"/>
      <c r="R15" s="634"/>
      <c r="S15" s="635"/>
      <c r="T15" s="636" t="str">
        <f>T2</f>
        <v>Jahr 2022</v>
      </c>
      <c r="U15" s="637"/>
      <c r="V15" s="637"/>
      <c r="W15" s="637"/>
      <c r="X15" s="637"/>
      <c r="Y15" s="637"/>
      <c r="Z15" s="637"/>
      <c r="AA15" s="637"/>
      <c r="AB15" s="637"/>
      <c r="AC15" s="637"/>
      <c r="AD15" s="637"/>
      <c r="AE15" s="637"/>
      <c r="AF15" s="637"/>
      <c r="AG15" s="637"/>
      <c r="AH15" s="637"/>
      <c r="AI15" s="637"/>
      <c r="AJ15" s="637"/>
      <c r="AK15" s="637"/>
      <c r="AL15" s="637"/>
      <c r="AM15" s="637"/>
      <c r="AN15" s="637"/>
      <c r="AO15" s="637"/>
      <c r="AP15" s="637"/>
      <c r="AQ15" s="638"/>
      <c r="AR15" s="636" t="str">
        <f>AR2</f>
        <v>Jahr 2023</v>
      </c>
      <c r="AS15" s="637"/>
      <c r="AT15" s="637"/>
      <c r="AU15" s="637"/>
      <c r="AV15" s="637"/>
      <c r="AW15" s="637"/>
      <c r="AX15" s="637"/>
      <c r="AY15" s="637"/>
      <c r="AZ15" s="637"/>
      <c r="BA15" s="637"/>
      <c r="BB15" s="637"/>
      <c r="BC15" s="637"/>
      <c r="BD15" s="637"/>
      <c r="BE15" s="637"/>
      <c r="BF15" s="637"/>
      <c r="BG15" s="637"/>
      <c r="BH15" s="637"/>
      <c r="BI15" s="637"/>
      <c r="BJ15" s="637"/>
      <c r="BK15" s="637"/>
      <c r="BL15" s="637"/>
      <c r="BM15" s="637"/>
      <c r="BN15" s="637"/>
      <c r="BO15" s="638"/>
      <c r="BP15" s="636" t="str">
        <f>BP2</f>
        <v>Jahr 2024</v>
      </c>
      <c r="BQ15" s="637"/>
      <c r="BR15" s="637"/>
      <c r="BS15" s="637"/>
      <c r="BT15" s="637"/>
      <c r="BU15" s="637"/>
      <c r="BV15" s="637"/>
      <c r="BW15" s="637"/>
      <c r="BX15" s="637"/>
      <c r="BY15" s="637"/>
      <c r="BZ15" s="637"/>
      <c r="CA15" s="637"/>
      <c r="CB15" s="637"/>
      <c r="CC15" s="637"/>
      <c r="CD15" s="637"/>
      <c r="CE15" s="637"/>
      <c r="CF15" s="637"/>
      <c r="CG15" s="637"/>
      <c r="CH15" s="637"/>
      <c r="CI15" s="637"/>
      <c r="CJ15" s="637"/>
      <c r="CK15" s="637"/>
      <c r="CL15" s="637"/>
      <c r="CM15" s="638"/>
      <c r="CN15" s="636" t="str">
        <f>CN2</f>
        <v>Jahr 2025</v>
      </c>
      <c r="CO15" s="637"/>
      <c r="CP15" s="637"/>
      <c r="CQ15" s="637"/>
      <c r="CR15" s="637"/>
      <c r="CS15" s="637"/>
      <c r="CT15" s="637"/>
      <c r="CU15" s="637"/>
      <c r="CV15" s="637"/>
      <c r="CW15" s="637"/>
      <c r="CX15" s="637"/>
      <c r="CY15" s="637"/>
      <c r="CZ15" s="637"/>
      <c r="DA15" s="637"/>
      <c r="DB15" s="637"/>
      <c r="DC15" s="637"/>
      <c r="DD15" s="637"/>
      <c r="DE15" s="637"/>
      <c r="DF15" s="637"/>
      <c r="DG15" s="637"/>
      <c r="DH15" s="637"/>
      <c r="DI15" s="637"/>
      <c r="DJ15" s="637"/>
      <c r="DK15" s="638"/>
      <c r="DL15" s="636" t="str">
        <f>DL2</f>
        <v>Jahr 2026</v>
      </c>
      <c r="DM15" s="637"/>
      <c r="DN15" s="637"/>
      <c r="DO15" s="637"/>
      <c r="DP15" s="637"/>
      <c r="DQ15" s="637"/>
      <c r="DR15" s="637"/>
      <c r="DS15" s="637"/>
      <c r="DT15" s="637"/>
      <c r="DU15" s="637"/>
      <c r="DV15" s="637"/>
      <c r="DW15" s="637"/>
      <c r="DX15" s="637"/>
      <c r="DY15" s="637"/>
      <c r="DZ15" s="637"/>
      <c r="EA15" s="637"/>
      <c r="EB15" s="637"/>
      <c r="EC15" s="637"/>
      <c r="ED15" s="144"/>
      <c r="EE15" s="660" t="s">
        <v>15</v>
      </c>
      <c r="EF15" s="661"/>
      <c r="EG15" s="661"/>
      <c r="EH15" s="662"/>
      <c r="EI15" s="29"/>
      <c r="EJ15" s="29"/>
      <c r="EK15" s="666" t="s">
        <v>52</v>
      </c>
      <c r="EL15" s="667"/>
      <c r="EM15" s="667"/>
      <c r="EN15" s="668"/>
      <c r="EP15" s="29"/>
    </row>
    <row r="16" spans="1:152" ht="9" customHeight="1" thickBot="1" x14ac:dyDescent="0.2">
      <c r="B16" s="582"/>
      <c r="C16" s="583"/>
      <c r="D16" s="584"/>
      <c r="E16" s="581"/>
      <c r="F16" s="629" t="s">
        <v>7</v>
      </c>
      <c r="G16" s="630"/>
      <c r="H16" s="629" t="s">
        <v>8</v>
      </c>
      <c r="I16" s="630"/>
      <c r="J16" s="629" t="s">
        <v>9</v>
      </c>
      <c r="K16" s="630"/>
      <c r="L16" s="629" t="s">
        <v>10</v>
      </c>
      <c r="M16" s="630"/>
      <c r="N16" s="629" t="s">
        <v>11</v>
      </c>
      <c r="O16" s="630"/>
      <c r="P16" s="629" t="s">
        <v>12</v>
      </c>
      <c r="Q16" s="630"/>
      <c r="R16" s="629" t="s">
        <v>13</v>
      </c>
      <c r="S16" s="630"/>
      <c r="T16" s="629" t="s">
        <v>2</v>
      </c>
      <c r="U16" s="630"/>
      <c r="V16" s="629" t="s">
        <v>3</v>
      </c>
      <c r="W16" s="630"/>
      <c r="X16" s="629" t="s">
        <v>4</v>
      </c>
      <c r="Y16" s="630"/>
      <c r="Z16" s="629" t="s">
        <v>5</v>
      </c>
      <c r="AA16" s="630"/>
      <c r="AB16" s="629" t="s">
        <v>6</v>
      </c>
      <c r="AC16" s="630"/>
      <c r="AD16" s="629" t="s">
        <v>7</v>
      </c>
      <c r="AE16" s="630"/>
      <c r="AF16" s="629" t="s">
        <v>8</v>
      </c>
      <c r="AG16" s="630"/>
      <c r="AH16" s="629" t="s">
        <v>9</v>
      </c>
      <c r="AI16" s="630"/>
      <c r="AJ16" s="629" t="s">
        <v>10</v>
      </c>
      <c r="AK16" s="630"/>
      <c r="AL16" s="629" t="s">
        <v>11</v>
      </c>
      <c r="AM16" s="630"/>
      <c r="AN16" s="629" t="s">
        <v>12</v>
      </c>
      <c r="AO16" s="630"/>
      <c r="AP16" s="629" t="s">
        <v>13</v>
      </c>
      <c r="AQ16" s="630"/>
      <c r="AR16" s="629" t="s">
        <v>2</v>
      </c>
      <c r="AS16" s="630"/>
      <c r="AT16" s="629" t="s">
        <v>3</v>
      </c>
      <c r="AU16" s="630"/>
      <c r="AV16" s="629" t="s">
        <v>4</v>
      </c>
      <c r="AW16" s="630"/>
      <c r="AX16" s="629" t="s">
        <v>5</v>
      </c>
      <c r="AY16" s="630"/>
      <c r="AZ16" s="629" t="s">
        <v>6</v>
      </c>
      <c r="BA16" s="630"/>
      <c r="BB16" s="629" t="s">
        <v>7</v>
      </c>
      <c r="BC16" s="630"/>
      <c r="BD16" s="629" t="s">
        <v>8</v>
      </c>
      <c r="BE16" s="630"/>
      <c r="BF16" s="629" t="s">
        <v>9</v>
      </c>
      <c r="BG16" s="630"/>
      <c r="BH16" s="629" t="s">
        <v>10</v>
      </c>
      <c r="BI16" s="630"/>
      <c r="BJ16" s="629" t="s">
        <v>11</v>
      </c>
      <c r="BK16" s="630"/>
      <c r="BL16" s="629" t="s">
        <v>12</v>
      </c>
      <c r="BM16" s="630"/>
      <c r="BN16" s="629" t="s">
        <v>13</v>
      </c>
      <c r="BO16" s="630"/>
      <c r="BP16" s="629" t="s">
        <v>2</v>
      </c>
      <c r="BQ16" s="630"/>
      <c r="BR16" s="629" t="s">
        <v>3</v>
      </c>
      <c r="BS16" s="630"/>
      <c r="BT16" s="629" t="s">
        <v>4</v>
      </c>
      <c r="BU16" s="630"/>
      <c r="BV16" s="629" t="s">
        <v>5</v>
      </c>
      <c r="BW16" s="630"/>
      <c r="BX16" s="629" t="s">
        <v>6</v>
      </c>
      <c r="BY16" s="630"/>
      <c r="BZ16" s="629" t="s">
        <v>7</v>
      </c>
      <c r="CA16" s="630"/>
      <c r="CB16" s="629" t="s">
        <v>8</v>
      </c>
      <c r="CC16" s="630"/>
      <c r="CD16" s="629" t="s">
        <v>9</v>
      </c>
      <c r="CE16" s="630"/>
      <c r="CF16" s="629" t="s">
        <v>10</v>
      </c>
      <c r="CG16" s="630"/>
      <c r="CH16" s="629" t="s">
        <v>11</v>
      </c>
      <c r="CI16" s="630"/>
      <c r="CJ16" s="629" t="s">
        <v>12</v>
      </c>
      <c r="CK16" s="630"/>
      <c r="CL16" s="629" t="s">
        <v>13</v>
      </c>
      <c r="CM16" s="630"/>
      <c r="CN16" s="629" t="s">
        <v>2</v>
      </c>
      <c r="CO16" s="630"/>
      <c r="CP16" s="629" t="s">
        <v>3</v>
      </c>
      <c r="CQ16" s="630"/>
      <c r="CR16" s="629" t="s">
        <v>4</v>
      </c>
      <c r="CS16" s="630"/>
      <c r="CT16" s="629" t="s">
        <v>5</v>
      </c>
      <c r="CU16" s="630"/>
      <c r="CV16" s="629" t="s">
        <v>6</v>
      </c>
      <c r="CW16" s="630"/>
      <c r="CX16" s="629" t="s">
        <v>7</v>
      </c>
      <c r="CY16" s="630"/>
      <c r="CZ16" s="629" t="s">
        <v>8</v>
      </c>
      <c r="DA16" s="630"/>
      <c r="DB16" s="629" t="s">
        <v>9</v>
      </c>
      <c r="DC16" s="630"/>
      <c r="DD16" s="629" t="s">
        <v>10</v>
      </c>
      <c r="DE16" s="630"/>
      <c r="DF16" s="629" t="s">
        <v>11</v>
      </c>
      <c r="DG16" s="630"/>
      <c r="DH16" s="629" t="s">
        <v>12</v>
      </c>
      <c r="DI16" s="630"/>
      <c r="DJ16" s="629" t="s">
        <v>13</v>
      </c>
      <c r="DK16" s="630"/>
      <c r="DL16" s="629" t="s">
        <v>2</v>
      </c>
      <c r="DM16" s="630"/>
      <c r="DN16" s="629" t="s">
        <v>3</v>
      </c>
      <c r="DO16" s="630"/>
      <c r="DP16" s="629" t="s">
        <v>4</v>
      </c>
      <c r="DQ16" s="630"/>
      <c r="DR16" s="629" t="s">
        <v>5</v>
      </c>
      <c r="DS16" s="630"/>
      <c r="DT16" s="629" t="s">
        <v>6</v>
      </c>
      <c r="DU16" s="630"/>
      <c r="DV16" s="629" t="s">
        <v>7</v>
      </c>
      <c r="DW16" s="630"/>
      <c r="DX16" s="629" t="s">
        <v>8</v>
      </c>
      <c r="DY16" s="630"/>
      <c r="DZ16" s="629" t="s">
        <v>9</v>
      </c>
      <c r="EA16" s="630"/>
      <c r="EB16" s="629" t="s">
        <v>10</v>
      </c>
      <c r="EC16" s="630"/>
      <c r="ED16" s="144"/>
      <c r="EE16" s="663"/>
      <c r="EF16" s="664"/>
      <c r="EG16" s="664"/>
      <c r="EH16" s="665"/>
      <c r="EI16" s="29"/>
      <c r="EJ16" s="29"/>
      <c r="EK16" s="669"/>
      <c r="EL16" s="670"/>
      <c r="EM16" s="670"/>
      <c r="EN16" s="671"/>
      <c r="EP16" s="29"/>
    </row>
    <row r="17" spans="1:153" ht="9" customHeight="1" thickBot="1" x14ac:dyDescent="0.2">
      <c r="A17" s="188"/>
      <c r="B17" s="189"/>
      <c r="C17" s="492"/>
      <c r="D17" s="493"/>
      <c r="E17" s="482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7"/>
      <c r="AS17" s="497"/>
      <c r="AT17" s="497"/>
      <c r="AU17" s="497"/>
      <c r="AV17" s="497"/>
      <c r="AW17" s="497"/>
      <c r="AX17" s="497"/>
      <c r="AY17" s="497"/>
      <c r="AZ17" s="497"/>
      <c r="BA17" s="497"/>
      <c r="BB17" s="497"/>
      <c r="BC17" s="497"/>
      <c r="BD17" s="497"/>
      <c r="BE17" s="497"/>
      <c r="BF17" s="497"/>
      <c r="BG17" s="497"/>
      <c r="BH17" s="497"/>
      <c r="BI17" s="497"/>
      <c r="BJ17" s="497"/>
      <c r="BK17" s="497"/>
      <c r="BL17" s="497"/>
      <c r="BM17" s="497"/>
      <c r="BN17" s="497"/>
      <c r="BO17" s="497"/>
      <c r="BP17" s="497"/>
      <c r="BQ17" s="497"/>
      <c r="BR17" s="497"/>
      <c r="BS17" s="497"/>
      <c r="BT17" s="497"/>
      <c r="BU17" s="497"/>
      <c r="BV17" s="497"/>
      <c r="BW17" s="497"/>
      <c r="BX17" s="497"/>
      <c r="BY17" s="497"/>
      <c r="BZ17" s="497"/>
      <c r="CA17" s="497"/>
      <c r="CB17" s="497"/>
      <c r="CC17" s="497"/>
      <c r="CD17" s="497"/>
      <c r="CE17" s="497"/>
      <c r="CF17" s="497"/>
      <c r="CG17" s="497"/>
      <c r="CH17" s="497"/>
      <c r="CI17" s="497"/>
      <c r="CJ17" s="497"/>
      <c r="CK17" s="497"/>
      <c r="CL17" s="497"/>
      <c r="CM17" s="497"/>
      <c r="CN17" s="497"/>
      <c r="CO17" s="497"/>
      <c r="CP17" s="497"/>
      <c r="CQ17" s="497"/>
      <c r="CR17" s="497"/>
      <c r="CS17" s="497"/>
      <c r="CT17" s="497"/>
      <c r="CU17" s="497"/>
      <c r="CV17" s="497"/>
      <c r="CW17" s="497"/>
      <c r="CX17" s="497"/>
      <c r="CY17" s="497"/>
      <c r="CZ17" s="497"/>
      <c r="DA17" s="497"/>
      <c r="DB17" s="497"/>
      <c r="DC17" s="497"/>
      <c r="DD17" s="497"/>
      <c r="DE17" s="497"/>
      <c r="DF17" s="497"/>
      <c r="DG17" s="497"/>
      <c r="DH17" s="497"/>
      <c r="DI17" s="497"/>
      <c r="DJ17" s="497"/>
      <c r="DK17" s="497"/>
      <c r="DL17" s="496"/>
      <c r="DM17" s="496"/>
      <c r="DN17" s="496"/>
      <c r="DO17" s="496"/>
      <c r="DP17" s="496"/>
      <c r="DQ17" s="496"/>
      <c r="DR17" s="496"/>
      <c r="DS17" s="496"/>
      <c r="DT17" s="496"/>
      <c r="DU17" s="496"/>
      <c r="DV17" s="496"/>
      <c r="DW17" s="496"/>
      <c r="DX17" s="496"/>
      <c r="DY17" s="496"/>
      <c r="DZ17" s="496"/>
      <c r="EA17" s="496"/>
      <c r="EB17" s="496"/>
      <c r="EC17" s="496"/>
      <c r="ED17" s="49"/>
      <c r="EE17" s="498"/>
      <c r="EF17" s="499"/>
      <c r="EG17" s="499"/>
      <c r="EH17" s="500"/>
      <c r="EI17" s="30"/>
      <c r="EJ17" s="30"/>
      <c r="EK17" s="501"/>
      <c r="EL17" s="502"/>
      <c r="EM17" s="503"/>
      <c r="EN17" s="504"/>
      <c r="EO17" s="49"/>
      <c r="EP17" s="30"/>
      <c r="EQ17" s="49"/>
      <c r="ER17" s="482"/>
      <c r="ES17" s="482"/>
      <c r="ET17" s="482"/>
      <c r="EU17" s="482"/>
      <c r="EV17" s="50"/>
    </row>
    <row r="18" spans="1:153" ht="9" customHeight="1" x14ac:dyDescent="0.2">
      <c r="A18" s="188"/>
      <c r="B18" s="568"/>
      <c r="C18" s="125"/>
      <c r="D18" s="126"/>
      <c r="E18" s="515"/>
      <c r="F18" s="688"/>
      <c r="G18" s="688"/>
      <c r="H18" s="683"/>
      <c r="I18" s="684"/>
      <c r="J18" s="683"/>
      <c r="K18" s="684"/>
      <c r="L18" s="683"/>
      <c r="M18" s="684"/>
      <c r="N18" s="683"/>
      <c r="O18" s="684"/>
      <c r="P18" s="683"/>
      <c r="Q18" s="684"/>
      <c r="R18" s="683"/>
      <c r="S18" s="684"/>
      <c r="T18" s="683"/>
      <c r="U18" s="684"/>
      <c r="V18" s="683"/>
      <c r="W18" s="684"/>
      <c r="X18" s="683"/>
      <c r="Y18" s="684"/>
      <c r="Z18" s="683"/>
      <c r="AA18" s="684"/>
      <c r="AB18" s="683"/>
      <c r="AC18" s="684"/>
      <c r="AD18" s="683"/>
      <c r="AE18" s="684"/>
      <c r="AF18" s="683"/>
      <c r="AG18" s="684"/>
      <c r="AH18" s="683"/>
      <c r="AI18" s="684"/>
      <c r="AJ18" s="683"/>
      <c r="AK18" s="684"/>
      <c r="AL18" s="683"/>
      <c r="AM18" s="684"/>
      <c r="AN18" s="683"/>
      <c r="AO18" s="684"/>
      <c r="AP18" s="683"/>
      <c r="AQ18" s="684"/>
      <c r="AR18" s="683"/>
      <c r="AS18" s="684"/>
      <c r="AT18" s="683"/>
      <c r="AU18" s="684"/>
      <c r="AV18" s="683"/>
      <c r="AW18" s="684"/>
      <c r="AX18" s="683"/>
      <c r="AY18" s="684"/>
      <c r="AZ18" s="683"/>
      <c r="BA18" s="684"/>
      <c r="BB18" s="683"/>
      <c r="BC18" s="684"/>
      <c r="BD18" s="683"/>
      <c r="BE18" s="684"/>
      <c r="BF18" s="683"/>
      <c r="BG18" s="684"/>
      <c r="BH18" s="683"/>
      <c r="BI18" s="684"/>
      <c r="BJ18" s="683"/>
      <c r="BK18" s="684"/>
      <c r="BL18" s="683"/>
      <c r="BM18" s="684"/>
      <c r="BN18" s="683"/>
      <c r="BO18" s="684"/>
      <c r="BP18" s="683"/>
      <c r="BQ18" s="684"/>
      <c r="BR18" s="683"/>
      <c r="BS18" s="684"/>
      <c r="BT18" s="683"/>
      <c r="BU18" s="684"/>
      <c r="BV18" s="683"/>
      <c r="BW18" s="684"/>
      <c r="BX18" s="683"/>
      <c r="BY18" s="684"/>
      <c r="BZ18" s="683"/>
      <c r="CA18" s="684"/>
      <c r="CB18" s="683"/>
      <c r="CC18" s="684"/>
      <c r="CD18" s="683"/>
      <c r="CE18" s="684"/>
      <c r="CF18" s="683"/>
      <c r="CG18" s="684"/>
      <c r="CH18" s="683"/>
      <c r="CI18" s="684"/>
      <c r="CJ18" s="683"/>
      <c r="CK18" s="684"/>
      <c r="CL18" s="683"/>
      <c r="CM18" s="684"/>
      <c r="CN18" s="683"/>
      <c r="CO18" s="684"/>
      <c r="CP18" s="683"/>
      <c r="CQ18" s="684"/>
      <c r="CR18" s="683"/>
      <c r="CS18" s="684"/>
      <c r="CT18" s="683"/>
      <c r="CU18" s="684"/>
      <c r="CV18" s="683"/>
      <c r="CW18" s="684"/>
      <c r="CX18" s="683"/>
      <c r="CY18" s="684"/>
      <c r="CZ18" s="683"/>
      <c r="DA18" s="684"/>
      <c r="DB18" s="683"/>
      <c r="DC18" s="684"/>
      <c r="DD18" s="683"/>
      <c r="DE18" s="684"/>
      <c r="DF18" s="683"/>
      <c r="DG18" s="684"/>
      <c r="DH18" s="683"/>
      <c r="DI18" s="684"/>
      <c r="DJ18" s="683"/>
      <c r="DK18" s="684"/>
      <c r="DL18" s="683"/>
      <c r="DM18" s="684"/>
      <c r="DN18" s="683"/>
      <c r="DO18" s="684"/>
      <c r="DP18" s="683"/>
      <c r="DQ18" s="684"/>
      <c r="DR18" s="683"/>
      <c r="DS18" s="684"/>
      <c r="DT18" s="683"/>
      <c r="DU18" s="684"/>
      <c r="DV18" s="683"/>
      <c r="DW18" s="684"/>
      <c r="DX18" s="683"/>
      <c r="DY18" s="684"/>
      <c r="DZ18" s="683"/>
      <c r="EA18" s="684"/>
      <c r="EB18" s="683"/>
      <c r="EC18" s="689"/>
      <c r="ED18" s="49"/>
      <c r="EE18" s="92"/>
      <c r="EF18" s="93"/>
      <c r="EG18" s="93"/>
      <c r="EH18" s="94"/>
      <c r="EI18" s="49"/>
      <c r="EJ18" s="49"/>
      <c r="EK18" s="516"/>
      <c r="EL18" s="517"/>
      <c r="EM18" s="517"/>
      <c r="EN18" s="518"/>
      <c r="EO18" s="49"/>
      <c r="EP18" s="49"/>
      <c r="EQ18" s="49"/>
      <c r="ER18" s="519"/>
      <c r="ES18" s="519"/>
      <c r="ET18" s="519"/>
      <c r="EU18" s="482"/>
      <c r="EV18" s="50"/>
    </row>
    <row r="19" spans="1:153" ht="9" customHeight="1" x14ac:dyDescent="0.2">
      <c r="A19" s="188"/>
      <c r="B19" s="569" t="s">
        <v>22</v>
      </c>
      <c r="C19" s="521" t="s">
        <v>18</v>
      </c>
      <c r="D19" s="585" t="s">
        <v>34</v>
      </c>
      <c r="E19" s="609" t="s">
        <v>218</v>
      </c>
      <c r="F19" s="690"/>
      <c r="G19" s="690"/>
      <c r="H19" s="691">
        <v>16</v>
      </c>
      <c r="I19" s="692"/>
      <c r="J19" s="691">
        <v>16</v>
      </c>
      <c r="K19" s="692"/>
      <c r="L19" s="691">
        <v>16</v>
      </c>
      <c r="M19" s="692"/>
      <c r="N19" s="691">
        <v>16</v>
      </c>
      <c r="O19" s="692"/>
      <c r="P19" s="691">
        <v>16</v>
      </c>
      <c r="Q19" s="692"/>
      <c r="R19" s="691">
        <v>16</v>
      </c>
      <c r="S19" s="692"/>
      <c r="T19" s="691">
        <v>16</v>
      </c>
      <c r="U19" s="692"/>
      <c r="V19" s="691">
        <v>16</v>
      </c>
      <c r="W19" s="692"/>
      <c r="X19" s="691">
        <v>16</v>
      </c>
      <c r="Y19" s="692"/>
      <c r="Z19" s="691">
        <v>16</v>
      </c>
      <c r="AA19" s="692"/>
      <c r="AB19" s="691">
        <v>16</v>
      </c>
      <c r="AC19" s="692"/>
      <c r="AD19" s="691">
        <v>16</v>
      </c>
      <c r="AE19" s="692"/>
      <c r="AF19" s="691">
        <v>16</v>
      </c>
      <c r="AG19" s="692"/>
      <c r="AH19" s="691">
        <v>16</v>
      </c>
      <c r="AI19" s="692"/>
      <c r="AJ19" s="691">
        <v>16</v>
      </c>
      <c r="AK19" s="692"/>
      <c r="AL19" s="691">
        <v>16</v>
      </c>
      <c r="AM19" s="692"/>
      <c r="AN19" s="691">
        <v>16</v>
      </c>
      <c r="AO19" s="692"/>
      <c r="AP19" s="691">
        <v>16</v>
      </c>
      <c r="AQ19" s="692"/>
      <c r="AR19" s="691">
        <v>16</v>
      </c>
      <c r="AS19" s="692"/>
      <c r="AT19" s="691">
        <v>16</v>
      </c>
      <c r="AU19" s="692"/>
      <c r="AV19" s="691">
        <v>16</v>
      </c>
      <c r="AW19" s="692"/>
      <c r="AX19" s="691">
        <v>16</v>
      </c>
      <c r="AY19" s="692"/>
      <c r="AZ19" s="691">
        <v>16</v>
      </c>
      <c r="BA19" s="692"/>
      <c r="BB19" s="691">
        <v>16</v>
      </c>
      <c r="BC19" s="692"/>
      <c r="BD19" s="691">
        <v>16</v>
      </c>
      <c r="BE19" s="692"/>
      <c r="BF19" s="691">
        <v>16</v>
      </c>
      <c r="BG19" s="692"/>
      <c r="BH19" s="691">
        <v>16</v>
      </c>
      <c r="BI19" s="692"/>
      <c r="BJ19" s="691">
        <v>16</v>
      </c>
      <c r="BK19" s="692"/>
      <c r="BL19" s="691">
        <v>16</v>
      </c>
      <c r="BM19" s="692"/>
      <c r="BN19" s="691">
        <v>16</v>
      </c>
      <c r="BO19" s="692"/>
      <c r="BP19" s="691">
        <v>16</v>
      </c>
      <c r="BQ19" s="692"/>
      <c r="BR19" s="691">
        <v>16</v>
      </c>
      <c r="BS19" s="692"/>
      <c r="BT19" s="691">
        <v>16</v>
      </c>
      <c r="BU19" s="692"/>
      <c r="BV19" s="691">
        <v>16</v>
      </c>
      <c r="BW19" s="692"/>
      <c r="BX19" s="691">
        <v>16</v>
      </c>
      <c r="BY19" s="692"/>
      <c r="BZ19" s="691">
        <v>16</v>
      </c>
      <c r="CA19" s="692"/>
      <c r="CB19" s="691">
        <v>16</v>
      </c>
      <c r="CC19" s="692"/>
      <c r="CD19" s="691">
        <v>16</v>
      </c>
      <c r="CE19" s="692"/>
      <c r="CF19" s="691">
        <v>16</v>
      </c>
      <c r="CG19" s="692"/>
      <c r="CH19" s="691">
        <v>16</v>
      </c>
      <c r="CI19" s="692"/>
      <c r="CJ19" s="691">
        <v>16</v>
      </c>
      <c r="CK19" s="692"/>
      <c r="CL19" s="691">
        <v>16</v>
      </c>
      <c r="CM19" s="692"/>
      <c r="CN19" s="691">
        <v>16</v>
      </c>
      <c r="CO19" s="692"/>
      <c r="CP19" s="691">
        <v>16</v>
      </c>
      <c r="CQ19" s="692"/>
      <c r="CR19" s="691">
        <v>16</v>
      </c>
      <c r="CS19" s="692"/>
      <c r="CT19" s="691">
        <v>16</v>
      </c>
      <c r="CU19" s="692"/>
      <c r="CV19" s="691">
        <v>16</v>
      </c>
      <c r="CW19" s="692"/>
      <c r="CX19" s="691">
        <v>16</v>
      </c>
      <c r="CY19" s="692"/>
      <c r="CZ19" s="691">
        <v>16</v>
      </c>
      <c r="DA19" s="692"/>
      <c r="DB19" s="691">
        <v>16</v>
      </c>
      <c r="DC19" s="692"/>
      <c r="DD19" s="691">
        <v>16</v>
      </c>
      <c r="DE19" s="692"/>
      <c r="DF19" s="691">
        <v>16</v>
      </c>
      <c r="DG19" s="692"/>
      <c r="DH19" s="691">
        <v>16</v>
      </c>
      <c r="DI19" s="692"/>
      <c r="DJ19" s="694">
        <v>8</v>
      </c>
      <c r="DK19" s="694"/>
      <c r="DL19" s="694">
        <v>8</v>
      </c>
      <c r="DM19" s="694"/>
      <c r="DN19" s="694">
        <v>8</v>
      </c>
      <c r="DO19" s="694"/>
      <c r="DP19" s="694">
        <v>8</v>
      </c>
      <c r="DQ19" s="694"/>
      <c r="DR19" s="694">
        <v>8</v>
      </c>
      <c r="DS19" s="694"/>
      <c r="DT19" s="694">
        <v>8</v>
      </c>
      <c r="DU19" s="694"/>
      <c r="DV19" s="694">
        <v>8</v>
      </c>
      <c r="DW19" s="694"/>
      <c r="DX19" s="695"/>
      <c r="DY19" s="696"/>
      <c r="DZ19" s="695"/>
      <c r="EA19" s="696"/>
      <c r="EB19" s="695"/>
      <c r="EC19" s="697"/>
      <c r="ED19" s="49"/>
      <c r="EE19" s="523">
        <v>0</v>
      </c>
      <c r="EF19" s="231">
        <v>0</v>
      </c>
      <c r="EG19" s="231">
        <v>0</v>
      </c>
      <c r="EH19" s="524">
        <v>0</v>
      </c>
      <c r="EI19" s="49"/>
      <c r="EJ19" s="49"/>
      <c r="EK19" s="525">
        <f>EE19*SUM(F19:EC19)</f>
        <v>0</v>
      </c>
      <c r="EL19" s="526">
        <f>EF19*SUM(F19:EC19)</f>
        <v>0</v>
      </c>
      <c r="EM19" s="526">
        <f>EG19*SUM(F19:EC19)</f>
        <v>0</v>
      </c>
      <c r="EN19" s="527">
        <f>EH19*SUM(F19:EC19)</f>
        <v>0</v>
      </c>
      <c r="EO19" s="49"/>
      <c r="EP19" s="49"/>
      <c r="EQ19" s="49"/>
      <c r="ER19" s="528"/>
      <c r="ES19" s="528"/>
      <c r="ET19" s="528"/>
      <c r="EU19" s="529"/>
      <c r="EV19" s="698"/>
      <c r="EW19" s="699"/>
    </row>
    <row r="20" spans="1:153" ht="9" hidden="1" customHeight="1" x14ac:dyDescent="0.2">
      <c r="A20" s="188"/>
      <c r="B20" s="569" t="s">
        <v>23</v>
      </c>
      <c r="C20" s="521" t="s">
        <v>46</v>
      </c>
      <c r="D20" s="585" t="s">
        <v>78</v>
      </c>
      <c r="E20" s="609"/>
      <c r="F20" s="690"/>
      <c r="G20" s="690"/>
      <c r="H20" s="693"/>
      <c r="I20" s="693"/>
      <c r="J20" s="693"/>
      <c r="K20" s="693"/>
      <c r="L20" s="693"/>
      <c r="M20" s="693"/>
      <c r="N20" s="693"/>
      <c r="O20" s="693"/>
      <c r="P20" s="693"/>
      <c r="Q20" s="693"/>
      <c r="R20" s="693"/>
      <c r="S20" s="693"/>
      <c r="T20" s="693"/>
      <c r="U20" s="693"/>
      <c r="V20" s="693"/>
      <c r="W20" s="693"/>
      <c r="X20" s="693"/>
      <c r="Y20" s="693"/>
      <c r="Z20" s="693"/>
      <c r="AA20" s="693"/>
      <c r="AB20" s="693"/>
      <c r="AC20" s="693"/>
      <c r="AD20" s="693"/>
      <c r="AE20" s="693"/>
      <c r="AF20" s="693"/>
      <c r="AG20" s="693"/>
      <c r="AH20" s="693"/>
      <c r="AI20" s="693"/>
      <c r="AJ20" s="693"/>
      <c r="AK20" s="693"/>
      <c r="AL20" s="693"/>
      <c r="AM20" s="693"/>
      <c r="AN20" s="693"/>
      <c r="AO20" s="693"/>
      <c r="AP20" s="693"/>
      <c r="AQ20" s="693"/>
      <c r="AR20" s="693"/>
      <c r="AS20" s="693"/>
      <c r="AT20" s="693"/>
      <c r="AU20" s="693"/>
      <c r="AV20" s="693"/>
      <c r="AW20" s="693"/>
      <c r="AX20" s="693"/>
      <c r="AY20" s="693"/>
      <c r="AZ20" s="693"/>
      <c r="BA20" s="693"/>
      <c r="BB20" s="693"/>
      <c r="BC20" s="693"/>
      <c r="BD20" s="693"/>
      <c r="BE20" s="693"/>
      <c r="BF20" s="693"/>
      <c r="BG20" s="693"/>
      <c r="BH20" s="693"/>
      <c r="BI20" s="693"/>
      <c r="BJ20" s="693"/>
      <c r="BK20" s="693"/>
      <c r="BL20" s="693"/>
      <c r="BM20" s="693"/>
      <c r="BN20" s="693"/>
      <c r="BO20" s="693"/>
      <c r="BP20" s="693"/>
      <c r="BQ20" s="693"/>
      <c r="BR20" s="693"/>
      <c r="BS20" s="693"/>
      <c r="BT20" s="693"/>
      <c r="BU20" s="693"/>
      <c r="BV20" s="693"/>
      <c r="BW20" s="693"/>
      <c r="BX20" s="693"/>
      <c r="BY20" s="693"/>
      <c r="BZ20" s="693"/>
      <c r="CA20" s="693"/>
      <c r="CB20" s="693"/>
      <c r="CC20" s="693"/>
      <c r="CD20" s="693"/>
      <c r="CE20" s="693"/>
      <c r="CF20" s="693"/>
      <c r="CG20" s="693"/>
      <c r="CH20" s="693"/>
      <c r="CI20" s="693"/>
      <c r="CJ20" s="693"/>
      <c r="CK20" s="693"/>
      <c r="CL20" s="693"/>
      <c r="CM20" s="693"/>
      <c r="CN20" s="693"/>
      <c r="CO20" s="693"/>
      <c r="CP20" s="693"/>
      <c r="CQ20" s="693"/>
      <c r="CR20" s="693"/>
      <c r="CS20" s="693"/>
      <c r="CT20" s="693"/>
      <c r="CU20" s="693"/>
      <c r="CV20" s="693"/>
      <c r="CW20" s="693"/>
      <c r="CX20" s="693"/>
      <c r="CY20" s="693"/>
      <c r="CZ20" s="693"/>
      <c r="DA20" s="693"/>
      <c r="DB20" s="693"/>
      <c r="DC20" s="693"/>
      <c r="DD20" s="693"/>
      <c r="DE20" s="693"/>
      <c r="DF20" s="693"/>
      <c r="DG20" s="693"/>
      <c r="DH20" s="693"/>
      <c r="DI20" s="693"/>
      <c r="DJ20" s="693"/>
      <c r="DK20" s="693"/>
      <c r="DL20" s="693"/>
      <c r="DM20" s="693"/>
      <c r="DN20" s="693"/>
      <c r="DO20" s="693"/>
      <c r="DP20" s="693"/>
      <c r="DQ20" s="693"/>
      <c r="DR20" s="693"/>
      <c r="DS20" s="693"/>
      <c r="DT20" s="693"/>
      <c r="DU20" s="693"/>
      <c r="DV20" s="693"/>
      <c r="DW20" s="693"/>
      <c r="DX20" s="695"/>
      <c r="DY20" s="696"/>
      <c r="DZ20" s="695"/>
      <c r="EA20" s="696"/>
      <c r="EB20" s="695"/>
      <c r="EC20" s="697"/>
      <c r="ED20" s="49"/>
      <c r="EE20" s="523">
        <v>0</v>
      </c>
      <c r="EF20" s="530">
        <v>0</v>
      </c>
      <c r="EG20" s="531">
        <v>0</v>
      </c>
      <c r="EH20" s="532">
        <v>0</v>
      </c>
      <c r="EI20" s="49"/>
      <c r="EJ20" s="49"/>
      <c r="EK20" s="525">
        <f>EE20*SUM(F20:EC20)</f>
        <v>0</v>
      </c>
      <c r="EL20" s="533">
        <f t="shared" ref="EL20:EL42" si="0">EF20*SUM(F20:EC20)</f>
        <v>0</v>
      </c>
      <c r="EM20" s="533">
        <f t="shared" ref="EM20:EM42" si="1">EG20*SUM(F20:EC20)</f>
        <v>0</v>
      </c>
      <c r="EN20" s="527">
        <f t="shared" ref="EN20:EN42" si="2">EH20*SUM(F20:EC20)</f>
        <v>0</v>
      </c>
      <c r="EO20" s="49"/>
      <c r="EP20" s="49"/>
      <c r="EQ20" s="49"/>
      <c r="ER20" s="528"/>
      <c r="ES20" s="528"/>
      <c r="ET20" s="528"/>
      <c r="EU20" s="529"/>
      <c r="EV20" s="700"/>
      <c r="EW20" s="701"/>
    </row>
    <row r="21" spans="1:153" ht="9" customHeight="1" x14ac:dyDescent="0.2">
      <c r="A21" s="188"/>
      <c r="B21" s="570"/>
      <c r="C21" s="109"/>
      <c r="D21" s="586"/>
      <c r="E21" s="610" t="s">
        <v>219</v>
      </c>
      <c r="F21" s="650"/>
      <c r="G21" s="651"/>
      <c r="H21" s="702">
        <f>H19/200</f>
        <v>0.08</v>
      </c>
      <c r="I21" s="703"/>
      <c r="J21" s="702">
        <f t="shared" ref="J21" si="3">J19/200</f>
        <v>0.08</v>
      </c>
      <c r="K21" s="703"/>
      <c r="L21" s="702">
        <f t="shared" ref="L21" si="4">L19/200</f>
        <v>0.08</v>
      </c>
      <c r="M21" s="703"/>
      <c r="N21" s="702">
        <f t="shared" ref="N21" si="5">N19/200</f>
        <v>0.08</v>
      </c>
      <c r="O21" s="703"/>
      <c r="P21" s="702">
        <f t="shared" ref="P21" si="6">P19/200</f>
        <v>0.08</v>
      </c>
      <c r="Q21" s="703"/>
      <c r="R21" s="702">
        <f t="shared" ref="R21" si="7">R19/200</f>
        <v>0.08</v>
      </c>
      <c r="S21" s="703"/>
      <c r="T21" s="702">
        <f t="shared" ref="T21" si="8">T19/200</f>
        <v>0.08</v>
      </c>
      <c r="U21" s="703"/>
      <c r="V21" s="702">
        <f t="shared" ref="V21" si="9">V19/200</f>
        <v>0.08</v>
      </c>
      <c r="W21" s="703"/>
      <c r="X21" s="702">
        <f t="shared" ref="X21" si="10">X19/200</f>
        <v>0.08</v>
      </c>
      <c r="Y21" s="703"/>
      <c r="Z21" s="702">
        <f t="shared" ref="Z21" si="11">Z19/200</f>
        <v>0.08</v>
      </c>
      <c r="AA21" s="703"/>
      <c r="AB21" s="702">
        <f t="shared" ref="AB21" si="12">AB19/200</f>
        <v>0.08</v>
      </c>
      <c r="AC21" s="703"/>
      <c r="AD21" s="702">
        <f t="shared" ref="AD21" si="13">AD19/200</f>
        <v>0.08</v>
      </c>
      <c r="AE21" s="703"/>
      <c r="AF21" s="702">
        <f t="shared" ref="AF21" si="14">AF19/200</f>
        <v>0.08</v>
      </c>
      <c r="AG21" s="703"/>
      <c r="AH21" s="702">
        <f t="shared" ref="AH21" si="15">AH19/200</f>
        <v>0.08</v>
      </c>
      <c r="AI21" s="703"/>
      <c r="AJ21" s="702">
        <f t="shared" ref="AJ21" si="16">AJ19/200</f>
        <v>0.08</v>
      </c>
      <c r="AK21" s="703"/>
      <c r="AL21" s="702">
        <f t="shared" ref="AL21" si="17">AL19/200</f>
        <v>0.08</v>
      </c>
      <c r="AM21" s="703"/>
      <c r="AN21" s="702">
        <f t="shared" ref="AN21" si="18">AN19/200</f>
        <v>0.08</v>
      </c>
      <c r="AO21" s="703"/>
      <c r="AP21" s="702">
        <f t="shared" ref="AP21" si="19">AP19/200</f>
        <v>0.08</v>
      </c>
      <c r="AQ21" s="703"/>
      <c r="AR21" s="702">
        <f t="shared" ref="AR21" si="20">AR19/200</f>
        <v>0.08</v>
      </c>
      <c r="AS21" s="703"/>
      <c r="AT21" s="702">
        <f t="shared" ref="AT21" si="21">AT19/200</f>
        <v>0.08</v>
      </c>
      <c r="AU21" s="703"/>
      <c r="AV21" s="702">
        <f t="shared" ref="AV21" si="22">AV19/200</f>
        <v>0.08</v>
      </c>
      <c r="AW21" s="703"/>
      <c r="AX21" s="702">
        <f t="shared" ref="AX21" si="23">AX19/200</f>
        <v>0.08</v>
      </c>
      <c r="AY21" s="703"/>
      <c r="AZ21" s="702">
        <f t="shared" ref="AZ21" si="24">AZ19/200</f>
        <v>0.08</v>
      </c>
      <c r="BA21" s="703"/>
      <c r="BB21" s="702">
        <f t="shared" ref="BB21" si="25">BB19/200</f>
        <v>0.08</v>
      </c>
      <c r="BC21" s="703"/>
      <c r="BD21" s="702">
        <f t="shared" ref="BD21" si="26">BD19/200</f>
        <v>0.08</v>
      </c>
      <c r="BE21" s="703"/>
      <c r="BF21" s="702">
        <f t="shared" ref="BF21" si="27">BF19/200</f>
        <v>0.08</v>
      </c>
      <c r="BG21" s="703"/>
      <c r="BH21" s="702">
        <f t="shared" ref="BH21" si="28">BH19/200</f>
        <v>0.08</v>
      </c>
      <c r="BI21" s="703"/>
      <c r="BJ21" s="702">
        <f t="shared" ref="BJ21" si="29">BJ19/200</f>
        <v>0.08</v>
      </c>
      <c r="BK21" s="703"/>
      <c r="BL21" s="702">
        <f t="shared" ref="BL21" si="30">BL19/200</f>
        <v>0.08</v>
      </c>
      <c r="BM21" s="703"/>
      <c r="BN21" s="702">
        <f t="shared" ref="BN21" si="31">BN19/200</f>
        <v>0.08</v>
      </c>
      <c r="BO21" s="703"/>
      <c r="BP21" s="702">
        <f t="shared" ref="BP21" si="32">BP19/200</f>
        <v>0.08</v>
      </c>
      <c r="BQ21" s="703"/>
      <c r="BR21" s="702">
        <f t="shared" ref="BR21" si="33">BR19/200</f>
        <v>0.08</v>
      </c>
      <c r="BS21" s="703"/>
      <c r="BT21" s="702">
        <f t="shared" ref="BT21" si="34">BT19/200</f>
        <v>0.08</v>
      </c>
      <c r="BU21" s="703"/>
      <c r="BV21" s="702">
        <f t="shared" ref="BV21" si="35">BV19/200</f>
        <v>0.08</v>
      </c>
      <c r="BW21" s="703"/>
      <c r="BX21" s="702">
        <f t="shared" ref="BX21" si="36">BX19/200</f>
        <v>0.08</v>
      </c>
      <c r="BY21" s="703"/>
      <c r="BZ21" s="702">
        <f t="shared" ref="BZ21" si="37">BZ19/200</f>
        <v>0.08</v>
      </c>
      <c r="CA21" s="703"/>
      <c r="CB21" s="702">
        <f t="shared" ref="CB21" si="38">CB19/200</f>
        <v>0.08</v>
      </c>
      <c r="CC21" s="703"/>
      <c r="CD21" s="702">
        <f t="shared" ref="CD21" si="39">CD19/200</f>
        <v>0.08</v>
      </c>
      <c r="CE21" s="703"/>
      <c r="CF21" s="702">
        <f t="shared" ref="CF21" si="40">CF19/200</f>
        <v>0.08</v>
      </c>
      <c r="CG21" s="703"/>
      <c r="CH21" s="702">
        <f t="shared" ref="CH21" si="41">CH19/200</f>
        <v>0.08</v>
      </c>
      <c r="CI21" s="703"/>
      <c r="CJ21" s="702">
        <f t="shared" ref="CJ21" si="42">CJ19/200</f>
        <v>0.08</v>
      </c>
      <c r="CK21" s="703"/>
      <c r="CL21" s="702">
        <f t="shared" ref="CL21" si="43">CL19/200</f>
        <v>0.08</v>
      </c>
      <c r="CM21" s="703"/>
      <c r="CN21" s="702">
        <f t="shared" ref="CN21" si="44">CN19/200</f>
        <v>0.08</v>
      </c>
      <c r="CO21" s="703"/>
      <c r="CP21" s="702">
        <f t="shared" ref="CP21" si="45">CP19/200</f>
        <v>0.08</v>
      </c>
      <c r="CQ21" s="703"/>
      <c r="CR21" s="702">
        <f t="shared" ref="CR21" si="46">CR19/200</f>
        <v>0.08</v>
      </c>
      <c r="CS21" s="703"/>
      <c r="CT21" s="702">
        <f t="shared" ref="CT21" si="47">CT19/200</f>
        <v>0.08</v>
      </c>
      <c r="CU21" s="703"/>
      <c r="CV21" s="702">
        <f t="shared" ref="CV21" si="48">CV19/200</f>
        <v>0.08</v>
      </c>
      <c r="CW21" s="703"/>
      <c r="CX21" s="702">
        <f t="shared" ref="CX21" si="49">CX19/200</f>
        <v>0.08</v>
      </c>
      <c r="CY21" s="703"/>
      <c r="CZ21" s="702">
        <f t="shared" ref="CZ21" si="50">CZ19/200</f>
        <v>0.08</v>
      </c>
      <c r="DA21" s="703"/>
      <c r="DB21" s="702">
        <f t="shared" ref="DB21" si="51">DB19/200</f>
        <v>0.08</v>
      </c>
      <c r="DC21" s="703"/>
      <c r="DD21" s="702">
        <f t="shared" ref="DD21" si="52">DD19/200</f>
        <v>0.08</v>
      </c>
      <c r="DE21" s="703"/>
      <c r="DF21" s="702">
        <f t="shared" ref="DF21" si="53">DF19/200</f>
        <v>0.08</v>
      </c>
      <c r="DG21" s="703"/>
      <c r="DH21" s="702">
        <f t="shared" ref="DH21" si="54">DH19/200</f>
        <v>0.08</v>
      </c>
      <c r="DI21" s="703"/>
      <c r="DJ21" s="702">
        <f t="shared" ref="DJ21" si="55">DJ19/200</f>
        <v>0.04</v>
      </c>
      <c r="DK21" s="703"/>
      <c r="DL21" s="702">
        <f t="shared" ref="DL21" si="56">DL19/200</f>
        <v>0.04</v>
      </c>
      <c r="DM21" s="703"/>
      <c r="DN21" s="702">
        <f t="shared" ref="DN21" si="57">DN19/200</f>
        <v>0.04</v>
      </c>
      <c r="DO21" s="703"/>
      <c r="DP21" s="702">
        <f t="shared" ref="DP21" si="58">DP19/200</f>
        <v>0.04</v>
      </c>
      <c r="DQ21" s="703"/>
      <c r="DR21" s="702">
        <f t="shared" ref="DR21" si="59">DR19/200</f>
        <v>0.04</v>
      </c>
      <c r="DS21" s="703"/>
      <c r="DT21" s="702">
        <f t="shared" ref="DT21" si="60">DT19/200</f>
        <v>0.04</v>
      </c>
      <c r="DU21" s="703"/>
      <c r="DV21" s="702">
        <f t="shared" ref="DV21" si="61">DV19/200</f>
        <v>0.04</v>
      </c>
      <c r="DW21" s="703"/>
      <c r="DX21" s="650"/>
      <c r="DY21" s="651"/>
      <c r="DZ21" s="650"/>
      <c r="EA21" s="651"/>
      <c r="EB21" s="650"/>
      <c r="EC21" s="706"/>
      <c r="ED21" s="49"/>
      <c r="EE21" s="523">
        <v>0</v>
      </c>
      <c r="EF21" s="530">
        <v>0</v>
      </c>
      <c r="EG21" s="530">
        <v>0</v>
      </c>
      <c r="EH21" s="524">
        <v>0</v>
      </c>
      <c r="EI21" s="49"/>
      <c r="EJ21" s="49"/>
      <c r="EK21" s="32">
        <f t="shared" ref="EK21:EK42" si="62">EE21*SUM(F21:EC21)</f>
        <v>0</v>
      </c>
      <c r="EL21" s="535">
        <f t="shared" si="0"/>
        <v>0</v>
      </c>
      <c r="EM21" s="535">
        <f t="shared" si="1"/>
        <v>0</v>
      </c>
      <c r="EN21" s="34">
        <f t="shared" si="2"/>
        <v>0</v>
      </c>
      <c r="EO21" s="49"/>
      <c r="EP21" s="49"/>
      <c r="EQ21" s="49"/>
      <c r="ER21" s="519"/>
      <c r="ES21" s="519"/>
      <c r="ET21" s="519"/>
      <c r="EU21" s="482"/>
      <c r="EV21" s="50"/>
    </row>
    <row r="22" spans="1:153" ht="11.1" customHeight="1" x14ac:dyDescent="0.2">
      <c r="A22" s="188"/>
      <c r="B22" s="571" t="s">
        <v>24</v>
      </c>
      <c r="C22" s="106" t="s">
        <v>68</v>
      </c>
      <c r="D22" s="587" t="s">
        <v>29</v>
      </c>
      <c r="E22" s="609" t="s">
        <v>218</v>
      </c>
      <c r="F22" s="688"/>
      <c r="G22" s="688"/>
      <c r="H22" s="707">
        <v>60</v>
      </c>
      <c r="I22" s="707"/>
      <c r="J22" s="704">
        <v>60</v>
      </c>
      <c r="K22" s="705"/>
      <c r="L22" s="704">
        <v>80</v>
      </c>
      <c r="M22" s="705"/>
      <c r="N22" s="704">
        <v>80</v>
      </c>
      <c r="O22" s="705"/>
      <c r="P22" s="704">
        <v>80</v>
      </c>
      <c r="Q22" s="705"/>
      <c r="R22" s="704">
        <v>80</v>
      </c>
      <c r="S22" s="705"/>
      <c r="T22" s="704">
        <v>100</v>
      </c>
      <c r="U22" s="705"/>
      <c r="V22" s="704">
        <v>100</v>
      </c>
      <c r="W22" s="705"/>
      <c r="X22" s="704">
        <v>100</v>
      </c>
      <c r="Y22" s="705"/>
      <c r="Z22" s="704">
        <v>100</v>
      </c>
      <c r="AA22" s="705"/>
      <c r="AB22" s="704">
        <v>100</v>
      </c>
      <c r="AC22" s="705"/>
      <c r="AD22" s="704">
        <v>100</v>
      </c>
      <c r="AE22" s="705"/>
      <c r="AF22" s="704">
        <v>100</v>
      </c>
      <c r="AG22" s="705"/>
      <c r="AH22" s="704">
        <v>100</v>
      </c>
      <c r="AI22" s="705"/>
      <c r="AJ22" s="704">
        <v>100</v>
      </c>
      <c r="AK22" s="705"/>
      <c r="AL22" s="704">
        <v>100</v>
      </c>
      <c r="AM22" s="705"/>
      <c r="AN22" s="704">
        <v>100</v>
      </c>
      <c r="AO22" s="705"/>
      <c r="AP22" s="704">
        <v>100</v>
      </c>
      <c r="AQ22" s="705"/>
      <c r="AR22" s="704">
        <v>100</v>
      </c>
      <c r="AS22" s="705"/>
      <c r="AT22" s="704">
        <v>100</v>
      </c>
      <c r="AU22" s="705"/>
      <c r="AV22" s="704">
        <v>100</v>
      </c>
      <c r="AW22" s="705"/>
      <c r="AX22" s="704">
        <v>100</v>
      </c>
      <c r="AY22" s="705"/>
      <c r="AZ22" s="704">
        <v>100</v>
      </c>
      <c r="BA22" s="705"/>
      <c r="BB22" s="704">
        <v>100</v>
      </c>
      <c r="BC22" s="705"/>
      <c r="BD22" s="704">
        <v>100</v>
      </c>
      <c r="BE22" s="705"/>
      <c r="BF22" s="704">
        <v>100</v>
      </c>
      <c r="BG22" s="705"/>
      <c r="BH22" s="704">
        <v>100</v>
      </c>
      <c r="BI22" s="705"/>
      <c r="BJ22" s="704">
        <v>100</v>
      </c>
      <c r="BK22" s="705"/>
      <c r="BL22" s="704">
        <v>100</v>
      </c>
      <c r="BM22" s="705"/>
      <c r="BN22" s="704">
        <v>100</v>
      </c>
      <c r="BO22" s="705"/>
      <c r="BP22" s="704">
        <v>100</v>
      </c>
      <c r="BQ22" s="705"/>
      <c r="BR22" s="704">
        <v>100</v>
      </c>
      <c r="BS22" s="705"/>
      <c r="BT22" s="704">
        <v>100</v>
      </c>
      <c r="BU22" s="705"/>
      <c r="BV22" s="704">
        <v>100</v>
      </c>
      <c r="BW22" s="705"/>
      <c r="BX22" s="704">
        <v>100</v>
      </c>
      <c r="BY22" s="705"/>
      <c r="BZ22" s="704">
        <v>100</v>
      </c>
      <c r="CA22" s="705"/>
      <c r="CB22" s="704">
        <v>100</v>
      </c>
      <c r="CC22" s="705"/>
      <c r="CD22" s="704">
        <v>100</v>
      </c>
      <c r="CE22" s="705"/>
      <c r="CF22" s="704">
        <v>100</v>
      </c>
      <c r="CG22" s="705"/>
      <c r="CH22" s="704">
        <v>100</v>
      </c>
      <c r="CI22" s="705"/>
      <c r="CJ22" s="704">
        <v>100</v>
      </c>
      <c r="CK22" s="705"/>
      <c r="CL22" s="704">
        <v>100</v>
      </c>
      <c r="CM22" s="705"/>
      <c r="CN22" s="704">
        <v>100</v>
      </c>
      <c r="CO22" s="705"/>
      <c r="CP22" s="704">
        <v>100</v>
      </c>
      <c r="CQ22" s="705"/>
      <c r="CR22" s="704">
        <v>100</v>
      </c>
      <c r="CS22" s="705"/>
      <c r="CT22" s="704">
        <v>100</v>
      </c>
      <c r="CU22" s="705"/>
      <c r="CV22" s="704">
        <v>100</v>
      </c>
      <c r="CW22" s="705"/>
      <c r="CX22" s="704">
        <v>100</v>
      </c>
      <c r="CY22" s="705"/>
      <c r="CZ22" s="704">
        <v>100</v>
      </c>
      <c r="DA22" s="705"/>
      <c r="DB22" s="704">
        <v>100</v>
      </c>
      <c r="DC22" s="705"/>
      <c r="DD22" s="704">
        <v>100</v>
      </c>
      <c r="DE22" s="705"/>
      <c r="DF22" s="704">
        <v>100</v>
      </c>
      <c r="DG22" s="705"/>
      <c r="DH22" s="704">
        <v>100</v>
      </c>
      <c r="DI22" s="705"/>
      <c r="DJ22" s="704">
        <v>100</v>
      </c>
      <c r="DK22" s="705"/>
      <c r="DL22" s="704">
        <v>40</v>
      </c>
      <c r="DM22" s="705"/>
      <c r="DN22" s="704">
        <v>40</v>
      </c>
      <c r="DO22" s="705"/>
      <c r="DP22" s="704">
        <v>32</v>
      </c>
      <c r="DQ22" s="705"/>
      <c r="DR22" s="704">
        <v>32</v>
      </c>
      <c r="DS22" s="705"/>
      <c r="DT22" s="704">
        <v>32</v>
      </c>
      <c r="DU22" s="705"/>
      <c r="DV22" s="704">
        <v>16</v>
      </c>
      <c r="DW22" s="705"/>
      <c r="DX22" s="683"/>
      <c r="DY22" s="684"/>
      <c r="DZ22" s="683"/>
      <c r="EA22" s="684"/>
      <c r="EB22" s="683"/>
      <c r="EC22" s="689"/>
      <c r="ED22" s="49"/>
      <c r="EE22" s="523">
        <v>0</v>
      </c>
      <c r="EF22" s="530">
        <v>0</v>
      </c>
      <c r="EG22" s="530">
        <v>0</v>
      </c>
      <c r="EH22" s="524">
        <v>0</v>
      </c>
      <c r="EI22" s="49"/>
      <c r="EJ22" s="49"/>
      <c r="EK22" s="525">
        <f t="shared" si="62"/>
        <v>0</v>
      </c>
      <c r="EL22" s="533">
        <f t="shared" si="0"/>
        <v>0</v>
      </c>
      <c r="EM22" s="533">
        <f t="shared" si="1"/>
        <v>0</v>
      </c>
      <c r="EN22" s="527">
        <f t="shared" si="2"/>
        <v>0</v>
      </c>
      <c r="EO22" s="49"/>
      <c r="EP22" s="49"/>
      <c r="EQ22" s="49"/>
      <c r="ER22" s="528"/>
      <c r="ES22" s="528"/>
      <c r="ET22" s="528"/>
      <c r="EU22" s="529"/>
      <c r="EV22" s="50"/>
    </row>
    <row r="23" spans="1:153" ht="9" customHeight="1" x14ac:dyDescent="0.2">
      <c r="A23" s="188"/>
      <c r="B23" s="570"/>
      <c r="C23" s="109"/>
      <c r="D23" s="586"/>
      <c r="E23" s="610" t="s">
        <v>219</v>
      </c>
      <c r="F23" s="650"/>
      <c r="G23" s="651"/>
      <c r="H23" s="702">
        <f>H22/200</f>
        <v>0.3</v>
      </c>
      <c r="I23" s="703"/>
      <c r="J23" s="702">
        <f t="shared" ref="J23" si="63">J22/200</f>
        <v>0.3</v>
      </c>
      <c r="K23" s="703"/>
      <c r="L23" s="702">
        <f t="shared" ref="L23" si="64">L22/200</f>
        <v>0.4</v>
      </c>
      <c r="M23" s="703"/>
      <c r="N23" s="702">
        <f t="shared" ref="N23" si="65">N22/200</f>
        <v>0.4</v>
      </c>
      <c r="O23" s="703"/>
      <c r="P23" s="702">
        <f t="shared" ref="P23" si="66">P22/200</f>
        <v>0.4</v>
      </c>
      <c r="Q23" s="703"/>
      <c r="R23" s="702">
        <f t="shared" ref="R23" si="67">R22/200</f>
        <v>0.4</v>
      </c>
      <c r="S23" s="703"/>
      <c r="T23" s="702">
        <f t="shared" ref="T23" si="68">T22/200</f>
        <v>0.5</v>
      </c>
      <c r="U23" s="703"/>
      <c r="V23" s="702">
        <f t="shared" ref="V23" si="69">V22/200</f>
        <v>0.5</v>
      </c>
      <c r="W23" s="703"/>
      <c r="X23" s="702">
        <f t="shared" ref="X23" si="70">X22/200</f>
        <v>0.5</v>
      </c>
      <c r="Y23" s="703"/>
      <c r="Z23" s="702">
        <f t="shared" ref="Z23" si="71">Z22/200</f>
        <v>0.5</v>
      </c>
      <c r="AA23" s="703"/>
      <c r="AB23" s="702">
        <f t="shared" ref="AB23" si="72">AB22/200</f>
        <v>0.5</v>
      </c>
      <c r="AC23" s="703"/>
      <c r="AD23" s="702">
        <f t="shared" ref="AD23" si="73">AD22/200</f>
        <v>0.5</v>
      </c>
      <c r="AE23" s="703"/>
      <c r="AF23" s="702">
        <f t="shared" ref="AF23" si="74">AF22/200</f>
        <v>0.5</v>
      </c>
      <c r="AG23" s="703"/>
      <c r="AH23" s="702">
        <f t="shared" ref="AH23" si="75">AH22/200</f>
        <v>0.5</v>
      </c>
      <c r="AI23" s="703"/>
      <c r="AJ23" s="702">
        <f t="shared" ref="AJ23" si="76">AJ22/200</f>
        <v>0.5</v>
      </c>
      <c r="AK23" s="703"/>
      <c r="AL23" s="702">
        <f t="shared" ref="AL23" si="77">AL22/200</f>
        <v>0.5</v>
      </c>
      <c r="AM23" s="703"/>
      <c r="AN23" s="702">
        <f t="shared" ref="AN23" si="78">AN22/200</f>
        <v>0.5</v>
      </c>
      <c r="AO23" s="703"/>
      <c r="AP23" s="702">
        <f t="shared" ref="AP23" si="79">AP22/200</f>
        <v>0.5</v>
      </c>
      <c r="AQ23" s="703"/>
      <c r="AR23" s="702">
        <f t="shared" ref="AR23" si="80">AR22/200</f>
        <v>0.5</v>
      </c>
      <c r="AS23" s="703"/>
      <c r="AT23" s="702">
        <f t="shared" ref="AT23" si="81">AT22/200</f>
        <v>0.5</v>
      </c>
      <c r="AU23" s="703"/>
      <c r="AV23" s="702">
        <f t="shared" ref="AV23" si="82">AV22/200</f>
        <v>0.5</v>
      </c>
      <c r="AW23" s="703"/>
      <c r="AX23" s="702">
        <f t="shared" ref="AX23" si="83">AX22/200</f>
        <v>0.5</v>
      </c>
      <c r="AY23" s="703"/>
      <c r="AZ23" s="702">
        <f t="shared" ref="AZ23" si="84">AZ22/200</f>
        <v>0.5</v>
      </c>
      <c r="BA23" s="703"/>
      <c r="BB23" s="702">
        <f t="shared" ref="BB23" si="85">BB22/200</f>
        <v>0.5</v>
      </c>
      <c r="BC23" s="703"/>
      <c r="BD23" s="702">
        <f t="shared" ref="BD23" si="86">BD22/200</f>
        <v>0.5</v>
      </c>
      <c r="BE23" s="703"/>
      <c r="BF23" s="702">
        <f t="shared" ref="BF23" si="87">BF22/200</f>
        <v>0.5</v>
      </c>
      <c r="BG23" s="703"/>
      <c r="BH23" s="702">
        <f t="shared" ref="BH23" si="88">BH22/200</f>
        <v>0.5</v>
      </c>
      <c r="BI23" s="703"/>
      <c r="BJ23" s="702">
        <f t="shared" ref="BJ23" si="89">BJ22/200</f>
        <v>0.5</v>
      </c>
      <c r="BK23" s="703"/>
      <c r="BL23" s="702">
        <f t="shared" ref="BL23" si="90">BL22/200</f>
        <v>0.5</v>
      </c>
      <c r="BM23" s="703"/>
      <c r="BN23" s="702">
        <f t="shared" ref="BN23" si="91">BN22/200</f>
        <v>0.5</v>
      </c>
      <c r="BO23" s="703"/>
      <c r="BP23" s="702">
        <f t="shared" ref="BP23" si="92">BP22/200</f>
        <v>0.5</v>
      </c>
      <c r="BQ23" s="703"/>
      <c r="BR23" s="702">
        <f t="shared" ref="BR23" si="93">BR22/200</f>
        <v>0.5</v>
      </c>
      <c r="BS23" s="703"/>
      <c r="BT23" s="702">
        <f t="shared" ref="BT23" si="94">BT22/200</f>
        <v>0.5</v>
      </c>
      <c r="BU23" s="703"/>
      <c r="BV23" s="702">
        <f t="shared" ref="BV23" si="95">BV22/200</f>
        <v>0.5</v>
      </c>
      <c r="BW23" s="703"/>
      <c r="BX23" s="702">
        <f t="shared" ref="BX23" si="96">BX22/200</f>
        <v>0.5</v>
      </c>
      <c r="BY23" s="703"/>
      <c r="BZ23" s="702">
        <f t="shared" ref="BZ23" si="97">BZ22/200</f>
        <v>0.5</v>
      </c>
      <c r="CA23" s="703"/>
      <c r="CB23" s="702">
        <f t="shared" ref="CB23" si="98">CB22/200</f>
        <v>0.5</v>
      </c>
      <c r="CC23" s="703"/>
      <c r="CD23" s="702">
        <f t="shared" ref="CD23" si="99">CD22/200</f>
        <v>0.5</v>
      </c>
      <c r="CE23" s="703"/>
      <c r="CF23" s="702">
        <f t="shared" ref="CF23" si="100">CF22/200</f>
        <v>0.5</v>
      </c>
      <c r="CG23" s="703"/>
      <c r="CH23" s="702">
        <f t="shared" ref="CH23" si="101">CH22/200</f>
        <v>0.5</v>
      </c>
      <c r="CI23" s="703"/>
      <c r="CJ23" s="702">
        <f t="shared" ref="CJ23" si="102">CJ22/200</f>
        <v>0.5</v>
      </c>
      <c r="CK23" s="703"/>
      <c r="CL23" s="702">
        <f t="shared" ref="CL23" si="103">CL22/200</f>
        <v>0.5</v>
      </c>
      <c r="CM23" s="703"/>
      <c r="CN23" s="702">
        <f t="shared" ref="CN23" si="104">CN22/200</f>
        <v>0.5</v>
      </c>
      <c r="CO23" s="703"/>
      <c r="CP23" s="702">
        <f t="shared" ref="CP23" si="105">CP22/200</f>
        <v>0.5</v>
      </c>
      <c r="CQ23" s="703"/>
      <c r="CR23" s="702">
        <f t="shared" ref="CR23" si="106">CR22/200</f>
        <v>0.5</v>
      </c>
      <c r="CS23" s="703"/>
      <c r="CT23" s="702">
        <f t="shared" ref="CT23" si="107">CT22/200</f>
        <v>0.5</v>
      </c>
      <c r="CU23" s="703"/>
      <c r="CV23" s="702">
        <f t="shared" ref="CV23" si="108">CV22/200</f>
        <v>0.5</v>
      </c>
      <c r="CW23" s="703"/>
      <c r="CX23" s="702">
        <f t="shared" ref="CX23" si="109">CX22/200</f>
        <v>0.5</v>
      </c>
      <c r="CY23" s="703"/>
      <c r="CZ23" s="702">
        <f t="shared" ref="CZ23" si="110">CZ22/200</f>
        <v>0.5</v>
      </c>
      <c r="DA23" s="703"/>
      <c r="DB23" s="702">
        <f t="shared" ref="DB23" si="111">DB22/200</f>
        <v>0.5</v>
      </c>
      <c r="DC23" s="703"/>
      <c r="DD23" s="702">
        <f t="shared" ref="DD23" si="112">DD22/200</f>
        <v>0.5</v>
      </c>
      <c r="DE23" s="703"/>
      <c r="DF23" s="702">
        <f t="shared" ref="DF23" si="113">DF22/200</f>
        <v>0.5</v>
      </c>
      <c r="DG23" s="703"/>
      <c r="DH23" s="702">
        <f t="shared" ref="DH23" si="114">DH22/200</f>
        <v>0.5</v>
      </c>
      <c r="DI23" s="703"/>
      <c r="DJ23" s="702">
        <f t="shared" ref="DJ23" si="115">DJ22/200</f>
        <v>0.5</v>
      </c>
      <c r="DK23" s="703"/>
      <c r="DL23" s="702">
        <f t="shared" ref="DL23" si="116">DL22/200</f>
        <v>0.2</v>
      </c>
      <c r="DM23" s="703"/>
      <c r="DN23" s="702">
        <f t="shared" ref="DN23" si="117">DN22/200</f>
        <v>0.2</v>
      </c>
      <c r="DO23" s="703"/>
      <c r="DP23" s="702">
        <f t="shared" ref="DP23" si="118">DP22/200</f>
        <v>0.16</v>
      </c>
      <c r="DQ23" s="703"/>
      <c r="DR23" s="702">
        <f t="shared" ref="DR23" si="119">DR22/200</f>
        <v>0.16</v>
      </c>
      <c r="DS23" s="703"/>
      <c r="DT23" s="702">
        <f t="shared" ref="DT23" si="120">DT22/200</f>
        <v>0.16</v>
      </c>
      <c r="DU23" s="703"/>
      <c r="DV23" s="702">
        <f t="shared" ref="DV23" si="121">DV22/200</f>
        <v>0.08</v>
      </c>
      <c r="DW23" s="703"/>
      <c r="DX23" s="650"/>
      <c r="DY23" s="651"/>
      <c r="DZ23" s="650"/>
      <c r="EA23" s="651"/>
      <c r="EB23" s="650"/>
      <c r="EC23" s="706"/>
      <c r="ED23" s="49"/>
      <c r="EE23" s="523">
        <v>0</v>
      </c>
      <c r="EF23" s="530">
        <v>0</v>
      </c>
      <c r="EG23" s="530">
        <v>0</v>
      </c>
      <c r="EH23" s="524">
        <v>0</v>
      </c>
      <c r="EI23" s="49"/>
      <c r="EJ23" s="49"/>
      <c r="EK23" s="32">
        <f t="shared" ref="EK23" si="122">EE23*SUM(F23:EC23)</f>
        <v>0</v>
      </c>
      <c r="EL23" s="535">
        <f t="shared" ref="EL23" si="123">EF23*SUM(F23:EC23)</f>
        <v>0</v>
      </c>
      <c r="EM23" s="535">
        <f t="shared" ref="EM23" si="124">EG23*SUM(F23:EC23)</f>
        <v>0</v>
      </c>
      <c r="EN23" s="34">
        <f t="shared" ref="EN23" si="125">EH23*SUM(F23:EC23)</f>
        <v>0</v>
      </c>
      <c r="EO23" s="49"/>
      <c r="EP23" s="49"/>
      <c r="EQ23" s="49"/>
      <c r="ER23" s="519"/>
      <c r="ES23" s="519"/>
      <c r="ET23" s="519"/>
      <c r="EU23" s="482"/>
      <c r="EV23" s="50"/>
    </row>
    <row r="24" spans="1:153" ht="11.1" customHeight="1" x14ac:dyDescent="0.2">
      <c r="A24" s="188"/>
      <c r="B24" s="571" t="s">
        <v>188</v>
      </c>
      <c r="C24" s="106" t="s">
        <v>192</v>
      </c>
      <c r="D24" s="587" t="s">
        <v>196</v>
      </c>
      <c r="E24" s="609" t="s">
        <v>218</v>
      </c>
      <c r="F24" s="688"/>
      <c r="G24" s="688"/>
      <c r="H24" s="688"/>
      <c r="I24" s="688"/>
      <c r="J24" s="688"/>
      <c r="K24" s="688"/>
      <c r="L24" s="688"/>
      <c r="M24" s="688"/>
      <c r="N24" s="688"/>
      <c r="O24" s="688"/>
      <c r="P24" s="688"/>
      <c r="Q24" s="688"/>
      <c r="R24" s="688"/>
      <c r="S24" s="688"/>
      <c r="T24" s="707">
        <v>50</v>
      </c>
      <c r="U24" s="707"/>
      <c r="V24" s="707">
        <v>50</v>
      </c>
      <c r="W24" s="707"/>
      <c r="X24" s="707">
        <v>50</v>
      </c>
      <c r="Y24" s="707"/>
      <c r="Z24" s="707">
        <v>50</v>
      </c>
      <c r="AA24" s="707"/>
      <c r="AB24" s="707">
        <v>50</v>
      </c>
      <c r="AC24" s="707"/>
      <c r="AD24" s="707">
        <v>50</v>
      </c>
      <c r="AE24" s="707"/>
      <c r="AF24" s="707">
        <v>50</v>
      </c>
      <c r="AG24" s="707"/>
      <c r="AH24" s="707">
        <v>50</v>
      </c>
      <c r="AI24" s="707"/>
      <c r="AJ24" s="707">
        <v>50</v>
      </c>
      <c r="AK24" s="707"/>
      <c r="AL24" s="707">
        <v>50</v>
      </c>
      <c r="AM24" s="707"/>
      <c r="AN24" s="707">
        <v>50</v>
      </c>
      <c r="AO24" s="707"/>
      <c r="AP24" s="707">
        <v>50</v>
      </c>
      <c r="AQ24" s="707"/>
      <c r="AR24" s="707">
        <v>50</v>
      </c>
      <c r="AS24" s="707"/>
      <c r="AT24" s="707">
        <v>100</v>
      </c>
      <c r="AU24" s="707"/>
      <c r="AV24" s="707">
        <v>100</v>
      </c>
      <c r="AW24" s="707"/>
      <c r="AX24" s="707">
        <v>100</v>
      </c>
      <c r="AY24" s="707"/>
      <c r="AZ24" s="707">
        <v>100</v>
      </c>
      <c r="BA24" s="707"/>
      <c r="BB24" s="707">
        <v>100</v>
      </c>
      <c r="BC24" s="707"/>
      <c r="BD24" s="707">
        <v>100</v>
      </c>
      <c r="BE24" s="707"/>
      <c r="BF24" s="707">
        <v>100</v>
      </c>
      <c r="BG24" s="707"/>
      <c r="BH24" s="707">
        <v>100</v>
      </c>
      <c r="BI24" s="707"/>
      <c r="BJ24" s="707">
        <v>100</v>
      </c>
      <c r="BK24" s="707"/>
      <c r="BL24" s="707">
        <v>100</v>
      </c>
      <c r="BM24" s="707"/>
      <c r="BN24" s="707">
        <v>50</v>
      </c>
      <c r="BO24" s="707"/>
      <c r="BP24" s="707">
        <v>50</v>
      </c>
      <c r="BQ24" s="707"/>
      <c r="BR24" s="707">
        <v>100</v>
      </c>
      <c r="BS24" s="707"/>
      <c r="BT24" s="707">
        <v>100</v>
      </c>
      <c r="BU24" s="707"/>
      <c r="BV24" s="707">
        <v>100</v>
      </c>
      <c r="BW24" s="707"/>
      <c r="BX24" s="707">
        <v>100</v>
      </c>
      <c r="BY24" s="707"/>
      <c r="BZ24" s="707">
        <v>100</v>
      </c>
      <c r="CA24" s="707"/>
      <c r="CB24" s="707">
        <v>100</v>
      </c>
      <c r="CC24" s="707"/>
      <c r="CD24" s="707">
        <v>100</v>
      </c>
      <c r="CE24" s="707"/>
      <c r="CF24" s="707">
        <v>100</v>
      </c>
      <c r="CG24" s="707"/>
      <c r="CH24" s="707">
        <v>100</v>
      </c>
      <c r="CI24" s="707"/>
      <c r="CJ24" s="707">
        <v>50</v>
      </c>
      <c r="CK24" s="707"/>
      <c r="CL24" s="707">
        <v>50</v>
      </c>
      <c r="CM24" s="707"/>
      <c r="CN24" s="707">
        <v>50</v>
      </c>
      <c r="CO24" s="707"/>
      <c r="CP24" s="707">
        <v>100</v>
      </c>
      <c r="CQ24" s="707"/>
      <c r="CR24" s="707">
        <v>100</v>
      </c>
      <c r="CS24" s="707"/>
      <c r="CT24" s="707">
        <v>100</v>
      </c>
      <c r="CU24" s="707"/>
      <c r="CV24" s="707">
        <v>100</v>
      </c>
      <c r="CW24" s="707"/>
      <c r="CX24" s="707">
        <v>100</v>
      </c>
      <c r="CY24" s="707"/>
      <c r="CZ24" s="707">
        <v>100</v>
      </c>
      <c r="DA24" s="707"/>
      <c r="DB24" s="707">
        <v>100</v>
      </c>
      <c r="DC24" s="707"/>
      <c r="DD24" s="707">
        <v>100</v>
      </c>
      <c r="DE24" s="707"/>
      <c r="DF24" s="707">
        <v>100</v>
      </c>
      <c r="DG24" s="707"/>
      <c r="DH24" s="707">
        <v>40</v>
      </c>
      <c r="DI24" s="707"/>
      <c r="DJ24" s="707">
        <v>40</v>
      </c>
      <c r="DK24" s="707"/>
      <c r="DL24" s="683"/>
      <c r="DM24" s="684"/>
      <c r="DN24" s="683"/>
      <c r="DO24" s="684"/>
      <c r="DP24" s="683"/>
      <c r="DQ24" s="684"/>
      <c r="DR24" s="683"/>
      <c r="DS24" s="684"/>
      <c r="DT24" s="683"/>
      <c r="DU24" s="684"/>
      <c r="DV24" s="683"/>
      <c r="DW24" s="684"/>
      <c r="DX24" s="683"/>
      <c r="DY24" s="684"/>
      <c r="DZ24" s="683"/>
      <c r="EA24" s="684"/>
      <c r="EB24" s="683"/>
      <c r="EC24" s="689"/>
      <c r="ED24" s="49"/>
      <c r="EE24" s="523">
        <v>0</v>
      </c>
      <c r="EF24" s="530">
        <v>0</v>
      </c>
      <c r="EG24" s="530">
        <v>0</v>
      </c>
      <c r="EH24" s="524">
        <v>0</v>
      </c>
      <c r="EI24" s="49"/>
      <c r="EJ24" s="49"/>
      <c r="EK24" s="525">
        <f t="shared" si="62"/>
        <v>0</v>
      </c>
      <c r="EL24" s="533">
        <f t="shared" si="0"/>
        <v>0</v>
      </c>
      <c r="EM24" s="533">
        <f t="shared" si="1"/>
        <v>0</v>
      </c>
      <c r="EN24" s="527">
        <f t="shared" si="2"/>
        <v>0</v>
      </c>
      <c r="EO24" s="49"/>
      <c r="EP24" s="49"/>
      <c r="EQ24" s="49"/>
      <c r="ER24" s="528"/>
      <c r="ES24" s="528"/>
      <c r="ET24" s="528"/>
      <c r="EU24" s="529"/>
      <c r="EV24" s="50"/>
    </row>
    <row r="25" spans="1:153" ht="9" customHeight="1" x14ac:dyDescent="0.2">
      <c r="A25" s="188"/>
      <c r="B25" s="570"/>
      <c r="C25" s="109"/>
      <c r="D25" s="586"/>
      <c r="E25" s="610" t="s">
        <v>219</v>
      </c>
      <c r="F25" s="650"/>
      <c r="G25" s="651"/>
      <c r="H25" s="702"/>
      <c r="I25" s="703"/>
      <c r="J25" s="702"/>
      <c r="K25" s="703"/>
      <c r="L25" s="702"/>
      <c r="M25" s="703"/>
      <c r="N25" s="702"/>
      <c r="O25" s="703"/>
      <c r="P25" s="702"/>
      <c r="Q25" s="703"/>
      <c r="R25" s="702"/>
      <c r="S25" s="703"/>
      <c r="T25" s="702">
        <f t="shared" ref="T25" si="126">T24/200</f>
        <v>0.25</v>
      </c>
      <c r="U25" s="703"/>
      <c r="V25" s="702">
        <f t="shared" ref="V25" si="127">V24/200</f>
        <v>0.25</v>
      </c>
      <c r="W25" s="703"/>
      <c r="X25" s="702">
        <f t="shared" ref="X25" si="128">X24/200</f>
        <v>0.25</v>
      </c>
      <c r="Y25" s="703"/>
      <c r="Z25" s="702">
        <f t="shared" ref="Z25" si="129">Z24/200</f>
        <v>0.25</v>
      </c>
      <c r="AA25" s="703"/>
      <c r="AB25" s="702">
        <f t="shared" ref="AB25" si="130">AB24/200</f>
        <v>0.25</v>
      </c>
      <c r="AC25" s="703"/>
      <c r="AD25" s="702">
        <f t="shared" ref="AD25" si="131">AD24/200</f>
        <v>0.25</v>
      </c>
      <c r="AE25" s="703"/>
      <c r="AF25" s="702">
        <f t="shared" ref="AF25" si="132">AF24/200</f>
        <v>0.25</v>
      </c>
      <c r="AG25" s="703"/>
      <c r="AH25" s="702">
        <f t="shared" ref="AH25" si="133">AH24/200</f>
        <v>0.25</v>
      </c>
      <c r="AI25" s="703"/>
      <c r="AJ25" s="702">
        <f t="shared" ref="AJ25" si="134">AJ24/200</f>
        <v>0.25</v>
      </c>
      <c r="AK25" s="703"/>
      <c r="AL25" s="702">
        <f t="shared" ref="AL25" si="135">AL24/200</f>
        <v>0.25</v>
      </c>
      <c r="AM25" s="703"/>
      <c r="AN25" s="702">
        <f t="shared" ref="AN25" si="136">AN24/200</f>
        <v>0.25</v>
      </c>
      <c r="AO25" s="703"/>
      <c r="AP25" s="702">
        <f t="shared" ref="AP25" si="137">AP24/200</f>
        <v>0.25</v>
      </c>
      <c r="AQ25" s="703"/>
      <c r="AR25" s="702">
        <f t="shared" ref="AR25" si="138">AR24/200</f>
        <v>0.25</v>
      </c>
      <c r="AS25" s="703"/>
      <c r="AT25" s="702">
        <f t="shared" ref="AT25" si="139">AT24/200</f>
        <v>0.5</v>
      </c>
      <c r="AU25" s="703"/>
      <c r="AV25" s="702">
        <f t="shared" ref="AV25" si="140">AV24/200</f>
        <v>0.5</v>
      </c>
      <c r="AW25" s="703"/>
      <c r="AX25" s="702">
        <f t="shared" ref="AX25" si="141">AX24/200</f>
        <v>0.5</v>
      </c>
      <c r="AY25" s="703"/>
      <c r="AZ25" s="702">
        <f t="shared" ref="AZ25" si="142">AZ24/200</f>
        <v>0.5</v>
      </c>
      <c r="BA25" s="703"/>
      <c r="BB25" s="702">
        <f t="shared" ref="BB25" si="143">BB24/200</f>
        <v>0.5</v>
      </c>
      <c r="BC25" s="703"/>
      <c r="BD25" s="702">
        <f t="shared" ref="BD25" si="144">BD24/200</f>
        <v>0.5</v>
      </c>
      <c r="BE25" s="703"/>
      <c r="BF25" s="702">
        <f t="shared" ref="BF25" si="145">BF24/200</f>
        <v>0.5</v>
      </c>
      <c r="BG25" s="703"/>
      <c r="BH25" s="702">
        <f t="shared" ref="BH25" si="146">BH24/200</f>
        <v>0.5</v>
      </c>
      <c r="BI25" s="703"/>
      <c r="BJ25" s="702">
        <f t="shared" ref="BJ25" si="147">BJ24/200</f>
        <v>0.5</v>
      </c>
      <c r="BK25" s="703"/>
      <c r="BL25" s="702">
        <f t="shared" ref="BL25" si="148">BL24/200</f>
        <v>0.5</v>
      </c>
      <c r="BM25" s="703"/>
      <c r="BN25" s="702">
        <f t="shared" ref="BN25" si="149">BN24/200</f>
        <v>0.25</v>
      </c>
      <c r="BO25" s="703"/>
      <c r="BP25" s="702">
        <f t="shared" ref="BP25" si="150">BP24/200</f>
        <v>0.25</v>
      </c>
      <c r="BQ25" s="703"/>
      <c r="BR25" s="702">
        <f t="shared" ref="BR25" si="151">BR24/200</f>
        <v>0.5</v>
      </c>
      <c r="BS25" s="703"/>
      <c r="BT25" s="702">
        <f t="shared" ref="BT25" si="152">BT24/200</f>
        <v>0.5</v>
      </c>
      <c r="BU25" s="703"/>
      <c r="BV25" s="702">
        <f t="shared" ref="BV25" si="153">BV24/200</f>
        <v>0.5</v>
      </c>
      <c r="BW25" s="703"/>
      <c r="BX25" s="702">
        <f t="shared" ref="BX25" si="154">BX24/200</f>
        <v>0.5</v>
      </c>
      <c r="BY25" s="703"/>
      <c r="BZ25" s="702">
        <f t="shared" ref="BZ25" si="155">BZ24/200</f>
        <v>0.5</v>
      </c>
      <c r="CA25" s="703"/>
      <c r="CB25" s="702">
        <f t="shared" ref="CB25" si="156">CB24/200</f>
        <v>0.5</v>
      </c>
      <c r="CC25" s="703"/>
      <c r="CD25" s="702">
        <f t="shared" ref="CD25" si="157">CD24/200</f>
        <v>0.5</v>
      </c>
      <c r="CE25" s="703"/>
      <c r="CF25" s="702">
        <f t="shared" ref="CF25" si="158">CF24/200</f>
        <v>0.5</v>
      </c>
      <c r="CG25" s="703"/>
      <c r="CH25" s="702">
        <f t="shared" ref="CH25" si="159">CH24/200</f>
        <v>0.5</v>
      </c>
      <c r="CI25" s="703"/>
      <c r="CJ25" s="702">
        <f t="shared" ref="CJ25" si="160">CJ24/200</f>
        <v>0.25</v>
      </c>
      <c r="CK25" s="703"/>
      <c r="CL25" s="702">
        <f t="shared" ref="CL25" si="161">CL24/200</f>
        <v>0.25</v>
      </c>
      <c r="CM25" s="703"/>
      <c r="CN25" s="702">
        <f t="shared" ref="CN25" si="162">CN24/200</f>
        <v>0.25</v>
      </c>
      <c r="CO25" s="703"/>
      <c r="CP25" s="702">
        <f t="shared" ref="CP25" si="163">CP24/200</f>
        <v>0.5</v>
      </c>
      <c r="CQ25" s="703"/>
      <c r="CR25" s="702">
        <f t="shared" ref="CR25" si="164">CR24/200</f>
        <v>0.5</v>
      </c>
      <c r="CS25" s="703"/>
      <c r="CT25" s="702">
        <f t="shared" ref="CT25" si="165">CT24/200</f>
        <v>0.5</v>
      </c>
      <c r="CU25" s="703"/>
      <c r="CV25" s="702">
        <f t="shared" ref="CV25" si="166">CV24/200</f>
        <v>0.5</v>
      </c>
      <c r="CW25" s="703"/>
      <c r="CX25" s="702">
        <f t="shared" ref="CX25" si="167">CX24/200</f>
        <v>0.5</v>
      </c>
      <c r="CY25" s="703"/>
      <c r="CZ25" s="702">
        <f t="shared" ref="CZ25" si="168">CZ24/200</f>
        <v>0.5</v>
      </c>
      <c r="DA25" s="703"/>
      <c r="DB25" s="702">
        <f t="shared" ref="DB25" si="169">DB24/200</f>
        <v>0.5</v>
      </c>
      <c r="DC25" s="703"/>
      <c r="DD25" s="702">
        <f t="shared" ref="DD25" si="170">DD24/200</f>
        <v>0.5</v>
      </c>
      <c r="DE25" s="703"/>
      <c r="DF25" s="702">
        <f t="shared" ref="DF25" si="171">DF24/200</f>
        <v>0.5</v>
      </c>
      <c r="DG25" s="703"/>
      <c r="DH25" s="702">
        <f t="shared" ref="DH25" si="172">DH24/200</f>
        <v>0.2</v>
      </c>
      <c r="DI25" s="703"/>
      <c r="DJ25" s="702">
        <f t="shared" ref="DJ25" si="173">DJ24/200</f>
        <v>0.2</v>
      </c>
      <c r="DK25" s="703"/>
      <c r="DL25" s="702"/>
      <c r="DM25" s="703"/>
      <c r="DN25" s="702"/>
      <c r="DO25" s="703"/>
      <c r="DP25" s="702"/>
      <c r="DQ25" s="703"/>
      <c r="DR25" s="702"/>
      <c r="DS25" s="703"/>
      <c r="DT25" s="702"/>
      <c r="DU25" s="703"/>
      <c r="DV25" s="702"/>
      <c r="DW25" s="703"/>
      <c r="DX25" s="650"/>
      <c r="DY25" s="651"/>
      <c r="DZ25" s="650"/>
      <c r="EA25" s="651"/>
      <c r="EB25" s="650"/>
      <c r="EC25" s="706"/>
      <c r="ED25" s="49"/>
      <c r="EE25" s="523">
        <v>0</v>
      </c>
      <c r="EF25" s="530">
        <v>0</v>
      </c>
      <c r="EG25" s="530">
        <v>0</v>
      </c>
      <c r="EH25" s="524">
        <v>0</v>
      </c>
      <c r="EI25" s="49"/>
      <c r="EJ25" s="49"/>
      <c r="EK25" s="32">
        <f t="shared" si="62"/>
        <v>0</v>
      </c>
      <c r="EL25" s="535">
        <f t="shared" si="0"/>
        <v>0</v>
      </c>
      <c r="EM25" s="535">
        <f t="shared" si="1"/>
        <v>0</v>
      </c>
      <c r="EN25" s="34">
        <f t="shared" si="2"/>
        <v>0</v>
      </c>
      <c r="EO25" s="49"/>
      <c r="EP25" s="49"/>
      <c r="EQ25" s="49"/>
      <c r="ER25" s="519"/>
      <c r="ES25" s="519"/>
      <c r="ET25" s="519"/>
      <c r="EU25" s="482"/>
      <c r="EV25" s="50"/>
    </row>
    <row r="26" spans="1:153" ht="11.1" customHeight="1" x14ac:dyDescent="0.2">
      <c r="A26" s="144"/>
      <c r="B26" s="575" t="s">
        <v>188</v>
      </c>
      <c r="C26" s="106" t="s">
        <v>193</v>
      </c>
      <c r="D26" s="587" t="s">
        <v>196</v>
      </c>
      <c r="E26" s="609" t="s">
        <v>218</v>
      </c>
      <c r="F26" s="688"/>
      <c r="G26" s="688"/>
      <c r="H26" s="688"/>
      <c r="I26" s="688"/>
      <c r="J26" s="688"/>
      <c r="K26" s="688"/>
      <c r="L26" s="688"/>
      <c r="M26" s="688"/>
      <c r="N26" s="688"/>
      <c r="O26" s="688"/>
      <c r="P26" s="688"/>
      <c r="Q26" s="688"/>
      <c r="R26" s="688"/>
      <c r="S26" s="688"/>
      <c r="T26" s="704">
        <v>40</v>
      </c>
      <c r="U26" s="705"/>
      <c r="V26" s="704">
        <v>140</v>
      </c>
      <c r="W26" s="705"/>
      <c r="X26" s="704">
        <v>140</v>
      </c>
      <c r="Y26" s="705"/>
      <c r="Z26" s="704">
        <v>140</v>
      </c>
      <c r="AA26" s="705"/>
      <c r="AB26" s="704">
        <v>140</v>
      </c>
      <c r="AC26" s="705"/>
      <c r="AD26" s="704">
        <v>140</v>
      </c>
      <c r="AE26" s="705"/>
      <c r="AF26" s="704">
        <v>140</v>
      </c>
      <c r="AG26" s="705"/>
      <c r="AH26" s="704">
        <v>140</v>
      </c>
      <c r="AI26" s="705"/>
      <c r="AJ26" s="704">
        <v>140</v>
      </c>
      <c r="AK26" s="705"/>
      <c r="AL26" s="704">
        <v>140</v>
      </c>
      <c r="AM26" s="705"/>
      <c r="AN26" s="704">
        <v>100</v>
      </c>
      <c r="AO26" s="705"/>
      <c r="AP26" s="704">
        <v>100</v>
      </c>
      <c r="AQ26" s="705"/>
      <c r="AR26" s="704">
        <v>100</v>
      </c>
      <c r="AS26" s="705"/>
      <c r="AT26" s="704">
        <v>140</v>
      </c>
      <c r="AU26" s="705"/>
      <c r="AV26" s="704">
        <v>140</v>
      </c>
      <c r="AW26" s="705"/>
      <c r="AX26" s="704">
        <v>140</v>
      </c>
      <c r="AY26" s="705"/>
      <c r="AZ26" s="704">
        <v>140</v>
      </c>
      <c r="BA26" s="705"/>
      <c r="BB26" s="704">
        <v>140</v>
      </c>
      <c r="BC26" s="705"/>
      <c r="BD26" s="704">
        <v>140</v>
      </c>
      <c r="BE26" s="705"/>
      <c r="BF26" s="704">
        <v>140</v>
      </c>
      <c r="BG26" s="705"/>
      <c r="BH26" s="704">
        <v>140</v>
      </c>
      <c r="BI26" s="705"/>
      <c r="BJ26" s="704">
        <v>140</v>
      </c>
      <c r="BK26" s="705"/>
      <c r="BL26" s="704">
        <v>140</v>
      </c>
      <c r="BM26" s="705"/>
      <c r="BN26" s="704">
        <v>40</v>
      </c>
      <c r="BO26" s="705"/>
      <c r="BP26" s="704">
        <v>40</v>
      </c>
      <c r="BQ26" s="705"/>
      <c r="BR26" s="704">
        <v>40</v>
      </c>
      <c r="BS26" s="705"/>
      <c r="BT26" s="704">
        <v>40</v>
      </c>
      <c r="BU26" s="705"/>
      <c r="BV26" s="704">
        <v>40</v>
      </c>
      <c r="BW26" s="705"/>
      <c r="BX26" s="704">
        <v>40</v>
      </c>
      <c r="BY26" s="705"/>
      <c r="BZ26" s="704">
        <v>40</v>
      </c>
      <c r="CA26" s="705"/>
      <c r="CB26" s="704">
        <v>40</v>
      </c>
      <c r="CC26" s="705"/>
      <c r="CD26" s="683"/>
      <c r="CE26" s="684"/>
      <c r="CF26" s="683"/>
      <c r="CG26" s="684"/>
      <c r="CH26" s="683"/>
      <c r="CI26" s="684"/>
      <c r="CJ26" s="683"/>
      <c r="CK26" s="684"/>
      <c r="CL26" s="683"/>
      <c r="CM26" s="684"/>
      <c r="CN26" s="683"/>
      <c r="CO26" s="684"/>
      <c r="CP26" s="683"/>
      <c r="CQ26" s="684"/>
      <c r="CR26" s="683"/>
      <c r="CS26" s="684"/>
      <c r="CT26" s="683"/>
      <c r="CU26" s="684"/>
      <c r="CV26" s="683"/>
      <c r="CW26" s="684"/>
      <c r="CX26" s="683"/>
      <c r="CY26" s="684"/>
      <c r="CZ26" s="683"/>
      <c r="DA26" s="684"/>
      <c r="DB26" s="683"/>
      <c r="DC26" s="684"/>
      <c r="DD26" s="683"/>
      <c r="DE26" s="684"/>
      <c r="DF26" s="683"/>
      <c r="DG26" s="684"/>
      <c r="DH26" s="683"/>
      <c r="DI26" s="684"/>
      <c r="DJ26" s="683"/>
      <c r="DK26" s="684"/>
      <c r="DL26" s="683"/>
      <c r="DM26" s="684"/>
      <c r="DN26" s="683"/>
      <c r="DO26" s="684"/>
      <c r="DP26" s="683"/>
      <c r="DQ26" s="684"/>
      <c r="DR26" s="704">
        <v>40</v>
      </c>
      <c r="DS26" s="705"/>
      <c r="DT26" s="704">
        <v>40</v>
      </c>
      <c r="DU26" s="705"/>
      <c r="DV26" s="704">
        <v>40</v>
      </c>
      <c r="DW26" s="705"/>
      <c r="DX26" s="683"/>
      <c r="DY26" s="684"/>
      <c r="DZ26" s="683"/>
      <c r="EA26" s="684"/>
      <c r="EB26" s="683"/>
      <c r="EC26" s="689"/>
      <c r="ED26" s="49"/>
      <c r="EE26" s="523">
        <v>0</v>
      </c>
      <c r="EF26" s="530">
        <v>0</v>
      </c>
      <c r="EG26" s="530">
        <v>0</v>
      </c>
      <c r="EH26" s="524">
        <v>0</v>
      </c>
      <c r="EI26" s="49"/>
      <c r="EJ26" s="49"/>
      <c r="EK26" s="525">
        <f t="shared" si="62"/>
        <v>0</v>
      </c>
      <c r="EL26" s="533">
        <f t="shared" si="0"/>
        <v>0</v>
      </c>
      <c r="EM26" s="533">
        <f t="shared" si="1"/>
        <v>0</v>
      </c>
      <c r="EN26" s="527">
        <f t="shared" si="2"/>
        <v>0</v>
      </c>
      <c r="EO26" s="49"/>
      <c r="EP26" s="49"/>
      <c r="EQ26" s="49"/>
      <c r="ER26" s="528"/>
      <c r="ES26" s="528"/>
      <c r="ET26" s="528"/>
      <c r="EU26" s="528"/>
      <c r="EV26" s="50"/>
    </row>
    <row r="27" spans="1:153" ht="9" customHeight="1" x14ac:dyDescent="0.2">
      <c r="A27" s="188"/>
      <c r="B27" s="570"/>
      <c r="C27" s="109"/>
      <c r="D27" s="586"/>
      <c r="E27" s="610" t="s">
        <v>219</v>
      </c>
      <c r="F27" s="650"/>
      <c r="G27" s="651"/>
      <c r="H27" s="702"/>
      <c r="I27" s="703"/>
      <c r="J27" s="702"/>
      <c r="K27" s="703"/>
      <c r="L27" s="702"/>
      <c r="M27" s="703"/>
      <c r="N27" s="702"/>
      <c r="O27" s="703"/>
      <c r="P27" s="702"/>
      <c r="Q27" s="703"/>
      <c r="R27" s="702"/>
      <c r="S27" s="703"/>
      <c r="T27" s="702">
        <f t="shared" ref="T27" si="174">T26/200</f>
        <v>0.2</v>
      </c>
      <c r="U27" s="703"/>
      <c r="V27" s="702">
        <f t="shared" ref="V27" si="175">V26/200</f>
        <v>0.7</v>
      </c>
      <c r="W27" s="703"/>
      <c r="X27" s="702">
        <f t="shared" ref="X27" si="176">X26/200</f>
        <v>0.7</v>
      </c>
      <c r="Y27" s="703"/>
      <c r="Z27" s="702">
        <f t="shared" ref="Z27" si="177">Z26/200</f>
        <v>0.7</v>
      </c>
      <c r="AA27" s="703"/>
      <c r="AB27" s="702">
        <f t="shared" ref="AB27" si="178">AB26/200</f>
        <v>0.7</v>
      </c>
      <c r="AC27" s="703"/>
      <c r="AD27" s="702">
        <f t="shared" ref="AD27" si="179">AD26/200</f>
        <v>0.7</v>
      </c>
      <c r="AE27" s="703"/>
      <c r="AF27" s="702">
        <f t="shared" ref="AF27" si="180">AF26/200</f>
        <v>0.7</v>
      </c>
      <c r="AG27" s="703"/>
      <c r="AH27" s="702">
        <f t="shared" ref="AH27" si="181">AH26/200</f>
        <v>0.7</v>
      </c>
      <c r="AI27" s="703"/>
      <c r="AJ27" s="702">
        <f t="shared" ref="AJ27" si="182">AJ26/200</f>
        <v>0.7</v>
      </c>
      <c r="AK27" s="703"/>
      <c r="AL27" s="702">
        <f t="shared" ref="AL27" si="183">AL26/200</f>
        <v>0.7</v>
      </c>
      <c r="AM27" s="703"/>
      <c r="AN27" s="702">
        <f t="shared" ref="AN27" si="184">AN26/200</f>
        <v>0.5</v>
      </c>
      <c r="AO27" s="703"/>
      <c r="AP27" s="702">
        <f t="shared" ref="AP27" si="185">AP26/200</f>
        <v>0.5</v>
      </c>
      <c r="AQ27" s="703"/>
      <c r="AR27" s="702">
        <f t="shared" ref="AR27" si="186">AR26/200</f>
        <v>0.5</v>
      </c>
      <c r="AS27" s="703"/>
      <c r="AT27" s="702">
        <f t="shared" ref="AT27" si="187">AT26/200</f>
        <v>0.7</v>
      </c>
      <c r="AU27" s="703"/>
      <c r="AV27" s="702">
        <f t="shared" ref="AV27" si="188">AV26/200</f>
        <v>0.7</v>
      </c>
      <c r="AW27" s="703"/>
      <c r="AX27" s="702">
        <f t="shared" ref="AX27" si="189">AX26/200</f>
        <v>0.7</v>
      </c>
      <c r="AY27" s="703"/>
      <c r="AZ27" s="702">
        <f t="shared" ref="AZ27" si="190">AZ26/200</f>
        <v>0.7</v>
      </c>
      <c r="BA27" s="703"/>
      <c r="BB27" s="702">
        <f t="shared" ref="BB27" si="191">BB26/200</f>
        <v>0.7</v>
      </c>
      <c r="BC27" s="703"/>
      <c r="BD27" s="702">
        <f t="shared" ref="BD27" si="192">BD26/200</f>
        <v>0.7</v>
      </c>
      <c r="BE27" s="703"/>
      <c r="BF27" s="702">
        <f t="shared" ref="BF27" si="193">BF26/200</f>
        <v>0.7</v>
      </c>
      <c r="BG27" s="703"/>
      <c r="BH27" s="702">
        <f t="shared" ref="BH27" si="194">BH26/200</f>
        <v>0.7</v>
      </c>
      <c r="BI27" s="703"/>
      <c r="BJ27" s="702">
        <f t="shared" ref="BJ27" si="195">BJ26/200</f>
        <v>0.7</v>
      </c>
      <c r="BK27" s="703"/>
      <c r="BL27" s="702">
        <f t="shared" ref="BL27" si="196">BL26/200</f>
        <v>0.7</v>
      </c>
      <c r="BM27" s="703"/>
      <c r="BN27" s="702">
        <f t="shared" ref="BN27" si="197">BN26/200</f>
        <v>0.2</v>
      </c>
      <c r="BO27" s="703"/>
      <c r="BP27" s="702">
        <f t="shared" ref="BP27" si="198">BP26/200</f>
        <v>0.2</v>
      </c>
      <c r="BQ27" s="703"/>
      <c r="BR27" s="702">
        <f t="shared" ref="BR27" si="199">BR26/200</f>
        <v>0.2</v>
      </c>
      <c r="BS27" s="703"/>
      <c r="BT27" s="702">
        <f t="shared" ref="BT27" si="200">BT26/200</f>
        <v>0.2</v>
      </c>
      <c r="BU27" s="703"/>
      <c r="BV27" s="702">
        <f t="shared" ref="BV27" si="201">BV26/200</f>
        <v>0.2</v>
      </c>
      <c r="BW27" s="703"/>
      <c r="BX27" s="702">
        <f t="shared" ref="BX27" si="202">BX26/200</f>
        <v>0.2</v>
      </c>
      <c r="BY27" s="703"/>
      <c r="BZ27" s="702">
        <f t="shared" ref="BZ27" si="203">BZ26/200</f>
        <v>0.2</v>
      </c>
      <c r="CA27" s="703"/>
      <c r="CB27" s="702">
        <f t="shared" ref="CB27" si="204">CB26/200</f>
        <v>0.2</v>
      </c>
      <c r="CC27" s="703"/>
      <c r="CD27" s="702"/>
      <c r="CE27" s="703"/>
      <c r="CF27" s="702"/>
      <c r="CG27" s="703"/>
      <c r="CH27" s="702"/>
      <c r="CI27" s="703"/>
      <c r="CJ27" s="702"/>
      <c r="CK27" s="703"/>
      <c r="CL27" s="702"/>
      <c r="CM27" s="703"/>
      <c r="CN27" s="702"/>
      <c r="CO27" s="703"/>
      <c r="CP27" s="702"/>
      <c r="CQ27" s="703"/>
      <c r="CR27" s="702"/>
      <c r="CS27" s="703"/>
      <c r="CT27" s="702"/>
      <c r="CU27" s="703"/>
      <c r="CV27" s="702"/>
      <c r="CW27" s="703"/>
      <c r="CX27" s="702"/>
      <c r="CY27" s="703"/>
      <c r="CZ27" s="702"/>
      <c r="DA27" s="703"/>
      <c r="DB27" s="702"/>
      <c r="DC27" s="703"/>
      <c r="DD27" s="702"/>
      <c r="DE27" s="703"/>
      <c r="DF27" s="702"/>
      <c r="DG27" s="703"/>
      <c r="DH27" s="702"/>
      <c r="DI27" s="703"/>
      <c r="DJ27" s="702"/>
      <c r="DK27" s="703"/>
      <c r="DL27" s="702"/>
      <c r="DM27" s="703"/>
      <c r="DN27" s="702"/>
      <c r="DO27" s="703"/>
      <c r="DP27" s="702"/>
      <c r="DQ27" s="703"/>
      <c r="DR27" s="702">
        <f t="shared" ref="DR27" si="205">DR26/200</f>
        <v>0.2</v>
      </c>
      <c r="DS27" s="703"/>
      <c r="DT27" s="702">
        <f t="shared" ref="DT27" si="206">DT26/200</f>
        <v>0.2</v>
      </c>
      <c r="DU27" s="703"/>
      <c r="DV27" s="702">
        <f t="shared" ref="DV27" si="207">DV26/200</f>
        <v>0.2</v>
      </c>
      <c r="DW27" s="703"/>
      <c r="DX27" s="650"/>
      <c r="DY27" s="651"/>
      <c r="DZ27" s="650"/>
      <c r="EA27" s="651"/>
      <c r="EB27" s="650"/>
      <c r="EC27" s="706"/>
      <c r="ED27" s="49"/>
      <c r="EE27" s="523">
        <v>0</v>
      </c>
      <c r="EF27" s="530">
        <v>0</v>
      </c>
      <c r="EG27" s="530">
        <v>0</v>
      </c>
      <c r="EH27" s="524">
        <v>0</v>
      </c>
      <c r="EI27" s="49"/>
      <c r="EJ27" s="49"/>
      <c r="EK27" s="32">
        <f t="shared" ref="EK27" si="208">EE27*SUM(F27:EC27)</f>
        <v>0</v>
      </c>
      <c r="EL27" s="535">
        <f t="shared" ref="EL27" si="209">EF27*SUM(F27:EC27)</f>
        <v>0</v>
      </c>
      <c r="EM27" s="535">
        <f t="shared" ref="EM27" si="210">EG27*SUM(F27:EC27)</f>
        <v>0</v>
      </c>
      <c r="EN27" s="34">
        <f t="shared" ref="EN27" si="211">EH27*SUM(F27:EC27)</f>
        <v>0</v>
      </c>
      <c r="EO27" s="49"/>
      <c r="EP27" s="49"/>
      <c r="EQ27" s="49"/>
      <c r="ER27" s="519"/>
      <c r="ES27" s="519"/>
      <c r="ET27" s="519"/>
      <c r="EU27" s="482"/>
      <c r="EV27" s="50"/>
    </row>
    <row r="28" spans="1:153" ht="11.1" customHeight="1" x14ac:dyDescent="0.2">
      <c r="A28" s="144"/>
      <c r="B28" s="575" t="s">
        <v>188</v>
      </c>
      <c r="C28" s="106" t="s">
        <v>195</v>
      </c>
      <c r="D28" s="587" t="s">
        <v>196</v>
      </c>
      <c r="E28" s="609" t="s">
        <v>218</v>
      </c>
      <c r="F28" s="688"/>
      <c r="G28" s="688"/>
      <c r="H28" s="688"/>
      <c r="I28" s="688"/>
      <c r="J28" s="688"/>
      <c r="K28" s="688"/>
      <c r="L28" s="688"/>
      <c r="M28" s="688"/>
      <c r="N28" s="688"/>
      <c r="O28" s="688"/>
      <c r="P28" s="688"/>
      <c r="Q28" s="688"/>
      <c r="R28" s="688"/>
      <c r="S28" s="688"/>
      <c r="T28" s="704">
        <v>40</v>
      </c>
      <c r="U28" s="705"/>
      <c r="V28" s="704">
        <v>60</v>
      </c>
      <c r="W28" s="705"/>
      <c r="X28" s="704">
        <v>60</v>
      </c>
      <c r="Y28" s="705"/>
      <c r="Z28" s="704">
        <v>60</v>
      </c>
      <c r="AA28" s="705"/>
      <c r="AB28" s="704">
        <v>60</v>
      </c>
      <c r="AC28" s="705"/>
      <c r="AD28" s="704">
        <v>60</v>
      </c>
      <c r="AE28" s="705"/>
      <c r="AF28" s="704">
        <v>60</v>
      </c>
      <c r="AG28" s="705"/>
      <c r="AH28" s="704">
        <v>60</v>
      </c>
      <c r="AI28" s="705"/>
      <c r="AJ28" s="704">
        <v>60</v>
      </c>
      <c r="AK28" s="705"/>
      <c r="AL28" s="704">
        <v>60</v>
      </c>
      <c r="AM28" s="705"/>
      <c r="AN28" s="704">
        <v>60</v>
      </c>
      <c r="AO28" s="705"/>
      <c r="AP28" s="704">
        <v>40</v>
      </c>
      <c r="AQ28" s="705"/>
      <c r="AR28" s="704">
        <v>40</v>
      </c>
      <c r="AS28" s="705"/>
      <c r="AT28" s="704">
        <v>60</v>
      </c>
      <c r="AU28" s="705"/>
      <c r="AV28" s="704">
        <v>60</v>
      </c>
      <c r="AW28" s="705"/>
      <c r="AX28" s="704">
        <v>60</v>
      </c>
      <c r="AY28" s="705"/>
      <c r="AZ28" s="704">
        <v>60</v>
      </c>
      <c r="BA28" s="705"/>
      <c r="BB28" s="704">
        <v>60</v>
      </c>
      <c r="BC28" s="705"/>
      <c r="BD28" s="704">
        <v>60</v>
      </c>
      <c r="BE28" s="705"/>
      <c r="BF28" s="704">
        <v>60</v>
      </c>
      <c r="BG28" s="705"/>
      <c r="BH28" s="704">
        <v>60</v>
      </c>
      <c r="BI28" s="705"/>
      <c r="BJ28" s="704">
        <v>60</v>
      </c>
      <c r="BK28" s="705"/>
      <c r="BL28" s="704">
        <v>60</v>
      </c>
      <c r="BM28" s="705"/>
      <c r="BN28" s="704">
        <v>40</v>
      </c>
      <c r="BO28" s="705"/>
      <c r="BP28" s="683"/>
      <c r="BQ28" s="684"/>
      <c r="BR28" s="683"/>
      <c r="BS28" s="684"/>
      <c r="BT28" s="683"/>
      <c r="BU28" s="684"/>
      <c r="BV28" s="683"/>
      <c r="BW28" s="684"/>
      <c r="BX28" s="683"/>
      <c r="BY28" s="684"/>
      <c r="BZ28" s="683"/>
      <c r="CA28" s="684"/>
      <c r="CB28" s="683"/>
      <c r="CC28" s="684"/>
      <c r="CD28" s="683"/>
      <c r="CE28" s="684"/>
      <c r="CF28" s="683"/>
      <c r="CG28" s="684"/>
      <c r="CH28" s="683"/>
      <c r="CI28" s="684"/>
      <c r="CJ28" s="683"/>
      <c r="CK28" s="684"/>
      <c r="CL28" s="683"/>
      <c r="CM28" s="684"/>
      <c r="CN28" s="707">
        <v>20</v>
      </c>
      <c r="CO28" s="707"/>
      <c r="CP28" s="707">
        <v>20</v>
      </c>
      <c r="CQ28" s="707"/>
      <c r="CR28" s="707">
        <v>20</v>
      </c>
      <c r="CS28" s="707"/>
      <c r="CT28" s="707">
        <v>20</v>
      </c>
      <c r="CU28" s="707"/>
      <c r="CV28" s="707">
        <v>20</v>
      </c>
      <c r="CW28" s="707"/>
      <c r="CX28" s="707">
        <v>20</v>
      </c>
      <c r="CY28" s="707"/>
      <c r="CZ28" s="707">
        <v>20</v>
      </c>
      <c r="DA28" s="707"/>
      <c r="DB28" s="707">
        <v>20</v>
      </c>
      <c r="DC28" s="707"/>
      <c r="DD28" s="683"/>
      <c r="DE28" s="684"/>
      <c r="DF28" s="683"/>
      <c r="DG28" s="684"/>
      <c r="DH28" s="683"/>
      <c r="DI28" s="684"/>
      <c r="DJ28" s="683"/>
      <c r="DK28" s="684"/>
      <c r="DL28" s="683"/>
      <c r="DM28" s="684"/>
      <c r="DN28" s="683"/>
      <c r="DO28" s="684"/>
      <c r="DP28" s="683"/>
      <c r="DQ28" s="684"/>
      <c r="DR28" s="683"/>
      <c r="DS28" s="684"/>
      <c r="DT28" s="683"/>
      <c r="DU28" s="684"/>
      <c r="DV28" s="683"/>
      <c r="DW28" s="684"/>
      <c r="DX28" s="683"/>
      <c r="DY28" s="684"/>
      <c r="DZ28" s="683"/>
      <c r="EA28" s="684"/>
      <c r="EB28" s="683"/>
      <c r="EC28" s="689"/>
      <c r="ED28" s="49"/>
      <c r="EE28" s="523">
        <v>0</v>
      </c>
      <c r="EF28" s="530">
        <v>0</v>
      </c>
      <c r="EG28" s="530">
        <v>0</v>
      </c>
      <c r="EH28" s="524">
        <v>0</v>
      </c>
      <c r="EI28" s="49"/>
      <c r="EJ28" s="49"/>
      <c r="EK28" s="525">
        <f t="shared" si="62"/>
        <v>0</v>
      </c>
      <c r="EL28" s="533">
        <f t="shared" si="0"/>
        <v>0</v>
      </c>
      <c r="EM28" s="533">
        <f t="shared" si="1"/>
        <v>0</v>
      </c>
      <c r="EN28" s="527">
        <f t="shared" si="2"/>
        <v>0</v>
      </c>
      <c r="EO28" s="49"/>
      <c r="EP28" s="49"/>
      <c r="EQ28" s="49"/>
      <c r="ER28" s="528"/>
      <c r="ES28" s="528"/>
      <c r="ET28" s="528"/>
      <c r="EU28" s="528"/>
      <c r="EV28" s="50"/>
    </row>
    <row r="29" spans="1:153" ht="9" customHeight="1" x14ac:dyDescent="0.2">
      <c r="A29" s="188"/>
      <c r="B29" s="570"/>
      <c r="C29" s="109"/>
      <c r="D29" s="586"/>
      <c r="E29" s="610" t="s">
        <v>219</v>
      </c>
      <c r="F29" s="650"/>
      <c r="G29" s="651"/>
      <c r="H29" s="702"/>
      <c r="I29" s="703"/>
      <c r="J29" s="702"/>
      <c r="K29" s="703"/>
      <c r="L29" s="702"/>
      <c r="M29" s="703"/>
      <c r="N29" s="702"/>
      <c r="O29" s="703"/>
      <c r="P29" s="702"/>
      <c r="Q29" s="703"/>
      <c r="R29" s="702"/>
      <c r="S29" s="703"/>
      <c r="T29" s="702">
        <f t="shared" ref="T29" si="212">T28/200</f>
        <v>0.2</v>
      </c>
      <c r="U29" s="703"/>
      <c r="V29" s="702">
        <f t="shared" ref="V29" si="213">V28/200</f>
        <v>0.3</v>
      </c>
      <c r="W29" s="703"/>
      <c r="X29" s="702">
        <f t="shared" ref="X29" si="214">X28/200</f>
        <v>0.3</v>
      </c>
      <c r="Y29" s="703"/>
      <c r="Z29" s="702">
        <f t="shared" ref="Z29" si="215">Z28/200</f>
        <v>0.3</v>
      </c>
      <c r="AA29" s="703"/>
      <c r="AB29" s="702">
        <f t="shared" ref="AB29" si="216">AB28/200</f>
        <v>0.3</v>
      </c>
      <c r="AC29" s="703"/>
      <c r="AD29" s="702">
        <f t="shared" ref="AD29" si="217">AD28/200</f>
        <v>0.3</v>
      </c>
      <c r="AE29" s="703"/>
      <c r="AF29" s="702">
        <f t="shared" ref="AF29" si="218">AF28/200</f>
        <v>0.3</v>
      </c>
      <c r="AG29" s="703"/>
      <c r="AH29" s="702">
        <f t="shared" ref="AH29" si="219">AH28/200</f>
        <v>0.3</v>
      </c>
      <c r="AI29" s="703"/>
      <c r="AJ29" s="702">
        <f t="shared" ref="AJ29" si="220">AJ28/200</f>
        <v>0.3</v>
      </c>
      <c r="AK29" s="703"/>
      <c r="AL29" s="702">
        <f t="shared" ref="AL29" si="221">AL28/200</f>
        <v>0.3</v>
      </c>
      <c r="AM29" s="703"/>
      <c r="AN29" s="702">
        <f t="shared" ref="AN29" si="222">AN28/200</f>
        <v>0.3</v>
      </c>
      <c r="AO29" s="703"/>
      <c r="AP29" s="702">
        <f t="shared" ref="AP29" si="223">AP28/200</f>
        <v>0.2</v>
      </c>
      <c r="AQ29" s="703"/>
      <c r="AR29" s="702">
        <f t="shared" ref="AR29" si="224">AR28/200</f>
        <v>0.2</v>
      </c>
      <c r="AS29" s="703"/>
      <c r="AT29" s="702">
        <f t="shared" ref="AT29" si="225">AT28/200</f>
        <v>0.3</v>
      </c>
      <c r="AU29" s="703"/>
      <c r="AV29" s="702">
        <f t="shared" ref="AV29" si="226">AV28/200</f>
        <v>0.3</v>
      </c>
      <c r="AW29" s="703"/>
      <c r="AX29" s="702">
        <f t="shared" ref="AX29" si="227">AX28/200</f>
        <v>0.3</v>
      </c>
      <c r="AY29" s="703"/>
      <c r="AZ29" s="702">
        <f t="shared" ref="AZ29" si="228">AZ28/200</f>
        <v>0.3</v>
      </c>
      <c r="BA29" s="703"/>
      <c r="BB29" s="702">
        <f t="shared" ref="BB29" si="229">BB28/200</f>
        <v>0.3</v>
      </c>
      <c r="BC29" s="703"/>
      <c r="BD29" s="702">
        <f t="shared" ref="BD29" si="230">BD28/200</f>
        <v>0.3</v>
      </c>
      <c r="BE29" s="703"/>
      <c r="BF29" s="702">
        <f t="shared" ref="BF29" si="231">BF28/200</f>
        <v>0.3</v>
      </c>
      <c r="BG29" s="703"/>
      <c r="BH29" s="702">
        <f t="shared" ref="BH29" si="232">BH28/200</f>
        <v>0.3</v>
      </c>
      <c r="BI29" s="703"/>
      <c r="BJ29" s="702">
        <f t="shared" ref="BJ29" si="233">BJ28/200</f>
        <v>0.3</v>
      </c>
      <c r="BK29" s="703"/>
      <c r="BL29" s="702">
        <f t="shared" ref="BL29" si="234">BL28/200</f>
        <v>0.3</v>
      </c>
      <c r="BM29" s="703"/>
      <c r="BN29" s="702">
        <f t="shared" ref="BN29" si="235">BN28/200</f>
        <v>0.2</v>
      </c>
      <c r="BO29" s="703"/>
      <c r="BP29" s="702"/>
      <c r="BQ29" s="703"/>
      <c r="BR29" s="702"/>
      <c r="BS29" s="703"/>
      <c r="BT29" s="702"/>
      <c r="BU29" s="703"/>
      <c r="BV29" s="702"/>
      <c r="BW29" s="703"/>
      <c r="BX29" s="702"/>
      <c r="BY29" s="703"/>
      <c r="BZ29" s="702"/>
      <c r="CA29" s="703"/>
      <c r="CB29" s="702"/>
      <c r="CC29" s="703"/>
      <c r="CD29" s="702"/>
      <c r="CE29" s="703"/>
      <c r="CF29" s="702"/>
      <c r="CG29" s="703"/>
      <c r="CH29" s="702"/>
      <c r="CI29" s="703"/>
      <c r="CJ29" s="702"/>
      <c r="CK29" s="703"/>
      <c r="CL29" s="702"/>
      <c r="CM29" s="703"/>
      <c r="CN29" s="702">
        <f t="shared" ref="CN29" si="236">CN28/200</f>
        <v>0.1</v>
      </c>
      <c r="CO29" s="703"/>
      <c r="CP29" s="702">
        <f t="shared" ref="CP29" si="237">CP28/200</f>
        <v>0.1</v>
      </c>
      <c r="CQ29" s="703"/>
      <c r="CR29" s="702">
        <f t="shared" ref="CR29" si="238">CR28/200</f>
        <v>0.1</v>
      </c>
      <c r="CS29" s="703"/>
      <c r="CT29" s="702">
        <f t="shared" ref="CT29" si="239">CT28/200</f>
        <v>0.1</v>
      </c>
      <c r="CU29" s="703"/>
      <c r="CV29" s="702">
        <f t="shared" ref="CV29" si="240">CV28/200</f>
        <v>0.1</v>
      </c>
      <c r="CW29" s="703"/>
      <c r="CX29" s="702">
        <f t="shared" ref="CX29" si="241">CX28/200</f>
        <v>0.1</v>
      </c>
      <c r="CY29" s="703"/>
      <c r="CZ29" s="702">
        <f t="shared" ref="CZ29" si="242">CZ28/200</f>
        <v>0.1</v>
      </c>
      <c r="DA29" s="703"/>
      <c r="DB29" s="702">
        <f t="shared" ref="DB29" si="243">DB28/200</f>
        <v>0.1</v>
      </c>
      <c r="DC29" s="703"/>
      <c r="DD29" s="702"/>
      <c r="DE29" s="703"/>
      <c r="DF29" s="702"/>
      <c r="DG29" s="703"/>
      <c r="DH29" s="702"/>
      <c r="DI29" s="703"/>
      <c r="DJ29" s="702"/>
      <c r="DK29" s="703"/>
      <c r="DL29" s="702"/>
      <c r="DM29" s="703"/>
      <c r="DN29" s="702"/>
      <c r="DO29" s="703"/>
      <c r="DP29" s="702"/>
      <c r="DQ29" s="703"/>
      <c r="DR29" s="702"/>
      <c r="DS29" s="703"/>
      <c r="DT29" s="702"/>
      <c r="DU29" s="703"/>
      <c r="DV29" s="702"/>
      <c r="DW29" s="703"/>
      <c r="DX29" s="650"/>
      <c r="DY29" s="651"/>
      <c r="DZ29" s="650"/>
      <c r="EA29" s="651"/>
      <c r="EB29" s="650"/>
      <c r="EC29" s="706"/>
      <c r="ED29" s="49"/>
      <c r="EE29" s="523">
        <v>0</v>
      </c>
      <c r="EF29" s="530">
        <v>0</v>
      </c>
      <c r="EG29" s="530">
        <v>0</v>
      </c>
      <c r="EH29" s="524">
        <v>0</v>
      </c>
      <c r="EI29" s="49"/>
      <c r="EJ29" s="49"/>
      <c r="EK29" s="32">
        <f t="shared" ref="EK29" si="244">EE29*SUM(F29:EC29)</f>
        <v>0</v>
      </c>
      <c r="EL29" s="535">
        <f t="shared" ref="EL29" si="245">EF29*SUM(F29:EC29)</f>
        <v>0</v>
      </c>
      <c r="EM29" s="535">
        <f t="shared" ref="EM29" si="246">EG29*SUM(F29:EC29)</f>
        <v>0</v>
      </c>
      <c r="EN29" s="34">
        <f t="shared" ref="EN29" si="247">EH29*SUM(F29:EC29)</f>
        <v>0</v>
      </c>
      <c r="EO29" s="49"/>
      <c r="EP29" s="49"/>
      <c r="EQ29" s="49"/>
      <c r="ER29" s="519"/>
      <c r="ES29" s="519"/>
      <c r="ET29" s="519"/>
      <c r="EU29" s="482"/>
      <c r="EV29" s="50"/>
    </row>
    <row r="30" spans="1:153" ht="11.1" customHeight="1" x14ac:dyDescent="0.2">
      <c r="A30" s="144"/>
      <c r="B30" s="572" t="s">
        <v>188</v>
      </c>
      <c r="C30" s="106" t="s">
        <v>194</v>
      </c>
      <c r="D30" s="587" t="s">
        <v>196</v>
      </c>
      <c r="E30" s="609" t="s">
        <v>218</v>
      </c>
      <c r="F30" s="688"/>
      <c r="G30" s="688"/>
      <c r="H30" s="688"/>
      <c r="I30" s="688"/>
      <c r="J30" s="688"/>
      <c r="K30" s="688"/>
      <c r="L30" s="688"/>
      <c r="M30" s="688"/>
      <c r="N30" s="688"/>
      <c r="O30" s="688"/>
      <c r="P30" s="688"/>
      <c r="Q30" s="688"/>
      <c r="R30" s="688"/>
      <c r="S30" s="688"/>
      <c r="T30" s="688"/>
      <c r="U30" s="688"/>
      <c r="V30" s="688"/>
      <c r="W30" s="688"/>
      <c r="X30" s="688"/>
      <c r="Y30" s="688"/>
      <c r="Z30" s="688"/>
      <c r="AA30" s="688"/>
      <c r="AB30" s="688"/>
      <c r="AC30" s="688"/>
      <c r="AD30" s="688"/>
      <c r="AE30" s="688"/>
      <c r="AF30" s="688"/>
      <c r="AG30" s="688"/>
      <c r="AH30" s="688"/>
      <c r="AI30" s="688"/>
      <c r="AJ30" s="688"/>
      <c r="AK30" s="688"/>
      <c r="AL30" s="688"/>
      <c r="AM30" s="688"/>
      <c r="AN30" s="688"/>
      <c r="AO30" s="688"/>
      <c r="AP30" s="688"/>
      <c r="AQ30" s="688"/>
      <c r="AR30" s="704">
        <v>100</v>
      </c>
      <c r="AS30" s="705"/>
      <c r="AT30" s="704">
        <v>100</v>
      </c>
      <c r="AU30" s="705"/>
      <c r="AV30" s="704">
        <v>100</v>
      </c>
      <c r="AW30" s="705"/>
      <c r="AX30" s="704">
        <v>100</v>
      </c>
      <c r="AY30" s="705"/>
      <c r="AZ30" s="704">
        <v>100</v>
      </c>
      <c r="BA30" s="705"/>
      <c r="BB30" s="704">
        <v>100</v>
      </c>
      <c r="BC30" s="705"/>
      <c r="BD30" s="704">
        <v>100</v>
      </c>
      <c r="BE30" s="705"/>
      <c r="BF30" s="704">
        <v>100</v>
      </c>
      <c r="BG30" s="705"/>
      <c r="BH30" s="704">
        <v>100</v>
      </c>
      <c r="BI30" s="705"/>
      <c r="BJ30" s="704">
        <v>100</v>
      </c>
      <c r="BK30" s="705"/>
      <c r="BL30" s="704">
        <v>100</v>
      </c>
      <c r="BM30" s="705"/>
      <c r="BN30" s="704">
        <v>100</v>
      </c>
      <c r="BO30" s="705"/>
      <c r="BP30" s="704">
        <v>100</v>
      </c>
      <c r="BQ30" s="705"/>
      <c r="BR30" s="704">
        <v>100</v>
      </c>
      <c r="BS30" s="705"/>
      <c r="BT30" s="704">
        <v>160</v>
      </c>
      <c r="BU30" s="705"/>
      <c r="BV30" s="704">
        <v>160</v>
      </c>
      <c r="BW30" s="705"/>
      <c r="BX30" s="704">
        <v>160</v>
      </c>
      <c r="BY30" s="705"/>
      <c r="BZ30" s="704">
        <v>160</v>
      </c>
      <c r="CA30" s="705"/>
      <c r="CB30" s="704">
        <v>160</v>
      </c>
      <c r="CC30" s="705"/>
      <c r="CD30" s="704">
        <v>160</v>
      </c>
      <c r="CE30" s="705"/>
      <c r="CF30" s="704">
        <v>160</v>
      </c>
      <c r="CG30" s="705"/>
      <c r="CH30" s="704">
        <v>160</v>
      </c>
      <c r="CI30" s="705"/>
      <c r="CJ30" s="704">
        <v>160</v>
      </c>
      <c r="CK30" s="705"/>
      <c r="CL30" s="707">
        <v>140</v>
      </c>
      <c r="CM30" s="707"/>
      <c r="CN30" s="707">
        <v>140</v>
      </c>
      <c r="CO30" s="707"/>
      <c r="CP30" s="707">
        <v>140</v>
      </c>
      <c r="CQ30" s="707"/>
      <c r="CR30" s="704">
        <v>160</v>
      </c>
      <c r="CS30" s="705"/>
      <c r="CT30" s="704">
        <v>160</v>
      </c>
      <c r="CU30" s="705"/>
      <c r="CV30" s="704">
        <v>160</v>
      </c>
      <c r="CW30" s="705"/>
      <c r="CX30" s="704">
        <v>160</v>
      </c>
      <c r="CY30" s="705"/>
      <c r="CZ30" s="704">
        <v>160</v>
      </c>
      <c r="DA30" s="705"/>
      <c r="DB30" s="704">
        <v>160</v>
      </c>
      <c r="DC30" s="705"/>
      <c r="DD30" s="704">
        <v>160</v>
      </c>
      <c r="DE30" s="705"/>
      <c r="DF30" s="704">
        <v>160</v>
      </c>
      <c r="DG30" s="705"/>
      <c r="DH30" s="704">
        <v>160</v>
      </c>
      <c r="DI30" s="705"/>
      <c r="DJ30" s="707">
        <v>140</v>
      </c>
      <c r="DK30" s="707"/>
      <c r="DL30" s="683"/>
      <c r="DM30" s="684"/>
      <c r="DN30" s="683"/>
      <c r="DO30" s="684"/>
      <c r="DP30" s="683"/>
      <c r="DQ30" s="684"/>
      <c r="DR30" s="683"/>
      <c r="DS30" s="684"/>
      <c r="DT30" s="683"/>
      <c r="DU30" s="684"/>
      <c r="DV30" s="683"/>
      <c r="DW30" s="684"/>
      <c r="DX30" s="683"/>
      <c r="DY30" s="684"/>
      <c r="DZ30" s="683"/>
      <c r="EA30" s="684"/>
      <c r="EB30" s="683"/>
      <c r="EC30" s="689"/>
      <c r="ED30" s="49"/>
      <c r="EE30" s="523">
        <v>0</v>
      </c>
      <c r="EF30" s="530">
        <v>0</v>
      </c>
      <c r="EG30" s="530">
        <v>0</v>
      </c>
      <c r="EH30" s="524">
        <v>0</v>
      </c>
      <c r="EI30" s="49"/>
      <c r="EJ30" s="49"/>
      <c r="EK30" s="525">
        <f t="shared" si="62"/>
        <v>0</v>
      </c>
      <c r="EL30" s="533">
        <f t="shared" si="0"/>
        <v>0</v>
      </c>
      <c r="EM30" s="533">
        <f t="shared" si="1"/>
        <v>0</v>
      </c>
      <c r="EN30" s="527">
        <f t="shared" si="2"/>
        <v>0</v>
      </c>
      <c r="EO30" s="49"/>
      <c r="EP30" s="49"/>
      <c r="EQ30" s="49"/>
      <c r="ER30" s="528"/>
      <c r="ES30" s="528"/>
      <c r="ET30" s="528"/>
      <c r="EU30" s="528"/>
      <c r="EV30" s="50"/>
    </row>
    <row r="31" spans="1:153" ht="9" customHeight="1" x14ac:dyDescent="0.2">
      <c r="A31" s="188"/>
      <c r="B31" s="570"/>
      <c r="C31" s="109"/>
      <c r="D31" s="586"/>
      <c r="E31" s="610" t="s">
        <v>219</v>
      </c>
      <c r="F31" s="650"/>
      <c r="G31" s="651"/>
      <c r="H31" s="702"/>
      <c r="I31" s="703"/>
      <c r="J31" s="702"/>
      <c r="K31" s="703"/>
      <c r="L31" s="702"/>
      <c r="M31" s="703"/>
      <c r="N31" s="702"/>
      <c r="O31" s="703"/>
      <c r="P31" s="702"/>
      <c r="Q31" s="703"/>
      <c r="R31" s="702"/>
      <c r="S31" s="703"/>
      <c r="T31" s="702"/>
      <c r="U31" s="703"/>
      <c r="V31" s="702"/>
      <c r="W31" s="703"/>
      <c r="X31" s="702"/>
      <c r="Y31" s="703"/>
      <c r="Z31" s="702"/>
      <c r="AA31" s="703"/>
      <c r="AB31" s="702"/>
      <c r="AC31" s="703"/>
      <c r="AD31" s="702"/>
      <c r="AE31" s="703"/>
      <c r="AF31" s="702"/>
      <c r="AG31" s="703"/>
      <c r="AH31" s="702"/>
      <c r="AI31" s="703"/>
      <c r="AJ31" s="702"/>
      <c r="AK31" s="703"/>
      <c r="AL31" s="702"/>
      <c r="AM31" s="703"/>
      <c r="AN31" s="702"/>
      <c r="AO31" s="703"/>
      <c r="AP31" s="702"/>
      <c r="AQ31" s="703"/>
      <c r="AR31" s="702">
        <f t="shared" ref="AR31" si="248">AR30/200</f>
        <v>0.5</v>
      </c>
      <c r="AS31" s="703"/>
      <c r="AT31" s="702">
        <f t="shared" ref="AT31" si="249">AT30/200</f>
        <v>0.5</v>
      </c>
      <c r="AU31" s="703"/>
      <c r="AV31" s="702">
        <f t="shared" ref="AV31" si="250">AV30/200</f>
        <v>0.5</v>
      </c>
      <c r="AW31" s="703"/>
      <c r="AX31" s="702">
        <f t="shared" ref="AX31" si="251">AX30/200</f>
        <v>0.5</v>
      </c>
      <c r="AY31" s="703"/>
      <c r="AZ31" s="702">
        <f t="shared" ref="AZ31" si="252">AZ30/200</f>
        <v>0.5</v>
      </c>
      <c r="BA31" s="703"/>
      <c r="BB31" s="702">
        <f t="shared" ref="BB31" si="253">BB30/200</f>
        <v>0.5</v>
      </c>
      <c r="BC31" s="703"/>
      <c r="BD31" s="702">
        <f t="shared" ref="BD31" si="254">BD30/200</f>
        <v>0.5</v>
      </c>
      <c r="BE31" s="703"/>
      <c r="BF31" s="702">
        <f t="shared" ref="BF31" si="255">BF30/200</f>
        <v>0.5</v>
      </c>
      <c r="BG31" s="703"/>
      <c r="BH31" s="702">
        <f t="shared" ref="BH31" si="256">BH30/200</f>
        <v>0.5</v>
      </c>
      <c r="BI31" s="703"/>
      <c r="BJ31" s="702">
        <f t="shared" ref="BJ31" si="257">BJ30/200</f>
        <v>0.5</v>
      </c>
      <c r="BK31" s="703"/>
      <c r="BL31" s="702">
        <f t="shared" ref="BL31" si="258">BL30/200</f>
        <v>0.5</v>
      </c>
      <c r="BM31" s="703"/>
      <c r="BN31" s="702">
        <f t="shared" ref="BN31" si="259">BN30/200</f>
        <v>0.5</v>
      </c>
      <c r="BO31" s="703"/>
      <c r="BP31" s="702">
        <f t="shared" ref="BP31" si="260">BP30/200</f>
        <v>0.5</v>
      </c>
      <c r="BQ31" s="703"/>
      <c r="BR31" s="702">
        <f t="shared" ref="BR31" si="261">BR30/200</f>
        <v>0.5</v>
      </c>
      <c r="BS31" s="703"/>
      <c r="BT31" s="702">
        <f t="shared" ref="BT31" si="262">BT30/200</f>
        <v>0.8</v>
      </c>
      <c r="BU31" s="703"/>
      <c r="BV31" s="702">
        <f t="shared" ref="BV31" si="263">BV30/200</f>
        <v>0.8</v>
      </c>
      <c r="BW31" s="703"/>
      <c r="BX31" s="702">
        <f t="shared" ref="BX31" si="264">BX30/200</f>
        <v>0.8</v>
      </c>
      <c r="BY31" s="703"/>
      <c r="BZ31" s="702">
        <f t="shared" ref="BZ31" si="265">BZ30/200</f>
        <v>0.8</v>
      </c>
      <c r="CA31" s="703"/>
      <c r="CB31" s="702">
        <f t="shared" ref="CB31" si="266">CB30/200</f>
        <v>0.8</v>
      </c>
      <c r="CC31" s="703"/>
      <c r="CD31" s="702">
        <f t="shared" ref="CD31" si="267">CD30/200</f>
        <v>0.8</v>
      </c>
      <c r="CE31" s="703"/>
      <c r="CF31" s="702">
        <f t="shared" ref="CF31" si="268">CF30/200</f>
        <v>0.8</v>
      </c>
      <c r="CG31" s="703"/>
      <c r="CH31" s="702">
        <f t="shared" ref="CH31" si="269">CH30/200</f>
        <v>0.8</v>
      </c>
      <c r="CI31" s="703"/>
      <c r="CJ31" s="702">
        <f t="shared" ref="CJ31" si="270">CJ30/200</f>
        <v>0.8</v>
      </c>
      <c r="CK31" s="703"/>
      <c r="CL31" s="702">
        <f t="shared" ref="CL31" si="271">CL30/200</f>
        <v>0.7</v>
      </c>
      <c r="CM31" s="703"/>
      <c r="CN31" s="702">
        <f t="shared" ref="CN31" si="272">CN30/200</f>
        <v>0.7</v>
      </c>
      <c r="CO31" s="703"/>
      <c r="CP31" s="702">
        <f t="shared" ref="CP31" si="273">CP30/200</f>
        <v>0.7</v>
      </c>
      <c r="CQ31" s="703"/>
      <c r="CR31" s="702">
        <f t="shared" ref="CR31" si="274">CR30/200</f>
        <v>0.8</v>
      </c>
      <c r="CS31" s="703"/>
      <c r="CT31" s="702">
        <f t="shared" ref="CT31" si="275">CT30/200</f>
        <v>0.8</v>
      </c>
      <c r="CU31" s="703"/>
      <c r="CV31" s="702">
        <f t="shared" ref="CV31" si="276">CV30/200</f>
        <v>0.8</v>
      </c>
      <c r="CW31" s="703"/>
      <c r="CX31" s="702">
        <f t="shared" ref="CX31" si="277">CX30/200</f>
        <v>0.8</v>
      </c>
      <c r="CY31" s="703"/>
      <c r="CZ31" s="702">
        <f t="shared" ref="CZ31" si="278">CZ30/200</f>
        <v>0.8</v>
      </c>
      <c r="DA31" s="703"/>
      <c r="DB31" s="702">
        <f t="shared" ref="DB31" si="279">DB30/200</f>
        <v>0.8</v>
      </c>
      <c r="DC31" s="703"/>
      <c r="DD31" s="702">
        <f t="shared" ref="DD31" si="280">DD30/200</f>
        <v>0.8</v>
      </c>
      <c r="DE31" s="703"/>
      <c r="DF31" s="702">
        <f t="shared" ref="DF31" si="281">DF30/200</f>
        <v>0.8</v>
      </c>
      <c r="DG31" s="703"/>
      <c r="DH31" s="702">
        <f t="shared" ref="DH31" si="282">DH30/200</f>
        <v>0.8</v>
      </c>
      <c r="DI31" s="703"/>
      <c r="DJ31" s="702">
        <f t="shared" ref="DJ31" si="283">DJ30/200</f>
        <v>0.7</v>
      </c>
      <c r="DK31" s="703"/>
      <c r="DL31" s="702"/>
      <c r="DM31" s="703"/>
      <c r="DN31" s="702"/>
      <c r="DO31" s="703"/>
      <c r="DP31" s="702"/>
      <c r="DQ31" s="703"/>
      <c r="DR31" s="702"/>
      <c r="DS31" s="703"/>
      <c r="DT31" s="702"/>
      <c r="DU31" s="703"/>
      <c r="DV31" s="702"/>
      <c r="DW31" s="703"/>
      <c r="DX31" s="650"/>
      <c r="DY31" s="651"/>
      <c r="DZ31" s="650"/>
      <c r="EA31" s="651"/>
      <c r="EB31" s="650"/>
      <c r="EC31" s="706"/>
      <c r="ED31" s="49"/>
      <c r="EE31" s="523">
        <v>0</v>
      </c>
      <c r="EF31" s="530">
        <v>0</v>
      </c>
      <c r="EG31" s="530">
        <v>0</v>
      </c>
      <c r="EH31" s="524">
        <v>0</v>
      </c>
      <c r="EI31" s="49"/>
      <c r="EJ31" s="49"/>
      <c r="EK31" s="32">
        <f t="shared" si="62"/>
        <v>0</v>
      </c>
      <c r="EL31" s="535">
        <f t="shared" si="0"/>
        <v>0</v>
      </c>
      <c r="EM31" s="535">
        <f t="shared" si="1"/>
        <v>0</v>
      </c>
      <c r="EN31" s="34">
        <f t="shared" si="2"/>
        <v>0</v>
      </c>
      <c r="EO31" s="49"/>
      <c r="EP31" s="49"/>
      <c r="EQ31" s="49"/>
      <c r="ER31" s="519"/>
      <c r="ES31" s="519"/>
      <c r="ET31" s="519"/>
      <c r="EU31" s="482"/>
      <c r="EV31" s="50"/>
    </row>
    <row r="32" spans="1:153" ht="5.25" customHeight="1" x14ac:dyDescent="0.2">
      <c r="B32" s="116"/>
      <c r="C32" s="117"/>
      <c r="D32" s="1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E32" s="10"/>
      <c r="EF32" s="10"/>
      <c r="EG32" s="10"/>
      <c r="EH32" s="10"/>
      <c r="EK32" s="67"/>
      <c r="EL32" s="67"/>
      <c r="EM32" s="67"/>
      <c r="EN32" s="67"/>
      <c r="EQ32" s="144"/>
      <c r="ER32" s="482"/>
      <c r="ES32" s="482"/>
      <c r="ET32" s="482"/>
      <c r="EU32" s="482"/>
      <c r="EV32" s="50"/>
    </row>
    <row r="33" spans="1:152" ht="11.1" customHeight="1" x14ac:dyDescent="0.2">
      <c r="A33" s="144"/>
      <c r="B33" s="575" t="s">
        <v>188</v>
      </c>
      <c r="C33" s="639" t="s">
        <v>217</v>
      </c>
      <c r="D33" s="641" t="s">
        <v>215</v>
      </c>
      <c r="E33" s="642"/>
      <c r="F33" s="688"/>
      <c r="G33" s="688"/>
      <c r="H33" s="688"/>
      <c r="I33" s="688"/>
      <c r="J33" s="688"/>
      <c r="K33" s="688"/>
      <c r="L33" s="688"/>
      <c r="M33" s="688"/>
      <c r="N33" s="688"/>
      <c r="O33" s="688"/>
      <c r="P33" s="688"/>
      <c r="Q33" s="688"/>
      <c r="R33" s="688"/>
      <c r="S33" s="688"/>
      <c r="T33" s="707">
        <v>24</v>
      </c>
      <c r="U33" s="707"/>
      <c r="V33" s="707">
        <v>24</v>
      </c>
      <c r="W33" s="707"/>
      <c r="X33" s="707">
        <v>24</v>
      </c>
      <c r="Y33" s="707"/>
      <c r="Z33" s="707">
        <v>24</v>
      </c>
      <c r="AA33" s="707"/>
      <c r="AB33" s="707">
        <v>16</v>
      </c>
      <c r="AC33" s="707"/>
      <c r="AD33" s="707">
        <v>16</v>
      </c>
      <c r="AE33" s="707"/>
      <c r="AF33" s="707">
        <v>16</v>
      </c>
      <c r="AG33" s="707"/>
      <c r="AH33" s="707">
        <v>16</v>
      </c>
      <c r="AI33" s="707"/>
      <c r="AJ33" s="707">
        <v>16</v>
      </c>
      <c r="AK33" s="707"/>
      <c r="AL33" s="707">
        <v>16</v>
      </c>
      <c r="AM33" s="707"/>
      <c r="AN33" s="707">
        <v>16</v>
      </c>
      <c r="AO33" s="707"/>
      <c r="AP33" s="707">
        <v>8</v>
      </c>
      <c r="AQ33" s="707"/>
      <c r="AR33" s="707">
        <v>24</v>
      </c>
      <c r="AS33" s="707"/>
      <c r="AT33" s="707">
        <v>24</v>
      </c>
      <c r="AU33" s="707"/>
      <c r="AV33" s="707">
        <v>24</v>
      </c>
      <c r="AW33" s="707"/>
      <c r="AX33" s="707">
        <v>24</v>
      </c>
      <c r="AY33" s="707"/>
      <c r="AZ33" s="707">
        <v>24</v>
      </c>
      <c r="BA33" s="707"/>
      <c r="BB33" s="707">
        <v>24</v>
      </c>
      <c r="BC33" s="707"/>
      <c r="BD33" s="707">
        <v>24</v>
      </c>
      <c r="BE33" s="707"/>
      <c r="BF33" s="707">
        <v>24</v>
      </c>
      <c r="BG33" s="707"/>
      <c r="BH33" s="707">
        <v>24</v>
      </c>
      <c r="BI33" s="707"/>
      <c r="BJ33" s="707">
        <v>24</v>
      </c>
      <c r="BK33" s="707"/>
      <c r="BL33" s="707">
        <v>24</v>
      </c>
      <c r="BM33" s="707"/>
      <c r="BN33" s="707">
        <v>16</v>
      </c>
      <c r="BO33" s="707"/>
      <c r="BP33" s="707">
        <v>16</v>
      </c>
      <c r="BQ33" s="707"/>
      <c r="BR33" s="707">
        <v>24</v>
      </c>
      <c r="BS33" s="707"/>
      <c r="BT33" s="707">
        <v>24</v>
      </c>
      <c r="BU33" s="707"/>
      <c r="BV33" s="707">
        <v>24</v>
      </c>
      <c r="BW33" s="707"/>
      <c r="BX33" s="707">
        <v>24</v>
      </c>
      <c r="BY33" s="707"/>
      <c r="BZ33" s="707">
        <v>24</v>
      </c>
      <c r="CA33" s="707"/>
      <c r="CB33" s="707">
        <v>24</v>
      </c>
      <c r="CC33" s="707"/>
      <c r="CD33" s="707">
        <v>16</v>
      </c>
      <c r="CE33" s="707"/>
      <c r="CF33" s="707">
        <v>16</v>
      </c>
      <c r="CG33" s="707"/>
      <c r="CH33" s="707">
        <v>16</v>
      </c>
      <c r="CI33" s="707"/>
      <c r="CJ33" s="707">
        <v>16</v>
      </c>
      <c r="CK33" s="707"/>
      <c r="CL33" s="707">
        <v>8</v>
      </c>
      <c r="CM33" s="707"/>
      <c r="CN33" s="707">
        <v>16</v>
      </c>
      <c r="CO33" s="707"/>
      <c r="CP33" s="707">
        <v>24</v>
      </c>
      <c r="CQ33" s="707"/>
      <c r="CR33" s="707">
        <v>24</v>
      </c>
      <c r="CS33" s="707"/>
      <c r="CT33" s="707">
        <v>24</v>
      </c>
      <c r="CU33" s="707"/>
      <c r="CV33" s="707">
        <v>24</v>
      </c>
      <c r="CW33" s="707"/>
      <c r="CX33" s="707">
        <v>24</v>
      </c>
      <c r="CY33" s="707"/>
      <c r="CZ33" s="707">
        <v>16</v>
      </c>
      <c r="DA33" s="707"/>
      <c r="DB33" s="707">
        <v>16</v>
      </c>
      <c r="DC33" s="707"/>
      <c r="DD33" s="707">
        <v>16</v>
      </c>
      <c r="DE33" s="707"/>
      <c r="DF33" s="707">
        <v>16</v>
      </c>
      <c r="DG33" s="707"/>
      <c r="DH33" s="707">
        <v>16</v>
      </c>
      <c r="DI33" s="707"/>
      <c r="DJ33" s="707">
        <v>8</v>
      </c>
      <c r="DK33" s="707"/>
      <c r="DL33" s="683"/>
      <c r="DM33" s="684"/>
      <c r="DN33" s="683"/>
      <c r="DO33" s="684"/>
      <c r="DP33" s="683"/>
      <c r="DQ33" s="684"/>
      <c r="DR33" s="707">
        <v>8</v>
      </c>
      <c r="DS33" s="707"/>
      <c r="DT33" s="707">
        <v>8</v>
      </c>
      <c r="DU33" s="707"/>
      <c r="DV33" s="707">
        <v>8</v>
      </c>
      <c r="DW33" s="707"/>
      <c r="DX33" s="683"/>
      <c r="DY33" s="684"/>
      <c r="DZ33" s="683"/>
      <c r="EA33" s="684"/>
      <c r="EB33" s="683"/>
      <c r="EC33" s="689"/>
      <c r="ED33" s="49"/>
      <c r="EE33" s="523">
        <v>0</v>
      </c>
      <c r="EF33" s="530">
        <v>0</v>
      </c>
      <c r="EG33" s="530">
        <v>0</v>
      </c>
      <c r="EH33" s="524">
        <v>0</v>
      </c>
      <c r="EI33" s="49"/>
      <c r="EJ33" s="49"/>
      <c r="EK33" s="525">
        <f t="shared" si="62"/>
        <v>0</v>
      </c>
      <c r="EL33" s="533">
        <f t="shared" si="0"/>
        <v>0</v>
      </c>
      <c r="EM33" s="533">
        <f t="shared" si="1"/>
        <v>0</v>
      </c>
      <c r="EN33" s="527">
        <f t="shared" si="2"/>
        <v>0</v>
      </c>
      <c r="EO33" s="49"/>
      <c r="EP33" s="49"/>
      <c r="EQ33" s="49"/>
      <c r="ER33" s="528"/>
      <c r="ES33" s="528"/>
      <c r="ET33" s="528"/>
      <c r="EU33" s="528"/>
      <c r="EV33" s="50"/>
    </row>
    <row r="34" spans="1:152" ht="11.1" customHeight="1" x14ac:dyDescent="0.2">
      <c r="A34" s="144"/>
      <c r="B34" s="574"/>
      <c r="C34" s="640"/>
      <c r="D34" s="643"/>
      <c r="E34" s="644"/>
      <c r="F34" s="650"/>
      <c r="G34" s="651"/>
      <c r="H34" s="650"/>
      <c r="I34" s="651"/>
      <c r="J34" s="650"/>
      <c r="K34" s="651"/>
      <c r="L34" s="650"/>
      <c r="M34" s="651"/>
      <c r="N34" s="650"/>
      <c r="O34" s="651"/>
      <c r="P34" s="650"/>
      <c r="Q34" s="651"/>
      <c r="R34" s="650"/>
      <c r="S34" s="651"/>
      <c r="T34" s="702">
        <f t="shared" ref="T34" si="284">T33/200</f>
        <v>0.12</v>
      </c>
      <c r="U34" s="703"/>
      <c r="V34" s="702">
        <f t="shared" ref="V34" si="285">V33/200</f>
        <v>0.12</v>
      </c>
      <c r="W34" s="703"/>
      <c r="X34" s="702">
        <f t="shared" ref="X34" si="286">X33/200</f>
        <v>0.12</v>
      </c>
      <c r="Y34" s="703"/>
      <c r="Z34" s="702">
        <f t="shared" ref="Z34" si="287">Z33/200</f>
        <v>0.12</v>
      </c>
      <c r="AA34" s="703"/>
      <c r="AB34" s="702">
        <f t="shared" ref="AB34" si="288">AB33/200</f>
        <v>0.08</v>
      </c>
      <c r="AC34" s="703"/>
      <c r="AD34" s="702">
        <f t="shared" ref="AD34" si="289">AD33/200</f>
        <v>0.08</v>
      </c>
      <c r="AE34" s="703"/>
      <c r="AF34" s="702">
        <f t="shared" ref="AF34" si="290">AF33/200</f>
        <v>0.08</v>
      </c>
      <c r="AG34" s="703"/>
      <c r="AH34" s="702">
        <f t="shared" ref="AH34" si="291">AH33/200</f>
        <v>0.08</v>
      </c>
      <c r="AI34" s="703"/>
      <c r="AJ34" s="702">
        <f t="shared" ref="AJ34" si="292">AJ33/200</f>
        <v>0.08</v>
      </c>
      <c r="AK34" s="703"/>
      <c r="AL34" s="702">
        <f t="shared" ref="AL34" si="293">AL33/200</f>
        <v>0.08</v>
      </c>
      <c r="AM34" s="703"/>
      <c r="AN34" s="702">
        <f t="shared" ref="AN34" si="294">AN33/200</f>
        <v>0.08</v>
      </c>
      <c r="AO34" s="703"/>
      <c r="AP34" s="702">
        <f t="shared" ref="AP34" si="295">AP33/200</f>
        <v>0.04</v>
      </c>
      <c r="AQ34" s="703"/>
      <c r="AR34" s="702">
        <f t="shared" ref="AR34" si="296">AR33/200</f>
        <v>0.12</v>
      </c>
      <c r="AS34" s="703"/>
      <c r="AT34" s="702">
        <f t="shared" ref="AT34" si="297">AT33/200</f>
        <v>0.12</v>
      </c>
      <c r="AU34" s="703"/>
      <c r="AV34" s="702">
        <f t="shared" ref="AV34" si="298">AV33/200</f>
        <v>0.12</v>
      </c>
      <c r="AW34" s="703"/>
      <c r="AX34" s="702">
        <f t="shared" ref="AX34" si="299">AX33/200</f>
        <v>0.12</v>
      </c>
      <c r="AY34" s="703"/>
      <c r="AZ34" s="702">
        <f t="shared" ref="AZ34" si="300">AZ33/200</f>
        <v>0.12</v>
      </c>
      <c r="BA34" s="703"/>
      <c r="BB34" s="702">
        <f t="shared" ref="BB34" si="301">BB33/200</f>
        <v>0.12</v>
      </c>
      <c r="BC34" s="703"/>
      <c r="BD34" s="702">
        <f t="shared" ref="BD34" si="302">BD33/200</f>
        <v>0.12</v>
      </c>
      <c r="BE34" s="703"/>
      <c r="BF34" s="702">
        <f t="shared" ref="BF34" si="303">BF33/200</f>
        <v>0.12</v>
      </c>
      <c r="BG34" s="703"/>
      <c r="BH34" s="702">
        <f t="shared" ref="BH34" si="304">BH33/200</f>
        <v>0.12</v>
      </c>
      <c r="BI34" s="703"/>
      <c r="BJ34" s="702">
        <f t="shared" ref="BJ34" si="305">BJ33/200</f>
        <v>0.12</v>
      </c>
      <c r="BK34" s="703"/>
      <c r="BL34" s="702">
        <f t="shared" ref="BL34" si="306">BL33/200</f>
        <v>0.12</v>
      </c>
      <c r="BM34" s="703"/>
      <c r="BN34" s="702">
        <f t="shared" ref="BN34" si="307">BN33/200</f>
        <v>0.08</v>
      </c>
      <c r="BO34" s="703"/>
      <c r="BP34" s="702">
        <f t="shared" ref="BP34" si="308">BP33/200</f>
        <v>0.08</v>
      </c>
      <c r="BQ34" s="703"/>
      <c r="BR34" s="702">
        <f t="shared" ref="BR34" si="309">BR33/200</f>
        <v>0.12</v>
      </c>
      <c r="BS34" s="703"/>
      <c r="BT34" s="702">
        <f t="shared" ref="BT34" si="310">BT33/200</f>
        <v>0.12</v>
      </c>
      <c r="BU34" s="703"/>
      <c r="BV34" s="702">
        <f t="shared" ref="BV34" si="311">BV33/200</f>
        <v>0.12</v>
      </c>
      <c r="BW34" s="703"/>
      <c r="BX34" s="702">
        <f t="shared" ref="BX34" si="312">BX33/200</f>
        <v>0.12</v>
      </c>
      <c r="BY34" s="703"/>
      <c r="BZ34" s="702">
        <f t="shared" ref="BZ34" si="313">BZ33/200</f>
        <v>0.12</v>
      </c>
      <c r="CA34" s="703"/>
      <c r="CB34" s="702">
        <f t="shared" ref="CB34" si="314">CB33/200</f>
        <v>0.12</v>
      </c>
      <c r="CC34" s="703"/>
      <c r="CD34" s="702">
        <f t="shared" ref="CD34" si="315">CD33/200</f>
        <v>0.08</v>
      </c>
      <c r="CE34" s="703"/>
      <c r="CF34" s="702">
        <f t="shared" ref="CF34" si="316">CF33/200</f>
        <v>0.08</v>
      </c>
      <c r="CG34" s="703"/>
      <c r="CH34" s="702">
        <f t="shared" ref="CH34" si="317">CH33/200</f>
        <v>0.08</v>
      </c>
      <c r="CI34" s="703"/>
      <c r="CJ34" s="702">
        <f t="shared" ref="CJ34" si="318">CJ33/200</f>
        <v>0.08</v>
      </c>
      <c r="CK34" s="703"/>
      <c r="CL34" s="702">
        <f t="shared" ref="CL34" si="319">CL33/200</f>
        <v>0.04</v>
      </c>
      <c r="CM34" s="703"/>
      <c r="CN34" s="702">
        <f t="shared" ref="CN34" si="320">CN33/200</f>
        <v>0.08</v>
      </c>
      <c r="CO34" s="703"/>
      <c r="CP34" s="702">
        <f t="shared" ref="CP34" si="321">CP33/200</f>
        <v>0.12</v>
      </c>
      <c r="CQ34" s="703"/>
      <c r="CR34" s="702">
        <f t="shared" ref="CR34" si="322">CR33/200</f>
        <v>0.12</v>
      </c>
      <c r="CS34" s="703"/>
      <c r="CT34" s="702">
        <f t="shared" ref="CT34" si="323">CT33/200</f>
        <v>0.12</v>
      </c>
      <c r="CU34" s="703"/>
      <c r="CV34" s="702">
        <f t="shared" ref="CV34" si="324">CV33/200</f>
        <v>0.12</v>
      </c>
      <c r="CW34" s="703"/>
      <c r="CX34" s="702">
        <f t="shared" ref="CX34" si="325">CX33/200</f>
        <v>0.12</v>
      </c>
      <c r="CY34" s="703"/>
      <c r="CZ34" s="702">
        <f t="shared" ref="CZ34" si="326">CZ33/200</f>
        <v>0.08</v>
      </c>
      <c r="DA34" s="703"/>
      <c r="DB34" s="702">
        <f t="shared" ref="DB34" si="327">DB33/200</f>
        <v>0.08</v>
      </c>
      <c r="DC34" s="703"/>
      <c r="DD34" s="702">
        <f t="shared" ref="DD34" si="328">DD33/200</f>
        <v>0.08</v>
      </c>
      <c r="DE34" s="703"/>
      <c r="DF34" s="702">
        <f t="shared" ref="DF34" si="329">DF33/200</f>
        <v>0.08</v>
      </c>
      <c r="DG34" s="703"/>
      <c r="DH34" s="702">
        <f t="shared" ref="DH34" si="330">DH33/200</f>
        <v>0.08</v>
      </c>
      <c r="DI34" s="703"/>
      <c r="DJ34" s="702">
        <f t="shared" ref="DJ34" si="331">DJ33/200</f>
        <v>0.04</v>
      </c>
      <c r="DK34" s="703"/>
      <c r="DL34" s="650"/>
      <c r="DM34" s="651"/>
      <c r="DN34" s="650"/>
      <c r="DO34" s="651"/>
      <c r="DP34" s="650"/>
      <c r="DQ34" s="651"/>
      <c r="DR34" s="702">
        <f t="shared" ref="DR34" si="332">DR33/200</f>
        <v>0.04</v>
      </c>
      <c r="DS34" s="703"/>
      <c r="DT34" s="702">
        <f t="shared" ref="DT34" si="333">DT33/200</f>
        <v>0.04</v>
      </c>
      <c r="DU34" s="703"/>
      <c r="DV34" s="702">
        <f t="shared" ref="DV34" si="334">DV33/200</f>
        <v>0.04</v>
      </c>
      <c r="DW34" s="703"/>
      <c r="DX34" s="650"/>
      <c r="DY34" s="651"/>
      <c r="DZ34" s="650"/>
      <c r="EA34" s="651"/>
      <c r="EB34" s="650"/>
      <c r="EC34" s="706"/>
      <c r="ED34" s="49"/>
      <c r="EE34" s="523">
        <v>0</v>
      </c>
      <c r="EF34" s="530">
        <v>0</v>
      </c>
      <c r="EG34" s="530">
        <v>0</v>
      </c>
      <c r="EH34" s="524">
        <v>0</v>
      </c>
      <c r="EI34" s="49"/>
      <c r="EJ34" s="49"/>
      <c r="EK34" s="32">
        <f t="shared" si="62"/>
        <v>0</v>
      </c>
      <c r="EL34" s="535">
        <f t="shared" si="0"/>
        <v>0</v>
      </c>
      <c r="EM34" s="535">
        <f t="shared" si="1"/>
        <v>0</v>
      </c>
      <c r="EN34" s="34">
        <f t="shared" si="2"/>
        <v>0</v>
      </c>
      <c r="EO34" s="49"/>
      <c r="EP34" s="49"/>
      <c r="EQ34" s="49"/>
      <c r="ER34" s="519"/>
      <c r="ES34" s="519"/>
      <c r="ET34" s="519"/>
      <c r="EU34" s="519"/>
      <c r="EV34" s="50"/>
    </row>
    <row r="35" spans="1:152" ht="9" hidden="1" customHeight="1" x14ac:dyDescent="0.2">
      <c r="A35" s="144"/>
      <c r="B35" s="129" t="s">
        <v>24</v>
      </c>
      <c r="C35" s="104"/>
      <c r="D35" s="104" t="s">
        <v>19</v>
      </c>
      <c r="E35" s="139" t="s">
        <v>19</v>
      </c>
      <c r="F35" s="715"/>
      <c r="G35" s="715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  <c r="AA35" s="714"/>
      <c r="AB35" s="714"/>
      <c r="AC35" s="714"/>
      <c r="AD35" s="714"/>
      <c r="AE35" s="714"/>
      <c r="AF35" s="714"/>
      <c r="AG35" s="714"/>
      <c r="AH35" s="714"/>
      <c r="AI35" s="714"/>
      <c r="AJ35" s="714"/>
      <c r="AK35" s="714"/>
      <c r="AL35" s="714"/>
      <c r="AM35" s="714"/>
      <c r="AN35" s="714"/>
      <c r="AO35" s="714"/>
      <c r="AP35" s="714"/>
      <c r="AQ35" s="714"/>
      <c r="AR35" s="714"/>
      <c r="AS35" s="714"/>
      <c r="AT35" s="714"/>
      <c r="AU35" s="714"/>
      <c r="AV35" s="714"/>
      <c r="AW35" s="714"/>
      <c r="AX35" s="714"/>
      <c r="AY35" s="714"/>
      <c r="AZ35" s="714"/>
      <c r="BA35" s="714"/>
      <c r="BB35" s="714"/>
      <c r="BC35" s="714"/>
      <c r="BD35" s="714"/>
      <c r="BE35" s="714"/>
      <c r="BF35" s="714"/>
      <c r="BG35" s="714"/>
      <c r="BH35" s="714"/>
      <c r="BI35" s="714"/>
      <c r="BJ35" s="714"/>
      <c r="BK35" s="714"/>
      <c r="BL35" s="714"/>
      <c r="BM35" s="714"/>
      <c r="BN35" s="714"/>
      <c r="BO35" s="714"/>
      <c r="BP35" s="714"/>
      <c r="BQ35" s="714"/>
      <c r="BR35" s="714"/>
      <c r="BS35" s="714"/>
      <c r="BT35" s="714"/>
      <c r="BU35" s="714"/>
      <c r="BV35" s="714"/>
      <c r="BW35" s="714"/>
      <c r="BX35" s="714"/>
      <c r="BY35" s="714"/>
      <c r="BZ35" s="714"/>
      <c r="CA35" s="714"/>
      <c r="CB35" s="714"/>
      <c r="CC35" s="714"/>
      <c r="CD35" s="714"/>
      <c r="CE35" s="714"/>
      <c r="CF35" s="714"/>
      <c r="CG35" s="714"/>
      <c r="CH35" s="714"/>
      <c r="CI35" s="714"/>
      <c r="CJ35" s="714"/>
      <c r="CK35" s="714"/>
      <c r="CL35" s="714"/>
      <c r="CM35" s="714"/>
      <c r="CN35" s="714"/>
      <c r="CO35" s="714"/>
      <c r="CP35" s="714"/>
      <c r="CQ35" s="714"/>
      <c r="CR35" s="714"/>
      <c r="CS35" s="714"/>
      <c r="CT35" s="714"/>
      <c r="CU35" s="714"/>
      <c r="CV35" s="714"/>
      <c r="CW35" s="714"/>
      <c r="CX35" s="714"/>
      <c r="CY35" s="714"/>
      <c r="CZ35" s="714"/>
      <c r="DA35" s="714"/>
      <c r="DB35" s="714"/>
      <c r="DC35" s="714"/>
      <c r="DD35" s="714"/>
      <c r="DE35" s="714"/>
      <c r="DF35" s="714"/>
      <c r="DG35" s="714"/>
      <c r="DH35" s="714"/>
      <c r="DI35" s="714"/>
      <c r="DJ35" s="714"/>
      <c r="DK35" s="714"/>
      <c r="DL35" s="714"/>
      <c r="DM35" s="714"/>
      <c r="DN35" s="714"/>
      <c r="DO35" s="714"/>
      <c r="DP35" s="714"/>
      <c r="DQ35" s="714"/>
      <c r="DR35" s="714"/>
      <c r="DS35" s="714"/>
      <c r="DT35" s="714"/>
      <c r="DU35" s="714"/>
      <c r="DV35" s="714"/>
      <c r="DW35" s="714"/>
      <c r="DX35" s="714"/>
      <c r="DY35" s="714"/>
      <c r="DZ35" s="716"/>
      <c r="EA35" s="717"/>
      <c r="EB35" s="716"/>
      <c r="EC35" s="718"/>
      <c r="ED35" s="49"/>
      <c r="EE35" s="523"/>
      <c r="EF35" s="530"/>
      <c r="EG35" s="530"/>
      <c r="EH35" s="524"/>
      <c r="EI35" s="49"/>
      <c r="EJ35" s="49"/>
      <c r="EK35" s="525">
        <f t="shared" si="62"/>
        <v>0</v>
      </c>
      <c r="EL35" s="533">
        <f t="shared" si="0"/>
        <v>0</v>
      </c>
      <c r="EM35" s="533">
        <f t="shared" si="1"/>
        <v>0</v>
      </c>
      <c r="EN35" s="527">
        <f t="shared" si="2"/>
        <v>0</v>
      </c>
      <c r="EO35" s="49"/>
      <c r="EP35" s="49"/>
      <c r="EQ35" s="49"/>
      <c r="ER35" s="528"/>
      <c r="ES35" s="528"/>
      <c r="ET35" s="528"/>
      <c r="EU35" s="528"/>
      <c r="EV35" s="50"/>
    </row>
    <row r="36" spans="1:152" ht="9" hidden="1" customHeight="1" x14ac:dyDescent="0.2">
      <c r="A36" s="144"/>
      <c r="B36" s="119"/>
      <c r="C36" s="620"/>
      <c r="D36" s="91"/>
      <c r="E36" s="140"/>
      <c r="F36" s="719"/>
      <c r="G36" s="720"/>
      <c r="H36" s="695"/>
      <c r="I36" s="696"/>
      <c r="J36" s="695"/>
      <c r="K36" s="696"/>
      <c r="L36" s="695"/>
      <c r="M36" s="696"/>
      <c r="N36" s="695"/>
      <c r="O36" s="696"/>
      <c r="P36" s="695"/>
      <c r="Q36" s="696"/>
      <c r="R36" s="695"/>
      <c r="S36" s="696"/>
      <c r="T36" s="695"/>
      <c r="U36" s="696"/>
      <c r="V36" s="695"/>
      <c r="W36" s="696"/>
      <c r="X36" s="695"/>
      <c r="Y36" s="696"/>
      <c r="Z36" s="695"/>
      <c r="AA36" s="696"/>
      <c r="AB36" s="695"/>
      <c r="AC36" s="696"/>
      <c r="AD36" s="695"/>
      <c r="AE36" s="696"/>
      <c r="AF36" s="695"/>
      <c r="AG36" s="696"/>
      <c r="AH36" s="695"/>
      <c r="AI36" s="696"/>
      <c r="AJ36" s="695"/>
      <c r="AK36" s="696"/>
      <c r="AL36" s="695"/>
      <c r="AM36" s="696"/>
      <c r="AN36" s="695"/>
      <c r="AO36" s="696"/>
      <c r="AP36" s="695"/>
      <c r="AQ36" s="696"/>
      <c r="AR36" s="695"/>
      <c r="AS36" s="696"/>
      <c r="AT36" s="695"/>
      <c r="AU36" s="696"/>
      <c r="AV36" s="695"/>
      <c r="AW36" s="696"/>
      <c r="AX36" s="695"/>
      <c r="AY36" s="696"/>
      <c r="AZ36" s="695"/>
      <c r="BA36" s="696"/>
      <c r="BB36" s="695"/>
      <c r="BC36" s="696"/>
      <c r="BD36" s="695"/>
      <c r="BE36" s="696"/>
      <c r="BF36" s="695"/>
      <c r="BG36" s="696"/>
      <c r="BH36" s="695"/>
      <c r="BI36" s="696"/>
      <c r="BJ36" s="695"/>
      <c r="BK36" s="696"/>
      <c r="BL36" s="695"/>
      <c r="BM36" s="696"/>
      <c r="BN36" s="695"/>
      <c r="BO36" s="696"/>
      <c r="BP36" s="695"/>
      <c r="BQ36" s="696"/>
      <c r="BR36" s="695"/>
      <c r="BS36" s="696"/>
      <c r="BT36" s="695"/>
      <c r="BU36" s="696"/>
      <c r="BV36" s="695"/>
      <c r="BW36" s="696"/>
      <c r="BX36" s="695"/>
      <c r="BY36" s="696"/>
      <c r="BZ36" s="695"/>
      <c r="CA36" s="696"/>
      <c r="CB36" s="695"/>
      <c r="CC36" s="696"/>
      <c r="CD36" s="695"/>
      <c r="CE36" s="696"/>
      <c r="CF36" s="695"/>
      <c r="CG36" s="696"/>
      <c r="CH36" s="695"/>
      <c r="CI36" s="696"/>
      <c r="CJ36" s="695"/>
      <c r="CK36" s="696"/>
      <c r="CL36" s="695"/>
      <c r="CM36" s="696"/>
      <c r="CN36" s="695"/>
      <c r="CO36" s="696"/>
      <c r="CP36" s="695"/>
      <c r="CQ36" s="696"/>
      <c r="CR36" s="695"/>
      <c r="CS36" s="696"/>
      <c r="CT36" s="695"/>
      <c r="CU36" s="696"/>
      <c r="CV36" s="695"/>
      <c r="CW36" s="696"/>
      <c r="CX36" s="695"/>
      <c r="CY36" s="696"/>
      <c r="CZ36" s="695"/>
      <c r="DA36" s="696"/>
      <c r="DB36" s="695"/>
      <c r="DC36" s="696"/>
      <c r="DD36" s="695"/>
      <c r="DE36" s="696"/>
      <c r="DF36" s="695"/>
      <c r="DG36" s="696"/>
      <c r="DH36" s="695"/>
      <c r="DI36" s="696"/>
      <c r="DJ36" s="695"/>
      <c r="DK36" s="696"/>
      <c r="DL36" s="695"/>
      <c r="DM36" s="696"/>
      <c r="DN36" s="695"/>
      <c r="DO36" s="696"/>
      <c r="DP36" s="695"/>
      <c r="DQ36" s="696"/>
      <c r="DR36" s="695"/>
      <c r="DS36" s="696"/>
      <c r="DT36" s="695"/>
      <c r="DU36" s="696"/>
      <c r="DV36" s="695"/>
      <c r="DW36" s="696"/>
      <c r="DX36" s="695"/>
      <c r="DY36" s="696"/>
      <c r="DZ36" s="695"/>
      <c r="EA36" s="696"/>
      <c r="EB36" s="695"/>
      <c r="EC36" s="697"/>
      <c r="ED36" s="49"/>
      <c r="EE36" s="523"/>
      <c r="EF36" s="530"/>
      <c r="EG36" s="530"/>
      <c r="EH36" s="524"/>
      <c r="EI36" s="49"/>
      <c r="EJ36" s="49"/>
      <c r="EK36" s="32">
        <f t="shared" si="62"/>
        <v>0</v>
      </c>
      <c r="EL36" s="535">
        <f t="shared" si="0"/>
        <v>0</v>
      </c>
      <c r="EM36" s="535">
        <f t="shared" si="1"/>
        <v>0</v>
      </c>
      <c r="EN36" s="34">
        <f t="shared" si="2"/>
        <v>0</v>
      </c>
      <c r="EO36" s="49"/>
      <c r="EP36" s="49"/>
      <c r="EQ36" s="49"/>
      <c r="ER36" s="519"/>
      <c r="ES36" s="519"/>
      <c r="ET36" s="519"/>
      <c r="EU36" s="519"/>
      <c r="EV36" s="50"/>
    </row>
    <row r="37" spans="1:152" ht="9" hidden="1" customHeight="1" x14ac:dyDescent="0.2">
      <c r="A37" s="144"/>
      <c r="B37" s="552" t="s">
        <v>23</v>
      </c>
      <c r="C37" s="620"/>
      <c r="D37" s="620" t="s">
        <v>19</v>
      </c>
      <c r="E37" s="140" t="s">
        <v>19</v>
      </c>
      <c r="F37" s="721"/>
      <c r="G37" s="721"/>
      <c r="H37" s="694"/>
      <c r="I37" s="694"/>
      <c r="J37" s="694"/>
      <c r="K37" s="694"/>
      <c r="L37" s="694"/>
      <c r="M37" s="694"/>
      <c r="N37" s="694"/>
      <c r="O37" s="694"/>
      <c r="P37" s="694"/>
      <c r="Q37" s="694"/>
      <c r="R37" s="694"/>
      <c r="S37" s="694"/>
      <c r="T37" s="694"/>
      <c r="U37" s="694"/>
      <c r="V37" s="694"/>
      <c r="W37" s="694"/>
      <c r="X37" s="694"/>
      <c r="Y37" s="694"/>
      <c r="Z37" s="694"/>
      <c r="AA37" s="694"/>
      <c r="AB37" s="694"/>
      <c r="AC37" s="694"/>
      <c r="AD37" s="694"/>
      <c r="AE37" s="694"/>
      <c r="AF37" s="694"/>
      <c r="AG37" s="694"/>
      <c r="AH37" s="694"/>
      <c r="AI37" s="694"/>
      <c r="AJ37" s="694"/>
      <c r="AK37" s="694"/>
      <c r="AL37" s="694"/>
      <c r="AM37" s="694"/>
      <c r="AN37" s="694"/>
      <c r="AO37" s="694"/>
      <c r="AP37" s="694"/>
      <c r="AQ37" s="694"/>
      <c r="AR37" s="694"/>
      <c r="AS37" s="694"/>
      <c r="AT37" s="694"/>
      <c r="AU37" s="694"/>
      <c r="AV37" s="694"/>
      <c r="AW37" s="694"/>
      <c r="AX37" s="694"/>
      <c r="AY37" s="694"/>
      <c r="AZ37" s="694"/>
      <c r="BA37" s="694"/>
      <c r="BB37" s="694"/>
      <c r="BC37" s="694"/>
      <c r="BD37" s="694"/>
      <c r="BE37" s="694"/>
      <c r="BF37" s="694"/>
      <c r="BG37" s="694"/>
      <c r="BH37" s="694"/>
      <c r="BI37" s="694"/>
      <c r="BJ37" s="694"/>
      <c r="BK37" s="694"/>
      <c r="BL37" s="694"/>
      <c r="BM37" s="694"/>
      <c r="BN37" s="694"/>
      <c r="BO37" s="694"/>
      <c r="BP37" s="694"/>
      <c r="BQ37" s="694"/>
      <c r="BR37" s="694"/>
      <c r="BS37" s="694"/>
      <c r="BT37" s="694"/>
      <c r="BU37" s="694"/>
      <c r="BV37" s="694"/>
      <c r="BW37" s="694"/>
      <c r="BX37" s="694"/>
      <c r="BY37" s="694"/>
      <c r="BZ37" s="694"/>
      <c r="CA37" s="694"/>
      <c r="CB37" s="694"/>
      <c r="CC37" s="694"/>
      <c r="CD37" s="694"/>
      <c r="CE37" s="694"/>
      <c r="CF37" s="694"/>
      <c r="CG37" s="694"/>
      <c r="CH37" s="694"/>
      <c r="CI37" s="694"/>
      <c r="CJ37" s="694"/>
      <c r="CK37" s="694"/>
      <c r="CL37" s="694"/>
      <c r="CM37" s="694"/>
      <c r="CN37" s="694"/>
      <c r="CO37" s="694"/>
      <c r="CP37" s="694"/>
      <c r="CQ37" s="694"/>
      <c r="CR37" s="694"/>
      <c r="CS37" s="694"/>
      <c r="CT37" s="694"/>
      <c r="CU37" s="694"/>
      <c r="CV37" s="694"/>
      <c r="CW37" s="694"/>
      <c r="CX37" s="694"/>
      <c r="CY37" s="694"/>
      <c r="CZ37" s="694"/>
      <c r="DA37" s="694"/>
      <c r="DB37" s="694"/>
      <c r="DC37" s="694"/>
      <c r="DD37" s="694"/>
      <c r="DE37" s="694"/>
      <c r="DF37" s="694"/>
      <c r="DG37" s="694"/>
      <c r="DH37" s="694"/>
      <c r="DI37" s="694"/>
      <c r="DJ37" s="694"/>
      <c r="DK37" s="694"/>
      <c r="DL37" s="694"/>
      <c r="DM37" s="694"/>
      <c r="DN37" s="694"/>
      <c r="DO37" s="694"/>
      <c r="DP37" s="694"/>
      <c r="DQ37" s="694"/>
      <c r="DR37" s="694"/>
      <c r="DS37" s="694"/>
      <c r="DT37" s="694"/>
      <c r="DU37" s="694"/>
      <c r="DV37" s="694"/>
      <c r="DW37" s="694"/>
      <c r="DX37" s="694"/>
      <c r="DY37" s="694"/>
      <c r="DZ37" s="695"/>
      <c r="EA37" s="696"/>
      <c r="EB37" s="695"/>
      <c r="EC37" s="697"/>
      <c r="ED37" s="49"/>
      <c r="EE37" s="523"/>
      <c r="EF37" s="530"/>
      <c r="EG37" s="530"/>
      <c r="EH37" s="524"/>
      <c r="EI37" s="49"/>
      <c r="EJ37" s="49"/>
      <c r="EK37" s="525">
        <f t="shared" si="62"/>
        <v>0</v>
      </c>
      <c r="EL37" s="533">
        <f t="shared" si="0"/>
        <v>0</v>
      </c>
      <c r="EM37" s="533">
        <f t="shared" si="1"/>
        <v>0</v>
      </c>
      <c r="EN37" s="527">
        <f t="shared" si="2"/>
        <v>0</v>
      </c>
      <c r="EO37" s="49"/>
      <c r="EP37" s="49"/>
      <c r="EQ37" s="49"/>
      <c r="ER37" s="528"/>
      <c r="ES37" s="528"/>
      <c r="ET37" s="528"/>
      <c r="EU37" s="528"/>
      <c r="EV37" s="50"/>
    </row>
    <row r="38" spans="1:152" ht="9" hidden="1" customHeight="1" x14ac:dyDescent="0.2">
      <c r="A38" s="144"/>
      <c r="B38" s="552"/>
      <c r="C38" s="620"/>
      <c r="D38" s="91"/>
      <c r="E38" s="140"/>
      <c r="F38" s="719"/>
      <c r="G38" s="720"/>
      <c r="H38" s="695"/>
      <c r="I38" s="696"/>
      <c r="J38" s="695"/>
      <c r="K38" s="696"/>
      <c r="L38" s="695"/>
      <c r="M38" s="696"/>
      <c r="N38" s="695"/>
      <c r="O38" s="696"/>
      <c r="P38" s="695"/>
      <c r="Q38" s="696"/>
      <c r="R38" s="695"/>
      <c r="S38" s="696"/>
      <c r="T38" s="695"/>
      <c r="U38" s="696"/>
      <c r="V38" s="695"/>
      <c r="W38" s="696"/>
      <c r="X38" s="695"/>
      <c r="Y38" s="696"/>
      <c r="Z38" s="695"/>
      <c r="AA38" s="696"/>
      <c r="AB38" s="695"/>
      <c r="AC38" s="696"/>
      <c r="AD38" s="695"/>
      <c r="AE38" s="696"/>
      <c r="AF38" s="695"/>
      <c r="AG38" s="696"/>
      <c r="AH38" s="695"/>
      <c r="AI38" s="696"/>
      <c r="AJ38" s="695"/>
      <c r="AK38" s="696"/>
      <c r="AL38" s="695"/>
      <c r="AM38" s="696"/>
      <c r="AN38" s="695"/>
      <c r="AO38" s="696"/>
      <c r="AP38" s="695"/>
      <c r="AQ38" s="696"/>
      <c r="AR38" s="695"/>
      <c r="AS38" s="696"/>
      <c r="AT38" s="695"/>
      <c r="AU38" s="696"/>
      <c r="AV38" s="695"/>
      <c r="AW38" s="696"/>
      <c r="AX38" s="695"/>
      <c r="AY38" s="696"/>
      <c r="AZ38" s="695"/>
      <c r="BA38" s="696"/>
      <c r="BB38" s="695"/>
      <c r="BC38" s="696"/>
      <c r="BD38" s="695"/>
      <c r="BE38" s="696"/>
      <c r="BF38" s="695"/>
      <c r="BG38" s="696"/>
      <c r="BH38" s="695"/>
      <c r="BI38" s="696"/>
      <c r="BJ38" s="695"/>
      <c r="BK38" s="696"/>
      <c r="BL38" s="695"/>
      <c r="BM38" s="696"/>
      <c r="BN38" s="695"/>
      <c r="BO38" s="696"/>
      <c r="BP38" s="695"/>
      <c r="BQ38" s="696"/>
      <c r="BR38" s="695"/>
      <c r="BS38" s="696"/>
      <c r="BT38" s="695"/>
      <c r="BU38" s="696"/>
      <c r="BV38" s="695"/>
      <c r="BW38" s="696"/>
      <c r="BX38" s="695"/>
      <c r="BY38" s="696"/>
      <c r="BZ38" s="695"/>
      <c r="CA38" s="696"/>
      <c r="CB38" s="695"/>
      <c r="CC38" s="696"/>
      <c r="CD38" s="695"/>
      <c r="CE38" s="696"/>
      <c r="CF38" s="695"/>
      <c r="CG38" s="696"/>
      <c r="CH38" s="695"/>
      <c r="CI38" s="696"/>
      <c r="CJ38" s="695"/>
      <c r="CK38" s="696"/>
      <c r="CL38" s="695"/>
      <c r="CM38" s="696"/>
      <c r="CN38" s="695"/>
      <c r="CO38" s="696"/>
      <c r="CP38" s="695"/>
      <c r="CQ38" s="696"/>
      <c r="CR38" s="695"/>
      <c r="CS38" s="696"/>
      <c r="CT38" s="695"/>
      <c r="CU38" s="696"/>
      <c r="CV38" s="695"/>
      <c r="CW38" s="696"/>
      <c r="CX38" s="695"/>
      <c r="CY38" s="696"/>
      <c r="CZ38" s="695"/>
      <c r="DA38" s="696"/>
      <c r="DB38" s="695"/>
      <c r="DC38" s="696"/>
      <c r="DD38" s="695"/>
      <c r="DE38" s="696"/>
      <c r="DF38" s="695"/>
      <c r="DG38" s="696"/>
      <c r="DH38" s="695"/>
      <c r="DI38" s="696"/>
      <c r="DJ38" s="695"/>
      <c r="DK38" s="696"/>
      <c r="DL38" s="695"/>
      <c r="DM38" s="696"/>
      <c r="DN38" s="695"/>
      <c r="DO38" s="696"/>
      <c r="DP38" s="695"/>
      <c r="DQ38" s="696"/>
      <c r="DR38" s="695"/>
      <c r="DS38" s="696"/>
      <c r="DT38" s="695"/>
      <c r="DU38" s="696"/>
      <c r="DV38" s="695"/>
      <c r="DW38" s="696"/>
      <c r="DX38" s="695"/>
      <c r="DY38" s="696"/>
      <c r="DZ38" s="695"/>
      <c r="EA38" s="696"/>
      <c r="EB38" s="695"/>
      <c r="EC38" s="697"/>
      <c r="ED38" s="49"/>
      <c r="EE38" s="523"/>
      <c r="EF38" s="530"/>
      <c r="EG38" s="530"/>
      <c r="EH38" s="524"/>
      <c r="EI38" s="49"/>
      <c r="EJ38" s="49"/>
      <c r="EK38" s="32">
        <f t="shared" si="62"/>
        <v>0</v>
      </c>
      <c r="EL38" s="535">
        <f t="shared" si="0"/>
        <v>0</v>
      </c>
      <c r="EM38" s="535">
        <f t="shared" si="1"/>
        <v>0</v>
      </c>
      <c r="EN38" s="34">
        <f t="shared" si="2"/>
        <v>0</v>
      </c>
      <c r="EO38" s="49"/>
      <c r="EP38" s="49"/>
      <c r="EQ38" s="49"/>
      <c r="ER38" s="519"/>
      <c r="ES38" s="519"/>
      <c r="ET38" s="519"/>
      <c r="EU38" s="519"/>
      <c r="EV38" s="50"/>
    </row>
    <row r="39" spans="1:152" ht="9" hidden="1" customHeight="1" x14ac:dyDescent="0.2">
      <c r="A39" s="144"/>
      <c r="B39" s="119" t="s">
        <v>25</v>
      </c>
      <c r="C39" s="620"/>
      <c r="D39" s="620" t="s">
        <v>19</v>
      </c>
      <c r="E39" s="140" t="s">
        <v>19</v>
      </c>
      <c r="F39" s="721"/>
      <c r="G39" s="721"/>
      <c r="H39" s="694"/>
      <c r="I39" s="694"/>
      <c r="J39" s="694"/>
      <c r="K39" s="694"/>
      <c r="L39" s="694"/>
      <c r="M39" s="694"/>
      <c r="N39" s="694"/>
      <c r="O39" s="694"/>
      <c r="P39" s="694"/>
      <c r="Q39" s="694"/>
      <c r="R39" s="694"/>
      <c r="S39" s="694"/>
      <c r="T39" s="694"/>
      <c r="U39" s="694"/>
      <c r="V39" s="694"/>
      <c r="W39" s="694"/>
      <c r="X39" s="694"/>
      <c r="Y39" s="694"/>
      <c r="Z39" s="694"/>
      <c r="AA39" s="694"/>
      <c r="AB39" s="694"/>
      <c r="AC39" s="694"/>
      <c r="AD39" s="694"/>
      <c r="AE39" s="694"/>
      <c r="AF39" s="694"/>
      <c r="AG39" s="694"/>
      <c r="AH39" s="694"/>
      <c r="AI39" s="694"/>
      <c r="AJ39" s="694"/>
      <c r="AK39" s="694"/>
      <c r="AL39" s="694"/>
      <c r="AM39" s="694"/>
      <c r="AN39" s="694"/>
      <c r="AO39" s="694"/>
      <c r="AP39" s="694"/>
      <c r="AQ39" s="694"/>
      <c r="AR39" s="694"/>
      <c r="AS39" s="694"/>
      <c r="AT39" s="694"/>
      <c r="AU39" s="694"/>
      <c r="AV39" s="694"/>
      <c r="AW39" s="694"/>
      <c r="AX39" s="694"/>
      <c r="AY39" s="694"/>
      <c r="AZ39" s="694"/>
      <c r="BA39" s="694"/>
      <c r="BB39" s="694"/>
      <c r="BC39" s="694"/>
      <c r="BD39" s="694"/>
      <c r="BE39" s="694"/>
      <c r="BF39" s="694"/>
      <c r="BG39" s="694"/>
      <c r="BH39" s="694"/>
      <c r="BI39" s="694"/>
      <c r="BJ39" s="694"/>
      <c r="BK39" s="694"/>
      <c r="BL39" s="694"/>
      <c r="BM39" s="694"/>
      <c r="BN39" s="694"/>
      <c r="BO39" s="694"/>
      <c r="BP39" s="694"/>
      <c r="BQ39" s="694"/>
      <c r="BR39" s="694"/>
      <c r="BS39" s="694"/>
      <c r="BT39" s="694"/>
      <c r="BU39" s="694"/>
      <c r="BV39" s="694"/>
      <c r="BW39" s="694"/>
      <c r="BX39" s="694"/>
      <c r="BY39" s="694"/>
      <c r="BZ39" s="694"/>
      <c r="CA39" s="694"/>
      <c r="CB39" s="694"/>
      <c r="CC39" s="694"/>
      <c r="CD39" s="694"/>
      <c r="CE39" s="694"/>
      <c r="CF39" s="694"/>
      <c r="CG39" s="694"/>
      <c r="CH39" s="694"/>
      <c r="CI39" s="694"/>
      <c r="CJ39" s="694"/>
      <c r="CK39" s="694"/>
      <c r="CL39" s="694"/>
      <c r="CM39" s="694"/>
      <c r="CN39" s="694"/>
      <c r="CO39" s="694"/>
      <c r="CP39" s="694"/>
      <c r="CQ39" s="694"/>
      <c r="CR39" s="694"/>
      <c r="CS39" s="694"/>
      <c r="CT39" s="694"/>
      <c r="CU39" s="694"/>
      <c r="CV39" s="694"/>
      <c r="CW39" s="694"/>
      <c r="CX39" s="694"/>
      <c r="CY39" s="694"/>
      <c r="CZ39" s="694"/>
      <c r="DA39" s="694"/>
      <c r="DB39" s="694"/>
      <c r="DC39" s="694"/>
      <c r="DD39" s="694"/>
      <c r="DE39" s="694"/>
      <c r="DF39" s="694"/>
      <c r="DG39" s="694"/>
      <c r="DH39" s="694"/>
      <c r="DI39" s="694"/>
      <c r="DJ39" s="694"/>
      <c r="DK39" s="694"/>
      <c r="DL39" s="694"/>
      <c r="DM39" s="694"/>
      <c r="DN39" s="694"/>
      <c r="DO39" s="694"/>
      <c r="DP39" s="694"/>
      <c r="DQ39" s="694"/>
      <c r="DR39" s="694"/>
      <c r="DS39" s="694"/>
      <c r="DT39" s="694"/>
      <c r="DU39" s="694"/>
      <c r="DV39" s="694"/>
      <c r="DW39" s="694"/>
      <c r="DX39" s="694"/>
      <c r="DY39" s="694"/>
      <c r="DZ39" s="695"/>
      <c r="EA39" s="696"/>
      <c r="EB39" s="695"/>
      <c r="EC39" s="697"/>
      <c r="ED39" s="49"/>
      <c r="EE39" s="523"/>
      <c r="EF39" s="530"/>
      <c r="EG39" s="530"/>
      <c r="EH39" s="524"/>
      <c r="EI39" s="49"/>
      <c r="EJ39" s="49"/>
      <c r="EK39" s="525">
        <f t="shared" si="62"/>
        <v>0</v>
      </c>
      <c r="EL39" s="533">
        <f t="shared" si="0"/>
        <v>0</v>
      </c>
      <c r="EM39" s="533">
        <f t="shared" si="1"/>
        <v>0</v>
      </c>
      <c r="EN39" s="527">
        <f t="shared" si="2"/>
        <v>0</v>
      </c>
      <c r="EO39" s="49"/>
      <c r="EP39" s="49"/>
      <c r="EQ39" s="49"/>
      <c r="ER39" s="528"/>
      <c r="ES39" s="528"/>
      <c r="ET39" s="528"/>
      <c r="EU39" s="528"/>
      <c r="EV39" s="50"/>
    </row>
    <row r="40" spans="1:152" ht="11.1" customHeight="1" x14ac:dyDescent="0.2">
      <c r="A40" s="144"/>
      <c r="B40" s="572" t="s">
        <v>188</v>
      </c>
      <c r="C40" s="107" t="s">
        <v>216</v>
      </c>
      <c r="D40" s="621" t="s">
        <v>196</v>
      </c>
      <c r="E40" s="622" t="s">
        <v>218</v>
      </c>
      <c r="F40" s="688"/>
      <c r="G40" s="688"/>
      <c r="H40" s="707">
        <v>20</v>
      </c>
      <c r="I40" s="707"/>
      <c r="J40" s="707">
        <v>20</v>
      </c>
      <c r="K40" s="707"/>
      <c r="L40" s="707">
        <v>20</v>
      </c>
      <c r="M40" s="707"/>
      <c r="N40" s="707">
        <v>20</v>
      </c>
      <c r="O40" s="707"/>
      <c r="P40" s="707">
        <v>20</v>
      </c>
      <c r="Q40" s="707"/>
      <c r="R40" s="707">
        <v>20</v>
      </c>
      <c r="S40" s="707"/>
      <c r="T40" s="707">
        <v>20</v>
      </c>
      <c r="U40" s="707"/>
      <c r="V40" s="707">
        <v>20</v>
      </c>
      <c r="W40" s="707"/>
      <c r="X40" s="707">
        <v>20</v>
      </c>
      <c r="Y40" s="707"/>
      <c r="Z40" s="707">
        <v>20</v>
      </c>
      <c r="AA40" s="707"/>
      <c r="AB40" s="707">
        <v>20</v>
      </c>
      <c r="AC40" s="707"/>
      <c r="AD40" s="707">
        <v>20</v>
      </c>
      <c r="AE40" s="707"/>
      <c r="AF40" s="707">
        <v>20</v>
      </c>
      <c r="AG40" s="707"/>
      <c r="AH40" s="707">
        <v>20</v>
      </c>
      <c r="AI40" s="707"/>
      <c r="AJ40" s="707">
        <v>20</v>
      </c>
      <c r="AK40" s="707"/>
      <c r="AL40" s="707">
        <v>20</v>
      </c>
      <c r="AM40" s="707"/>
      <c r="AN40" s="707">
        <v>20</v>
      </c>
      <c r="AO40" s="707"/>
      <c r="AP40" s="707">
        <v>30</v>
      </c>
      <c r="AQ40" s="707"/>
      <c r="AR40" s="707">
        <v>40</v>
      </c>
      <c r="AS40" s="707"/>
      <c r="AT40" s="707">
        <v>40</v>
      </c>
      <c r="AU40" s="707"/>
      <c r="AV40" s="707">
        <v>40</v>
      </c>
      <c r="AW40" s="707"/>
      <c r="AX40" s="707">
        <v>40</v>
      </c>
      <c r="AY40" s="707"/>
      <c r="AZ40" s="707">
        <v>40</v>
      </c>
      <c r="BA40" s="707"/>
      <c r="BB40" s="707">
        <v>40</v>
      </c>
      <c r="BC40" s="707"/>
      <c r="BD40" s="707">
        <v>40</v>
      </c>
      <c r="BE40" s="707"/>
      <c r="BF40" s="707">
        <v>40</v>
      </c>
      <c r="BG40" s="707"/>
      <c r="BH40" s="707">
        <v>40</v>
      </c>
      <c r="BI40" s="707"/>
      <c r="BJ40" s="707">
        <v>40</v>
      </c>
      <c r="BK40" s="707"/>
      <c r="BL40" s="707">
        <v>40</v>
      </c>
      <c r="BM40" s="707"/>
      <c r="BN40" s="707">
        <v>40</v>
      </c>
      <c r="BO40" s="707"/>
      <c r="BP40" s="707">
        <v>40</v>
      </c>
      <c r="BQ40" s="707"/>
      <c r="BR40" s="707">
        <v>40</v>
      </c>
      <c r="BS40" s="707"/>
      <c r="BT40" s="707">
        <v>40</v>
      </c>
      <c r="BU40" s="707"/>
      <c r="BV40" s="707">
        <v>40</v>
      </c>
      <c r="BW40" s="707"/>
      <c r="BX40" s="707">
        <v>40</v>
      </c>
      <c r="BY40" s="707"/>
      <c r="BZ40" s="707">
        <v>40</v>
      </c>
      <c r="CA40" s="707"/>
      <c r="CB40" s="707">
        <v>40</v>
      </c>
      <c r="CC40" s="707"/>
      <c r="CD40" s="707">
        <v>40</v>
      </c>
      <c r="CE40" s="707"/>
      <c r="CF40" s="707">
        <v>40</v>
      </c>
      <c r="CG40" s="707"/>
      <c r="CH40" s="707">
        <v>40</v>
      </c>
      <c r="CI40" s="707"/>
      <c r="CJ40" s="707">
        <v>50</v>
      </c>
      <c r="CK40" s="707"/>
      <c r="CL40" s="707">
        <v>40</v>
      </c>
      <c r="CM40" s="707"/>
      <c r="CN40" s="707">
        <v>40</v>
      </c>
      <c r="CO40" s="707"/>
      <c r="CP40" s="707">
        <v>40</v>
      </c>
      <c r="CQ40" s="707"/>
      <c r="CR40" s="707">
        <v>40</v>
      </c>
      <c r="CS40" s="707"/>
      <c r="CT40" s="707">
        <v>40</v>
      </c>
      <c r="CU40" s="707"/>
      <c r="CV40" s="707">
        <v>40</v>
      </c>
      <c r="CW40" s="707"/>
      <c r="CX40" s="707">
        <v>40</v>
      </c>
      <c r="CY40" s="707"/>
      <c r="CZ40" s="707">
        <v>40</v>
      </c>
      <c r="DA40" s="707"/>
      <c r="DB40" s="707">
        <v>40</v>
      </c>
      <c r="DC40" s="707"/>
      <c r="DD40" s="707">
        <v>40</v>
      </c>
      <c r="DE40" s="707"/>
      <c r="DF40" s="707">
        <v>40</v>
      </c>
      <c r="DG40" s="707"/>
      <c r="DH40" s="707">
        <v>40</v>
      </c>
      <c r="DI40" s="707"/>
      <c r="DJ40" s="707">
        <v>40</v>
      </c>
      <c r="DK40" s="707"/>
      <c r="DL40" s="707">
        <v>30</v>
      </c>
      <c r="DM40" s="707"/>
      <c r="DN40" s="707">
        <v>30</v>
      </c>
      <c r="DO40" s="707"/>
      <c r="DP40" s="707">
        <v>20</v>
      </c>
      <c r="DQ40" s="707"/>
      <c r="DR40" s="707">
        <v>20</v>
      </c>
      <c r="DS40" s="707"/>
      <c r="DT40" s="707">
        <v>20</v>
      </c>
      <c r="DU40" s="707"/>
      <c r="DV40" s="707">
        <v>20</v>
      </c>
      <c r="DW40" s="707"/>
      <c r="DX40" s="683"/>
      <c r="DY40" s="684"/>
      <c r="DZ40" s="683"/>
      <c r="EA40" s="684"/>
      <c r="EB40" s="683"/>
      <c r="EC40" s="689"/>
      <c r="ED40" s="49"/>
      <c r="EE40" s="523">
        <v>0</v>
      </c>
      <c r="EF40" s="530">
        <v>0</v>
      </c>
      <c r="EG40" s="530">
        <v>0</v>
      </c>
      <c r="EH40" s="524">
        <v>0</v>
      </c>
      <c r="EI40" s="49"/>
      <c r="EJ40" s="49"/>
      <c r="EK40" s="525">
        <f t="shared" ref="EK40:EK41" si="335">EE40*SUM(F40:EC40)</f>
        <v>0</v>
      </c>
      <c r="EL40" s="533">
        <f t="shared" ref="EL40:EL41" si="336">EF40*SUM(F40:EC40)</f>
        <v>0</v>
      </c>
      <c r="EM40" s="533">
        <f t="shared" ref="EM40:EM41" si="337">EG40*SUM(F40:EC40)</f>
        <v>0</v>
      </c>
      <c r="EN40" s="527">
        <f t="shared" ref="EN40:EN41" si="338">EH40*SUM(F40:EC40)</f>
        <v>0</v>
      </c>
      <c r="EO40" s="49"/>
      <c r="EP40" s="49"/>
      <c r="EQ40" s="49"/>
      <c r="ER40" s="528"/>
      <c r="ES40" s="528"/>
      <c r="ET40" s="528"/>
      <c r="EU40" s="529"/>
      <c r="EV40" s="50"/>
    </row>
    <row r="41" spans="1:152" ht="11.1" customHeight="1" x14ac:dyDescent="0.2">
      <c r="A41" s="144"/>
      <c r="B41" s="573"/>
      <c r="C41" s="109"/>
      <c r="D41" s="588"/>
      <c r="E41" s="610" t="s">
        <v>219</v>
      </c>
      <c r="F41" s="650"/>
      <c r="G41" s="651"/>
      <c r="H41" s="702">
        <f t="shared" ref="H41" si="339">H40/200</f>
        <v>0.1</v>
      </c>
      <c r="I41" s="703"/>
      <c r="J41" s="702">
        <f t="shared" ref="J41" si="340">J40/200</f>
        <v>0.1</v>
      </c>
      <c r="K41" s="703"/>
      <c r="L41" s="702">
        <f t="shared" ref="L41" si="341">L40/200</f>
        <v>0.1</v>
      </c>
      <c r="M41" s="703"/>
      <c r="N41" s="702">
        <f t="shared" ref="N41" si="342">N40/200</f>
        <v>0.1</v>
      </c>
      <c r="O41" s="703"/>
      <c r="P41" s="702">
        <f t="shared" ref="P41" si="343">P40/200</f>
        <v>0.1</v>
      </c>
      <c r="Q41" s="703"/>
      <c r="R41" s="702">
        <f t="shared" ref="R41" si="344">R40/200</f>
        <v>0.1</v>
      </c>
      <c r="S41" s="703"/>
      <c r="T41" s="702">
        <f t="shared" ref="T41" si="345">T40/200</f>
        <v>0.1</v>
      </c>
      <c r="U41" s="703"/>
      <c r="V41" s="702">
        <f t="shared" ref="V41" si="346">V40/200</f>
        <v>0.1</v>
      </c>
      <c r="W41" s="703"/>
      <c r="X41" s="702">
        <f t="shared" ref="X41" si="347">X40/200</f>
        <v>0.1</v>
      </c>
      <c r="Y41" s="703"/>
      <c r="Z41" s="702">
        <f t="shared" ref="Z41" si="348">Z40/200</f>
        <v>0.1</v>
      </c>
      <c r="AA41" s="703"/>
      <c r="AB41" s="702">
        <f t="shared" ref="AB41" si="349">AB40/200</f>
        <v>0.1</v>
      </c>
      <c r="AC41" s="703"/>
      <c r="AD41" s="702">
        <f t="shared" ref="AD41" si="350">AD40/200</f>
        <v>0.1</v>
      </c>
      <c r="AE41" s="703"/>
      <c r="AF41" s="702">
        <f t="shared" ref="AF41" si="351">AF40/200</f>
        <v>0.1</v>
      </c>
      <c r="AG41" s="703"/>
      <c r="AH41" s="702">
        <f t="shared" ref="AH41" si="352">AH40/200</f>
        <v>0.1</v>
      </c>
      <c r="AI41" s="703"/>
      <c r="AJ41" s="702">
        <f t="shared" ref="AJ41" si="353">AJ40/200</f>
        <v>0.1</v>
      </c>
      <c r="AK41" s="703"/>
      <c r="AL41" s="702">
        <f t="shared" ref="AL41" si="354">AL40/200</f>
        <v>0.1</v>
      </c>
      <c r="AM41" s="703"/>
      <c r="AN41" s="702">
        <f t="shared" ref="AN41" si="355">AN40/200</f>
        <v>0.1</v>
      </c>
      <c r="AO41" s="703"/>
      <c r="AP41" s="702">
        <f t="shared" ref="AP41" si="356">AP40/200</f>
        <v>0.15</v>
      </c>
      <c r="AQ41" s="703"/>
      <c r="AR41" s="702">
        <f t="shared" ref="AR41" si="357">AR40/200</f>
        <v>0.2</v>
      </c>
      <c r="AS41" s="703"/>
      <c r="AT41" s="702">
        <f t="shared" ref="AT41" si="358">AT40/200</f>
        <v>0.2</v>
      </c>
      <c r="AU41" s="703"/>
      <c r="AV41" s="702">
        <f t="shared" ref="AV41" si="359">AV40/200</f>
        <v>0.2</v>
      </c>
      <c r="AW41" s="703"/>
      <c r="AX41" s="702">
        <f t="shared" ref="AX41" si="360">AX40/200</f>
        <v>0.2</v>
      </c>
      <c r="AY41" s="703"/>
      <c r="AZ41" s="702">
        <f t="shared" ref="AZ41" si="361">AZ40/200</f>
        <v>0.2</v>
      </c>
      <c r="BA41" s="703"/>
      <c r="BB41" s="702">
        <f t="shared" ref="BB41" si="362">BB40/200</f>
        <v>0.2</v>
      </c>
      <c r="BC41" s="703"/>
      <c r="BD41" s="702">
        <f t="shared" ref="BD41" si="363">BD40/200</f>
        <v>0.2</v>
      </c>
      <c r="BE41" s="703"/>
      <c r="BF41" s="702">
        <f t="shared" ref="BF41" si="364">BF40/200</f>
        <v>0.2</v>
      </c>
      <c r="BG41" s="703"/>
      <c r="BH41" s="702">
        <f t="shared" ref="BH41" si="365">BH40/200</f>
        <v>0.2</v>
      </c>
      <c r="BI41" s="703"/>
      <c r="BJ41" s="702">
        <f t="shared" ref="BJ41" si="366">BJ40/200</f>
        <v>0.2</v>
      </c>
      <c r="BK41" s="703"/>
      <c r="BL41" s="702">
        <f t="shared" ref="BL41" si="367">BL40/200</f>
        <v>0.2</v>
      </c>
      <c r="BM41" s="703"/>
      <c r="BN41" s="702">
        <f t="shared" ref="BN41" si="368">BN40/200</f>
        <v>0.2</v>
      </c>
      <c r="BO41" s="703"/>
      <c r="BP41" s="702">
        <f t="shared" ref="BP41" si="369">BP40/200</f>
        <v>0.2</v>
      </c>
      <c r="BQ41" s="703"/>
      <c r="BR41" s="702">
        <f t="shared" ref="BR41" si="370">BR40/200</f>
        <v>0.2</v>
      </c>
      <c r="BS41" s="703"/>
      <c r="BT41" s="702">
        <f t="shared" ref="BT41" si="371">BT40/200</f>
        <v>0.2</v>
      </c>
      <c r="BU41" s="703"/>
      <c r="BV41" s="702">
        <f t="shared" ref="BV41" si="372">BV40/200</f>
        <v>0.2</v>
      </c>
      <c r="BW41" s="703"/>
      <c r="BX41" s="702">
        <f t="shared" ref="BX41" si="373">BX40/200</f>
        <v>0.2</v>
      </c>
      <c r="BY41" s="703"/>
      <c r="BZ41" s="702">
        <f t="shared" ref="BZ41" si="374">BZ40/200</f>
        <v>0.2</v>
      </c>
      <c r="CA41" s="703"/>
      <c r="CB41" s="702">
        <f t="shared" ref="CB41" si="375">CB40/200</f>
        <v>0.2</v>
      </c>
      <c r="CC41" s="703"/>
      <c r="CD41" s="702">
        <f t="shared" ref="CD41" si="376">CD40/200</f>
        <v>0.2</v>
      </c>
      <c r="CE41" s="703"/>
      <c r="CF41" s="702">
        <f t="shared" ref="CF41" si="377">CF40/200</f>
        <v>0.2</v>
      </c>
      <c r="CG41" s="703"/>
      <c r="CH41" s="702">
        <f t="shared" ref="CH41" si="378">CH40/200</f>
        <v>0.2</v>
      </c>
      <c r="CI41" s="703"/>
      <c r="CJ41" s="702">
        <f t="shared" ref="CJ41" si="379">CJ40/200</f>
        <v>0.25</v>
      </c>
      <c r="CK41" s="703"/>
      <c r="CL41" s="702">
        <f t="shared" ref="CL41" si="380">CL40/200</f>
        <v>0.2</v>
      </c>
      <c r="CM41" s="703"/>
      <c r="CN41" s="702">
        <f t="shared" ref="CN41" si="381">CN40/200</f>
        <v>0.2</v>
      </c>
      <c r="CO41" s="703"/>
      <c r="CP41" s="702">
        <f t="shared" ref="CP41" si="382">CP40/200</f>
        <v>0.2</v>
      </c>
      <c r="CQ41" s="703"/>
      <c r="CR41" s="702">
        <f t="shared" ref="CR41" si="383">CR40/200</f>
        <v>0.2</v>
      </c>
      <c r="CS41" s="703"/>
      <c r="CT41" s="702">
        <f t="shared" ref="CT41" si="384">CT40/200</f>
        <v>0.2</v>
      </c>
      <c r="CU41" s="703"/>
      <c r="CV41" s="702">
        <f t="shared" ref="CV41" si="385">CV40/200</f>
        <v>0.2</v>
      </c>
      <c r="CW41" s="703"/>
      <c r="CX41" s="702">
        <f t="shared" ref="CX41" si="386">CX40/200</f>
        <v>0.2</v>
      </c>
      <c r="CY41" s="703"/>
      <c r="CZ41" s="702">
        <f t="shared" ref="CZ41" si="387">CZ40/200</f>
        <v>0.2</v>
      </c>
      <c r="DA41" s="703"/>
      <c r="DB41" s="702">
        <f t="shared" ref="DB41" si="388">DB40/200</f>
        <v>0.2</v>
      </c>
      <c r="DC41" s="703"/>
      <c r="DD41" s="702">
        <f t="shared" ref="DD41" si="389">DD40/200</f>
        <v>0.2</v>
      </c>
      <c r="DE41" s="703"/>
      <c r="DF41" s="702">
        <f t="shared" ref="DF41" si="390">DF40/200</f>
        <v>0.2</v>
      </c>
      <c r="DG41" s="703"/>
      <c r="DH41" s="702">
        <f t="shared" ref="DH41" si="391">DH40/200</f>
        <v>0.2</v>
      </c>
      <c r="DI41" s="703"/>
      <c r="DJ41" s="702">
        <f t="shared" ref="DJ41" si="392">DJ40/200</f>
        <v>0.2</v>
      </c>
      <c r="DK41" s="703"/>
      <c r="DL41" s="702">
        <f t="shared" ref="DL41" si="393">DL40/200</f>
        <v>0.15</v>
      </c>
      <c r="DM41" s="703"/>
      <c r="DN41" s="702">
        <f t="shared" ref="DN41" si="394">DN40/200</f>
        <v>0.15</v>
      </c>
      <c r="DO41" s="703"/>
      <c r="DP41" s="702">
        <f t="shared" ref="DP41" si="395">DP40/200</f>
        <v>0.1</v>
      </c>
      <c r="DQ41" s="703"/>
      <c r="DR41" s="702">
        <f t="shared" ref="DR41" si="396">DR40/200</f>
        <v>0.1</v>
      </c>
      <c r="DS41" s="703"/>
      <c r="DT41" s="702">
        <f t="shared" ref="DT41" si="397">DT40/200</f>
        <v>0.1</v>
      </c>
      <c r="DU41" s="703"/>
      <c r="DV41" s="702">
        <f t="shared" ref="DV41" si="398">DV40/200</f>
        <v>0.1</v>
      </c>
      <c r="DW41" s="703"/>
      <c r="DX41" s="650"/>
      <c r="DY41" s="651"/>
      <c r="DZ41" s="650"/>
      <c r="EA41" s="651"/>
      <c r="EB41" s="650"/>
      <c r="EC41" s="706"/>
      <c r="ED41" s="49"/>
      <c r="EE41" s="523">
        <v>0</v>
      </c>
      <c r="EF41" s="530">
        <v>0</v>
      </c>
      <c r="EG41" s="530">
        <v>0</v>
      </c>
      <c r="EH41" s="524">
        <v>0</v>
      </c>
      <c r="EI41" s="49"/>
      <c r="EJ41" s="49"/>
      <c r="EK41" s="32">
        <f t="shared" si="335"/>
        <v>0</v>
      </c>
      <c r="EL41" s="535">
        <f t="shared" si="336"/>
        <v>0</v>
      </c>
      <c r="EM41" s="535">
        <f t="shared" si="337"/>
        <v>0</v>
      </c>
      <c r="EN41" s="34">
        <f t="shared" si="338"/>
        <v>0</v>
      </c>
      <c r="EO41" s="49"/>
      <c r="EP41" s="49"/>
      <c r="EQ41" s="49"/>
      <c r="ER41" s="519"/>
      <c r="ES41" s="519"/>
      <c r="ET41" s="519"/>
      <c r="EU41" s="482"/>
      <c r="EV41" s="50"/>
    </row>
    <row r="42" spans="1:152" ht="5.25" customHeight="1" x14ac:dyDescent="0.2">
      <c r="B42" s="116"/>
      <c r="C42" s="117"/>
      <c r="D42" s="118"/>
      <c r="E42" s="2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E42" s="10"/>
      <c r="EF42" s="10"/>
      <c r="EG42" s="10"/>
      <c r="EH42" s="10"/>
      <c r="EK42" s="67">
        <f t="shared" si="62"/>
        <v>0</v>
      </c>
      <c r="EL42" s="67">
        <f t="shared" si="0"/>
        <v>0</v>
      </c>
      <c r="EM42" s="67">
        <f t="shared" si="1"/>
        <v>0</v>
      </c>
      <c r="EN42" s="67">
        <f t="shared" si="2"/>
        <v>0</v>
      </c>
      <c r="EQ42" s="144"/>
      <c r="ER42" s="482"/>
      <c r="ES42" s="482"/>
      <c r="ET42" s="482"/>
      <c r="EU42" s="482"/>
      <c r="EV42" s="50"/>
    </row>
    <row r="43" spans="1:152" ht="5.25" customHeight="1" thickBot="1" x14ac:dyDescent="0.25">
      <c r="B43" s="116"/>
      <c r="C43" s="117"/>
      <c r="D43" s="118"/>
      <c r="E43" s="2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E43" s="10"/>
      <c r="EF43" s="10"/>
      <c r="EG43" s="10"/>
      <c r="EH43" s="10"/>
      <c r="EK43" s="67"/>
      <c r="EL43" s="67"/>
      <c r="EM43" s="67"/>
      <c r="EN43" s="67"/>
      <c r="EQ43" s="144"/>
      <c r="ER43" s="482"/>
      <c r="ES43" s="482"/>
      <c r="ET43" s="482"/>
      <c r="EU43" s="482"/>
      <c r="EV43" s="50"/>
    </row>
    <row r="44" spans="1:152" ht="11.1" customHeight="1" thickBot="1" x14ac:dyDescent="0.25">
      <c r="B44" s="187"/>
      <c r="C44" s="645" t="s">
        <v>80</v>
      </c>
      <c r="D44" s="646"/>
      <c r="E44" s="554"/>
      <c r="F44" s="722">
        <f>SUM(F19,F22,,F24,F26,F28,F30,F33,F40)</f>
        <v>0</v>
      </c>
      <c r="G44" s="723"/>
      <c r="H44" s="724">
        <f t="shared" ref="H44" si="399">SUM(H19,H22,,H24,H26,H28,H30,H33,H40)</f>
        <v>96</v>
      </c>
      <c r="I44" s="723"/>
      <c r="J44" s="723">
        <f t="shared" ref="J44" si="400">SUM(J19,J22,,J24,J26,J28,J30,J33,J40)</f>
        <v>96</v>
      </c>
      <c r="K44" s="723"/>
      <c r="L44" s="723">
        <f t="shared" ref="L44" si="401">SUM(L19,L22,,L24,L26,L28,L30,L33,L40)</f>
        <v>116</v>
      </c>
      <c r="M44" s="723"/>
      <c r="N44" s="723">
        <f t="shared" ref="N44" si="402">SUM(N19,N22,,N24,N26,N28,N30,N33,N40)</f>
        <v>116</v>
      </c>
      <c r="O44" s="723"/>
      <c r="P44" s="723">
        <f t="shared" ref="P44" si="403">SUM(P19,P22,,P24,P26,P28,P30,P33,P40)</f>
        <v>116</v>
      </c>
      <c r="Q44" s="723"/>
      <c r="R44" s="725">
        <f t="shared" ref="R44" si="404">SUM(R19,R22,,R24,R26,R28,R30,R33,R40)</f>
        <v>116</v>
      </c>
      <c r="S44" s="726"/>
      <c r="T44" s="727">
        <f t="shared" ref="T44" si="405">SUM(T19,T22,,T24,T26,T28,T30,T33,T40)</f>
        <v>290</v>
      </c>
      <c r="U44" s="723"/>
      <c r="V44" s="723">
        <f t="shared" ref="V44" si="406">SUM(V19,V22,,V24,V26,V28,V30,V33,V40)</f>
        <v>410</v>
      </c>
      <c r="W44" s="723"/>
      <c r="X44" s="723">
        <f t="shared" ref="X44" si="407">SUM(X19,X22,,X24,X26,X28,X30,X33,X40)</f>
        <v>410</v>
      </c>
      <c r="Y44" s="723"/>
      <c r="Z44" s="723">
        <f t="shared" ref="Z44" si="408">SUM(Z19,Z22,,Z24,Z26,Z28,Z30,Z33,Z40)</f>
        <v>410</v>
      </c>
      <c r="AA44" s="723"/>
      <c r="AB44" s="723">
        <f t="shared" ref="AB44" si="409">SUM(AB19,AB22,,AB24,AB26,AB28,AB30,AB33,AB40)</f>
        <v>402</v>
      </c>
      <c r="AC44" s="723"/>
      <c r="AD44" s="723">
        <f t="shared" ref="AD44" si="410">SUM(AD19,AD22,,AD24,AD26,AD28,AD30,AD33,AD40)</f>
        <v>402</v>
      </c>
      <c r="AE44" s="723"/>
      <c r="AF44" s="723">
        <f t="shared" ref="AF44" si="411">SUM(AF19,AF22,,AF24,AF26,AF28,AF30,AF33,AF40)</f>
        <v>402</v>
      </c>
      <c r="AG44" s="723"/>
      <c r="AH44" s="724">
        <f t="shared" ref="AH44" si="412">SUM(AH19,AH22,,AH24,AH26,AH28,AH30,AH33,AH40)</f>
        <v>402</v>
      </c>
      <c r="AI44" s="723"/>
      <c r="AJ44" s="723">
        <f t="shared" ref="AJ44" si="413">SUM(AJ19,AJ22,,AJ24,AJ26,AJ28,AJ30,AJ33,AJ40)</f>
        <v>402</v>
      </c>
      <c r="AK44" s="723"/>
      <c r="AL44" s="723">
        <f t="shared" ref="AL44" si="414">SUM(AL19,AL22,,AL24,AL26,AL28,AL30,AL33,AL40)</f>
        <v>402</v>
      </c>
      <c r="AM44" s="723"/>
      <c r="AN44" s="723">
        <f t="shared" ref="AN44" si="415">SUM(AN19,AN22,,AN24,AN26,AN28,AN30,AN33,AN40)</f>
        <v>362</v>
      </c>
      <c r="AO44" s="723"/>
      <c r="AP44" s="725">
        <f t="shared" ref="AP44" si="416">SUM(AP19,AP22,,AP24,AP26,AP28,AP30,AP33,AP40)</f>
        <v>344</v>
      </c>
      <c r="AQ44" s="726"/>
      <c r="AR44" s="727">
        <f t="shared" ref="AR44" si="417">SUM(AR19,AR22,,AR24,AR26,AR28,AR30,AR33,AR40)</f>
        <v>470</v>
      </c>
      <c r="AS44" s="723"/>
      <c r="AT44" s="723">
        <f t="shared" ref="AT44" si="418">SUM(AT19,AT22,,AT24,AT26,AT28,AT30,AT33,AT40)</f>
        <v>580</v>
      </c>
      <c r="AU44" s="723"/>
      <c r="AV44" s="723">
        <f t="shared" ref="AV44" si="419">SUM(AV19,AV22,,AV24,AV26,AV28,AV30,AV33,AV40)</f>
        <v>580</v>
      </c>
      <c r="AW44" s="723"/>
      <c r="AX44" s="723">
        <f t="shared" ref="AX44" si="420">SUM(AX19,AX22,,AX24,AX26,AX28,AX30,AX33,AX40)</f>
        <v>580</v>
      </c>
      <c r="AY44" s="723"/>
      <c r="AZ44" s="723">
        <f t="shared" ref="AZ44" si="421">SUM(AZ19,AZ22,,AZ24,AZ26,AZ28,AZ30,AZ33,AZ40)</f>
        <v>580</v>
      </c>
      <c r="BA44" s="723"/>
      <c r="BB44" s="723">
        <f t="shared" ref="BB44" si="422">SUM(BB19,BB22,,BB24,BB26,BB28,BB30,BB33,BB40)</f>
        <v>580</v>
      </c>
      <c r="BC44" s="723"/>
      <c r="BD44" s="723">
        <f t="shared" ref="BD44" si="423">SUM(BD19,BD22,,BD24,BD26,BD28,BD30,BD33,BD40)</f>
        <v>580</v>
      </c>
      <c r="BE44" s="723"/>
      <c r="BF44" s="724">
        <f t="shared" ref="BF44" si="424">SUM(BF19,BF22,,BF24,BF26,BF28,BF30,BF33,BF40)</f>
        <v>580</v>
      </c>
      <c r="BG44" s="723"/>
      <c r="BH44" s="723">
        <f t="shared" ref="BH44" si="425">SUM(BH19,BH22,,BH24,BH26,BH28,BH30,BH33,BH40)</f>
        <v>580</v>
      </c>
      <c r="BI44" s="723"/>
      <c r="BJ44" s="723">
        <f t="shared" ref="BJ44" si="426">SUM(BJ19,BJ22,,BJ24,BJ26,BJ28,BJ30,BJ33,BJ40)</f>
        <v>580</v>
      </c>
      <c r="BK44" s="723"/>
      <c r="BL44" s="723">
        <f t="shared" ref="BL44" si="427">SUM(BL19,BL22,,BL24,BL26,BL28,BL30,BL33,BL40)</f>
        <v>580</v>
      </c>
      <c r="BM44" s="723"/>
      <c r="BN44" s="725">
        <f t="shared" ref="BN44" si="428">SUM(BN19,BN22,,BN24,BN26,BN28,BN30,BN33,BN40)</f>
        <v>402</v>
      </c>
      <c r="BO44" s="726"/>
      <c r="BP44" s="727">
        <f t="shared" ref="BP44" si="429">SUM(BP19,BP22,,BP24,BP26,BP28,BP30,BP33,BP40)</f>
        <v>362</v>
      </c>
      <c r="BQ44" s="723"/>
      <c r="BR44" s="723">
        <f t="shared" ref="BR44" si="430">SUM(BR19,BR22,,BR24,BR26,BR28,BR30,BR33,BR40)</f>
        <v>420</v>
      </c>
      <c r="BS44" s="723"/>
      <c r="BT44" s="723">
        <f t="shared" ref="BT44" si="431">SUM(BT19,BT22,,BT24,BT26,BT28,BT30,BT33,BT40)</f>
        <v>480</v>
      </c>
      <c r="BU44" s="723"/>
      <c r="BV44" s="724">
        <f t="shared" ref="BV44" si="432">SUM(BV19,BV22,,BV24,BV26,BV28,BV30,BV33,BV40)</f>
        <v>480</v>
      </c>
      <c r="BW44" s="723"/>
      <c r="BX44" s="723">
        <f t="shared" ref="BX44" si="433">SUM(BX19,BX22,,BX24,BX26,BX28,BX30,BX33,BX40)</f>
        <v>480</v>
      </c>
      <c r="BY44" s="723"/>
      <c r="BZ44" s="723">
        <f t="shared" ref="BZ44" si="434">SUM(BZ19,BZ22,,BZ24,BZ26,BZ28,BZ30,BZ33,BZ40)</f>
        <v>480</v>
      </c>
      <c r="CA44" s="723"/>
      <c r="CB44" s="723">
        <f t="shared" ref="CB44" si="435">SUM(CB19,CB22,,CB24,CB26,CB28,CB30,CB33,CB40)</f>
        <v>480</v>
      </c>
      <c r="CC44" s="723"/>
      <c r="CD44" s="723">
        <f t="shared" ref="CD44" si="436">SUM(CD19,CD22,,CD24,CD26,CD28,CD30,CD33,CD40)</f>
        <v>432</v>
      </c>
      <c r="CE44" s="723"/>
      <c r="CF44" s="723">
        <f t="shared" ref="CF44" si="437">SUM(CF19,CF22,,CF24,CF26,CF28,CF30,CF33,CF40)</f>
        <v>432</v>
      </c>
      <c r="CG44" s="723"/>
      <c r="CH44" s="723">
        <f t="shared" ref="CH44" si="438">SUM(CH19,CH22,,CH24,CH26,CH28,CH30,CH33,CH40)</f>
        <v>432</v>
      </c>
      <c r="CI44" s="723"/>
      <c r="CJ44" s="723">
        <f t="shared" ref="CJ44" si="439">SUM(CJ19,CJ22,,CJ24,CJ26,CJ28,CJ30,CJ33,CJ40)</f>
        <v>392</v>
      </c>
      <c r="CK44" s="723"/>
      <c r="CL44" s="725">
        <f t="shared" ref="CL44" si="440">SUM(CL19,CL22,,CL24,CL26,CL28,CL30,CL33,CL40)</f>
        <v>354</v>
      </c>
      <c r="CM44" s="726"/>
      <c r="CN44" s="727">
        <f t="shared" ref="CN44" si="441">SUM(CN19,CN22,,CN24,CN26,CN28,CN30,CN33,CN40)</f>
        <v>382</v>
      </c>
      <c r="CO44" s="723"/>
      <c r="CP44" s="723">
        <f t="shared" ref="CP44" si="442">SUM(CP19,CP22,,CP24,CP26,CP28,CP30,CP33,CP40)</f>
        <v>440</v>
      </c>
      <c r="CQ44" s="723"/>
      <c r="CR44" s="723">
        <f t="shared" ref="CR44" si="443">SUM(CR19,CR22,,CR24,CR26,CR28,CR30,CR33,CR40)</f>
        <v>460</v>
      </c>
      <c r="CS44" s="723"/>
      <c r="CT44" s="723">
        <f t="shared" ref="CT44" si="444">SUM(CT19,CT22,,CT24,CT26,CT28,CT30,CT33,CT40)</f>
        <v>460</v>
      </c>
      <c r="CU44" s="723"/>
      <c r="CV44" s="723">
        <f t="shared" ref="CV44" si="445">SUM(CV19,CV22,,CV24,CV26,CV28,CV30,CV33,CV40)</f>
        <v>460</v>
      </c>
      <c r="CW44" s="723"/>
      <c r="CX44" s="723">
        <f t="shared" ref="CX44" si="446">SUM(CX19,CX22,,CX24,CX26,CX28,CX30,CX33,CX40)</f>
        <v>460</v>
      </c>
      <c r="CY44" s="723"/>
      <c r="CZ44" s="723">
        <f t="shared" ref="CZ44" si="447">SUM(CZ19,CZ22,,CZ24,CZ26,CZ28,CZ30,CZ33,CZ40)</f>
        <v>452</v>
      </c>
      <c r="DA44" s="723"/>
      <c r="DB44" s="723">
        <f t="shared" ref="DB44" si="448">SUM(DB19,DB22,,DB24,DB26,DB28,DB30,DB33,DB40)</f>
        <v>452</v>
      </c>
      <c r="DC44" s="723"/>
      <c r="DD44" s="723">
        <f t="shared" ref="DD44" si="449">SUM(DD19,DD22,,DD24,DD26,DD28,DD30,DD33,DD40)</f>
        <v>432</v>
      </c>
      <c r="DE44" s="723"/>
      <c r="DF44" s="723">
        <f t="shared" ref="DF44" si="450">SUM(DF19,DF22,,DF24,DF26,DF28,DF30,DF33,DF40)</f>
        <v>432</v>
      </c>
      <c r="DG44" s="723"/>
      <c r="DH44" s="723">
        <f t="shared" ref="DH44" si="451">SUM(DH19,DH22,,DH24,DH26,DH28,DH30,DH33,DH40)</f>
        <v>372</v>
      </c>
      <c r="DI44" s="723"/>
      <c r="DJ44" s="725">
        <f t="shared" ref="DJ44" si="452">SUM(DJ19,DJ22,,DJ24,DJ26,DJ28,DJ30,DJ33,DJ40)</f>
        <v>336</v>
      </c>
      <c r="DK44" s="726"/>
      <c r="DL44" s="727">
        <f t="shared" ref="DL44" si="453">SUM(DL19,DL22,,DL24,DL26,DL28,DL30,DL33,DL40)</f>
        <v>78</v>
      </c>
      <c r="DM44" s="723"/>
      <c r="DN44" s="723">
        <f t="shared" ref="DN44" si="454">SUM(DN19,DN22,,DN24,DN26,DN28,DN30,DN33,DN40)</f>
        <v>78</v>
      </c>
      <c r="DO44" s="723"/>
      <c r="DP44" s="723">
        <f t="shared" ref="DP44" si="455">SUM(DP19,DP22,,DP24,DP26,DP28,DP30,DP33,DP40)</f>
        <v>60</v>
      </c>
      <c r="DQ44" s="723"/>
      <c r="DR44" s="723">
        <f t="shared" ref="DR44" si="456">SUM(DR19,DR22,,DR24,DR26,DR28,DR30,DR33,DR40)</f>
        <v>108</v>
      </c>
      <c r="DS44" s="723"/>
      <c r="DT44" s="723">
        <f t="shared" ref="DT44" si="457">SUM(DT19,DT22,,DT24,DT26,DT28,DT30,DT33,DT40)</f>
        <v>108</v>
      </c>
      <c r="DU44" s="723"/>
      <c r="DV44" s="723">
        <f t="shared" ref="DV44" si="458">SUM(DV19,DV22,,DV24,DV26,DV28,DV30,DV33,DV40)</f>
        <v>92</v>
      </c>
      <c r="DW44" s="723"/>
      <c r="DX44" s="723">
        <f t="shared" ref="DX44" si="459">SUM(DX19,DX22,,DX24,DX26,DX28,DX30,DX33,DX40)</f>
        <v>0</v>
      </c>
      <c r="DY44" s="723"/>
      <c r="DZ44" s="723">
        <f t="shared" ref="DZ44" si="460">SUM(DZ19,DZ22,,DZ24,DZ26,DZ28,DZ30,DZ33,DZ40)</f>
        <v>0</v>
      </c>
      <c r="EA44" s="723"/>
      <c r="EB44" s="723">
        <f t="shared" ref="EB44" si="461">SUM(EB19,EB22,,EB24,EB26,EB28,EB30,EB33,EB40)</f>
        <v>0</v>
      </c>
      <c r="EC44" s="736"/>
      <c r="ED44" s="50"/>
      <c r="EI44" s="144"/>
      <c r="EJ44" s="144"/>
      <c r="EK44" s="647">
        <f>SUM(EK18:EN42)</f>
        <v>0</v>
      </c>
      <c r="EL44" s="648"/>
      <c r="EM44" s="648"/>
      <c r="EN44" s="649"/>
      <c r="EO44" s="50"/>
      <c r="EP44" s="144"/>
      <c r="EQ44" s="49"/>
      <c r="ER44" s="482"/>
      <c r="ES44" s="482"/>
      <c r="ET44" s="482"/>
      <c r="EU44" s="482"/>
      <c r="EV44" s="50"/>
    </row>
    <row r="45" spans="1:152" ht="20.25" customHeight="1" thickBot="1" x14ac:dyDescent="0.25">
      <c r="B45" s="187"/>
      <c r="C45" s="645" t="s">
        <v>197</v>
      </c>
      <c r="D45" s="646"/>
      <c r="E45" s="554"/>
      <c r="F45" s="712">
        <f>SUM(F44)/$D$15</f>
        <v>0</v>
      </c>
      <c r="G45" s="708"/>
      <c r="H45" s="708">
        <f>SUM(H19:I43)/$D$15</f>
        <v>0.57088757396449696</v>
      </c>
      <c r="I45" s="708"/>
      <c r="J45" s="708">
        <f>SUM(J19:K43)/$D$15</f>
        <v>0.57088757396449696</v>
      </c>
      <c r="K45" s="708"/>
      <c r="L45" s="708">
        <f>SUM(L19:M43)/$D$15</f>
        <v>0.68982248520710054</v>
      </c>
      <c r="M45" s="708"/>
      <c r="N45" s="708">
        <f>SUM(N19:O43)/$D$15</f>
        <v>0.68982248520710054</v>
      </c>
      <c r="O45" s="708"/>
      <c r="P45" s="708">
        <f>SUM(P19:Q43)/$D$15</f>
        <v>0.68982248520710054</v>
      </c>
      <c r="Q45" s="708"/>
      <c r="R45" s="709">
        <f>SUM(R19:S43)/$D$15</f>
        <v>0.68982248520710054</v>
      </c>
      <c r="S45" s="710"/>
      <c r="T45" s="711">
        <f>SUM(T19:U43)/$D$15</f>
        <v>1.7245562130177514</v>
      </c>
      <c r="U45" s="708"/>
      <c r="V45" s="708">
        <f>SUM(V19:W43)/$D$15</f>
        <v>2.4381656804733729</v>
      </c>
      <c r="W45" s="708"/>
      <c r="X45" s="708">
        <f>SUM(X19:Y43)/$D$15</f>
        <v>2.4381656804733729</v>
      </c>
      <c r="Y45" s="708"/>
      <c r="Z45" s="708">
        <f>SUM(Z19:AA43)/$D$15</f>
        <v>2.4381656804733729</v>
      </c>
      <c r="AA45" s="708"/>
      <c r="AB45" s="708">
        <f>SUM(AB19:AC43)/$D$15</f>
        <v>2.3905917159763312</v>
      </c>
      <c r="AC45" s="708"/>
      <c r="AD45" s="708">
        <f>SUM(AD19:AE43)/$D$15</f>
        <v>2.3905917159763312</v>
      </c>
      <c r="AE45" s="708"/>
      <c r="AF45" s="708">
        <f>SUM(AF19:AG43)/$D$15</f>
        <v>2.3905917159763312</v>
      </c>
      <c r="AG45" s="708"/>
      <c r="AH45" s="708">
        <f>SUM(AH19:AI43)/$D$15</f>
        <v>2.3905917159763312</v>
      </c>
      <c r="AI45" s="708"/>
      <c r="AJ45" s="708">
        <f>SUM(AJ19:AK43)/$D$15</f>
        <v>2.3905917159763312</v>
      </c>
      <c r="AK45" s="708"/>
      <c r="AL45" s="708">
        <f>SUM(AL19:AM43)/$D$15</f>
        <v>2.3905917159763312</v>
      </c>
      <c r="AM45" s="708"/>
      <c r="AN45" s="708">
        <f>SUM(AN19:AO43)/$D$15</f>
        <v>2.1527218934911243</v>
      </c>
      <c r="AO45" s="708"/>
      <c r="AP45" s="709">
        <f>SUM(AP19:AQ43)/$D$15</f>
        <v>2.0456804733727809</v>
      </c>
      <c r="AQ45" s="710"/>
      <c r="AR45" s="711">
        <f>SUM(AR19:AS43)/$D$15</f>
        <v>2.7949704142011833</v>
      </c>
      <c r="AS45" s="708"/>
      <c r="AT45" s="708">
        <f>SUM(AT19:AU43)/$D$15</f>
        <v>3.4491124260355028</v>
      </c>
      <c r="AU45" s="708"/>
      <c r="AV45" s="708">
        <f>SUM(AV19:AW43)/$D$15</f>
        <v>3.4491124260355028</v>
      </c>
      <c r="AW45" s="708"/>
      <c r="AX45" s="708">
        <f>SUM(AX19:AY43)/$D$15</f>
        <v>3.4491124260355028</v>
      </c>
      <c r="AY45" s="708"/>
      <c r="AZ45" s="708">
        <f>SUM(AZ19:BA43)/$D$15</f>
        <v>3.4491124260355028</v>
      </c>
      <c r="BA45" s="708"/>
      <c r="BB45" s="708">
        <f>SUM(BB19:BC43)/$D$15</f>
        <v>3.4491124260355028</v>
      </c>
      <c r="BC45" s="708"/>
      <c r="BD45" s="708">
        <f>SUM(BD19:BE43)/$D$15</f>
        <v>3.4491124260355028</v>
      </c>
      <c r="BE45" s="708"/>
      <c r="BF45" s="708">
        <f>SUM(BF19:BG43)/$D$15</f>
        <v>3.4491124260355028</v>
      </c>
      <c r="BG45" s="708"/>
      <c r="BH45" s="708">
        <f>SUM(BH19:BI43)/$D$15</f>
        <v>3.4491124260355028</v>
      </c>
      <c r="BI45" s="708"/>
      <c r="BJ45" s="708">
        <f>SUM(BJ19:BK43)/$D$15</f>
        <v>3.4491124260355028</v>
      </c>
      <c r="BK45" s="708"/>
      <c r="BL45" s="708">
        <f>SUM(BL19:BM43)/$D$15</f>
        <v>3.4491124260355028</v>
      </c>
      <c r="BM45" s="708"/>
      <c r="BN45" s="709">
        <f>SUM(BN19:BO43)/$D$15</f>
        <v>2.3905917159763308</v>
      </c>
      <c r="BO45" s="710"/>
      <c r="BP45" s="711">
        <f>SUM(BP19:BQ43)/$D$15</f>
        <v>2.1527218934911239</v>
      </c>
      <c r="BQ45" s="708"/>
      <c r="BR45" s="708">
        <f>SUM(BR19:BS43)/$D$15</f>
        <v>2.4976331360946742</v>
      </c>
      <c r="BS45" s="708"/>
      <c r="BT45" s="708">
        <f>SUM(BT19:BU43)/$D$15</f>
        <v>2.854437869822485</v>
      </c>
      <c r="BU45" s="708"/>
      <c r="BV45" s="708">
        <f>SUM(BV19:BW43)/$D$15</f>
        <v>2.854437869822485</v>
      </c>
      <c r="BW45" s="708"/>
      <c r="BX45" s="708">
        <f>SUM(BX19:BY43)/$D$15</f>
        <v>2.854437869822485</v>
      </c>
      <c r="BY45" s="708"/>
      <c r="BZ45" s="708">
        <f>SUM(BZ19:CA43)/$D$15</f>
        <v>2.854437869822485</v>
      </c>
      <c r="CA45" s="708"/>
      <c r="CB45" s="708">
        <f>SUM(CB19:CC43)/$D$15</f>
        <v>2.854437869822485</v>
      </c>
      <c r="CC45" s="708"/>
      <c r="CD45" s="708">
        <f>SUM(CD19:CE43)/$D$15</f>
        <v>2.5689940828402364</v>
      </c>
      <c r="CE45" s="708"/>
      <c r="CF45" s="708">
        <f>SUM(CF19:CG43)/$D$15</f>
        <v>2.5689940828402364</v>
      </c>
      <c r="CG45" s="708"/>
      <c r="CH45" s="708">
        <f>SUM(CH19:CI43)/$D$15</f>
        <v>2.5689940828402364</v>
      </c>
      <c r="CI45" s="708"/>
      <c r="CJ45" s="708">
        <f>SUM(CJ19:CK43)/$D$15</f>
        <v>2.3311242603550295</v>
      </c>
      <c r="CK45" s="708"/>
      <c r="CL45" s="709">
        <f>SUM(CL19:CM43)/$D$15</f>
        <v>2.1051479289940827</v>
      </c>
      <c r="CM45" s="710"/>
      <c r="CN45" s="711">
        <f>SUM(CN19:CO43)/$D$15</f>
        <v>2.2716568047337273</v>
      </c>
      <c r="CO45" s="708"/>
      <c r="CP45" s="708">
        <f>SUM(CP19:CQ43)/$D$15</f>
        <v>2.6165680473372777</v>
      </c>
      <c r="CQ45" s="708"/>
      <c r="CR45" s="708">
        <f>SUM(CR19:CS43)/$D$15</f>
        <v>2.7355029585798816</v>
      </c>
      <c r="CS45" s="708"/>
      <c r="CT45" s="708">
        <f>SUM(CT19:CU43)/$D$15</f>
        <v>2.7355029585798816</v>
      </c>
      <c r="CU45" s="708"/>
      <c r="CV45" s="708">
        <f>SUM(CV19:CW43)/$D$15</f>
        <v>2.7355029585798816</v>
      </c>
      <c r="CW45" s="708"/>
      <c r="CX45" s="708">
        <f>SUM(CX19:CY43)/$D$15</f>
        <v>2.7355029585798816</v>
      </c>
      <c r="CY45" s="708"/>
      <c r="CZ45" s="708">
        <f>SUM(CZ19:DA43)/$D$15</f>
        <v>2.6879289940828399</v>
      </c>
      <c r="DA45" s="708"/>
      <c r="DB45" s="708">
        <f>SUM(DB19:DC43)/$D$15</f>
        <v>2.6879289940828399</v>
      </c>
      <c r="DC45" s="708"/>
      <c r="DD45" s="708">
        <f>SUM(DD19:DE43)/$D$15</f>
        <v>2.5689940828402364</v>
      </c>
      <c r="DE45" s="708"/>
      <c r="DF45" s="708">
        <f>SUM(DF19:DG43)/$D$15</f>
        <v>2.5689940828402364</v>
      </c>
      <c r="DG45" s="708"/>
      <c r="DH45" s="708">
        <f>SUM(DH19:DI43)/$D$15</f>
        <v>2.2121893491124256</v>
      </c>
      <c r="DI45" s="708"/>
      <c r="DJ45" s="709">
        <f>SUM(DJ19:DK43)/$D$15</f>
        <v>1.9981065088757397</v>
      </c>
      <c r="DK45" s="710"/>
      <c r="DL45" s="711">
        <f>SUM(DL19:DM43)/$D$15</f>
        <v>0.46384615384615391</v>
      </c>
      <c r="DM45" s="708"/>
      <c r="DN45" s="708">
        <f>SUM(DN19:DO43)/$D$15</f>
        <v>0.46384615384615391</v>
      </c>
      <c r="DO45" s="708"/>
      <c r="DP45" s="708">
        <f>SUM(DP19:DQ43)/$D$15</f>
        <v>0.35680473372781063</v>
      </c>
      <c r="DQ45" s="708"/>
      <c r="DR45" s="708">
        <f>SUM(DR19:DS43)/$D$15</f>
        <v>0.64224852071005911</v>
      </c>
      <c r="DS45" s="708"/>
      <c r="DT45" s="708">
        <f>SUM(DT19:DU43)/$D$15</f>
        <v>0.64224852071005911</v>
      </c>
      <c r="DU45" s="708"/>
      <c r="DV45" s="708">
        <f>SUM(DV19:DW43)/$D$15</f>
        <v>0.54710059171597636</v>
      </c>
      <c r="DW45" s="708"/>
      <c r="DX45" s="708">
        <f>SUM(DX19:DY43)/$D$15</f>
        <v>0</v>
      </c>
      <c r="DY45" s="708"/>
      <c r="DZ45" s="708">
        <f>SUM(DZ19:EA43)/$D$15</f>
        <v>0</v>
      </c>
      <c r="EA45" s="708"/>
      <c r="EB45" s="708">
        <f>SUM(EB19:EC43)/$D$15</f>
        <v>0</v>
      </c>
      <c r="EC45" s="713"/>
      <c r="ED45" s="50"/>
      <c r="EI45" s="144"/>
      <c r="EJ45" s="144"/>
      <c r="EK45" s="647">
        <f>SUM(EK19:EN43)</f>
        <v>0</v>
      </c>
      <c r="EL45" s="648"/>
      <c r="EM45" s="648"/>
      <c r="EN45" s="649"/>
      <c r="EO45" s="50"/>
      <c r="EP45" s="144"/>
      <c r="EQ45" s="49"/>
      <c r="ER45" s="482"/>
      <c r="ES45" s="482"/>
      <c r="ET45" s="482"/>
      <c r="EU45" s="482"/>
      <c r="EV45" s="50"/>
    </row>
    <row r="46" spans="1:152" ht="11.1" customHeight="1" x14ac:dyDescent="0.2">
      <c r="B46" s="187"/>
      <c r="C46" s="472" t="s">
        <v>191</v>
      </c>
      <c r="D46" s="473"/>
      <c r="E46" s="555"/>
      <c r="F46" s="735">
        <f>SUM(F44:S44)</f>
        <v>656</v>
      </c>
      <c r="G46" s="735"/>
      <c r="H46" s="735"/>
      <c r="I46" s="735"/>
      <c r="J46" s="735"/>
      <c r="K46" s="735"/>
      <c r="L46" s="735"/>
      <c r="M46" s="735"/>
      <c r="N46" s="735"/>
      <c r="O46" s="735"/>
      <c r="P46" s="735"/>
      <c r="Q46" s="735"/>
      <c r="R46" s="735"/>
      <c r="S46" s="735"/>
      <c r="T46" s="735">
        <f>SUM(T44:AQ44)</f>
        <v>4638</v>
      </c>
      <c r="U46" s="735"/>
      <c r="V46" s="735"/>
      <c r="W46" s="735"/>
      <c r="X46" s="735"/>
      <c r="Y46" s="735"/>
      <c r="Z46" s="735"/>
      <c r="AA46" s="735"/>
      <c r="AB46" s="735"/>
      <c r="AC46" s="735"/>
      <c r="AD46" s="735"/>
      <c r="AE46" s="735"/>
      <c r="AF46" s="735"/>
      <c r="AG46" s="735"/>
      <c r="AH46" s="735"/>
      <c r="AI46" s="735"/>
      <c r="AJ46" s="735"/>
      <c r="AK46" s="735"/>
      <c r="AL46" s="735"/>
      <c r="AM46" s="735"/>
      <c r="AN46" s="735"/>
      <c r="AO46" s="735"/>
      <c r="AP46" s="735"/>
      <c r="AQ46" s="735"/>
      <c r="AR46" s="735">
        <f>SUM(AR44:BO44)</f>
        <v>6672</v>
      </c>
      <c r="AS46" s="735"/>
      <c r="AT46" s="735"/>
      <c r="AU46" s="735"/>
      <c r="AV46" s="735"/>
      <c r="AW46" s="735"/>
      <c r="AX46" s="735"/>
      <c r="AY46" s="735"/>
      <c r="AZ46" s="735"/>
      <c r="BA46" s="735"/>
      <c r="BB46" s="735"/>
      <c r="BC46" s="735"/>
      <c r="BD46" s="735"/>
      <c r="BE46" s="735"/>
      <c r="BF46" s="735"/>
      <c r="BG46" s="735"/>
      <c r="BH46" s="735"/>
      <c r="BI46" s="735"/>
      <c r="BJ46" s="735"/>
      <c r="BK46" s="735"/>
      <c r="BL46" s="735"/>
      <c r="BM46" s="735"/>
      <c r="BN46" s="735"/>
      <c r="BO46" s="735"/>
      <c r="BP46" s="735">
        <f>SUM(BP44:CM44)</f>
        <v>5224</v>
      </c>
      <c r="BQ46" s="735"/>
      <c r="BR46" s="735"/>
      <c r="BS46" s="735"/>
      <c r="BT46" s="735"/>
      <c r="BU46" s="735"/>
      <c r="BV46" s="735"/>
      <c r="BW46" s="735"/>
      <c r="BX46" s="735"/>
      <c r="BY46" s="735"/>
      <c r="BZ46" s="735"/>
      <c r="CA46" s="735"/>
      <c r="CB46" s="735"/>
      <c r="CC46" s="735"/>
      <c r="CD46" s="735"/>
      <c r="CE46" s="735"/>
      <c r="CF46" s="735"/>
      <c r="CG46" s="735"/>
      <c r="CH46" s="735"/>
      <c r="CI46" s="735"/>
      <c r="CJ46" s="735"/>
      <c r="CK46" s="735"/>
      <c r="CL46" s="735"/>
      <c r="CM46" s="735"/>
      <c r="CN46" s="735">
        <f>SUM(CN44:DK44)</f>
        <v>5138</v>
      </c>
      <c r="CO46" s="735"/>
      <c r="CP46" s="735"/>
      <c r="CQ46" s="735"/>
      <c r="CR46" s="735"/>
      <c r="CS46" s="735"/>
      <c r="CT46" s="735"/>
      <c r="CU46" s="735"/>
      <c r="CV46" s="735"/>
      <c r="CW46" s="735"/>
      <c r="CX46" s="735"/>
      <c r="CY46" s="735"/>
      <c r="CZ46" s="735"/>
      <c r="DA46" s="735"/>
      <c r="DB46" s="735"/>
      <c r="DC46" s="735"/>
      <c r="DD46" s="735"/>
      <c r="DE46" s="735"/>
      <c r="DF46" s="735"/>
      <c r="DG46" s="735"/>
      <c r="DH46" s="735"/>
      <c r="DI46" s="735"/>
      <c r="DJ46" s="735"/>
      <c r="DK46" s="735"/>
      <c r="DL46" s="735">
        <f>SUM(DL44:EC44)</f>
        <v>524</v>
      </c>
      <c r="DM46" s="735"/>
      <c r="DN46" s="735"/>
      <c r="DO46" s="735"/>
      <c r="DP46" s="735"/>
      <c r="DQ46" s="735"/>
      <c r="DR46" s="735"/>
      <c r="DS46" s="735"/>
      <c r="DT46" s="735"/>
      <c r="DU46" s="735"/>
      <c r="DV46" s="735"/>
      <c r="DW46" s="735"/>
      <c r="DX46" s="735"/>
      <c r="DY46" s="735"/>
      <c r="DZ46" s="735"/>
      <c r="EA46" s="735"/>
      <c r="EB46" s="735"/>
      <c r="EC46" s="735"/>
      <c r="ED46" s="50"/>
      <c r="EI46" s="144"/>
      <c r="EJ46" s="144"/>
      <c r="EK46" s="556"/>
      <c r="EL46" s="556"/>
      <c r="EM46" s="556"/>
      <c r="EN46" s="556"/>
      <c r="EO46" s="50"/>
      <c r="EP46" s="144"/>
      <c r="EQ46" s="49"/>
      <c r="ER46" s="482"/>
      <c r="ES46" s="482"/>
      <c r="ET46" s="482"/>
      <c r="EU46" s="482"/>
      <c r="EV46" s="50"/>
    </row>
    <row r="47" spans="1:152" ht="6.95" customHeight="1" x14ac:dyDescent="0.2">
      <c r="C47" s="10"/>
      <c r="D47" s="10"/>
      <c r="F47" s="600"/>
      <c r="G47" s="600"/>
      <c r="H47" s="600"/>
      <c r="I47" s="600"/>
      <c r="J47" s="600"/>
      <c r="K47" s="600"/>
      <c r="L47" s="600"/>
      <c r="M47" s="600"/>
      <c r="N47" s="600"/>
      <c r="O47" s="600"/>
      <c r="P47" s="600"/>
      <c r="Q47" s="600"/>
      <c r="R47" s="600"/>
      <c r="S47" s="600"/>
      <c r="T47" s="600"/>
      <c r="U47" s="600"/>
      <c r="V47" s="600"/>
      <c r="W47" s="600"/>
      <c r="X47" s="600"/>
      <c r="Y47" s="600"/>
      <c r="Z47" s="600"/>
      <c r="AA47" s="600"/>
      <c r="AB47" s="600"/>
      <c r="AC47" s="600"/>
      <c r="AD47" s="600"/>
      <c r="AE47" s="600"/>
      <c r="AF47" s="600"/>
      <c r="AG47" s="600"/>
      <c r="AH47" s="600"/>
      <c r="AI47" s="600"/>
      <c r="AJ47" s="600"/>
      <c r="AK47" s="600"/>
      <c r="AL47" s="600"/>
      <c r="AM47" s="600"/>
      <c r="AN47" s="600"/>
      <c r="AO47" s="600"/>
      <c r="AP47" s="600"/>
      <c r="AQ47" s="600"/>
      <c r="AR47" s="600"/>
      <c r="AS47" s="600"/>
      <c r="AT47" s="600"/>
      <c r="AU47" s="600"/>
      <c r="AV47" s="600"/>
      <c r="AW47" s="600"/>
      <c r="AX47" s="600"/>
      <c r="AY47" s="600"/>
      <c r="AZ47" s="600"/>
      <c r="BA47" s="600"/>
      <c r="BB47" s="600"/>
      <c r="BC47" s="600"/>
      <c r="BD47" s="600"/>
      <c r="BE47" s="600"/>
      <c r="BF47" s="600"/>
      <c r="BG47" s="600"/>
      <c r="BH47" s="600"/>
      <c r="BI47" s="600"/>
      <c r="BJ47" s="600"/>
      <c r="BK47" s="600"/>
      <c r="BL47" s="600"/>
      <c r="BM47" s="600"/>
      <c r="BN47" s="600"/>
      <c r="BO47" s="600"/>
      <c r="BP47" s="600"/>
      <c r="BQ47" s="600"/>
      <c r="BR47" s="600"/>
      <c r="BS47" s="600"/>
      <c r="BT47" s="600"/>
      <c r="BU47" s="600"/>
      <c r="BV47" s="600"/>
      <c r="BW47" s="600"/>
      <c r="BX47" s="600"/>
      <c r="BY47" s="600"/>
      <c r="BZ47" s="600"/>
      <c r="CA47" s="600"/>
      <c r="CB47" s="600"/>
      <c r="CC47" s="600"/>
      <c r="CD47" s="600"/>
      <c r="CE47" s="600"/>
      <c r="CF47" s="600"/>
      <c r="CG47" s="600"/>
      <c r="CH47" s="600"/>
      <c r="CI47" s="600"/>
      <c r="CJ47" s="600"/>
      <c r="CK47" s="600"/>
      <c r="CL47" s="600"/>
      <c r="CM47" s="600"/>
      <c r="CN47" s="600"/>
      <c r="CO47" s="600"/>
      <c r="CP47" s="600"/>
      <c r="CQ47" s="600"/>
      <c r="CR47" s="600"/>
      <c r="CS47" s="600"/>
      <c r="CT47" s="600"/>
      <c r="CU47" s="600"/>
      <c r="CV47" s="600"/>
      <c r="CW47" s="600"/>
      <c r="CX47" s="600"/>
      <c r="CY47" s="600"/>
      <c r="CZ47" s="600"/>
      <c r="DA47" s="600"/>
      <c r="DB47" s="600"/>
      <c r="DC47" s="600"/>
      <c r="DD47" s="600"/>
      <c r="DE47" s="600"/>
      <c r="DF47" s="600"/>
      <c r="DG47" s="600"/>
      <c r="DH47" s="600"/>
      <c r="DI47" s="600"/>
      <c r="DJ47" s="600"/>
      <c r="DK47" s="600"/>
      <c r="DL47" s="600"/>
      <c r="DM47" s="600"/>
      <c r="DN47" s="600"/>
      <c r="DO47" s="600"/>
      <c r="DP47" s="600"/>
      <c r="DQ47" s="600"/>
      <c r="DR47" s="600"/>
      <c r="DS47" s="600"/>
      <c r="DT47" s="600"/>
      <c r="DU47" s="600"/>
      <c r="DV47" s="600"/>
      <c r="DW47" s="600"/>
      <c r="DX47" s="600"/>
      <c r="DY47" s="600"/>
      <c r="DZ47" s="600"/>
      <c r="EA47" s="600"/>
      <c r="EB47" s="600"/>
      <c r="EC47" s="600"/>
      <c r="EK47" s="10"/>
      <c r="EL47" s="10"/>
      <c r="EM47" s="10"/>
      <c r="EN47" s="10"/>
      <c r="EQ47" s="144"/>
      <c r="ER47" s="482"/>
      <c r="ES47" s="482"/>
      <c r="ET47" s="482"/>
      <c r="EU47" s="482"/>
      <c r="EV47" s="50"/>
    </row>
    <row r="48" spans="1:152" ht="12.75" customHeight="1" x14ac:dyDescent="0.2">
      <c r="C48" s="728" t="s">
        <v>38</v>
      </c>
      <c r="D48" s="729"/>
      <c r="E48" s="144"/>
      <c r="F48" s="730">
        <f>SUM(F44:EC44)</f>
        <v>22852</v>
      </c>
      <c r="G48" s="731"/>
      <c r="H48" s="731"/>
      <c r="I48" s="731"/>
      <c r="J48" s="731"/>
      <c r="K48" s="731"/>
      <c r="L48" s="731"/>
      <c r="M48" s="731"/>
      <c r="N48" s="731"/>
      <c r="O48" s="731"/>
      <c r="P48" s="731"/>
      <c r="Q48" s="731"/>
      <c r="R48" s="731"/>
      <c r="S48" s="731"/>
      <c r="T48" s="731"/>
      <c r="U48" s="731"/>
      <c r="V48" s="731"/>
      <c r="W48" s="731"/>
      <c r="X48" s="731"/>
      <c r="Y48" s="731"/>
      <c r="Z48" s="731"/>
      <c r="AA48" s="731"/>
      <c r="AB48" s="731"/>
      <c r="AC48" s="731"/>
      <c r="AD48" s="731"/>
      <c r="AE48" s="731"/>
      <c r="AF48" s="731"/>
      <c r="AG48" s="731"/>
      <c r="AH48" s="731"/>
      <c r="AI48" s="731"/>
      <c r="AJ48" s="731"/>
      <c r="AK48" s="731"/>
      <c r="AL48" s="731"/>
      <c r="AM48" s="731"/>
      <c r="AN48" s="731"/>
      <c r="AO48" s="731"/>
      <c r="AP48" s="731"/>
      <c r="AQ48" s="731"/>
      <c r="AR48" s="731"/>
      <c r="AS48" s="731"/>
      <c r="AT48" s="731"/>
      <c r="AU48" s="731"/>
      <c r="AV48" s="731"/>
      <c r="AW48" s="731"/>
      <c r="AX48" s="731"/>
      <c r="AY48" s="731"/>
      <c r="AZ48" s="731"/>
      <c r="BA48" s="731"/>
      <c r="BB48" s="731"/>
      <c r="BC48" s="731"/>
      <c r="BD48" s="731"/>
      <c r="BE48" s="731"/>
      <c r="BF48" s="731"/>
      <c r="BG48" s="731"/>
      <c r="BH48" s="731"/>
      <c r="BI48" s="731"/>
      <c r="BJ48" s="731"/>
      <c r="BK48" s="731"/>
      <c r="BL48" s="731"/>
      <c r="BM48" s="731"/>
      <c r="BN48" s="731"/>
      <c r="BO48" s="731"/>
      <c r="BP48" s="731"/>
      <c r="BQ48" s="731"/>
      <c r="BR48" s="731"/>
      <c r="BS48" s="731"/>
      <c r="BT48" s="731"/>
      <c r="BU48" s="731"/>
      <c r="BV48" s="731"/>
      <c r="BW48" s="731"/>
      <c r="BX48" s="731"/>
      <c r="BY48" s="731"/>
      <c r="BZ48" s="731"/>
      <c r="CA48" s="731"/>
      <c r="CB48" s="731"/>
      <c r="CC48" s="731"/>
      <c r="CD48" s="731"/>
      <c r="CE48" s="731"/>
      <c r="CF48" s="731"/>
      <c r="CG48" s="731"/>
      <c r="CH48" s="731"/>
      <c r="CI48" s="731"/>
      <c r="CJ48" s="731"/>
      <c r="CK48" s="731"/>
      <c r="CL48" s="731"/>
      <c r="CM48" s="731"/>
      <c r="CN48" s="731"/>
      <c r="CO48" s="731"/>
      <c r="CP48" s="731"/>
      <c r="CQ48" s="731"/>
      <c r="CR48" s="731"/>
      <c r="CS48" s="731"/>
      <c r="CT48" s="731"/>
      <c r="CU48" s="731"/>
      <c r="CV48" s="731"/>
      <c r="CW48" s="731"/>
      <c r="CX48" s="731"/>
      <c r="CY48" s="731"/>
      <c r="CZ48" s="731"/>
      <c r="DA48" s="731"/>
      <c r="DB48" s="731"/>
      <c r="DC48" s="731"/>
      <c r="DD48" s="731"/>
      <c r="DE48" s="731"/>
      <c r="DF48" s="731"/>
      <c r="DG48" s="731"/>
      <c r="DH48" s="731"/>
      <c r="DI48" s="731"/>
      <c r="DJ48" s="731"/>
      <c r="DK48" s="731"/>
      <c r="DL48" s="731"/>
      <c r="DM48" s="731"/>
      <c r="DN48" s="731"/>
      <c r="DO48" s="731"/>
      <c r="DP48" s="731"/>
      <c r="DQ48" s="731"/>
      <c r="DR48" s="731"/>
      <c r="DS48" s="731"/>
      <c r="DT48" s="731"/>
      <c r="DU48" s="731"/>
      <c r="DV48" s="731"/>
      <c r="DW48" s="731"/>
      <c r="DX48" s="731"/>
      <c r="DY48" s="731"/>
      <c r="DZ48" s="731"/>
      <c r="EA48" s="731"/>
      <c r="EB48" s="731"/>
      <c r="EC48" s="732"/>
      <c r="ED48" s="50"/>
      <c r="EQ48" s="144"/>
      <c r="ER48" s="482"/>
      <c r="ES48" s="482"/>
      <c r="ET48" s="482"/>
      <c r="EU48" s="482"/>
      <c r="EV48" s="50"/>
    </row>
    <row r="49" spans="6:152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144"/>
      <c r="ER49" s="482"/>
      <c r="ES49" s="482"/>
      <c r="ET49" s="482"/>
      <c r="EU49" s="482"/>
      <c r="EV49" s="50"/>
    </row>
    <row r="50" spans="6:152" ht="6.95" customHeight="1" x14ac:dyDescent="0.2">
      <c r="T50" s="75"/>
      <c r="U50" s="7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733"/>
      <c r="AS50" s="73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144"/>
      <c r="ER50" s="482"/>
      <c r="ES50" s="482"/>
      <c r="ET50" s="482"/>
      <c r="EU50" s="482"/>
      <c r="EV50" s="50"/>
    </row>
  </sheetData>
  <mergeCells count="1800"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C48:D48"/>
    <mergeCell ref="F48:EC48"/>
    <mergeCell ref="AR50:AS50"/>
    <mergeCell ref="F46:S46"/>
    <mergeCell ref="T46:AQ46"/>
    <mergeCell ref="AR46:BO46"/>
    <mergeCell ref="BP46:CM46"/>
    <mergeCell ref="CN46:DK46"/>
    <mergeCell ref="DL46:EC46"/>
    <mergeCell ref="DT44:DU44"/>
    <mergeCell ref="DV44:DW44"/>
    <mergeCell ref="DX44:DY44"/>
    <mergeCell ref="DZ44:EA44"/>
    <mergeCell ref="EB44:EC44"/>
    <mergeCell ref="EK44:EN44"/>
    <mergeCell ref="DH44:DI44"/>
    <mergeCell ref="DJ44:DK44"/>
    <mergeCell ref="DL44:DM44"/>
    <mergeCell ref="DN44:DO44"/>
    <mergeCell ref="DP44:DQ44"/>
    <mergeCell ref="DR44:DS44"/>
    <mergeCell ref="CV44:CW44"/>
    <mergeCell ref="CX44:CY44"/>
    <mergeCell ref="CZ44:DA44"/>
    <mergeCell ref="DB44:DC44"/>
    <mergeCell ref="DD44:DE44"/>
    <mergeCell ref="DF44:DG44"/>
    <mergeCell ref="CJ44:CK44"/>
    <mergeCell ref="CL44:CM44"/>
    <mergeCell ref="CN44:CO44"/>
    <mergeCell ref="CP44:CQ44"/>
    <mergeCell ref="CR44:CS44"/>
    <mergeCell ref="CT44:CU44"/>
    <mergeCell ref="BX44:BY44"/>
    <mergeCell ref="BZ44:CA44"/>
    <mergeCell ref="CB44:CC44"/>
    <mergeCell ref="CD44:CE44"/>
    <mergeCell ref="CF44:CG44"/>
    <mergeCell ref="CH44:CI44"/>
    <mergeCell ref="BL44:BM44"/>
    <mergeCell ref="BN44:BO44"/>
    <mergeCell ref="BP44:BQ44"/>
    <mergeCell ref="BR44:BS44"/>
    <mergeCell ref="BT44:BU44"/>
    <mergeCell ref="BV44:BW44"/>
    <mergeCell ref="AZ44:BA44"/>
    <mergeCell ref="BB44:BC44"/>
    <mergeCell ref="BD44:BE44"/>
    <mergeCell ref="BF44:BG44"/>
    <mergeCell ref="BH44:BI44"/>
    <mergeCell ref="BJ44:BK44"/>
    <mergeCell ref="AN44:AO44"/>
    <mergeCell ref="AP44:AQ44"/>
    <mergeCell ref="AR44:AS44"/>
    <mergeCell ref="AT44:AU44"/>
    <mergeCell ref="AV44:AW44"/>
    <mergeCell ref="AX44:AY44"/>
    <mergeCell ref="AB44:AC44"/>
    <mergeCell ref="AD44:AE44"/>
    <mergeCell ref="AF44:AG44"/>
    <mergeCell ref="AH44:AI44"/>
    <mergeCell ref="AJ44:AK44"/>
    <mergeCell ref="AL44:AM44"/>
    <mergeCell ref="P44:Q44"/>
    <mergeCell ref="R44:S44"/>
    <mergeCell ref="T44:U44"/>
    <mergeCell ref="V44:W44"/>
    <mergeCell ref="X44:Y44"/>
    <mergeCell ref="Z44:AA44"/>
    <mergeCell ref="C44:D44"/>
    <mergeCell ref="F44:G44"/>
    <mergeCell ref="H44:I44"/>
    <mergeCell ref="J44:K44"/>
    <mergeCell ref="L44:M44"/>
    <mergeCell ref="N44:O44"/>
    <mergeCell ref="DV39:DW39"/>
    <mergeCell ref="DX39:DY39"/>
    <mergeCell ref="DZ39:EA39"/>
    <mergeCell ref="EB39:EC39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DV35:DW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DJ35:DK35"/>
    <mergeCell ref="DL35:DM35"/>
    <mergeCell ref="DN35:DO35"/>
    <mergeCell ref="DP35:DQ35"/>
    <mergeCell ref="DR35:DS35"/>
    <mergeCell ref="DT35:DU35"/>
    <mergeCell ref="CX35:CY35"/>
    <mergeCell ref="CZ35:DA35"/>
    <mergeCell ref="DB35:DC35"/>
    <mergeCell ref="DD35:DE35"/>
    <mergeCell ref="DF35:DG35"/>
    <mergeCell ref="DH35:DI35"/>
    <mergeCell ref="CL35:CM35"/>
    <mergeCell ref="CN35:CO35"/>
    <mergeCell ref="CP35:CQ35"/>
    <mergeCell ref="CR35:CS35"/>
    <mergeCell ref="CT35:CU35"/>
    <mergeCell ref="CV35:CW35"/>
    <mergeCell ref="BZ35:CA35"/>
    <mergeCell ref="CB35:CC35"/>
    <mergeCell ref="CD35:CE35"/>
    <mergeCell ref="CF35:CG35"/>
    <mergeCell ref="CH35:CI35"/>
    <mergeCell ref="CJ35:CK35"/>
    <mergeCell ref="BN35:BO35"/>
    <mergeCell ref="BP35:BQ35"/>
    <mergeCell ref="BR35:BS35"/>
    <mergeCell ref="BT35:BU35"/>
    <mergeCell ref="BV35:BW35"/>
    <mergeCell ref="BX35:BY35"/>
    <mergeCell ref="BB35:BC35"/>
    <mergeCell ref="BD35:BE35"/>
    <mergeCell ref="BF35:BG35"/>
    <mergeCell ref="BH35:BI35"/>
    <mergeCell ref="BJ35:BK35"/>
    <mergeCell ref="BL35:BM35"/>
    <mergeCell ref="F35:G35"/>
    <mergeCell ref="H35:I35"/>
    <mergeCell ref="J35:K35"/>
    <mergeCell ref="L35:M35"/>
    <mergeCell ref="N35:O35"/>
    <mergeCell ref="P35:Q35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AH35:AI35"/>
    <mergeCell ref="AJ35:AK35"/>
    <mergeCell ref="AL35:AM35"/>
    <mergeCell ref="AN35:AO35"/>
    <mergeCell ref="R35:S35"/>
    <mergeCell ref="T35:U35"/>
    <mergeCell ref="V35:W35"/>
    <mergeCell ref="X35:Y35"/>
    <mergeCell ref="Z35:AA35"/>
    <mergeCell ref="AB35:AC35"/>
    <mergeCell ref="EB45:EC45"/>
    <mergeCell ref="DP45:DQ45"/>
    <mergeCell ref="DR45:DS45"/>
    <mergeCell ref="DT45:DU45"/>
    <mergeCell ref="DV45:DW45"/>
    <mergeCell ref="DX45:DY45"/>
    <mergeCell ref="DZ45:EA45"/>
    <mergeCell ref="DD45:DE45"/>
    <mergeCell ref="DF45:DG45"/>
    <mergeCell ref="DH45:DI45"/>
    <mergeCell ref="DJ45:DK45"/>
    <mergeCell ref="DL45:DM45"/>
    <mergeCell ref="DN45:DO45"/>
    <mergeCell ref="CR45:CS45"/>
    <mergeCell ref="CT45:CU45"/>
    <mergeCell ref="CV45:CW45"/>
    <mergeCell ref="CX45:CY45"/>
    <mergeCell ref="CZ45:DA45"/>
    <mergeCell ref="DB45:DC45"/>
    <mergeCell ref="CN45:CO45"/>
    <mergeCell ref="CP45:CQ45"/>
    <mergeCell ref="BT45:BU45"/>
    <mergeCell ref="BV45:BW45"/>
    <mergeCell ref="BX45:BY45"/>
    <mergeCell ref="BZ45:CA45"/>
    <mergeCell ref="CB45:CC45"/>
    <mergeCell ref="CD45:CE45"/>
    <mergeCell ref="BH45:BI45"/>
    <mergeCell ref="BJ45:BK45"/>
    <mergeCell ref="BL45:BM45"/>
    <mergeCell ref="BN45:BO45"/>
    <mergeCell ref="BP45:BQ45"/>
    <mergeCell ref="BR45:BS45"/>
    <mergeCell ref="AV45:AW45"/>
    <mergeCell ref="AX45:AY45"/>
    <mergeCell ref="AZ45:BA45"/>
    <mergeCell ref="BB45:BC45"/>
    <mergeCell ref="BD45:BE45"/>
    <mergeCell ref="BF45:BG45"/>
    <mergeCell ref="CF45:CG45"/>
    <mergeCell ref="CH45:CI45"/>
    <mergeCell ref="CJ45:CK45"/>
    <mergeCell ref="CL45:CM45"/>
    <mergeCell ref="AJ45:AK45"/>
    <mergeCell ref="AL45:AM45"/>
    <mergeCell ref="AN45:AO45"/>
    <mergeCell ref="AP45:AQ45"/>
    <mergeCell ref="AR45:AS45"/>
    <mergeCell ref="AT45:AU45"/>
    <mergeCell ref="X45:Y45"/>
    <mergeCell ref="Z45:AA45"/>
    <mergeCell ref="AB45:AC45"/>
    <mergeCell ref="AD45:AE45"/>
    <mergeCell ref="AF45:AG45"/>
    <mergeCell ref="AH45:AI45"/>
    <mergeCell ref="EB34:EC34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CR34:CS34"/>
    <mergeCell ref="CT34:CU34"/>
    <mergeCell ref="CV34:CW34"/>
    <mergeCell ref="CX34:CY34"/>
    <mergeCell ref="CZ34:DA34"/>
    <mergeCell ref="DB34:DC34"/>
    <mergeCell ref="CF34:CG34"/>
    <mergeCell ref="CH34:CI34"/>
    <mergeCell ref="CJ34:CK34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DZ33:EA33"/>
    <mergeCell ref="EB33:EC33"/>
    <mergeCell ref="H34:I34"/>
    <mergeCell ref="J34:K34"/>
    <mergeCell ref="L34:M34"/>
    <mergeCell ref="N34:O34"/>
    <mergeCell ref="P34:Q34"/>
    <mergeCell ref="R34:S34"/>
    <mergeCell ref="T34:U34"/>
    <mergeCell ref="V34:W34"/>
    <mergeCell ref="DN33:DO33"/>
    <mergeCell ref="DP33:DQ33"/>
    <mergeCell ref="DR33:DS33"/>
    <mergeCell ref="DT33:DU33"/>
    <mergeCell ref="DV33:DW33"/>
    <mergeCell ref="DX33:DY33"/>
    <mergeCell ref="DJ33:DK33"/>
    <mergeCell ref="DL33:DM33"/>
    <mergeCell ref="BH34:BI34"/>
    <mergeCell ref="BJ34:BK34"/>
    <mergeCell ref="BL34:BM34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AJ34:AK34"/>
    <mergeCell ref="AL34:AM34"/>
    <mergeCell ref="H33:I33"/>
    <mergeCell ref="J33:K33"/>
    <mergeCell ref="L33:M33"/>
    <mergeCell ref="N33:O33"/>
    <mergeCell ref="P33:Q33"/>
    <mergeCell ref="R33:S33"/>
    <mergeCell ref="T33:U33"/>
    <mergeCell ref="AP33:AQ33"/>
    <mergeCell ref="AR33:AS33"/>
    <mergeCell ref="CL33:CM33"/>
    <mergeCell ref="BN33:BO33"/>
    <mergeCell ref="BP33:BQ33"/>
    <mergeCell ref="X34:Y34"/>
    <mergeCell ref="Z34:AA34"/>
    <mergeCell ref="AB34:AC34"/>
    <mergeCell ref="AD34:AE34"/>
    <mergeCell ref="AF34:AG34"/>
    <mergeCell ref="AH34:AI34"/>
    <mergeCell ref="AN34:AO34"/>
    <mergeCell ref="AP34:AQ34"/>
    <mergeCell ref="AR34:AS34"/>
    <mergeCell ref="AT34:AU34"/>
    <mergeCell ref="AV33:AW33"/>
    <mergeCell ref="AX33:AY33"/>
    <mergeCell ref="AZ33:BA33"/>
    <mergeCell ref="AD33:AE33"/>
    <mergeCell ref="AF33:AG33"/>
    <mergeCell ref="AH33:AI33"/>
    <mergeCell ref="AJ33:AK33"/>
    <mergeCell ref="AL33:AM33"/>
    <mergeCell ref="AN33:AO33"/>
    <mergeCell ref="V33:W33"/>
    <mergeCell ref="DF33:DG33"/>
    <mergeCell ref="DH33:DI33"/>
    <mergeCell ref="CN33:CO33"/>
    <mergeCell ref="CP33:CQ33"/>
    <mergeCell ref="CR33:CS33"/>
    <mergeCell ref="CT33:CU33"/>
    <mergeCell ref="CV33:CW33"/>
    <mergeCell ref="BZ33:CA33"/>
    <mergeCell ref="CB33:CC33"/>
    <mergeCell ref="CD33:CE33"/>
    <mergeCell ref="CF33:CG33"/>
    <mergeCell ref="CH33:CI33"/>
    <mergeCell ref="CJ33:CK33"/>
    <mergeCell ref="BR33:BS33"/>
    <mergeCell ref="BT33:BU33"/>
    <mergeCell ref="BV33:BW33"/>
    <mergeCell ref="BX33:BY33"/>
    <mergeCell ref="CX33:CY33"/>
    <mergeCell ref="CZ33:DA33"/>
    <mergeCell ref="DB33:DC33"/>
    <mergeCell ref="DD33:DE33"/>
    <mergeCell ref="X33:Y33"/>
    <mergeCell ref="Z33:AA33"/>
    <mergeCell ref="AB33:AC33"/>
    <mergeCell ref="F33:G33"/>
    <mergeCell ref="DR31:DS31"/>
    <mergeCell ref="DT31:DU31"/>
    <mergeCell ref="DV31:DW31"/>
    <mergeCell ref="DX31:DY31"/>
    <mergeCell ref="DZ31:EA31"/>
    <mergeCell ref="BV31:BW31"/>
    <mergeCell ref="BX31:BY31"/>
    <mergeCell ref="BZ31:CA31"/>
    <mergeCell ref="CB31:CC31"/>
    <mergeCell ref="CD31:CE31"/>
    <mergeCell ref="CF31:CG31"/>
    <mergeCell ref="BJ31:BK31"/>
    <mergeCell ref="BL31:BM31"/>
    <mergeCell ref="BN31:BO31"/>
    <mergeCell ref="BP31:BQ31"/>
    <mergeCell ref="BR31:BS31"/>
    <mergeCell ref="BT31:BU31"/>
    <mergeCell ref="AX31:AY31"/>
    <mergeCell ref="AZ31:BA31"/>
    <mergeCell ref="BB31:BC31"/>
    <mergeCell ref="BB33:BC33"/>
    <mergeCell ref="BD33:BE33"/>
    <mergeCell ref="BF33:BG33"/>
    <mergeCell ref="BH33:BI33"/>
    <mergeCell ref="BJ33:BK33"/>
    <mergeCell ref="BL33:BM33"/>
    <mergeCell ref="AT33:AU33"/>
    <mergeCell ref="BD31:BE31"/>
    <mergeCell ref="EB31:EC31"/>
    <mergeCell ref="DF31:DG31"/>
    <mergeCell ref="DH31:DI31"/>
    <mergeCell ref="DJ31:DK31"/>
    <mergeCell ref="DL31:DM31"/>
    <mergeCell ref="DN31:DO31"/>
    <mergeCell ref="DP31:DQ31"/>
    <mergeCell ref="CT31:CU31"/>
    <mergeCell ref="CV31:CW31"/>
    <mergeCell ref="CX31:CY31"/>
    <mergeCell ref="CZ31:DA31"/>
    <mergeCell ref="DB31:DC31"/>
    <mergeCell ref="DD31:DE31"/>
    <mergeCell ref="CH31:CI31"/>
    <mergeCell ref="CJ31:CK31"/>
    <mergeCell ref="CL31:CM31"/>
    <mergeCell ref="CN31:CO31"/>
    <mergeCell ref="CP31:CQ31"/>
    <mergeCell ref="CR31:CS31"/>
    <mergeCell ref="BF31:BG31"/>
    <mergeCell ref="BH31:BI31"/>
    <mergeCell ref="AL31:AM31"/>
    <mergeCell ref="AN31:AO31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DP30:DQ30"/>
    <mergeCell ref="DR30:DS30"/>
    <mergeCell ref="DT30:DU30"/>
    <mergeCell ref="DV30:DW30"/>
    <mergeCell ref="DX30:DY30"/>
    <mergeCell ref="DZ30:EA30"/>
    <mergeCell ref="DD30:DE30"/>
    <mergeCell ref="DF30:DG30"/>
    <mergeCell ref="DH30:DI30"/>
    <mergeCell ref="DJ30:DK30"/>
    <mergeCell ref="DL30:DM30"/>
    <mergeCell ref="DN30:DO30"/>
    <mergeCell ref="CR30:CS30"/>
    <mergeCell ref="CT30:CU30"/>
    <mergeCell ref="CV30:CW30"/>
    <mergeCell ref="CX30:CY30"/>
    <mergeCell ref="CZ30:DA30"/>
    <mergeCell ref="DB30:DC30"/>
    <mergeCell ref="CF30:CG30"/>
    <mergeCell ref="CH30:CI30"/>
    <mergeCell ref="CJ30:CK30"/>
    <mergeCell ref="CL30:CM30"/>
    <mergeCell ref="CN30:CO30"/>
    <mergeCell ref="CP30:CQ30"/>
    <mergeCell ref="BT30:BU30"/>
    <mergeCell ref="BV30:BW30"/>
    <mergeCell ref="BX30:BY30"/>
    <mergeCell ref="BZ30:CA30"/>
    <mergeCell ref="CB30:CC30"/>
    <mergeCell ref="CD30:CE30"/>
    <mergeCell ref="BH30:BI30"/>
    <mergeCell ref="BJ30:BK30"/>
    <mergeCell ref="BL30:BM30"/>
    <mergeCell ref="BN30:BO30"/>
    <mergeCell ref="BP30:BQ30"/>
    <mergeCell ref="BR30:BS30"/>
    <mergeCell ref="AV30:AW30"/>
    <mergeCell ref="AX30:AY30"/>
    <mergeCell ref="AZ30:BA30"/>
    <mergeCell ref="BB30:BC30"/>
    <mergeCell ref="BD30:BE30"/>
    <mergeCell ref="BF30:BG30"/>
    <mergeCell ref="AJ30:AK30"/>
    <mergeCell ref="AL30:AM30"/>
    <mergeCell ref="AN30:AO30"/>
    <mergeCell ref="AP30:AQ30"/>
    <mergeCell ref="AR30:AS30"/>
    <mergeCell ref="AT30:AU30"/>
    <mergeCell ref="X30:Y30"/>
    <mergeCell ref="Z30:AA30"/>
    <mergeCell ref="AB30:AC30"/>
    <mergeCell ref="AD30:AE30"/>
    <mergeCell ref="AF30:AG30"/>
    <mergeCell ref="AH30:AI30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DP29:DQ29"/>
    <mergeCell ref="DR29:DS29"/>
    <mergeCell ref="DT29:DU29"/>
    <mergeCell ref="DV29:DW29"/>
    <mergeCell ref="DX29:DY29"/>
    <mergeCell ref="DZ29:EA29"/>
    <mergeCell ref="DD29:DE29"/>
    <mergeCell ref="DF29:DG29"/>
    <mergeCell ref="DH29:DI29"/>
    <mergeCell ref="DJ29:DK29"/>
    <mergeCell ref="DL29:DM29"/>
    <mergeCell ref="DN29:DO29"/>
    <mergeCell ref="CR29:CS29"/>
    <mergeCell ref="CT29:CU29"/>
    <mergeCell ref="CV29:CW29"/>
    <mergeCell ref="CX29:CY29"/>
    <mergeCell ref="CZ29:DA29"/>
    <mergeCell ref="DB29:DC29"/>
    <mergeCell ref="CF29:CG29"/>
    <mergeCell ref="CH29:CI29"/>
    <mergeCell ref="CJ29:CK29"/>
    <mergeCell ref="CL29:CM29"/>
    <mergeCell ref="CN29:CO29"/>
    <mergeCell ref="CP29:CQ29"/>
    <mergeCell ref="BT29:BU29"/>
    <mergeCell ref="BV29:BW29"/>
    <mergeCell ref="BX29:BY29"/>
    <mergeCell ref="BZ29:CA29"/>
    <mergeCell ref="CB29:CC29"/>
    <mergeCell ref="CD29:CE29"/>
    <mergeCell ref="BH29:BI29"/>
    <mergeCell ref="BJ29:BK29"/>
    <mergeCell ref="BL29:BM29"/>
    <mergeCell ref="BN29:BO29"/>
    <mergeCell ref="BP29:BQ29"/>
    <mergeCell ref="BR29:BS29"/>
    <mergeCell ref="AV29:AW29"/>
    <mergeCell ref="AX29:AY29"/>
    <mergeCell ref="AZ29:BA29"/>
    <mergeCell ref="BB29:BC29"/>
    <mergeCell ref="BD29:BE29"/>
    <mergeCell ref="BF29:BG29"/>
    <mergeCell ref="AJ29:AK29"/>
    <mergeCell ref="AL29:AM29"/>
    <mergeCell ref="AN29:AO29"/>
    <mergeCell ref="AP29:AQ29"/>
    <mergeCell ref="AR29:AS29"/>
    <mergeCell ref="AT29:AU29"/>
    <mergeCell ref="X29:Y29"/>
    <mergeCell ref="Z29:AA29"/>
    <mergeCell ref="AB29:AC29"/>
    <mergeCell ref="AD29:AE29"/>
    <mergeCell ref="AF29:AG29"/>
    <mergeCell ref="AH29:AI29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V29:W29"/>
    <mergeCell ref="DN28:DO28"/>
    <mergeCell ref="DP28:DQ28"/>
    <mergeCell ref="DR28:DS28"/>
    <mergeCell ref="DT28:DU28"/>
    <mergeCell ref="DV28:DW28"/>
    <mergeCell ref="DX28:DY28"/>
    <mergeCell ref="DB28:DC28"/>
    <mergeCell ref="DD28:DE28"/>
    <mergeCell ref="DF28:DG28"/>
    <mergeCell ref="DH28:DI28"/>
    <mergeCell ref="DJ28:DK28"/>
    <mergeCell ref="DL28:DM28"/>
    <mergeCell ref="CP28:CQ28"/>
    <mergeCell ref="CR28:CS28"/>
    <mergeCell ref="CT28:CU28"/>
    <mergeCell ref="CV28:CW28"/>
    <mergeCell ref="CX28:CY28"/>
    <mergeCell ref="CZ28:DA28"/>
    <mergeCell ref="CD28:CE28"/>
    <mergeCell ref="CF28:CG28"/>
    <mergeCell ref="CH28:CI28"/>
    <mergeCell ref="CJ28:CK28"/>
    <mergeCell ref="CL28:CM28"/>
    <mergeCell ref="CN28:CO28"/>
    <mergeCell ref="BR28:BS28"/>
    <mergeCell ref="BT28:BU28"/>
    <mergeCell ref="BV28:BW28"/>
    <mergeCell ref="BX28:BY28"/>
    <mergeCell ref="BZ28:CA28"/>
    <mergeCell ref="CB28:CC28"/>
    <mergeCell ref="BF28:BG28"/>
    <mergeCell ref="BH28:BI28"/>
    <mergeCell ref="BJ28:BK28"/>
    <mergeCell ref="BL28:BM28"/>
    <mergeCell ref="BN28:BO28"/>
    <mergeCell ref="BP28:BQ28"/>
    <mergeCell ref="AT28:AU28"/>
    <mergeCell ref="AV28:AW28"/>
    <mergeCell ref="AX28:AY28"/>
    <mergeCell ref="AZ28:BA28"/>
    <mergeCell ref="BB28:BC28"/>
    <mergeCell ref="BD28:BE28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T28:U28"/>
    <mergeCell ref="DN27:DO27"/>
    <mergeCell ref="DP27:DQ27"/>
    <mergeCell ref="DR27:DS27"/>
    <mergeCell ref="DT27:DU27"/>
    <mergeCell ref="DV27:DW27"/>
    <mergeCell ref="DX27:DY27"/>
    <mergeCell ref="DB27:DC27"/>
    <mergeCell ref="DD27:DE27"/>
    <mergeCell ref="DF27:DG27"/>
    <mergeCell ref="DH27:DI27"/>
    <mergeCell ref="DJ27:DK27"/>
    <mergeCell ref="DL27:DM27"/>
    <mergeCell ref="CP27:CQ27"/>
    <mergeCell ref="CR27:CS27"/>
    <mergeCell ref="CT27:CU27"/>
    <mergeCell ref="CV27:CW27"/>
    <mergeCell ref="CX27:CY27"/>
    <mergeCell ref="CZ27:DA27"/>
    <mergeCell ref="CD27:CE27"/>
    <mergeCell ref="CF27:CG27"/>
    <mergeCell ref="CH27:CI27"/>
    <mergeCell ref="CJ27:CK27"/>
    <mergeCell ref="CL27:CM27"/>
    <mergeCell ref="CN27:CO27"/>
    <mergeCell ref="BR27:BS27"/>
    <mergeCell ref="BT27:BU27"/>
    <mergeCell ref="BV27:BW27"/>
    <mergeCell ref="BX27:BY27"/>
    <mergeCell ref="BZ27:CA27"/>
    <mergeCell ref="CB27:CC27"/>
    <mergeCell ref="BF27:BG27"/>
    <mergeCell ref="BH27:BI27"/>
    <mergeCell ref="BJ27:BK27"/>
    <mergeCell ref="BL27:BM27"/>
    <mergeCell ref="BN27:BO27"/>
    <mergeCell ref="BP27:BQ27"/>
    <mergeCell ref="AT27:AU27"/>
    <mergeCell ref="AV27:AW27"/>
    <mergeCell ref="AX27:AY27"/>
    <mergeCell ref="AZ27:BA27"/>
    <mergeCell ref="BB27:BC27"/>
    <mergeCell ref="BD27:BE27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AB27:AC27"/>
    <mergeCell ref="AD27:AE27"/>
    <mergeCell ref="AF27:AG27"/>
    <mergeCell ref="DX26:DY26"/>
    <mergeCell ref="DZ26:EA26"/>
    <mergeCell ref="EB26:EC26"/>
    <mergeCell ref="H27:I27"/>
    <mergeCell ref="J27:K27"/>
    <mergeCell ref="L27:M27"/>
    <mergeCell ref="N27:O27"/>
    <mergeCell ref="P27:Q27"/>
    <mergeCell ref="R27:S27"/>
    <mergeCell ref="T27:U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DH26:DI26"/>
    <mergeCell ref="DJ26:DK26"/>
    <mergeCell ref="CN26:CO26"/>
    <mergeCell ref="CP26:CQ26"/>
    <mergeCell ref="CR26:CS26"/>
    <mergeCell ref="CT26:CU26"/>
    <mergeCell ref="CV26:CW26"/>
    <mergeCell ref="CX26:CY26"/>
    <mergeCell ref="CB26:CC26"/>
    <mergeCell ref="CD26:CE26"/>
    <mergeCell ref="CF26:CG26"/>
    <mergeCell ref="CH26:CI26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BD26:BE26"/>
    <mergeCell ref="BF26:BG26"/>
    <mergeCell ref="BH26:BI26"/>
    <mergeCell ref="BJ26:BK26"/>
    <mergeCell ref="BL26:BM26"/>
    <mergeCell ref="BN26:BO26"/>
    <mergeCell ref="AR26:AS26"/>
    <mergeCell ref="AT26:AU26"/>
    <mergeCell ref="AV26:AW26"/>
    <mergeCell ref="AX26:AY26"/>
    <mergeCell ref="AZ26:BA26"/>
    <mergeCell ref="BB26:BC26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DH25:DI25"/>
    <mergeCell ref="DJ25:DK25"/>
    <mergeCell ref="CN25:CO25"/>
    <mergeCell ref="CP25:CQ25"/>
    <mergeCell ref="CR25:CS25"/>
    <mergeCell ref="CT25:CU25"/>
    <mergeCell ref="CV25:CW25"/>
    <mergeCell ref="CX25:CY25"/>
    <mergeCell ref="CB25:CC25"/>
    <mergeCell ref="CD25:CE25"/>
    <mergeCell ref="CF25:CG25"/>
    <mergeCell ref="CH25:CI25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DX24:DY24"/>
    <mergeCell ref="DZ24:EA24"/>
    <mergeCell ref="EB24:EC24"/>
    <mergeCell ref="F25:G25"/>
    <mergeCell ref="H25:I25"/>
    <mergeCell ref="J25:K25"/>
    <mergeCell ref="L25:M25"/>
    <mergeCell ref="N25:O25"/>
    <mergeCell ref="P25:Q25"/>
    <mergeCell ref="R25:S25"/>
    <mergeCell ref="DL24:DM24"/>
    <mergeCell ref="DN24:DO24"/>
    <mergeCell ref="DP24:DQ24"/>
    <mergeCell ref="DR24:DS24"/>
    <mergeCell ref="DT24:DU24"/>
    <mergeCell ref="DV24:DW24"/>
    <mergeCell ref="CZ24:DA24"/>
    <mergeCell ref="DB24:DC24"/>
    <mergeCell ref="DD24:DE24"/>
    <mergeCell ref="DF24:DG24"/>
    <mergeCell ref="DH24:DI24"/>
    <mergeCell ref="DJ24:DK24"/>
    <mergeCell ref="CN24:CO24"/>
    <mergeCell ref="CP24:CQ24"/>
    <mergeCell ref="CR24:CS24"/>
    <mergeCell ref="CT24:CU24"/>
    <mergeCell ref="CV24:CW24"/>
    <mergeCell ref="CX24:CY24"/>
    <mergeCell ref="CB24:CC24"/>
    <mergeCell ref="CD24:CE24"/>
    <mergeCell ref="CF24:CG24"/>
    <mergeCell ref="CH24:CI24"/>
    <mergeCell ref="CJ24:CK24"/>
    <mergeCell ref="CL24:CM24"/>
    <mergeCell ref="BP24:BQ24"/>
    <mergeCell ref="BR24:BS24"/>
    <mergeCell ref="BT24:BU24"/>
    <mergeCell ref="BV24:BW24"/>
    <mergeCell ref="BX24:BY24"/>
    <mergeCell ref="BZ24:CA24"/>
    <mergeCell ref="BD24:BE24"/>
    <mergeCell ref="BF24:BG24"/>
    <mergeCell ref="BH24:BI24"/>
    <mergeCell ref="BJ24:BK24"/>
    <mergeCell ref="BL24:BM24"/>
    <mergeCell ref="BN24:BO24"/>
    <mergeCell ref="AR24:AS24"/>
    <mergeCell ref="AT24:AU24"/>
    <mergeCell ref="AV24:AW24"/>
    <mergeCell ref="AX24:AY24"/>
    <mergeCell ref="AZ24:BA24"/>
    <mergeCell ref="BB24:BC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F24:G24"/>
    <mergeCell ref="H24:I24"/>
    <mergeCell ref="J24:K24"/>
    <mergeCell ref="L24:M24"/>
    <mergeCell ref="N24:O24"/>
    <mergeCell ref="P24:Q24"/>
    <mergeCell ref="R24:S24"/>
    <mergeCell ref="DV23:DW23"/>
    <mergeCell ref="DX23:DY23"/>
    <mergeCell ref="DZ23:EA23"/>
    <mergeCell ref="EB23:EC23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BB23:BC23"/>
    <mergeCell ref="BD23:BE23"/>
    <mergeCell ref="BF23:BG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DF21:DG21"/>
    <mergeCell ref="DH21:DI21"/>
    <mergeCell ref="CL21:CM21"/>
    <mergeCell ref="CN21:CO21"/>
    <mergeCell ref="CP21:CQ21"/>
    <mergeCell ref="CR21:CS21"/>
    <mergeCell ref="CT21:CU21"/>
    <mergeCell ref="CV21:CW21"/>
    <mergeCell ref="BZ21:CA21"/>
    <mergeCell ref="CB21:CC21"/>
    <mergeCell ref="CD21:CE21"/>
    <mergeCell ref="CF21:CG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BB21:BC21"/>
    <mergeCell ref="BD21:BE21"/>
    <mergeCell ref="BF21:BG21"/>
    <mergeCell ref="BH21:BI21"/>
    <mergeCell ref="BJ21:BK21"/>
    <mergeCell ref="BL21:BM21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F21:G21"/>
    <mergeCell ref="H21:I21"/>
    <mergeCell ref="J21:K21"/>
    <mergeCell ref="L21:M21"/>
    <mergeCell ref="N21:O21"/>
    <mergeCell ref="P21:Q21"/>
    <mergeCell ref="DT20:DU20"/>
    <mergeCell ref="DV20:DW20"/>
    <mergeCell ref="DX20:DY20"/>
    <mergeCell ref="DZ20:EA20"/>
    <mergeCell ref="EB20:EC20"/>
    <mergeCell ref="BX20:BY20"/>
    <mergeCell ref="BZ20:CA20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BB20:BC20"/>
    <mergeCell ref="BD20:BE20"/>
    <mergeCell ref="BF20:BG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CJ20:CK20"/>
    <mergeCell ref="CL20:CM20"/>
    <mergeCell ref="CN20:CO20"/>
    <mergeCell ref="CP20:CQ20"/>
    <mergeCell ref="CR20:CS20"/>
    <mergeCell ref="CT20:CU20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CF19:CG19"/>
    <mergeCell ref="CH19:CI19"/>
    <mergeCell ref="CJ19:CK19"/>
    <mergeCell ref="BN19:BO19"/>
    <mergeCell ref="BP19:BQ19"/>
    <mergeCell ref="BR19:BS19"/>
    <mergeCell ref="T19:U19"/>
    <mergeCell ref="V19:W19"/>
    <mergeCell ref="X19:Y19"/>
    <mergeCell ref="Z19:AA19"/>
    <mergeCell ref="AB19:AC19"/>
    <mergeCell ref="AZ20:BA20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BP18:BQ18"/>
    <mergeCell ref="BR18:BS18"/>
    <mergeCell ref="BT18:BU18"/>
    <mergeCell ref="BV18:BW18"/>
    <mergeCell ref="BX18:BY18"/>
    <mergeCell ref="AD19:AE19"/>
    <mergeCell ref="AF19:AG19"/>
    <mergeCell ref="AH19:AI19"/>
    <mergeCell ref="AJ19:AK19"/>
    <mergeCell ref="AL19:AM19"/>
    <mergeCell ref="AN19:AO19"/>
    <mergeCell ref="R19:S19"/>
    <mergeCell ref="C9:D13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AR12:BO12"/>
    <mergeCell ref="BP12:DK12"/>
    <mergeCell ref="AR13:BO13"/>
    <mergeCell ref="BP13:DK13"/>
    <mergeCell ref="E12:E13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CR16:CS16"/>
    <mergeCell ref="CT16:CU16"/>
    <mergeCell ref="CV16:CW16"/>
    <mergeCell ref="CX16:CY16"/>
    <mergeCell ref="CB16:CC16"/>
    <mergeCell ref="CD16:CE16"/>
    <mergeCell ref="CF16:CG16"/>
    <mergeCell ref="CH16:CI16"/>
    <mergeCell ref="CJ16:CK16"/>
    <mergeCell ref="BJ16:BK16"/>
    <mergeCell ref="BL16:BM16"/>
    <mergeCell ref="BN16:BO16"/>
    <mergeCell ref="AR16:AS16"/>
    <mergeCell ref="DL10:DM10"/>
    <mergeCell ref="T11:AQ11"/>
    <mergeCell ref="AR11:BO11"/>
    <mergeCell ref="BP11:CM11"/>
    <mergeCell ref="CN11:DC11"/>
    <mergeCell ref="CX10:CY10"/>
    <mergeCell ref="CZ10:DA10"/>
    <mergeCell ref="DB10:DC10"/>
    <mergeCell ref="DD10:DE10"/>
    <mergeCell ref="DF10:DG10"/>
    <mergeCell ref="DH10:DI10"/>
    <mergeCell ref="CL10:CM10"/>
    <mergeCell ref="CN10:CO10"/>
    <mergeCell ref="CP10:CQ10"/>
    <mergeCell ref="CR10:CS10"/>
    <mergeCell ref="CT10:CU10"/>
    <mergeCell ref="CV10:CW10"/>
    <mergeCell ref="T10:BO10"/>
    <mergeCell ref="BP10:CC10"/>
    <mergeCell ref="CD10:CE10"/>
    <mergeCell ref="CF10:CG10"/>
    <mergeCell ref="CH10:CI10"/>
    <mergeCell ref="AV16:AW16"/>
    <mergeCell ref="AX16:AY16"/>
    <mergeCell ref="AZ16:BA16"/>
    <mergeCell ref="BB16:BC16"/>
    <mergeCell ref="DX16:DY16"/>
    <mergeCell ref="DZ16:EA16"/>
    <mergeCell ref="EB16:EC16"/>
    <mergeCell ref="EM7:EN7"/>
    <mergeCell ref="L9:S9"/>
    <mergeCell ref="T9:AQ9"/>
    <mergeCell ref="AR9:BO9"/>
    <mergeCell ref="BP9:CM9"/>
    <mergeCell ref="CN9:DK9"/>
    <mergeCell ref="DL16:DM16"/>
    <mergeCell ref="DN16:DO16"/>
    <mergeCell ref="DP16:DQ16"/>
    <mergeCell ref="DR16:DS16"/>
    <mergeCell ref="DT16:DU16"/>
    <mergeCell ref="DV16:DW16"/>
    <mergeCell ref="CZ16:DA16"/>
    <mergeCell ref="DB16:DC16"/>
    <mergeCell ref="DD16:DE16"/>
    <mergeCell ref="DF16:DG16"/>
    <mergeCell ref="DH16:DI16"/>
    <mergeCell ref="DJ16:DK16"/>
    <mergeCell ref="CN16:CO16"/>
    <mergeCell ref="CP16:CQ16"/>
    <mergeCell ref="AF16:AG16"/>
    <mergeCell ref="AH16:AI16"/>
    <mergeCell ref="AJ16:AK16"/>
    <mergeCell ref="AL16:AM16"/>
    <mergeCell ref="DJ10:DK10"/>
    <mergeCell ref="AN16:AO16"/>
    <mergeCell ref="AP16:AQ16"/>
    <mergeCell ref="T16:U16"/>
    <mergeCell ref="V16:W16"/>
    <mergeCell ref="X16:Y16"/>
    <mergeCell ref="Z16:AA16"/>
    <mergeCell ref="AB16:AC16"/>
    <mergeCell ref="AD16:AE16"/>
    <mergeCell ref="DL15:EC15"/>
    <mergeCell ref="EE15:EH16"/>
    <mergeCell ref="EK15:EN16"/>
    <mergeCell ref="F16:G16"/>
    <mergeCell ref="H16:I16"/>
    <mergeCell ref="J16:K16"/>
    <mergeCell ref="L16:M16"/>
    <mergeCell ref="N16:O16"/>
    <mergeCell ref="P16:Q16"/>
    <mergeCell ref="R16:S16"/>
    <mergeCell ref="CL16:CM16"/>
    <mergeCell ref="BP16:BQ16"/>
    <mergeCell ref="BR16:BS16"/>
    <mergeCell ref="BT16:BU16"/>
    <mergeCell ref="BV16:BW16"/>
    <mergeCell ref="BX16:BY16"/>
    <mergeCell ref="BZ16:CA16"/>
    <mergeCell ref="BD16:BE16"/>
    <mergeCell ref="BF16:BG16"/>
    <mergeCell ref="BH16:BI16"/>
    <mergeCell ref="AR15:BO15"/>
    <mergeCell ref="BP15:CM15"/>
    <mergeCell ref="CN15:DK15"/>
    <mergeCell ref="AT16:AU16"/>
    <mergeCell ref="BZ3:CA3"/>
    <mergeCell ref="BD3:BE3"/>
    <mergeCell ref="BF3:BG3"/>
    <mergeCell ref="BH3:BI3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AZ3:BA3"/>
    <mergeCell ref="BB3:BC3"/>
    <mergeCell ref="DX3:DY3"/>
    <mergeCell ref="DZ3:EA3"/>
    <mergeCell ref="CB3:CC3"/>
    <mergeCell ref="CD3:CE3"/>
    <mergeCell ref="CF3:CG3"/>
    <mergeCell ref="CH3:CI3"/>
    <mergeCell ref="CJ10:CK10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BP3:BQ3"/>
    <mergeCell ref="BR3:BS3"/>
    <mergeCell ref="BT3:BU3"/>
    <mergeCell ref="BV3:BW3"/>
    <mergeCell ref="BX3:BY3"/>
    <mergeCell ref="EB3:EC3"/>
    <mergeCell ref="EM4:EN4"/>
    <mergeCell ref="EM5:EN5"/>
    <mergeCell ref="F15:S15"/>
    <mergeCell ref="T15:AQ15"/>
    <mergeCell ref="BJ3:BK3"/>
    <mergeCell ref="BL3:BM3"/>
    <mergeCell ref="BN3:BO3"/>
    <mergeCell ref="AR3:AS3"/>
    <mergeCell ref="AT3:AU3"/>
    <mergeCell ref="C33:C34"/>
    <mergeCell ref="D33:E34"/>
    <mergeCell ref="C45:D45"/>
    <mergeCell ref="EK45:EN45"/>
    <mergeCell ref="F27:G27"/>
    <mergeCell ref="F29:G29"/>
    <mergeCell ref="F31:G31"/>
    <mergeCell ref="F34:G34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AV3:AW3"/>
    <mergeCell ref="AX3:AY3"/>
  </mergeCells>
  <pageMargins left="0.31496062992125984" right="0.19685039370078741" top="0.59055118110236227" bottom="0.55118110236220474" header="0.27559055118110237" footer="0.35433070866141736"/>
  <pageSetup paperSize="8" scale="116" orientation="landscape" r:id="rId1"/>
  <headerFooter>
    <oddHeader>&amp;LEP SIEP</oddHeader>
    <oddFooter>&amp;L&amp;8INGE EPSI / JS + AeBo&amp;R&amp;7&amp;Z&amp;F</oddFooter>
  </headerFooter>
  <rowBreaks count="1" manualBreakCount="1">
    <brk id="49" min="1" max="133" man="1"/>
  </rowBreaks>
  <colBreaks count="1" manualBreakCount="1">
    <brk id="134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32"/>
  <sheetViews>
    <sheetView zoomScale="140" zoomScaleNormal="140" workbookViewId="0">
      <selection activeCell="AA52" sqref="AA52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3" width="1.140625" style="182" customWidth="1"/>
    <col min="4" max="4" width="13.42578125" style="182" customWidth="1"/>
    <col min="5" max="5" width="4.28515625" style="182" customWidth="1"/>
    <col min="6" max="37" width="1.140625" style="194" customWidth="1" outlineLevel="1"/>
    <col min="38" max="39" width="1.28515625" style="194" customWidth="1" outlineLevel="1"/>
    <col min="40" max="53" width="1.140625" style="194" customWidth="1" outlineLevel="1"/>
    <col min="54" max="55" width="1.140625" style="182" customWidth="1"/>
    <col min="56" max="199" width="4.7109375" style="182"/>
    <col min="200" max="200" width="1.42578125" style="182" customWidth="1"/>
    <col min="201" max="201" width="1.140625" style="182" customWidth="1"/>
    <col min="202" max="202" width="15.140625" style="182" customWidth="1"/>
    <col min="203" max="203" width="11.5703125" style="182" customWidth="1"/>
    <col min="204" max="204" width="4" style="182" customWidth="1"/>
    <col min="205" max="205" width="0" style="182" hidden="1" customWidth="1"/>
    <col min="206" max="206" width="4" style="182" customWidth="1"/>
    <col min="207" max="208" width="3.7109375" style="182" customWidth="1"/>
    <col min="209" max="209" width="7.42578125" style="182" bestFit="1" customWidth="1"/>
    <col min="210" max="210" width="3.28515625" style="182" customWidth="1"/>
    <col min="211" max="211" width="1.5703125" style="182" customWidth="1"/>
    <col min="212" max="289" width="1.140625" style="182" customWidth="1"/>
    <col min="290" max="455" width="4.7109375" style="182"/>
    <col min="456" max="456" width="1.42578125" style="182" customWidth="1"/>
    <col min="457" max="457" width="1.140625" style="182" customWidth="1"/>
    <col min="458" max="458" width="15.140625" style="182" customWidth="1"/>
    <col min="459" max="459" width="11.5703125" style="182" customWidth="1"/>
    <col min="460" max="460" width="4" style="182" customWidth="1"/>
    <col min="461" max="461" width="0" style="182" hidden="1" customWidth="1"/>
    <col min="462" max="462" width="4" style="182" customWidth="1"/>
    <col min="463" max="464" width="3.7109375" style="182" customWidth="1"/>
    <col min="465" max="465" width="7.42578125" style="182" bestFit="1" customWidth="1"/>
    <col min="466" max="466" width="3.28515625" style="182" customWidth="1"/>
    <col min="467" max="467" width="1.5703125" style="182" customWidth="1"/>
    <col min="468" max="545" width="1.140625" style="182" customWidth="1"/>
    <col min="546" max="711" width="4.7109375" style="182"/>
    <col min="712" max="712" width="1.42578125" style="182" customWidth="1"/>
    <col min="713" max="713" width="1.140625" style="182" customWidth="1"/>
    <col min="714" max="714" width="15.140625" style="182" customWidth="1"/>
    <col min="715" max="715" width="11.5703125" style="182" customWidth="1"/>
    <col min="716" max="716" width="4" style="182" customWidth="1"/>
    <col min="717" max="717" width="0" style="182" hidden="1" customWidth="1"/>
    <col min="718" max="718" width="4" style="182" customWidth="1"/>
    <col min="719" max="720" width="3.7109375" style="182" customWidth="1"/>
    <col min="721" max="721" width="7.42578125" style="182" bestFit="1" customWidth="1"/>
    <col min="722" max="722" width="3.28515625" style="182" customWidth="1"/>
    <col min="723" max="723" width="1.5703125" style="182" customWidth="1"/>
    <col min="724" max="801" width="1.140625" style="182" customWidth="1"/>
    <col min="802" max="967" width="4.7109375" style="182"/>
    <col min="968" max="968" width="1.42578125" style="182" customWidth="1"/>
    <col min="969" max="969" width="1.140625" style="182" customWidth="1"/>
    <col min="970" max="970" width="15.140625" style="182" customWidth="1"/>
    <col min="971" max="971" width="11.5703125" style="182" customWidth="1"/>
    <col min="972" max="972" width="4" style="182" customWidth="1"/>
    <col min="973" max="973" width="0" style="182" hidden="1" customWidth="1"/>
    <col min="974" max="974" width="4" style="182" customWidth="1"/>
    <col min="975" max="976" width="3.7109375" style="182" customWidth="1"/>
    <col min="977" max="977" width="7.42578125" style="182" bestFit="1" customWidth="1"/>
    <col min="978" max="978" width="3.28515625" style="182" customWidth="1"/>
    <col min="979" max="979" width="1.5703125" style="182" customWidth="1"/>
    <col min="980" max="1057" width="1.140625" style="182" customWidth="1"/>
    <col min="1058" max="1223" width="4.7109375" style="182"/>
    <col min="1224" max="1224" width="1.42578125" style="182" customWidth="1"/>
    <col min="1225" max="1225" width="1.140625" style="182" customWidth="1"/>
    <col min="1226" max="1226" width="15.140625" style="182" customWidth="1"/>
    <col min="1227" max="1227" width="11.5703125" style="182" customWidth="1"/>
    <col min="1228" max="1228" width="4" style="182" customWidth="1"/>
    <col min="1229" max="1229" width="0" style="182" hidden="1" customWidth="1"/>
    <col min="1230" max="1230" width="4" style="182" customWidth="1"/>
    <col min="1231" max="1232" width="3.7109375" style="182" customWidth="1"/>
    <col min="1233" max="1233" width="7.42578125" style="182" bestFit="1" customWidth="1"/>
    <col min="1234" max="1234" width="3.28515625" style="182" customWidth="1"/>
    <col min="1235" max="1235" width="1.5703125" style="182" customWidth="1"/>
    <col min="1236" max="1313" width="1.140625" style="182" customWidth="1"/>
    <col min="1314" max="1479" width="4.7109375" style="182"/>
    <col min="1480" max="1480" width="1.42578125" style="182" customWidth="1"/>
    <col min="1481" max="1481" width="1.140625" style="182" customWidth="1"/>
    <col min="1482" max="1482" width="15.140625" style="182" customWidth="1"/>
    <col min="1483" max="1483" width="11.5703125" style="182" customWidth="1"/>
    <col min="1484" max="1484" width="4" style="182" customWidth="1"/>
    <col min="1485" max="1485" width="0" style="182" hidden="1" customWidth="1"/>
    <col min="1486" max="1486" width="4" style="182" customWidth="1"/>
    <col min="1487" max="1488" width="3.7109375" style="182" customWidth="1"/>
    <col min="1489" max="1489" width="7.42578125" style="182" bestFit="1" customWidth="1"/>
    <col min="1490" max="1490" width="3.28515625" style="182" customWidth="1"/>
    <col min="1491" max="1491" width="1.5703125" style="182" customWidth="1"/>
    <col min="1492" max="1569" width="1.140625" style="182" customWidth="1"/>
    <col min="1570" max="1735" width="4.7109375" style="182"/>
    <col min="1736" max="1736" width="1.42578125" style="182" customWidth="1"/>
    <col min="1737" max="1737" width="1.140625" style="182" customWidth="1"/>
    <col min="1738" max="1738" width="15.140625" style="182" customWidth="1"/>
    <col min="1739" max="1739" width="11.5703125" style="182" customWidth="1"/>
    <col min="1740" max="1740" width="4" style="182" customWidth="1"/>
    <col min="1741" max="1741" width="0" style="182" hidden="1" customWidth="1"/>
    <col min="1742" max="1742" width="4" style="182" customWidth="1"/>
    <col min="1743" max="1744" width="3.7109375" style="182" customWidth="1"/>
    <col min="1745" max="1745" width="7.42578125" style="182" bestFit="1" customWidth="1"/>
    <col min="1746" max="1746" width="3.28515625" style="182" customWidth="1"/>
    <col min="1747" max="1747" width="1.5703125" style="182" customWidth="1"/>
    <col min="1748" max="1825" width="1.140625" style="182" customWidth="1"/>
    <col min="1826" max="1991" width="4.7109375" style="182"/>
    <col min="1992" max="1992" width="1.42578125" style="182" customWidth="1"/>
    <col min="1993" max="1993" width="1.140625" style="182" customWidth="1"/>
    <col min="1994" max="1994" width="15.140625" style="182" customWidth="1"/>
    <col min="1995" max="1995" width="11.5703125" style="182" customWidth="1"/>
    <col min="1996" max="1996" width="4" style="182" customWidth="1"/>
    <col min="1997" max="1997" width="0" style="182" hidden="1" customWidth="1"/>
    <col min="1998" max="1998" width="4" style="182" customWidth="1"/>
    <col min="1999" max="2000" width="3.7109375" style="182" customWidth="1"/>
    <col min="2001" max="2001" width="7.42578125" style="182" bestFit="1" customWidth="1"/>
    <col min="2002" max="2002" width="3.28515625" style="182" customWidth="1"/>
    <col min="2003" max="2003" width="1.5703125" style="182" customWidth="1"/>
    <col min="2004" max="2081" width="1.140625" style="182" customWidth="1"/>
    <col min="2082" max="2247" width="4.7109375" style="182"/>
    <col min="2248" max="2248" width="1.42578125" style="182" customWidth="1"/>
    <col min="2249" max="2249" width="1.140625" style="182" customWidth="1"/>
    <col min="2250" max="2250" width="15.140625" style="182" customWidth="1"/>
    <col min="2251" max="2251" width="11.5703125" style="182" customWidth="1"/>
    <col min="2252" max="2252" width="4" style="182" customWidth="1"/>
    <col min="2253" max="2253" width="0" style="182" hidden="1" customWidth="1"/>
    <col min="2254" max="2254" width="4" style="182" customWidth="1"/>
    <col min="2255" max="2256" width="3.7109375" style="182" customWidth="1"/>
    <col min="2257" max="2257" width="7.42578125" style="182" bestFit="1" customWidth="1"/>
    <col min="2258" max="2258" width="3.28515625" style="182" customWidth="1"/>
    <col min="2259" max="2259" width="1.5703125" style="182" customWidth="1"/>
    <col min="2260" max="2337" width="1.140625" style="182" customWidth="1"/>
    <col min="2338" max="2503" width="4.7109375" style="182"/>
    <col min="2504" max="2504" width="1.42578125" style="182" customWidth="1"/>
    <col min="2505" max="2505" width="1.140625" style="182" customWidth="1"/>
    <col min="2506" max="2506" width="15.140625" style="182" customWidth="1"/>
    <col min="2507" max="2507" width="11.5703125" style="182" customWidth="1"/>
    <col min="2508" max="2508" width="4" style="182" customWidth="1"/>
    <col min="2509" max="2509" width="0" style="182" hidden="1" customWidth="1"/>
    <col min="2510" max="2510" width="4" style="182" customWidth="1"/>
    <col min="2511" max="2512" width="3.7109375" style="182" customWidth="1"/>
    <col min="2513" max="2513" width="7.42578125" style="182" bestFit="1" customWidth="1"/>
    <col min="2514" max="2514" width="3.28515625" style="182" customWidth="1"/>
    <col min="2515" max="2515" width="1.5703125" style="182" customWidth="1"/>
    <col min="2516" max="2593" width="1.140625" style="182" customWidth="1"/>
    <col min="2594" max="2759" width="4.7109375" style="182"/>
    <col min="2760" max="2760" width="1.42578125" style="182" customWidth="1"/>
    <col min="2761" max="2761" width="1.140625" style="182" customWidth="1"/>
    <col min="2762" max="2762" width="15.140625" style="182" customWidth="1"/>
    <col min="2763" max="2763" width="11.5703125" style="182" customWidth="1"/>
    <col min="2764" max="2764" width="4" style="182" customWidth="1"/>
    <col min="2765" max="2765" width="0" style="182" hidden="1" customWidth="1"/>
    <col min="2766" max="2766" width="4" style="182" customWidth="1"/>
    <col min="2767" max="2768" width="3.7109375" style="182" customWidth="1"/>
    <col min="2769" max="2769" width="7.42578125" style="182" bestFit="1" customWidth="1"/>
    <col min="2770" max="2770" width="3.28515625" style="182" customWidth="1"/>
    <col min="2771" max="2771" width="1.5703125" style="182" customWidth="1"/>
    <col min="2772" max="2849" width="1.140625" style="182" customWidth="1"/>
    <col min="2850" max="3015" width="4.7109375" style="182"/>
    <col min="3016" max="3016" width="1.42578125" style="182" customWidth="1"/>
    <col min="3017" max="3017" width="1.140625" style="182" customWidth="1"/>
    <col min="3018" max="3018" width="15.140625" style="182" customWidth="1"/>
    <col min="3019" max="3019" width="11.5703125" style="182" customWidth="1"/>
    <col min="3020" max="3020" width="4" style="182" customWidth="1"/>
    <col min="3021" max="3021" width="0" style="182" hidden="1" customWidth="1"/>
    <col min="3022" max="3022" width="4" style="182" customWidth="1"/>
    <col min="3023" max="3024" width="3.7109375" style="182" customWidth="1"/>
    <col min="3025" max="3025" width="7.42578125" style="182" bestFit="1" customWidth="1"/>
    <col min="3026" max="3026" width="3.28515625" style="182" customWidth="1"/>
    <col min="3027" max="3027" width="1.5703125" style="182" customWidth="1"/>
    <col min="3028" max="3105" width="1.140625" style="182" customWidth="1"/>
    <col min="3106" max="3271" width="4.7109375" style="182"/>
    <col min="3272" max="3272" width="1.42578125" style="182" customWidth="1"/>
    <col min="3273" max="3273" width="1.140625" style="182" customWidth="1"/>
    <col min="3274" max="3274" width="15.140625" style="182" customWidth="1"/>
    <col min="3275" max="3275" width="11.5703125" style="182" customWidth="1"/>
    <col min="3276" max="3276" width="4" style="182" customWidth="1"/>
    <col min="3277" max="3277" width="0" style="182" hidden="1" customWidth="1"/>
    <col min="3278" max="3278" width="4" style="182" customWidth="1"/>
    <col min="3279" max="3280" width="3.7109375" style="182" customWidth="1"/>
    <col min="3281" max="3281" width="7.42578125" style="182" bestFit="1" customWidth="1"/>
    <col min="3282" max="3282" width="3.28515625" style="182" customWidth="1"/>
    <col min="3283" max="3283" width="1.5703125" style="182" customWidth="1"/>
    <col min="3284" max="3361" width="1.140625" style="182" customWidth="1"/>
    <col min="3362" max="3527" width="4.7109375" style="182"/>
    <col min="3528" max="3528" width="1.42578125" style="182" customWidth="1"/>
    <col min="3529" max="3529" width="1.140625" style="182" customWidth="1"/>
    <col min="3530" max="3530" width="15.140625" style="182" customWidth="1"/>
    <col min="3531" max="3531" width="11.5703125" style="182" customWidth="1"/>
    <col min="3532" max="3532" width="4" style="182" customWidth="1"/>
    <col min="3533" max="3533" width="0" style="182" hidden="1" customWidth="1"/>
    <col min="3534" max="3534" width="4" style="182" customWidth="1"/>
    <col min="3535" max="3536" width="3.7109375" style="182" customWidth="1"/>
    <col min="3537" max="3537" width="7.42578125" style="182" bestFit="1" customWidth="1"/>
    <col min="3538" max="3538" width="3.28515625" style="182" customWidth="1"/>
    <col min="3539" max="3539" width="1.5703125" style="182" customWidth="1"/>
    <col min="3540" max="3617" width="1.140625" style="182" customWidth="1"/>
    <col min="3618" max="3783" width="4.7109375" style="182"/>
    <col min="3784" max="3784" width="1.42578125" style="182" customWidth="1"/>
    <col min="3785" max="3785" width="1.140625" style="182" customWidth="1"/>
    <col min="3786" max="3786" width="15.140625" style="182" customWidth="1"/>
    <col min="3787" max="3787" width="11.5703125" style="182" customWidth="1"/>
    <col min="3788" max="3788" width="4" style="182" customWidth="1"/>
    <col min="3789" max="3789" width="0" style="182" hidden="1" customWidth="1"/>
    <col min="3790" max="3790" width="4" style="182" customWidth="1"/>
    <col min="3791" max="3792" width="3.7109375" style="182" customWidth="1"/>
    <col min="3793" max="3793" width="7.42578125" style="182" bestFit="1" customWidth="1"/>
    <col min="3794" max="3794" width="3.28515625" style="182" customWidth="1"/>
    <col min="3795" max="3795" width="1.5703125" style="182" customWidth="1"/>
    <col min="3796" max="3873" width="1.140625" style="182" customWidth="1"/>
    <col min="3874" max="4039" width="4.7109375" style="182"/>
    <col min="4040" max="4040" width="1.42578125" style="182" customWidth="1"/>
    <col min="4041" max="4041" width="1.140625" style="182" customWidth="1"/>
    <col min="4042" max="4042" width="15.140625" style="182" customWidth="1"/>
    <col min="4043" max="4043" width="11.5703125" style="182" customWidth="1"/>
    <col min="4044" max="4044" width="4" style="182" customWidth="1"/>
    <col min="4045" max="4045" width="0" style="182" hidden="1" customWidth="1"/>
    <col min="4046" max="4046" width="4" style="182" customWidth="1"/>
    <col min="4047" max="4048" width="3.7109375" style="182" customWidth="1"/>
    <col min="4049" max="4049" width="7.42578125" style="182" bestFit="1" customWidth="1"/>
    <col min="4050" max="4050" width="3.28515625" style="182" customWidth="1"/>
    <col min="4051" max="4051" width="1.5703125" style="182" customWidth="1"/>
    <col min="4052" max="4129" width="1.140625" style="182" customWidth="1"/>
    <col min="4130" max="4295" width="4.7109375" style="182"/>
    <col min="4296" max="4296" width="1.42578125" style="182" customWidth="1"/>
    <col min="4297" max="4297" width="1.140625" style="182" customWidth="1"/>
    <col min="4298" max="4298" width="15.140625" style="182" customWidth="1"/>
    <col min="4299" max="4299" width="11.5703125" style="182" customWidth="1"/>
    <col min="4300" max="4300" width="4" style="182" customWidth="1"/>
    <col min="4301" max="4301" width="0" style="182" hidden="1" customWidth="1"/>
    <col min="4302" max="4302" width="4" style="182" customWidth="1"/>
    <col min="4303" max="4304" width="3.7109375" style="182" customWidth="1"/>
    <col min="4305" max="4305" width="7.42578125" style="182" bestFit="1" customWidth="1"/>
    <col min="4306" max="4306" width="3.28515625" style="182" customWidth="1"/>
    <col min="4307" max="4307" width="1.5703125" style="182" customWidth="1"/>
    <col min="4308" max="4385" width="1.140625" style="182" customWidth="1"/>
    <col min="4386" max="4551" width="4.7109375" style="182"/>
    <col min="4552" max="4552" width="1.42578125" style="182" customWidth="1"/>
    <col min="4553" max="4553" width="1.140625" style="182" customWidth="1"/>
    <col min="4554" max="4554" width="15.140625" style="182" customWidth="1"/>
    <col min="4555" max="4555" width="11.5703125" style="182" customWidth="1"/>
    <col min="4556" max="4556" width="4" style="182" customWidth="1"/>
    <col min="4557" max="4557" width="0" style="182" hidden="1" customWidth="1"/>
    <col min="4558" max="4558" width="4" style="182" customWidth="1"/>
    <col min="4559" max="4560" width="3.7109375" style="182" customWidth="1"/>
    <col min="4561" max="4561" width="7.42578125" style="182" bestFit="1" customWidth="1"/>
    <col min="4562" max="4562" width="3.28515625" style="182" customWidth="1"/>
    <col min="4563" max="4563" width="1.5703125" style="182" customWidth="1"/>
    <col min="4564" max="4641" width="1.140625" style="182" customWidth="1"/>
    <col min="4642" max="4807" width="4.7109375" style="182"/>
    <col min="4808" max="4808" width="1.42578125" style="182" customWidth="1"/>
    <col min="4809" max="4809" width="1.140625" style="182" customWidth="1"/>
    <col min="4810" max="4810" width="15.140625" style="182" customWidth="1"/>
    <col min="4811" max="4811" width="11.5703125" style="182" customWidth="1"/>
    <col min="4812" max="4812" width="4" style="182" customWidth="1"/>
    <col min="4813" max="4813" width="0" style="182" hidden="1" customWidth="1"/>
    <col min="4814" max="4814" width="4" style="182" customWidth="1"/>
    <col min="4815" max="4816" width="3.7109375" style="182" customWidth="1"/>
    <col min="4817" max="4817" width="7.42578125" style="182" bestFit="1" customWidth="1"/>
    <col min="4818" max="4818" width="3.28515625" style="182" customWidth="1"/>
    <col min="4819" max="4819" width="1.5703125" style="182" customWidth="1"/>
    <col min="4820" max="4897" width="1.140625" style="182" customWidth="1"/>
    <col min="4898" max="5063" width="4.7109375" style="182"/>
    <col min="5064" max="5064" width="1.42578125" style="182" customWidth="1"/>
    <col min="5065" max="5065" width="1.140625" style="182" customWidth="1"/>
    <col min="5066" max="5066" width="15.140625" style="182" customWidth="1"/>
    <col min="5067" max="5067" width="11.5703125" style="182" customWidth="1"/>
    <col min="5068" max="5068" width="4" style="182" customWidth="1"/>
    <col min="5069" max="5069" width="0" style="182" hidden="1" customWidth="1"/>
    <col min="5070" max="5070" width="4" style="182" customWidth="1"/>
    <col min="5071" max="5072" width="3.7109375" style="182" customWidth="1"/>
    <col min="5073" max="5073" width="7.42578125" style="182" bestFit="1" customWidth="1"/>
    <col min="5074" max="5074" width="3.28515625" style="182" customWidth="1"/>
    <col min="5075" max="5075" width="1.5703125" style="182" customWidth="1"/>
    <col min="5076" max="5153" width="1.140625" style="182" customWidth="1"/>
    <col min="5154" max="5319" width="4.7109375" style="182"/>
    <col min="5320" max="5320" width="1.42578125" style="182" customWidth="1"/>
    <col min="5321" max="5321" width="1.140625" style="182" customWidth="1"/>
    <col min="5322" max="5322" width="15.140625" style="182" customWidth="1"/>
    <col min="5323" max="5323" width="11.5703125" style="182" customWidth="1"/>
    <col min="5324" max="5324" width="4" style="182" customWidth="1"/>
    <col min="5325" max="5325" width="0" style="182" hidden="1" customWidth="1"/>
    <col min="5326" max="5326" width="4" style="182" customWidth="1"/>
    <col min="5327" max="5328" width="3.7109375" style="182" customWidth="1"/>
    <col min="5329" max="5329" width="7.42578125" style="182" bestFit="1" customWidth="1"/>
    <col min="5330" max="5330" width="3.28515625" style="182" customWidth="1"/>
    <col min="5331" max="5331" width="1.5703125" style="182" customWidth="1"/>
    <col min="5332" max="5409" width="1.140625" style="182" customWidth="1"/>
    <col min="5410" max="5575" width="4.7109375" style="182"/>
    <col min="5576" max="5576" width="1.42578125" style="182" customWidth="1"/>
    <col min="5577" max="5577" width="1.140625" style="182" customWidth="1"/>
    <col min="5578" max="5578" width="15.140625" style="182" customWidth="1"/>
    <col min="5579" max="5579" width="11.5703125" style="182" customWidth="1"/>
    <col min="5580" max="5580" width="4" style="182" customWidth="1"/>
    <col min="5581" max="5581" width="0" style="182" hidden="1" customWidth="1"/>
    <col min="5582" max="5582" width="4" style="182" customWidth="1"/>
    <col min="5583" max="5584" width="3.7109375" style="182" customWidth="1"/>
    <col min="5585" max="5585" width="7.42578125" style="182" bestFit="1" customWidth="1"/>
    <col min="5586" max="5586" width="3.28515625" style="182" customWidth="1"/>
    <col min="5587" max="5587" width="1.5703125" style="182" customWidth="1"/>
    <col min="5588" max="5665" width="1.140625" style="182" customWidth="1"/>
    <col min="5666" max="5831" width="4.7109375" style="182"/>
    <col min="5832" max="5832" width="1.42578125" style="182" customWidth="1"/>
    <col min="5833" max="5833" width="1.140625" style="182" customWidth="1"/>
    <col min="5834" max="5834" width="15.140625" style="182" customWidth="1"/>
    <col min="5835" max="5835" width="11.5703125" style="182" customWidth="1"/>
    <col min="5836" max="5836" width="4" style="182" customWidth="1"/>
    <col min="5837" max="5837" width="0" style="182" hidden="1" customWidth="1"/>
    <col min="5838" max="5838" width="4" style="182" customWidth="1"/>
    <col min="5839" max="5840" width="3.7109375" style="182" customWidth="1"/>
    <col min="5841" max="5841" width="7.42578125" style="182" bestFit="1" customWidth="1"/>
    <col min="5842" max="5842" width="3.28515625" style="182" customWidth="1"/>
    <col min="5843" max="5843" width="1.5703125" style="182" customWidth="1"/>
    <col min="5844" max="5921" width="1.140625" style="182" customWidth="1"/>
    <col min="5922" max="6087" width="4.7109375" style="182"/>
    <col min="6088" max="6088" width="1.42578125" style="182" customWidth="1"/>
    <col min="6089" max="6089" width="1.140625" style="182" customWidth="1"/>
    <col min="6090" max="6090" width="15.140625" style="182" customWidth="1"/>
    <col min="6091" max="6091" width="11.5703125" style="182" customWidth="1"/>
    <col min="6092" max="6092" width="4" style="182" customWidth="1"/>
    <col min="6093" max="6093" width="0" style="182" hidden="1" customWidth="1"/>
    <col min="6094" max="6094" width="4" style="182" customWidth="1"/>
    <col min="6095" max="6096" width="3.7109375" style="182" customWidth="1"/>
    <col min="6097" max="6097" width="7.42578125" style="182" bestFit="1" customWidth="1"/>
    <col min="6098" max="6098" width="3.28515625" style="182" customWidth="1"/>
    <col min="6099" max="6099" width="1.5703125" style="182" customWidth="1"/>
    <col min="6100" max="6177" width="1.140625" style="182" customWidth="1"/>
    <col min="6178" max="6343" width="4.7109375" style="182"/>
    <col min="6344" max="6344" width="1.42578125" style="182" customWidth="1"/>
    <col min="6345" max="6345" width="1.140625" style="182" customWidth="1"/>
    <col min="6346" max="6346" width="15.140625" style="182" customWidth="1"/>
    <col min="6347" max="6347" width="11.5703125" style="182" customWidth="1"/>
    <col min="6348" max="6348" width="4" style="182" customWidth="1"/>
    <col min="6349" max="6349" width="0" style="182" hidden="1" customWidth="1"/>
    <col min="6350" max="6350" width="4" style="182" customWidth="1"/>
    <col min="6351" max="6352" width="3.7109375" style="182" customWidth="1"/>
    <col min="6353" max="6353" width="7.42578125" style="182" bestFit="1" customWidth="1"/>
    <col min="6354" max="6354" width="3.28515625" style="182" customWidth="1"/>
    <col min="6355" max="6355" width="1.5703125" style="182" customWidth="1"/>
    <col min="6356" max="6433" width="1.140625" style="182" customWidth="1"/>
    <col min="6434" max="6599" width="4.7109375" style="182"/>
    <col min="6600" max="6600" width="1.42578125" style="182" customWidth="1"/>
    <col min="6601" max="6601" width="1.140625" style="182" customWidth="1"/>
    <col min="6602" max="6602" width="15.140625" style="182" customWidth="1"/>
    <col min="6603" max="6603" width="11.5703125" style="182" customWidth="1"/>
    <col min="6604" max="6604" width="4" style="182" customWidth="1"/>
    <col min="6605" max="6605" width="0" style="182" hidden="1" customWidth="1"/>
    <col min="6606" max="6606" width="4" style="182" customWidth="1"/>
    <col min="6607" max="6608" width="3.7109375" style="182" customWidth="1"/>
    <col min="6609" max="6609" width="7.42578125" style="182" bestFit="1" customWidth="1"/>
    <col min="6610" max="6610" width="3.28515625" style="182" customWidth="1"/>
    <col min="6611" max="6611" width="1.5703125" style="182" customWidth="1"/>
    <col min="6612" max="6689" width="1.140625" style="182" customWidth="1"/>
    <col min="6690" max="6855" width="4.7109375" style="182"/>
    <col min="6856" max="6856" width="1.42578125" style="182" customWidth="1"/>
    <col min="6857" max="6857" width="1.140625" style="182" customWidth="1"/>
    <col min="6858" max="6858" width="15.140625" style="182" customWidth="1"/>
    <col min="6859" max="6859" width="11.5703125" style="182" customWidth="1"/>
    <col min="6860" max="6860" width="4" style="182" customWidth="1"/>
    <col min="6861" max="6861" width="0" style="182" hidden="1" customWidth="1"/>
    <col min="6862" max="6862" width="4" style="182" customWidth="1"/>
    <col min="6863" max="6864" width="3.7109375" style="182" customWidth="1"/>
    <col min="6865" max="6865" width="7.42578125" style="182" bestFit="1" customWidth="1"/>
    <col min="6866" max="6866" width="3.28515625" style="182" customWidth="1"/>
    <col min="6867" max="6867" width="1.5703125" style="182" customWidth="1"/>
    <col min="6868" max="6945" width="1.140625" style="182" customWidth="1"/>
    <col min="6946" max="7111" width="4.7109375" style="182"/>
    <col min="7112" max="7112" width="1.42578125" style="182" customWidth="1"/>
    <col min="7113" max="7113" width="1.140625" style="182" customWidth="1"/>
    <col min="7114" max="7114" width="15.140625" style="182" customWidth="1"/>
    <col min="7115" max="7115" width="11.5703125" style="182" customWidth="1"/>
    <col min="7116" max="7116" width="4" style="182" customWidth="1"/>
    <col min="7117" max="7117" width="0" style="182" hidden="1" customWidth="1"/>
    <col min="7118" max="7118" width="4" style="182" customWidth="1"/>
    <col min="7119" max="7120" width="3.7109375" style="182" customWidth="1"/>
    <col min="7121" max="7121" width="7.42578125" style="182" bestFit="1" customWidth="1"/>
    <col min="7122" max="7122" width="3.28515625" style="182" customWidth="1"/>
    <col min="7123" max="7123" width="1.5703125" style="182" customWidth="1"/>
    <col min="7124" max="7201" width="1.140625" style="182" customWidth="1"/>
    <col min="7202" max="7367" width="4.7109375" style="182"/>
    <col min="7368" max="7368" width="1.42578125" style="182" customWidth="1"/>
    <col min="7369" max="7369" width="1.140625" style="182" customWidth="1"/>
    <col min="7370" max="7370" width="15.140625" style="182" customWidth="1"/>
    <col min="7371" max="7371" width="11.5703125" style="182" customWidth="1"/>
    <col min="7372" max="7372" width="4" style="182" customWidth="1"/>
    <col min="7373" max="7373" width="0" style="182" hidden="1" customWidth="1"/>
    <col min="7374" max="7374" width="4" style="182" customWidth="1"/>
    <col min="7375" max="7376" width="3.7109375" style="182" customWidth="1"/>
    <col min="7377" max="7377" width="7.42578125" style="182" bestFit="1" customWidth="1"/>
    <col min="7378" max="7378" width="3.28515625" style="182" customWidth="1"/>
    <col min="7379" max="7379" width="1.5703125" style="182" customWidth="1"/>
    <col min="7380" max="7457" width="1.140625" style="182" customWidth="1"/>
    <col min="7458" max="7623" width="4.7109375" style="182"/>
    <col min="7624" max="7624" width="1.42578125" style="182" customWidth="1"/>
    <col min="7625" max="7625" width="1.140625" style="182" customWidth="1"/>
    <col min="7626" max="7626" width="15.140625" style="182" customWidth="1"/>
    <col min="7627" max="7627" width="11.5703125" style="182" customWidth="1"/>
    <col min="7628" max="7628" width="4" style="182" customWidth="1"/>
    <col min="7629" max="7629" width="0" style="182" hidden="1" customWidth="1"/>
    <col min="7630" max="7630" width="4" style="182" customWidth="1"/>
    <col min="7631" max="7632" width="3.7109375" style="182" customWidth="1"/>
    <col min="7633" max="7633" width="7.42578125" style="182" bestFit="1" customWidth="1"/>
    <col min="7634" max="7634" width="3.28515625" style="182" customWidth="1"/>
    <col min="7635" max="7635" width="1.5703125" style="182" customWidth="1"/>
    <col min="7636" max="7713" width="1.140625" style="182" customWidth="1"/>
    <col min="7714" max="7879" width="4.7109375" style="182"/>
    <col min="7880" max="7880" width="1.42578125" style="182" customWidth="1"/>
    <col min="7881" max="7881" width="1.140625" style="182" customWidth="1"/>
    <col min="7882" max="7882" width="15.140625" style="182" customWidth="1"/>
    <col min="7883" max="7883" width="11.5703125" style="182" customWidth="1"/>
    <col min="7884" max="7884" width="4" style="182" customWidth="1"/>
    <col min="7885" max="7885" width="0" style="182" hidden="1" customWidth="1"/>
    <col min="7886" max="7886" width="4" style="182" customWidth="1"/>
    <col min="7887" max="7888" width="3.7109375" style="182" customWidth="1"/>
    <col min="7889" max="7889" width="7.42578125" style="182" bestFit="1" customWidth="1"/>
    <col min="7890" max="7890" width="3.28515625" style="182" customWidth="1"/>
    <col min="7891" max="7891" width="1.5703125" style="182" customWidth="1"/>
    <col min="7892" max="7969" width="1.140625" style="182" customWidth="1"/>
    <col min="7970" max="8135" width="4.7109375" style="182"/>
    <col min="8136" max="8136" width="1.42578125" style="182" customWidth="1"/>
    <col min="8137" max="8137" width="1.140625" style="182" customWidth="1"/>
    <col min="8138" max="8138" width="15.140625" style="182" customWidth="1"/>
    <col min="8139" max="8139" width="11.5703125" style="182" customWidth="1"/>
    <col min="8140" max="8140" width="4" style="182" customWidth="1"/>
    <col min="8141" max="8141" width="0" style="182" hidden="1" customWidth="1"/>
    <col min="8142" max="8142" width="4" style="182" customWidth="1"/>
    <col min="8143" max="8144" width="3.7109375" style="182" customWidth="1"/>
    <col min="8145" max="8145" width="7.42578125" style="182" bestFit="1" customWidth="1"/>
    <col min="8146" max="8146" width="3.28515625" style="182" customWidth="1"/>
    <col min="8147" max="8147" width="1.5703125" style="182" customWidth="1"/>
    <col min="8148" max="8225" width="1.140625" style="182" customWidth="1"/>
    <col min="8226" max="8391" width="4.7109375" style="182"/>
    <col min="8392" max="8392" width="1.42578125" style="182" customWidth="1"/>
    <col min="8393" max="8393" width="1.140625" style="182" customWidth="1"/>
    <col min="8394" max="8394" width="15.140625" style="182" customWidth="1"/>
    <col min="8395" max="8395" width="11.5703125" style="182" customWidth="1"/>
    <col min="8396" max="8396" width="4" style="182" customWidth="1"/>
    <col min="8397" max="8397" width="0" style="182" hidden="1" customWidth="1"/>
    <col min="8398" max="8398" width="4" style="182" customWidth="1"/>
    <col min="8399" max="8400" width="3.7109375" style="182" customWidth="1"/>
    <col min="8401" max="8401" width="7.42578125" style="182" bestFit="1" customWidth="1"/>
    <col min="8402" max="8402" width="3.28515625" style="182" customWidth="1"/>
    <col min="8403" max="8403" width="1.5703125" style="182" customWidth="1"/>
    <col min="8404" max="8481" width="1.140625" style="182" customWidth="1"/>
    <col min="8482" max="8647" width="4.7109375" style="182"/>
    <col min="8648" max="8648" width="1.42578125" style="182" customWidth="1"/>
    <col min="8649" max="8649" width="1.140625" style="182" customWidth="1"/>
    <col min="8650" max="8650" width="15.140625" style="182" customWidth="1"/>
    <col min="8651" max="8651" width="11.5703125" style="182" customWidth="1"/>
    <col min="8652" max="8652" width="4" style="182" customWidth="1"/>
    <col min="8653" max="8653" width="0" style="182" hidden="1" customWidth="1"/>
    <col min="8654" max="8654" width="4" style="182" customWidth="1"/>
    <col min="8655" max="8656" width="3.7109375" style="182" customWidth="1"/>
    <col min="8657" max="8657" width="7.42578125" style="182" bestFit="1" customWidth="1"/>
    <col min="8658" max="8658" width="3.28515625" style="182" customWidth="1"/>
    <col min="8659" max="8659" width="1.5703125" style="182" customWidth="1"/>
    <col min="8660" max="8737" width="1.140625" style="182" customWidth="1"/>
    <col min="8738" max="8903" width="4.7109375" style="182"/>
    <col min="8904" max="8904" width="1.42578125" style="182" customWidth="1"/>
    <col min="8905" max="8905" width="1.140625" style="182" customWidth="1"/>
    <col min="8906" max="8906" width="15.140625" style="182" customWidth="1"/>
    <col min="8907" max="8907" width="11.5703125" style="182" customWidth="1"/>
    <col min="8908" max="8908" width="4" style="182" customWidth="1"/>
    <col min="8909" max="8909" width="0" style="182" hidden="1" customWidth="1"/>
    <col min="8910" max="8910" width="4" style="182" customWidth="1"/>
    <col min="8911" max="8912" width="3.7109375" style="182" customWidth="1"/>
    <col min="8913" max="8913" width="7.42578125" style="182" bestFit="1" customWidth="1"/>
    <col min="8914" max="8914" width="3.28515625" style="182" customWidth="1"/>
    <col min="8915" max="8915" width="1.5703125" style="182" customWidth="1"/>
    <col min="8916" max="8993" width="1.140625" style="182" customWidth="1"/>
    <col min="8994" max="9159" width="4.7109375" style="182"/>
    <col min="9160" max="9160" width="1.42578125" style="182" customWidth="1"/>
    <col min="9161" max="9161" width="1.140625" style="182" customWidth="1"/>
    <col min="9162" max="9162" width="15.140625" style="182" customWidth="1"/>
    <col min="9163" max="9163" width="11.5703125" style="182" customWidth="1"/>
    <col min="9164" max="9164" width="4" style="182" customWidth="1"/>
    <col min="9165" max="9165" width="0" style="182" hidden="1" customWidth="1"/>
    <col min="9166" max="9166" width="4" style="182" customWidth="1"/>
    <col min="9167" max="9168" width="3.7109375" style="182" customWidth="1"/>
    <col min="9169" max="9169" width="7.42578125" style="182" bestFit="1" customWidth="1"/>
    <col min="9170" max="9170" width="3.28515625" style="182" customWidth="1"/>
    <col min="9171" max="9171" width="1.5703125" style="182" customWidth="1"/>
    <col min="9172" max="9249" width="1.140625" style="182" customWidth="1"/>
    <col min="9250" max="9415" width="4.7109375" style="182"/>
    <col min="9416" max="9416" width="1.42578125" style="182" customWidth="1"/>
    <col min="9417" max="9417" width="1.140625" style="182" customWidth="1"/>
    <col min="9418" max="9418" width="15.140625" style="182" customWidth="1"/>
    <col min="9419" max="9419" width="11.5703125" style="182" customWidth="1"/>
    <col min="9420" max="9420" width="4" style="182" customWidth="1"/>
    <col min="9421" max="9421" width="0" style="182" hidden="1" customWidth="1"/>
    <col min="9422" max="9422" width="4" style="182" customWidth="1"/>
    <col min="9423" max="9424" width="3.7109375" style="182" customWidth="1"/>
    <col min="9425" max="9425" width="7.42578125" style="182" bestFit="1" customWidth="1"/>
    <col min="9426" max="9426" width="3.28515625" style="182" customWidth="1"/>
    <col min="9427" max="9427" width="1.5703125" style="182" customWidth="1"/>
    <col min="9428" max="9505" width="1.140625" style="182" customWidth="1"/>
    <col min="9506" max="9671" width="4.7109375" style="182"/>
    <col min="9672" max="9672" width="1.42578125" style="182" customWidth="1"/>
    <col min="9673" max="9673" width="1.140625" style="182" customWidth="1"/>
    <col min="9674" max="9674" width="15.140625" style="182" customWidth="1"/>
    <col min="9675" max="9675" width="11.5703125" style="182" customWidth="1"/>
    <col min="9676" max="9676" width="4" style="182" customWidth="1"/>
    <col min="9677" max="9677" width="0" style="182" hidden="1" customWidth="1"/>
    <col min="9678" max="9678" width="4" style="182" customWidth="1"/>
    <col min="9679" max="9680" width="3.7109375" style="182" customWidth="1"/>
    <col min="9681" max="9681" width="7.42578125" style="182" bestFit="1" customWidth="1"/>
    <col min="9682" max="9682" width="3.28515625" style="182" customWidth="1"/>
    <col min="9683" max="9683" width="1.5703125" style="182" customWidth="1"/>
    <col min="9684" max="9761" width="1.140625" style="182" customWidth="1"/>
    <col min="9762" max="9927" width="4.7109375" style="182"/>
    <col min="9928" max="9928" width="1.42578125" style="182" customWidth="1"/>
    <col min="9929" max="9929" width="1.140625" style="182" customWidth="1"/>
    <col min="9930" max="9930" width="15.140625" style="182" customWidth="1"/>
    <col min="9931" max="9931" width="11.5703125" style="182" customWidth="1"/>
    <col min="9932" max="9932" width="4" style="182" customWidth="1"/>
    <col min="9933" max="9933" width="0" style="182" hidden="1" customWidth="1"/>
    <col min="9934" max="9934" width="4" style="182" customWidth="1"/>
    <col min="9935" max="9936" width="3.7109375" style="182" customWidth="1"/>
    <col min="9937" max="9937" width="7.42578125" style="182" bestFit="1" customWidth="1"/>
    <col min="9938" max="9938" width="3.28515625" style="182" customWidth="1"/>
    <col min="9939" max="9939" width="1.5703125" style="182" customWidth="1"/>
    <col min="9940" max="10017" width="1.140625" style="182" customWidth="1"/>
    <col min="10018" max="10183" width="4.7109375" style="182"/>
    <col min="10184" max="10184" width="1.42578125" style="182" customWidth="1"/>
    <col min="10185" max="10185" width="1.140625" style="182" customWidth="1"/>
    <col min="10186" max="10186" width="15.140625" style="182" customWidth="1"/>
    <col min="10187" max="10187" width="11.5703125" style="182" customWidth="1"/>
    <col min="10188" max="10188" width="4" style="182" customWidth="1"/>
    <col min="10189" max="10189" width="0" style="182" hidden="1" customWidth="1"/>
    <col min="10190" max="10190" width="4" style="182" customWidth="1"/>
    <col min="10191" max="10192" width="3.7109375" style="182" customWidth="1"/>
    <col min="10193" max="10193" width="7.42578125" style="182" bestFit="1" customWidth="1"/>
    <col min="10194" max="10194" width="3.28515625" style="182" customWidth="1"/>
    <col min="10195" max="10195" width="1.5703125" style="182" customWidth="1"/>
    <col min="10196" max="10273" width="1.140625" style="182" customWidth="1"/>
    <col min="10274" max="10439" width="4.7109375" style="182"/>
    <col min="10440" max="10440" width="1.42578125" style="182" customWidth="1"/>
    <col min="10441" max="10441" width="1.140625" style="182" customWidth="1"/>
    <col min="10442" max="10442" width="15.140625" style="182" customWidth="1"/>
    <col min="10443" max="10443" width="11.5703125" style="182" customWidth="1"/>
    <col min="10444" max="10444" width="4" style="182" customWidth="1"/>
    <col min="10445" max="10445" width="0" style="182" hidden="1" customWidth="1"/>
    <col min="10446" max="10446" width="4" style="182" customWidth="1"/>
    <col min="10447" max="10448" width="3.7109375" style="182" customWidth="1"/>
    <col min="10449" max="10449" width="7.42578125" style="182" bestFit="1" customWidth="1"/>
    <col min="10450" max="10450" width="3.28515625" style="182" customWidth="1"/>
    <col min="10451" max="10451" width="1.5703125" style="182" customWidth="1"/>
    <col min="10452" max="10529" width="1.140625" style="182" customWidth="1"/>
    <col min="10530" max="10695" width="4.7109375" style="182"/>
    <col min="10696" max="10696" width="1.42578125" style="182" customWidth="1"/>
    <col min="10697" max="10697" width="1.140625" style="182" customWidth="1"/>
    <col min="10698" max="10698" width="15.140625" style="182" customWidth="1"/>
    <col min="10699" max="10699" width="11.5703125" style="182" customWidth="1"/>
    <col min="10700" max="10700" width="4" style="182" customWidth="1"/>
    <col min="10701" max="10701" width="0" style="182" hidden="1" customWidth="1"/>
    <col min="10702" max="10702" width="4" style="182" customWidth="1"/>
    <col min="10703" max="10704" width="3.7109375" style="182" customWidth="1"/>
    <col min="10705" max="10705" width="7.42578125" style="182" bestFit="1" customWidth="1"/>
    <col min="10706" max="10706" width="3.28515625" style="182" customWidth="1"/>
    <col min="10707" max="10707" width="1.5703125" style="182" customWidth="1"/>
    <col min="10708" max="10785" width="1.140625" style="182" customWidth="1"/>
    <col min="10786" max="10951" width="4.7109375" style="182"/>
    <col min="10952" max="10952" width="1.42578125" style="182" customWidth="1"/>
    <col min="10953" max="10953" width="1.140625" style="182" customWidth="1"/>
    <col min="10954" max="10954" width="15.140625" style="182" customWidth="1"/>
    <col min="10955" max="10955" width="11.5703125" style="182" customWidth="1"/>
    <col min="10956" max="10956" width="4" style="182" customWidth="1"/>
    <col min="10957" max="10957" width="0" style="182" hidden="1" customWidth="1"/>
    <col min="10958" max="10958" width="4" style="182" customWidth="1"/>
    <col min="10959" max="10960" width="3.7109375" style="182" customWidth="1"/>
    <col min="10961" max="10961" width="7.42578125" style="182" bestFit="1" customWidth="1"/>
    <col min="10962" max="10962" width="3.28515625" style="182" customWidth="1"/>
    <col min="10963" max="10963" width="1.5703125" style="182" customWidth="1"/>
    <col min="10964" max="11041" width="1.140625" style="182" customWidth="1"/>
    <col min="11042" max="11207" width="4.7109375" style="182"/>
    <col min="11208" max="11208" width="1.42578125" style="182" customWidth="1"/>
    <col min="11209" max="11209" width="1.140625" style="182" customWidth="1"/>
    <col min="11210" max="11210" width="15.140625" style="182" customWidth="1"/>
    <col min="11211" max="11211" width="11.5703125" style="182" customWidth="1"/>
    <col min="11212" max="11212" width="4" style="182" customWidth="1"/>
    <col min="11213" max="11213" width="0" style="182" hidden="1" customWidth="1"/>
    <col min="11214" max="11214" width="4" style="182" customWidth="1"/>
    <col min="11215" max="11216" width="3.7109375" style="182" customWidth="1"/>
    <col min="11217" max="11217" width="7.42578125" style="182" bestFit="1" customWidth="1"/>
    <col min="11218" max="11218" width="3.28515625" style="182" customWidth="1"/>
    <col min="11219" max="11219" width="1.5703125" style="182" customWidth="1"/>
    <col min="11220" max="11297" width="1.140625" style="182" customWidth="1"/>
    <col min="11298" max="11463" width="4.7109375" style="182"/>
    <col min="11464" max="11464" width="1.42578125" style="182" customWidth="1"/>
    <col min="11465" max="11465" width="1.140625" style="182" customWidth="1"/>
    <col min="11466" max="11466" width="15.140625" style="182" customWidth="1"/>
    <col min="11467" max="11467" width="11.5703125" style="182" customWidth="1"/>
    <col min="11468" max="11468" width="4" style="182" customWidth="1"/>
    <col min="11469" max="11469" width="0" style="182" hidden="1" customWidth="1"/>
    <col min="11470" max="11470" width="4" style="182" customWidth="1"/>
    <col min="11471" max="11472" width="3.7109375" style="182" customWidth="1"/>
    <col min="11473" max="11473" width="7.42578125" style="182" bestFit="1" customWidth="1"/>
    <col min="11474" max="11474" width="3.28515625" style="182" customWidth="1"/>
    <col min="11475" max="11475" width="1.5703125" style="182" customWidth="1"/>
    <col min="11476" max="11553" width="1.140625" style="182" customWidth="1"/>
    <col min="11554" max="11719" width="4.7109375" style="182"/>
    <col min="11720" max="11720" width="1.42578125" style="182" customWidth="1"/>
    <col min="11721" max="11721" width="1.140625" style="182" customWidth="1"/>
    <col min="11722" max="11722" width="15.140625" style="182" customWidth="1"/>
    <col min="11723" max="11723" width="11.5703125" style="182" customWidth="1"/>
    <col min="11724" max="11724" width="4" style="182" customWidth="1"/>
    <col min="11725" max="11725" width="0" style="182" hidden="1" customWidth="1"/>
    <col min="11726" max="11726" width="4" style="182" customWidth="1"/>
    <col min="11727" max="11728" width="3.7109375" style="182" customWidth="1"/>
    <col min="11729" max="11729" width="7.42578125" style="182" bestFit="1" customWidth="1"/>
    <col min="11730" max="11730" width="3.28515625" style="182" customWidth="1"/>
    <col min="11731" max="11731" width="1.5703125" style="182" customWidth="1"/>
    <col min="11732" max="11809" width="1.140625" style="182" customWidth="1"/>
    <col min="11810" max="11975" width="4.7109375" style="182"/>
    <col min="11976" max="11976" width="1.42578125" style="182" customWidth="1"/>
    <col min="11977" max="11977" width="1.140625" style="182" customWidth="1"/>
    <col min="11978" max="11978" width="15.140625" style="182" customWidth="1"/>
    <col min="11979" max="11979" width="11.5703125" style="182" customWidth="1"/>
    <col min="11980" max="11980" width="4" style="182" customWidth="1"/>
    <col min="11981" max="11981" width="0" style="182" hidden="1" customWidth="1"/>
    <col min="11982" max="11982" width="4" style="182" customWidth="1"/>
    <col min="11983" max="11984" width="3.7109375" style="182" customWidth="1"/>
    <col min="11985" max="11985" width="7.42578125" style="182" bestFit="1" customWidth="1"/>
    <col min="11986" max="11986" width="3.28515625" style="182" customWidth="1"/>
    <col min="11987" max="11987" width="1.5703125" style="182" customWidth="1"/>
    <col min="11988" max="12065" width="1.140625" style="182" customWidth="1"/>
    <col min="12066" max="12231" width="4.7109375" style="182"/>
    <col min="12232" max="12232" width="1.42578125" style="182" customWidth="1"/>
    <col min="12233" max="12233" width="1.140625" style="182" customWidth="1"/>
    <col min="12234" max="12234" width="15.140625" style="182" customWidth="1"/>
    <col min="12235" max="12235" width="11.5703125" style="182" customWidth="1"/>
    <col min="12236" max="12236" width="4" style="182" customWidth="1"/>
    <col min="12237" max="12237" width="0" style="182" hidden="1" customWidth="1"/>
    <col min="12238" max="12238" width="4" style="182" customWidth="1"/>
    <col min="12239" max="12240" width="3.7109375" style="182" customWidth="1"/>
    <col min="12241" max="12241" width="7.42578125" style="182" bestFit="1" customWidth="1"/>
    <col min="12242" max="12242" width="3.28515625" style="182" customWidth="1"/>
    <col min="12243" max="12243" width="1.5703125" style="182" customWidth="1"/>
    <col min="12244" max="12321" width="1.140625" style="182" customWidth="1"/>
    <col min="12322" max="12487" width="4.7109375" style="182"/>
    <col min="12488" max="12488" width="1.42578125" style="182" customWidth="1"/>
    <col min="12489" max="12489" width="1.140625" style="182" customWidth="1"/>
    <col min="12490" max="12490" width="15.140625" style="182" customWidth="1"/>
    <col min="12491" max="12491" width="11.5703125" style="182" customWidth="1"/>
    <col min="12492" max="12492" width="4" style="182" customWidth="1"/>
    <col min="12493" max="12493" width="0" style="182" hidden="1" customWidth="1"/>
    <col min="12494" max="12494" width="4" style="182" customWidth="1"/>
    <col min="12495" max="12496" width="3.7109375" style="182" customWidth="1"/>
    <col min="12497" max="12497" width="7.42578125" style="182" bestFit="1" customWidth="1"/>
    <col min="12498" max="12498" width="3.28515625" style="182" customWidth="1"/>
    <col min="12499" max="12499" width="1.5703125" style="182" customWidth="1"/>
    <col min="12500" max="12577" width="1.140625" style="182" customWidth="1"/>
    <col min="12578" max="12743" width="4.7109375" style="182"/>
    <col min="12744" max="12744" width="1.42578125" style="182" customWidth="1"/>
    <col min="12745" max="12745" width="1.140625" style="182" customWidth="1"/>
    <col min="12746" max="12746" width="15.140625" style="182" customWidth="1"/>
    <col min="12747" max="12747" width="11.5703125" style="182" customWidth="1"/>
    <col min="12748" max="12748" width="4" style="182" customWidth="1"/>
    <col min="12749" max="12749" width="0" style="182" hidden="1" customWidth="1"/>
    <col min="12750" max="12750" width="4" style="182" customWidth="1"/>
    <col min="12751" max="12752" width="3.7109375" style="182" customWidth="1"/>
    <col min="12753" max="12753" width="7.42578125" style="182" bestFit="1" customWidth="1"/>
    <col min="12754" max="12754" width="3.28515625" style="182" customWidth="1"/>
    <col min="12755" max="12755" width="1.5703125" style="182" customWidth="1"/>
    <col min="12756" max="12833" width="1.140625" style="182" customWidth="1"/>
    <col min="12834" max="12999" width="4.7109375" style="182"/>
    <col min="13000" max="13000" width="1.42578125" style="182" customWidth="1"/>
    <col min="13001" max="13001" width="1.140625" style="182" customWidth="1"/>
    <col min="13002" max="13002" width="15.140625" style="182" customWidth="1"/>
    <col min="13003" max="13003" width="11.5703125" style="182" customWidth="1"/>
    <col min="13004" max="13004" width="4" style="182" customWidth="1"/>
    <col min="13005" max="13005" width="0" style="182" hidden="1" customWidth="1"/>
    <col min="13006" max="13006" width="4" style="182" customWidth="1"/>
    <col min="13007" max="13008" width="3.7109375" style="182" customWidth="1"/>
    <col min="13009" max="13009" width="7.42578125" style="182" bestFit="1" customWidth="1"/>
    <col min="13010" max="13010" width="3.28515625" style="182" customWidth="1"/>
    <col min="13011" max="13011" width="1.5703125" style="182" customWidth="1"/>
    <col min="13012" max="13089" width="1.140625" style="182" customWidth="1"/>
    <col min="13090" max="13255" width="4.7109375" style="182"/>
    <col min="13256" max="13256" width="1.42578125" style="182" customWidth="1"/>
    <col min="13257" max="13257" width="1.140625" style="182" customWidth="1"/>
    <col min="13258" max="13258" width="15.140625" style="182" customWidth="1"/>
    <col min="13259" max="13259" width="11.5703125" style="182" customWidth="1"/>
    <col min="13260" max="13260" width="4" style="182" customWidth="1"/>
    <col min="13261" max="13261" width="0" style="182" hidden="1" customWidth="1"/>
    <col min="13262" max="13262" width="4" style="182" customWidth="1"/>
    <col min="13263" max="13264" width="3.7109375" style="182" customWidth="1"/>
    <col min="13265" max="13265" width="7.42578125" style="182" bestFit="1" customWidth="1"/>
    <col min="13266" max="13266" width="3.28515625" style="182" customWidth="1"/>
    <col min="13267" max="13267" width="1.5703125" style="182" customWidth="1"/>
    <col min="13268" max="13345" width="1.140625" style="182" customWidth="1"/>
    <col min="13346" max="13511" width="4.7109375" style="182"/>
    <col min="13512" max="13512" width="1.42578125" style="182" customWidth="1"/>
    <col min="13513" max="13513" width="1.140625" style="182" customWidth="1"/>
    <col min="13514" max="13514" width="15.140625" style="182" customWidth="1"/>
    <col min="13515" max="13515" width="11.5703125" style="182" customWidth="1"/>
    <col min="13516" max="13516" width="4" style="182" customWidth="1"/>
    <col min="13517" max="13517" width="0" style="182" hidden="1" customWidth="1"/>
    <col min="13518" max="13518" width="4" style="182" customWidth="1"/>
    <col min="13519" max="13520" width="3.7109375" style="182" customWidth="1"/>
    <col min="13521" max="13521" width="7.42578125" style="182" bestFit="1" customWidth="1"/>
    <col min="13522" max="13522" width="3.28515625" style="182" customWidth="1"/>
    <col min="13523" max="13523" width="1.5703125" style="182" customWidth="1"/>
    <col min="13524" max="13601" width="1.140625" style="182" customWidth="1"/>
    <col min="13602" max="13767" width="4.7109375" style="182"/>
    <col min="13768" max="13768" width="1.42578125" style="182" customWidth="1"/>
    <col min="13769" max="13769" width="1.140625" style="182" customWidth="1"/>
    <col min="13770" max="13770" width="15.140625" style="182" customWidth="1"/>
    <col min="13771" max="13771" width="11.5703125" style="182" customWidth="1"/>
    <col min="13772" max="13772" width="4" style="182" customWidth="1"/>
    <col min="13773" max="13773" width="0" style="182" hidden="1" customWidth="1"/>
    <col min="13774" max="13774" width="4" style="182" customWidth="1"/>
    <col min="13775" max="13776" width="3.7109375" style="182" customWidth="1"/>
    <col min="13777" max="13777" width="7.42578125" style="182" bestFit="1" customWidth="1"/>
    <col min="13778" max="13778" width="3.28515625" style="182" customWidth="1"/>
    <col min="13779" max="13779" width="1.5703125" style="182" customWidth="1"/>
    <col min="13780" max="13857" width="1.140625" style="182" customWidth="1"/>
    <col min="13858" max="14023" width="4.7109375" style="182"/>
    <col min="14024" max="14024" width="1.42578125" style="182" customWidth="1"/>
    <col min="14025" max="14025" width="1.140625" style="182" customWidth="1"/>
    <col min="14026" max="14026" width="15.140625" style="182" customWidth="1"/>
    <col min="14027" max="14027" width="11.5703125" style="182" customWidth="1"/>
    <col min="14028" max="14028" width="4" style="182" customWidth="1"/>
    <col min="14029" max="14029" width="0" style="182" hidden="1" customWidth="1"/>
    <col min="14030" max="14030" width="4" style="182" customWidth="1"/>
    <col min="14031" max="14032" width="3.7109375" style="182" customWidth="1"/>
    <col min="14033" max="14033" width="7.42578125" style="182" bestFit="1" customWidth="1"/>
    <col min="14034" max="14034" width="3.28515625" style="182" customWidth="1"/>
    <col min="14035" max="14035" width="1.5703125" style="182" customWidth="1"/>
    <col min="14036" max="14113" width="1.140625" style="182" customWidth="1"/>
    <col min="14114" max="14279" width="4.7109375" style="182"/>
    <col min="14280" max="14280" width="1.42578125" style="182" customWidth="1"/>
    <col min="14281" max="14281" width="1.140625" style="182" customWidth="1"/>
    <col min="14282" max="14282" width="15.140625" style="182" customWidth="1"/>
    <col min="14283" max="14283" width="11.5703125" style="182" customWidth="1"/>
    <col min="14284" max="14284" width="4" style="182" customWidth="1"/>
    <col min="14285" max="14285" width="0" style="182" hidden="1" customWidth="1"/>
    <col min="14286" max="14286" width="4" style="182" customWidth="1"/>
    <col min="14287" max="14288" width="3.7109375" style="182" customWidth="1"/>
    <col min="14289" max="14289" width="7.42578125" style="182" bestFit="1" customWidth="1"/>
    <col min="14290" max="14290" width="3.28515625" style="182" customWidth="1"/>
    <col min="14291" max="14291" width="1.5703125" style="182" customWidth="1"/>
    <col min="14292" max="14369" width="1.140625" style="182" customWidth="1"/>
    <col min="14370" max="14535" width="4.7109375" style="182"/>
    <col min="14536" max="14536" width="1.42578125" style="182" customWidth="1"/>
    <col min="14537" max="14537" width="1.140625" style="182" customWidth="1"/>
    <col min="14538" max="14538" width="15.140625" style="182" customWidth="1"/>
    <col min="14539" max="14539" width="11.5703125" style="182" customWidth="1"/>
    <col min="14540" max="14540" width="4" style="182" customWidth="1"/>
    <col min="14541" max="14541" width="0" style="182" hidden="1" customWidth="1"/>
    <col min="14542" max="14542" width="4" style="182" customWidth="1"/>
    <col min="14543" max="14544" width="3.7109375" style="182" customWidth="1"/>
    <col min="14545" max="14545" width="7.42578125" style="182" bestFit="1" customWidth="1"/>
    <col min="14546" max="14546" width="3.28515625" style="182" customWidth="1"/>
    <col min="14547" max="14547" width="1.5703125" style="182" customWidth="1"/>
    <col min="14548" max="14625" width="1.140625" style="182" customWidth="1"/>
    <col min="14626" max="14791" width="4.7109375" style="182"/>
    <col min="14792" max="14792" width="1.42578125" style="182" customWidth="1"/>
    <col min="14793" max="14793" width="1.140625" style="182" customWidth="1"/>
    <col min="14794" max="14794" width="15.140625" style="182" customWidth="1"/>
    <col min="14795" max="14795" width="11.5703125" style="182" customWidth="1"/>
    <col min="14796" max="14796" width="4" style="182" customWidth="1"/>
    <col min="14797" max="14797" width="0" style="182" hidden="1" customWidth="1"/>
    <col min="14798" max="14798" width="4" style="182" customWidth="1"/>
    <col min="14799" max="14800" width="3.7109375" style="182" customWidth="1"/>
    <col min="14801" max="14801" width="7.42578125" style="182" bestFit="1" customWidth="1"/>
    <col min="14802" max="14802" width="3.28515625" style="182" customWidth="1"/>
    <col min="14803" max="14803" width="1.5703125" style="182" customWidth="1"/>
    <col min="14804" max="14881" width="1.140625" style="182" customWidth="1"/>
    <col min="14882" max="15047" width="4.7109375" style="182"/>
    <col min="15048" max="15048" width="1.42578125" style="182" customWidth="1"/>
    <col min="15049" max="15049" width="1.140625" style="182" customWidth="1"/>
    <col min="15050" max="15050" width="15.140625" style="182" customWidth="1"/>
    <col min="15051" max="15051" width="11.5703125" style="182" customWidth="1"/>
    <col min="15052" max="15052" width="4" style="182" customWidth="1"/>
    <col min="15053" max="15053" width="0" style="182" hidden="1" customWidth="1"/>
    <col min="15054" max="15054" width="4" style="182" customWidth="1"/>
    <col min="15055" max="15056" width="3.7109375" style="182" customWidth="1"/>
    <col min="15057" max="15057" width="7.42578125" style="182" bestFit="1" customWidth="1"/>
    <col min="15058" max="15058" width="3.28515625" style="182" customWidth="1"/>
    <col min="15059" max="15059" width="1.5703125" style="182" customWidth="1"/>
    <col min="15060" max="15137" width="1.140625" style="182" customWidth="1"/>
    <col min="15138" max="15303" width="4.7109375" style="182"/>
    <col min="15304" max="15304" width="1.42578125" style="182" customWidth="1"/>
    <col min="15305" max="15305" width="1.140625" style="182" customWidth="1"/>
    <col min="15306" max="15306" width="15.140625" style="182" customWidth="1"/>
    <col min="15307" max="15307" width="11.5703125" style="182" customWidth="1"/>
    <col min="15308" max="15308" width="4" style="182" customWidth="1"/>
    <col min="15309" max="15309" width="0" style="182" hidden="1" customWidth="1"/>
    <col min="15310" max="15310" width="4" style="182" customWidth="1"/>
    <col min="15311" max="15312" width="3.7109375" style="182" customWidth="1"/>
    <col min="15313" max="15313" width="7.42578125" style="182" bestFit="1" customWidth="1"/>
    <col min="15314" max="15314" width="3.28515625" style="182" customWidth="1"/>
    <col min="15315" max="15315" width="1.5703125" style="182" customWidth="1"/>
    <col min="15316" max="15393" width="1.140625" style="182" customWidth="1"/>
    <col min="15394" max="15559" width="4.7109375" style="182"/>
    <col min="15560" max="15560" width="1.42578125" style="182" customWidth="1"/>
    <col min="15561" max="15561" width="1.140625" style="182" customWidth="1"/>
    <col min="15562" max="15562" width="15.140625" style="182" customWidth="1"/>
    <col min="15563" max="15563" width="11.5703125" style="182" customWidth="1"/>
    <col min="15564" max="15564" width="4" style="182" customWidth="1"/>
    <col min="15565" max="15565" width="0" style="182" hidden="1" customWidth="1"/>
    <col min="15566" max="15566" width="4" style="182" customWidth="1"/>
    <col min="15567" max="15568" width="3.7109375" style="182" customWidth="1"/>
    <col min="15569" max="15569" width="7.42578125" style="182" bestFit="1" customWidth="1"/>
    <col min="15570" max="15570" width="3.28515625" style="182" customWidth="1"/>
    <col min="15571" max="15571" width="1.5703125" style="182" customWidth="1"/>
    <col min="15572" max="15649" width="1.140625" style="182" customWidth="1"/>
    <col min="15650" max="15815" width="4.7109375" style="182"/>
    <col min="15816" max="15816" width="1.42578125" style="182" customWidth="1"/>
    <col min="15817" max="15817" width="1.140625" style="182" customWidth="1"/>
    <col min="15818" max="15818" width="15.140625" style="182" customWidth="1"/>
    <col min="15819" max="15819" width="11.5703125" style="182" customWidth="1"/>
    <col min="15820" max="15820" width="4" style="182" customWidth="1"/>
    <col min="15821" max="15821" width="0" style="182" hidden="1" customWidth="1"/>
    <col min="15822" max="15822" width="4" style="182" customWidth="1"/>
    <col min="15823" max="15824" width="3.7109375" style="182" customWidth="1"/>
    <col min="15825" max="15825" width="7.42578125" style="182" bestFit="1" customWidth="1"/>
    <col min="15826" max="15826" width="3.28515625" style="182" customWidth="1"/>
    <col min="15827" max="15827" width="1.5703125" style="182" customWidth="1"/>
    <col min="15828" max="15905" width="1.140625" style="182" customWidth="1"/>
    <col min="15906" max="16071" width="4.7109375" style="182"/>
    <col min="16072" max="16072" width="1.42578125" style="182" customWidth="1"/>
    <col min="16073" max="16073" width="1.140625" style="182" customWidth="1"/>
    <col min="16074" max="16074" width="15.140625" style="182" customWidth="1"/>
    <col min="16075" max="16075" width="11.5703125" style="182" customWidth="1"/>
    <col min="16076" max="16076" width="4" style="182" customWidth="1"/>
    <col min="16077" max="16077" width="0" style="182" hidden="1" customWidth="1"/>
    <col min="16078" max="16078" width="4" style="182" customWidth="1"/>
    <col min="16079" max="16080" width="3.7109375" style="182" customWidth="1"/>
    <col min="16081" max="16081" width="7.42578125" style="182" bestFit="1" customWidth="1"/>
    <col min="16082" max="16082" width="3.28515625" style="182" customWidth="1"/>
    <col min="16083" max="16083" width="1.5703125" style="182" customWidth="1"/>
    <col min="16084" max="16161" width="1.140625" style="182" customWidth="1"/>
    <col min="16162" max="16384" width="4.7109375" style="182"/>
  </cols>
  <sheetData>
    <row r="1" spans="1:56" ht="6.95" customHeight="1" x14ac:dyDescent="0.2">
      <c r="A1" s="2"/>
      <c r="B1" s="2"/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  <c r="BD1" s="50"/>
    </row>
    <row r="2" spans="1:56" s="183" customFormat="1" ht="9" customHeight="1" x14ac:dyDescent="0.2">
      <c r="B2" s="214"/>
      <c r="C2" s="199"/>
      <c r="D2" s="212" t="s">
        <v>1</v>
      </c>
      <c r="E2" s="196"/>
      <c r="F2" s="636" t="s">
        <v>67</v>
      </c>
      <c r="G2" s="637"/>
      <c r="H2" s="637"/>
      <c r="I2" s="637"/>
      <c r="J2" s="637"/>
      <c r="K2" s="637"/>
      <c r="L2" s="637"/>
      <c r="M2" s="637"/>
      <c r="N2" s="637"/>
      <c r="O2" s="637"/>
      <c r="P2" s="637"/>
      <c r="Q2" s="637"/>
      <c r="R2" s="637"/>
      <c r="S2" s="637"/>
      <c r="T2" s="637"/>
      <c r="U2" s="637"/>
      <c r="V2" s="637"/>
      <c r="W2" s="637"/>
      <c r="X2" s="637"/>
      <c r="Y2" s="637"/>
      <c r="Z2" s="637"/>
      <c r="AA2" s="637"/>
      <c r="AB2" s="637"/>
      <c r="AC2" s="638"/>
      <c r="AD2" s="636" t="s">
        <v>16</v>
      </c>
      <c r="AE2" s="637"/>
      <c r="AF2" s="637"/>
      <c r="AG2" s="637"/>
      <c r="AH2" s="637"/>
      <c r="AI2" s="637"/>
      <c r="AJ2" s="637"/>
      <c r="AK2" s="637"/>
      <c r="AL2" s="637"/>
      <c r="AM2" s="637"/>
      <c r="AN2" s="637"/>
      <c r="AO2" s="637"/>
      <c r="AP2" s="637"/>
      <c r="AQ2" s="637"/>
      <c r="AR2" s="637"/>
      <c r="AS2" s="637"/>
      <c r="AT2" s="637"/>
      <c r="AU2" s="637"/>
      <c r="AV2" s="637"/>
      <c r="AW2" s="637"/>
      <c r="AX2" s="637"/>
      <c r="AY2" s="637"/>
      <c r="AZ2" s="637"/>
      <c r="BA2" s="638"/>
      <c r="BD2" s="68"/>
    </row>
    <row r="3" spans="1:56" s="184" customFormat="1" ht="9" customHeight="1" x14ac:dyDescent="0.2">
      <c r="B3" s="201"/>
      <c r="C3" s="202"/>
      <c r="D3" s="201"/>
      <c r="E3" s="200"/>
      <c r="F3" s="629" t="s">
        <v>2</v>
      </c>
      <c r="G3" s="630"/>
      <c r="H3" s="629" t="s">
        <v>3</v>
      </c>
      <c r="I3" s="630"/>
      <c r="J3" s="629" t="s">
        <v>4</v>
      </c>
      <c r="K3" s="630"/>
      <c r="L3" s="629" t="s">
        <v>5</v>
      </c>
      <c r="M3" s="630"/>
      <c r="N3" s="629" t="s">
        <v>6</v>
      </c>
      <c r="O3" s="630"/>
      <c r="P3" s="629" t="s">
        <v>7</v>
      </c>
      <c r="Q3" s="630"/>
      <c r="R3" s="629" t="s">
        <v>8</v>
      </c>
      <c r="S3" s="630"/>
      <c r="T3" s="629" t="s">
        <v>9</v>
      </c>
      <c r="U3" s="630"/>
      <c r="V3" s="629" t="s">
        <v>10</v>
      </c>
      <c r="W3" s="630"/>
      <c r="X3" s="629" t="s">
        <v>11</v>
      </c>
      <c r="Y3" s="630"/>
      <c r="Z3" s="629" t="s">
        <v>12</v>
      </c>
      <c r="AA3" s="630"/>
      <c r="AB3" s="629" t="s">
        <v>13</v>
      </c>
      <c r="AC3" s="630"/>
      <c r="AD3" s="629" t="s">
        <v>2</v>
      </c>
      <c r="AE3" s="630"/>
      <c r="AF3" s="629" t="s">
        <v>3</v>
      </c>
      <c r="AG3" s="630"/>
      <c r="AH3" s="629" t="s">
        <v>4</v>
      </c>
      <c r="AI3" s="630"/>
      <c r="AJ3" s="629" t="s">
        <v>5</v>
      </c>
      <c r="AK3" s="630"/>
      <c r="AL3" s="629" t="s">
        <v>6</v>
      </c>
      <c r="AM3" s="630"/>
      <c r="AN3" s="629" t="s">
        <v>7</v>
      </c>
      <c r="AO3" s="630"/>
      <c r="AP3" s="629" t="s">
        <v>8</v>
      </c>
      <c r="AQ3" s="630"/>
      <c r="AR3" s="629" t="s">
        <v>9</v>
      </c>
      <c r="AS3" s="630"/>
      <c r="AT3" s="629" t="s">
        <v>10</v>
      </c>
      <c r="AU3" s="630"/>
      <c r="AV3" s="629" t="s">
        <v>11</v>
      </c>
      <c r="AW3" s="630"/>
      <c r="AX3" s="629" t="s">
        <v>12</v>
      </c>
      <c r="AY3" s="630"/>
      <c r="AZ3" s="629" t="s">
        <v>13</v>
      </c>
      <c r="BA3" s="630"/>
      <c r="BD3" s="69"/>
    </row>
    <row r="4" spans="1:56" ht="9" customHeight="1" x14ac:dyDescent="0.2">
      <c r="B4" s="214"/>
      <c r="C4" s="199"/>
      <c r="D4" s="213" t="s">
        <v>17</v>
      </c>
      <c r="E4" s="198"/>
      <c r="F4" s="22"/>
      <c r="G4" s="22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3"/>
      <c r="BA4" s="23"/>
      <c r="BB4" s="50"/>
      <c r="BD4" s="50"/>
    </row>
    <row r="5" spans="1:56" ht="1.9" customHeight="1" x14ac:dyDescent="0.2">
      <c r="B5" s="186"/>
      <c r="C5" s="186"/>
      <c r="D5" s="186"/>
      <c r="E5" s="19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50"/>
      <c r="BD5" s="50"/>
    </row>
    <row r="6" spans="1:56" ht="9" customHeight="1" x14ac:dyDescent="0.15">
      <c r="B6" s="214"/>
      <c r="C6" s="199"/>
      <c r="D6" s="199"/>
      <c r="E6" s="199"/>
      <c r="F6" s="636" t="s">
        <v>67</v>
      </c>
      <c r="G6" s="637"/>
      <c r="H6" s="637"/>
      <c r="I6" s="637"/>
      <c r="J6" s="637"/>
      <c r="K6" s="637"/>
      <c r="L6" s="637"/>
      <c r="M6" s="637"/>
      <c r="N6" s="637"/>
      <c r="O6" s="637"/>
      <c r="P6" s="637"/>
      <c r="Q6" s="637"/>
      <c r="R6" s="637"/>
      <c r="S6" s="637"/>
      <c r="T6" s="637"/>
      <c r="U6" s="637"/>
      <c r="V6" s="637"/>
      <c r="W6" s="637"/>
      <c r="X6" s="637"/>
      <c r="Y6" s="637"/>
      <c r="Z6" s="637"/>
      <c r="AA6" s="637"/>
      <c r="AB6" s="637"/>
      <c r="AC6" s="638"/>
      <c r="AD6" s="636" t="s">
        <v>16</v>
      </c>
      <c r="AE6" s="637"/>
      <c r="AF6" s="637"/>
      <c r="AG6" s="637"/>
      <c r="AH6" s="637"/>
      <c r="AI6" s="637"/>
      <c r="AJ6" s="637"/>
      <c r="AK6" s="637"/>
      <c r="AL6" s="637"/>
      <c r="AM6" s="637"/>
      <c r="AN6" s="637"/>
      <c r="AO6" s="637"/>
      <c r="AP6" s="637"/>
      <c r="AQ6" s="637"/>
      <c r="AR6" s="637"/>
      <c r="AS6" s="637"/>
      <c r="AT6" s="637"/>
      <c r="AU6" s="637"/>
      <c r="AV6" s="637"/>
      <c r="AW6" s="637"/>
      <c r="AX6" s="637"/>
      <c r="AY6" s="637"/>
      <c r="AZ6" s="637"/>
      <c r="BA6" s="638"/>
      <c r="BC6" s="204"/>
      <c r="BD6" s="50"/>
    </row>
    <row r="7" spans="1:56" ht="9" customHeight="1" x14ac:dyDescent="0.15">
      <c r="B7" s="201"/>
      <c r="C7" s="202"/>
      <c r="D7" s="202"/>
      <c r="E7" s="200"/>
      <c r="F7" s="629" t="s">
        <v>2</v>
      </c>
      <c r="G7" s="630"/>
      <c r="H7" s="629" t="s">
        <v>3</v>
      </c>
      <c r="I7" s="630"/>
      <c r="J7" s="629" t="s">
        <v>4</v>
      </c>
      <c r="K7" s="630"/>
      <c r="L7" s="629" t="s">
        <v>5</v>
      </c>
      <c r="M7" s="630"/>
      <c r="N7" s="629" t="s">
        <v>6</v>
      </c>
      <c r="O7" s="630"/>
      <c r="P7" s="629" t="s">
        <v>7</v>
      </c>
      <c r="Q7" s="630"/>
      <c r="R7" s="629" t="s">
        <v>8</v>
      </c>
      <c r="S7" s="630"/>
      <c r="T7" s="629" t="s">
        <v>9</v>
      </c>
      <c r="U7" s="630"/>
      <c r="V7" s="629" t="s">
        <v>10</v>
      </c>
      <c r="W7" s="630"/>
      <c r="X7" s="629" t="s">
        <v>11</v>
      </c>
      <c r="Y7" s="630"/>
      <c r="Z7" s="629" t="s">
        <v>12</v>
      </c>
      <c r="AA7" s="630"/>
      <c r="AB7" s="629" t="s">
        <v>13</v>
      </c>
      <c r="AC7" s="630"/>
      <c r="AD7" s="629" t="s">
        <v>2</v>
      </c>
      <c r="AE7" s="630"/>
      <c r="AF7" s="629" t="s">
        <v>3</v>
      </c>
      <c r="AG7" s="630"/>
      <c r="AH7" s="629" t="s">
        <v>4</v>
      </c>
      <c r="AI7" s="630"/>
      <c r="AJ7" s="629" t="s">
        <v>5</v>
      </c>
      <c r="AK7" s="630"/>
      <c r="AL7" s="629" t="s">
        <v>6</v>
      </c>
      <c r="AM7" s="630"/>
      <c r="AN7" s="629" t="s">
        <v>7</v>
      </c>
      <c r="AO7" s="630"/>
      <c r="AP7" s="629" t="s">
        <v>8</v>
      </c>
      <c r="AQ7" s="630"/>
      <c r="AR7" s="629" t="s">
        <v>9</v>
      </c>
      <c r="AS7" s="630"/>
      <c r="AT7" s="629" t="s">
        <v>10</v>
      </c>
      <c r="AU7" s="630"/>
      <c r="AV7" s="629" t="s">
        <v>11</v>
      </c>
      <c r="AW7" s="630"/>
      <c r="AX7" s="629" t="s">
        <v>12</v>
      </c>
      <c r="AY7" s="630"/>
      <c r="AZ7" s="629" t="s">
        <v>13</v>
      </c>
      <c r="BA7" s="630"/>
      <c r="BC7" s="204"/>
      <c r="BD7" s="50"/>
    </row>
    <row r="8" spans="1:56" ht="3" customHeight="1" x14ac:dyDescent="0.2">
      <c r="A8" s="188"/>
      <c r="B8" s="190"/>
      <c r="C8" s="190"/>
      <c r="D8" s="191"/>
      <c r="E8" s="211" t="s">
        <v>73</v>
      </c>
      <c r="F8" s="690"/>
      <c r="G8" s="690"/>
      <c r="H8" s="690"/>
      <c r="I8" s="690"/>
      <c r="J8" s="690"/>
      <c r="K8" s="690"/>
      <c r="L8" s="695"/>
      <c r="M8" s="696"/>
      <c r="N8" s="695"/>
      <c r="O8" s="696"/>
      <c r="P8" s="695"/>
      <c r="Q8" s="696"/>
      <c r="R8" s="695"/>
      <c r="S8" s="696"/>
      <c r="T8" s="695"/>
      <c r="U8" s="696"/>
      <c r="V8" s="695"/>
      <c r="W8" s="696"/>
      <c r="X8" s="695"/>
      <c r="Y8" s="696"/>
      <c r="Z8" s="695"/>
      <c r="AA8" s="696"/>
      <c r="AB8" s="695"/>
      <c r="AC8" s="696"/>
      <c r="AD8" s="695"/>
      <c r="AE8" s="696"/>
      <c r="AF8" s="695"/>
      <c r="AG8" s="696"/>
      <c r="AH8" s="695"/>
      <c r="AI8" s="696"/>
      <c r="AJ8" s="695"/>
      <c r="AK8" s="696"/>
      <c r="AL8" s="695"/>
      <c r="AM8" s="696"/>
      <c r="AN8" s="695"/>
      <c r="AO8" s="696"/>
      <c r="AP8" s="695"/>
      <c r="AQ8" s="696"/>
      <c r="AR8" s="695"/>
      <c r="AS8" s="696"/>
      <c r="AT8" s="695"/>
      <c r="AU8" s="696"/>
      <c r="AV8" s="695"/>
      <c r="AW8" s="696"/>
      <c r="AX8" s="695"/>
      <c r="AY8" s="696"/>
      <c r="AZ8" s="695"/>
      <c r="BA8" s="696"/>
      <c r="BB8" s="50"/>
      <c r="BD8" s="50"/>
    </row>
    <row r="9" spans="1:56" ht="9" customHeight="1" x14ac:dyDescent="0.2">
      <c r="A9" s="188"/>
      <c r="B9" s="189"/>
      <c r="C9" s="189"/>
      <c r="D9" s="206" t="s">
        <v>18</v>
      </c>
      <c r="E9" s="207">
        <f>SUM(F9:BA9)</f>
        <v>870</v>
      </c>
      <c r="F9" s="690"/>
      <c r="G9" s="690"/>
      <c r="H9" s="693">
        <v>40</v>
      </c>
      <c r="I9" s="693"/>
      <c r="J9" s="693">
        <v>40</v>
      </c>
      <c r="K9" s="693"/>
      <c r="L9" s="693">
        <v>40</v>
      </c>
      <c r="M9" s="693"/>
      <c r="N9" s="693">
        <v>40</v>
      </c>
      <c r="O9" s="693"/>
      <c r="P9" s="693">
        <v>40</v>
      </c>
      <c r="Q9" s="693"/>
      <c r="R9" s="693">
        <v>40</v>
      </c>
      <c r="S9" s="693"/>
      <c r="T9" s="693">
        <v>40</v>
      </c>
      <c r="U9" s="693"/>
      <c r="V9" s="693">
        <v>40</v>
      </c>
      <c r="W9" s="693"/>
      <c r="X9" s="693">
        <v>40</v>
      </c>
      <c r="Y9" s="693"/>
      <c r="Z9" s="693">
        <v>40</v>
      </c>
      <c r="AA9" s="693"/>
      <c r="AB9" s="693">
        <v>35</v>
      </c>
      <c r="AC9" s="693"/>
      <c r="AD9" s="693">
        <v>35</v>
      </c>
      <c r="AE9" s="693"/>
      <c r="AF9" s="693">
        <v>40</v>
      </c>
      <c r="AG9" s="693"/>
      <c r="AH9" s="693">
        <v>40</v>
      </c>
      <c r="AI9" s="693"/>
      <c r="AJ9" s="693">
        <v>40</v>
      </c>
      <c r="AK9" s="693"/>
      <c r="AL9" s="693">
        <v>40</v>
      </c>
      <c r="AM9" s="693"/>
      <c r="AN9" s="693">
        <v>40</v>
      </c>
      <c r="AO9" s="693"/>
      <c r="AP9" s="693">
        <v>40</v>
      </c>
      <c r="AQ9" s="693"/>
      <c r="AR9" s="693">
        <v>40</v>
      </c>
      <c r="AS9" s="693"/>
      <c r="AT9" s="693">
        <v>40</v>
      </c>
      <c r="AU9" s="693"/>
      <c r="AV9" s="693">
        <v>40</v>
      </c>
      <c r="AW9" s="693"/>
      <c r="AX9" s="693">
        <v>40</v>
      </c>
      <c r="AY9" s="693"/>
      <c r="AZ9" s="695"/>
      <c r="BA9" s="696"/>
      <c r="BB9" s="50"/>
      <c r="BD9" s="50"/>
    </row>
    <row r="10" spans="1:56" ht="9" customHeight="1" x14ac:dyDescent="0.2">
      <c r="A10" s="188"/>
      <c r="B10" s="189"/>
      <c r="C10" s="189"/>
      <c r="D10" s="206" t="s">
        <v>46</v>
      </c>
      <c r="E10" s="207">
        <f t="shared" ref="E10:E24" si="0">SUM(F10:BA10)</f>
        <v>430</v>
      </c>
      <c r="F10" s="690"/>
      <c r="G10" s="690"/>
      <c r="H10" s="693">
        <v>20</v>
      </c>
      <c r="I10" s="693"/>
      <c r="J10" s="693">
        <v>20</v>
      </c>
      <c r="K10" s="693"/>
      <c r="L10" s="693">
        <v>20</v>
      </c>
      <c r="M10" s="693"/>
      <c r="N10" s="693">
        <v>20</v>
      </c>
      <c r="O10" s="693"/>
      <c r="P10" s="693">
        <v>20</v>
      </c>
      <c r="Q10" s="693"/>
      <c r="R10" s="693">
        <v>20</v>
      </c>
      <c r="S10" s="693"/>
      <c r="T10" s="693">
        <v>20</v>
      </c>
      <c r="U10" s="693"/>
      <c r="V10" s="693">
        <v>20</v>
      </c>
      <c r="W10" s="693"/>
      <c r="X10" s="693">
        <v>20</v>
      </c>
      <c r="Y10" s="693"/>
      <c r="Z10" s="693">
        <v>20</v>
      </c>
      <c r="AA10" s="693"/>
      <c r="AB10" s="693">
        <v>15</v>
      </c>
      <c r="AC10" s="693"/>
      <c r="AD10" s="693">
        <v>15</v>
      </c>
      <c r="AE10" s="693"/>
      <c r="AF10" s="693">
        <v>20</v>
      </c>
      <c r="AG10" s="693"/>
      <c r="AH10" s="693">
        <v>20</v>
      </c>
      <c r="AI10" s="693"/>
      <c r="AJ10" s="693">
        <v>20</v>
      </c>
      <c r="AK10" s="693"/>
      <c r="AL10" s="693">
        <v>20</v>
      </c>
      <c r="AM10" s="693"/>
      <c r="AN10" s="693">
        <v>20</v>
      </c>
      <c r="AO10" s="693"/>
      <c r="AP10" s="693">
        <v>20</v>
      </c>
      <c r="AQ10" s="693"/>
      <c r="AR10" s="693">
        <v>20</v>
      </c>
      <c r="AS10" s="693"/>
      <c r="AT10" s="693">
        <v>20</v>
      </c>
      <c r="AU10" s="693"/>
      <c r="AV10" s="693">
        <v>20</v>
      </c>
      <c r="AW10" s="693"/>
      <c r="AX10" s="693">
        <v>20</v>
      </c>
      <c r="AY10" s="693"/>
      <c r="AZ10" s="695"/>
      <c r="BA10" s="696"/>
      <c r="BB10" s="50"/>
      <c r="BD10" s="50"/>
    </row>
    <row r="11" spans="1:56" ht="3" customHeight="1" x14ac:dyDescent="0.2">
      <c r="A11" s="188"/>
      <c r="B11" s="190"/>
      <c r="C11" s="190"/>
      <c r="D11" s="206"/>
      <c r="E11" s="207"/>
      <c r="F11" s="690"/>
      <c r="G11" s="690"/>
      <c r="H11" s="690"/>
      <c r="I11" s="690"/>
      <c r="J11" s="690"/>
      <c r="K11" s="690"/>
      <c r="L11" s="695"/>
      <c r="M11" s="696"/>
      <c r="N11" s="695"/>
      <c r="O11" s="696"/>
      <c r="P11" s="695"/>
      <c r="Q11" s="696"/>
      <c r="R11" s="695"/>
      <c r="S11" s="696"/>
      <c r="T11" s="695"/>
      <c r="U11" s="696"/>
      <c r="V11" s="695"/>
      <c r="W11" s="696"/>
      <c r="X11" s="695"/>
      <c r="Y11" s="696"/>
      <c r="Z11" s="695"/>
      <c r="AA11" s="696"/>
      <c r="AB11" s="695"/>
      <c r="AC11" s="696"/>
      <c r="AD11" s="695"/>
      <c r="AE11" s="696"/>
      <c r="AF11" s="695"/>
      <c r="AG11" s="696"/>
      <c r="AH11" s="695"/>
      <c r="AI11" s="696"/>
      <c r="AJ11" s="695"/>
      <c r="AK11" s="696"/>
      <c r="AL11" s="695"/>
      <c r="AM11" s="696"/>
      <c r="AN11" s="695"/>
      <c r="AO11" s="696"/>
      <c r="AP11" s="695"/>
      <c r="AQ11" s="696"/>
      <c r="AR11" s="695"/>
      <c r="AS11" s="696"/>
      <c r="AT11" s="695"/>
      <c r="AU11" s="696"/>
      <c r="AV11" s="695"/>
      <c r="AW11" s="696"/>
      <c r="AX11" s="695"/>
      <c r="AY11" s="696"/>
      <c r="AZ11" s="695"/>
      <c r="BA11" s="696"/>
      <c r="BB11" s="50"/>
      <c r="BD11" s="50"/>
    </row>
    <row r="12" spans="1:56" ht="9" customHeight="1" x14ac:dyDescent="0.2">
      <c r="A12" s="188"/>
      <c r="B12" s="190"/>
      <c r="C12" s="190"/>
      <c r="D12" s="206" t="s">
        <v>68</v>
      </c>
      <c r="E12" s="207">
        <f t="shared" si="0"/>
        <v>1760</v>
      </c>
      <c r="F12" s="690"/>
      <c r="G12" s="690"/>
      <c r="H12" s="694">
        <v>100</v>
      </c>
      <c r="I12" s="694"/>
      <c r="J12" s="694">
        <v>80</v>
      </c>
      <c r="K12" s="694"/>
      <c r="L12" s="694">
        <v>80</v>
      </c>
      <c r="M12" s="694"/>
      <c r="N12" s="694">
        <v>80</v>
      </c>
      <c r="O12" s="694"/>
      <c r="P12" s="694">
        <v>80</v>
      </c>
      <c r="Q12" s="694"/>
      <c r="R12" s="694">
        <v>80</v>
      </c>
      <c r="S12" s="694"/>
      <c r="T12" s="694">
        <v>80</v>
      </c>
      <c r="U12" s="694"/>
      <c r="V12" s="694">
        <v>80</v>
      </c>
      <c r="W12" s="694"/>
      <c r="X12" s="694">
        <v>80</v>
      </c>
      <c r="Y12" s="694"/>
      <c r="Z12" s="694">
        <v>80</v>
      </c>
      <c r="AA12" s="694"/>
      <c r="AB12" s="694">
        <v>70</v>
      </c>
      <c r="AC12" s="694"/>
      <c r="AD12" s="694">
        <v>70</v>
      </c>
      <c r="AE12" s="694"/>
      <c r="AF12" s="694">
        <v>80</v>
      </c>
      <c r="AG12" s="694"/>
      <c r="AH12" s="694">
        <v>80</v>
      </c>
      <c r="AI12" s="694"/>
      <c r="AJ12" s="694">
        <v>80</v>
      </c>
      <c r="AK12" s="694"/>
      <c r="AL12" s="694">
        <v>80</v>
      </c>
      <c r="AM12" s="694"/>
      <c r="AN12" s="694">
        <v>80</v>
      </c>
      <c r="AO12" s="694"/>
      <c r="AP12" s="694">
        <v>80</v>
      </c>
      <c r="AQ12" s="694"/>
      <c r="AR12" s="694">
        <v>80</v>
      </c>
      <c r="AS12" s="694"/>
      <c r="AT12" s="694">
        <v>80</v>
      </c>
      <c r="AU12" s="694"/>
      <c r="AV12" s="694">
        <v>80</v>
      </c>
      <c r="AW12" s="694"/>
      <c r="AX12" s="694">
        <v>80</v>
      </c>
      <c r="AY12" s="694"/>
      <c r="AZ12" s="695"/>
      <c r="BA12" s="696"/>
      <c r="BB12" s="50"/>
      <c r="BD12" s="50"/>
    </row>
    <row r="13" spans="1:56" ht="3" customHeight="1" x14ac:dyDescent="0.2">
      <c r="A13" s="188"/>
      <c r="B13" s="190"/>
      <c r="C13" s="190"/>
      <c r="D13" s="208"/>
      <c r="E13" s="207"/>
      <c r="F13" s="690"/>
      <c r="G13" s="690"/>
      <c r="H13" s="690"/>
      <c r="I13" s="690"/>
      <c r="J13" s="690"/>
      <c r="K13" s="690"/>
      <c r="L13" s="695"/>
      <c r="M13" s="696"/>
      <c r="N13" s="695"/>
      <c r="O13" s="696"/>
      <c r="P13" s="695"/>
      <c r="Q13" s="696"/>
      <c r="R13" s="695"/>
      <c r="S13" s="696"/>
      <c r="T13" s="695"/>
      <c r="U13" s="696"/>
      <c r="V13" s="695"/>
      <c r="W13" s="696"/>
      <c r="X13" s="695"/>
      <c r="Y13" s="696"/>
      <c r="Z13" s="695"/>
      <c r="AA13" s="696"/>
      <c r="AB13" s="695"/>
      <c r="AC13" s="696"/>
      <c r="AD13" s="695"/>
      <c r="AE13" s="696"/>
      <c r="AF13" s="695"/>
      <c r="AG13" s="696"/>
      <c r="AH13" s="695"/>
      <c r="AI13" s="696"/>
      <c r="AJ13" s="695"/>
      <c r="AK13" s="696"/>
      <c r="AL13" s="695"/>
      <c r="AM13" s="696"/>
      <c r="AN13" s="695"/>
      <c r="AO13" s="696"/>
      <c r="AP13" s="695"/>
      <c r="AQ13" s="696"/>
      <c r="AR13" s="695"/>
      <c r="AS13" s="696"/>
      <c r="AT13" s="695"/>
      <c r="AU13" s="696"/>
      <c r="AV13" s="695"/>
      <c r="AW13" s="696"/>
      <c r="AX13" s="695"/>
      <c r="AY13" s="696"/>
      <c r="AZ13" s="695"/>
      <c r="BA13" s="696"/>
      <c r="BB13" s="50"/>
      <c r="BD13" s="50"/>
    </row>
    <row r="14" spans="1:56" ht="9" customHeight="1" x14ac:dyDescent="0.2">
      <c r="B14" s="192"/>
      <c r="C14" s="192"/>
      <c r="D14" s="206" t="s">
        <v>69</v>
      </c>
      <c r="E14" s="207">
        <f t="shared" si="0"/>
        <v>3280</v>
      </c>
      <c r="F14" s="690"/>
      <c r="G14" s="690"/>
      <c r="H14" s="694">
        <v>150</v>
      </c>
      <c r="I14" s="694"/>
      <c r="J14" s="694">
        <v>150</v>
      </c>
      <c r="K14" s="694"/>
      <c r="L14" s="694">
        <v>150</v>
      </c>
      <c r="M14" s="694"/>
      <c r="N14" s="694">
        <v>150</v>
      </c>
      <c r="O14" s="694"/>
      <c r="P14" s="694">
        <v>150</v>
      </c>
      <c r="Q14" s="694"/>
      <c r="R14" s="694">
        <v>150</v>
      </c>
      <c r="S14" s="694"/>
      <c r="T14" s="694">
        <v>150</v>
      </c>
      <c r="U14" s="694"/>
      <c r="V14" s="694">
        <v>150</v>
      </c>
      <c r="W14" s="694"/>
      <c r="X14" s="694">
        <v>150</v>
      </c>
      <c r="Y14" s="694"/>
      <c r="Z14" s="694">
        <v>150</v>
      </c>
      <c r="AA14" s="694"/>
      <c r="AB14" s="694">
        <v>140</v>
      </c>
      <c r="AC14" s="694"/>
      <c r="AD14" s="694">
        <v>140</v>
      </c>
      <c r="AE14" s="694"/>
      <c r="AF14" s="694">
        <v>150</v>
      </c>
      <c r="AG14" s="694"/>
      <c r="AH14" s="694">
        <v>150</v>
      </c>
      <c r="AI14" s="694"/>
      <c r="AJ14" s="694">
        <v>150</v>
      </c>
      <c r="AK14" s="694"/>
      <c r="AL14" s="694">
        <v>150</v>
      </c>
      <c r="AM14" s="694"/>
      <c r="AN14" s="694">
        <v>150</v>
      </c>
      <c r="AO14" s="694"/>
      <c r="AP14" s="694">
        <v>150</v>
      </c>
      <c r="AQ14" s="694"/>
      <c r="AR14" s="694">
        <v>150</v>
      </c>
      <c r="AS14" s="694"/>
      <c r="AT14" s="694">
        <v>150</v>
      </c>
      <c r="AU14" s="694"/>
      <c r="AV14" s="694">
        <v>150</v>
      </c>
      <c r="AW14" s="694"/>
      <c r="AX14" s="694">
        <v>150</v>
      </c>
      <c r="AY14" s="694"/>
      <c r="AZ14" s="695"/>
      <c r="BA14" s="696"/>
      <c r="BB14" s="50"/>
      <c r="BD14" s="50"/>
    </row>
    <row r="15" spans="1:56" ht="3" customHeight="1" x14ac:dyDescent="0.2">
      <c r="B15" s="192"/>
      <c r="C15" s="195"/>
      <c r="D15" s="209"/>
      <c r="E15" s="207"/>
      <c r="F15" s="690"/>
      <c r="G15" s="690"/>
      <c r="H15" s="690"/>
      <c r="I15" s="690"/>
      <c r="J15" s="690"/>
      <c r="K15" s="690"/>
      <c r="L15" s="695"/>
      <c r="M15" s="696"/>
      <c r="N15" s="695"/>
      <c r="O15" s="696"/>
      <c r="P15" s="695"/>
      <c r="Q15" s="696"/>
      <c r="R15" s="695"/>
      <c r="S15" s="696"/>
      <c r="T15" s="695"/>
      <c r="U15" s="696"/>
      <c r="V15" s="695"/>
      <c r="W15" s="696"/>
      <c r="X15" s="695"/>
      <c r="Y15" s="696"/>
      <c r="Z15" s="695"/>
      <c r="AA15" s="696"/>
      <c r="AB15" s="695"/>
      <c r="AC15" s="696"/>
      <c r="AD15" s="695"/>
      <c r="AE15" s="696"/>
      <c r="AF15" s="695"/>
      <c r="AG15" s="696"/>
      <c r="AH15" s="695"/>
      <c r="AI15" s="696"/>
      <c r="AJ15" s="695"/>
      <c r="AK15" s="696"/>
      <c r="AL15" s="695"/>
      <c r="AM15" s="696"/>
      <c r="AN15" s="695"/>
      <c r="AO15" s="696"/>
      <c r="AP15" s="695"/>
      <c r="AQ15" s="696"/>
      <c r="AR15" s="695"/>
      <c r="AS15" s="696"/>
      <c r="AT15" s="695"/>
      <c r="AU15" s="696"/>
      <c r="AV15" s="695"/>
      <c r="AW15" s="696"/>
      <c r="AX15" s="695"/>
      <c r="AY15" s="696"/>
      <c r="AZ15" s="695"/>
      <c r="BA15" s="696"/>
      <c r="BB15" s="50"/>
      <c r="BD15" s="50"/>
    </row>
    <row r="16" spans="1:56" ht="9" customHeight="1" x14ac:dyDescent="0.2">
      <c r="B16" s="187"/>
      <c r="C16" s="187"/>
      <c r="D16" s="206" t="s">
        <v>69</v>
      </c>
      <c r="E16" s="207">
        <f t="shared" si="0"/>
        <v>3280</v>
      </c>
      <c r="F16" s="695"/>
      <c r="G16" s="696"/>
      <c r="H16" s="694">
        <v>150</v>
      </c>
      <c r="I16" s="694"/>
      <c r="J16" s="694">
        <v>150</v>
      </c>
      <c r="K16" s="694"/>
      <c r="L16" s="694">
        <v>150</v>
      </c>
      <c r="M16" s="694"/>
      <c r="N16" s="694">
        <v>150</v>
      </c>
      <c r="O16" s="694"/>
      <c r="P16" s="694">
        <v>150</v>
      </c>
      <c r="Q16" s="694"/>
      <c r="R16" s="694">
        <v>150</v>
      </c>
      <c r="S16" s="694"/>
      <c r="T16" s="694">
        <v>150</v>
      </c>
      <c r="U16" s="694"/>
      <c r="V16" s="694">
        <v>150</v>
      </c>
      <c r="W16" s="694"/>
      <c r="X16" s="694">
        <v>150</v>
      </c>
      <c r="Y16" s="694"/>
      <c r="Z16" s="694">
        <v>150</v>
      </c>
      <c r="AA16" s="694"/>
      <c r="AB16" s="694">
        <v>140</v>
      </c>
      <c r="AC16" s="694"/>
      <c r="AD16" s="694">
        <v>140</v>
      </c>
      <c r="AE16" s="694"/>
      <c r="AF16" s="694">
        <v>150</v>
      </c>
      <c r="AG16" s="694"/>
      <c r="AH16" s="694">
        <v>150</v>
      </c>
      <c r="AI16" s="694"/>
      <c r="AJ16" s="694">
        <v>150</v>
      </c>
      <c r="AK16" s="694"/>
      <c r="AL16" s="694">
        <v>150</v>
      </c>
      <c r="AM16" s="694"/>
      <c r="AN16" s="694">
        <v>150</v>
      </c>
      <c r="AO16" s="694"/>
      <c r="AP16" s="694">
        <v>150</v>
      </c>
      <c r="AQ16" s="694"/>
      <c r="AR16" s="694">
        <v>150</v>
      </c>
      <c r="AS16" s="694"/>
      <c r="AT16" s="694">
        <v>150</v>
      </c>
      <c r="AU16" s="694"/>
      <c r="AV16" s="694">
        <v>150</v>
      </c>
      <c r="AW16" s="694"/>
      <c r="AX16" s="694">
        <v>150</v>
      </c>
      <c r="AY16" s="694"/>
      <c r="AZ16" s="695"/>
      <c r="BA16" s="696"/>
      <c r="BB16" s="50"/>
      <c r="BD16" s="50"/>
    </row>
    <row r="17" spans="2:56" ht="3" customHeight="1" x14ac:dyDescent="0.2">
      <c r="B17" s="186"/>
      <c r="C17" s="186"/>
      <c r="D17" s="206"/>
      <c r="E17" s="207"/>
      <c r="F17" s="690"/>
      <c r="G17" s="690"/>
      <c r="H17" s="690"/>
      <c r="I17" s="690"/>
      <c r="J17" s="690"/>
      <c r="K17" s="690"/>
      <c r="L17" s="695"/>
      <c r="M17" s="696"/>
      <c r="N17" s="695"/>
      <c r="O17" s="696"/>
      <c r="P17" s="695"/>
      <c r="Q17" s="696"/>
      <c r="R17" s="695"/>
      <c r="S17" s="696"/>
      <c r="T17" s="695"/>
      <c r="U17" s="696"/>
      <c r="V17" s="695"/>
      <c r="W17" s="696"/>
      <c r="X17" s="695"/>
      <c r="Y17" s="696"/>
      <c r="Z17" s="695"/>
      <c r="AA17" s="696"/>
      <c r="AB17" s="695"/>
      <c r="AC17" s="696"/>
      <c r="AD17" s="695"/>
      <c r="AE17" s="696"/>
      <c r="AF17" s="695"/>
      <c r="AG17" s="696"/>
      <c r="AH17" s="695"/>
      <c r="AI17" s="696"/>
      <c r="AJ17" s="695"/>
      <c r="AK17" s="696"/>
      <c r="AL17" s="695"/>
      <c r="AM17" s="696"/>
      <c r="AN17" s="695"/>
      <c r="AO17" s="696"/>
      <c r="AP17" s="695"/>
      <c r="AQ17" s="696"/>
      <c r="AR17" s="695"/>
      <c r="AS17" s="696"/>
      <c r="AT17" s="695"/>
      <c r="AU17" s="696"/>
      <c r="AV17" s="695"/>
      <c r="AW17" s="696"/>
      <c r="AX17" s="695"/>
      <c r="AY17" s="696"/>
      <c r="AZ17" s="695"/>
      <c r="BA17" s="696"/>
      <c r="BB17" s="50"/>
      <c r="BD17" s="50"/>
    </row>
    <row r="18" spans="2:56" ht="9" customHeight="1" x14ac:dyDescent="0.2">
      <c r="B18" s="192"/>
      <c r="C18" s="192"/>
      <c r="D18" s="206" t="s">
        <v>69</v>
      </c>
      <c r="E18" s="207">
        <f t="shared" si="0"/>
        <v>1640</v>
      </c>
      <c r="F18" s="690"/>
      <c r="G18" s="690"/>
      <c r="H18" s="694">
        <v>75</v>
      </c>
      <c r="I18" s="694"/>
      <c r="J18" s="694">
        <v>75</v>
      </c>
      <c r="K18" s="694"/>
      <c r="L18" s="694">
        <v>75</v>
      </c>
      <c r="M18" s="694"/>
      <c r="N18" s="694">
        <v>75</v>
      </c>
      <c r="O18" s="694"/>
      <c r="P18" s="694">
        <v>75</v>
      </c>
      <c r="Q18" s="694"/>
      <c r="R18" s="694">
        <v>75</v>
      </c>
      <c r="S18" s="694"/>
      <c r="T18" s="694">
        <v>75</v>
      </c>
      <c r="U18" s="694"/>
      <c r="V18" s="694">
        <v>75</v>
      </c>
      <c r="W18" s="694"/>
      <c r="X18" s="694">
        <v>75</v>
      </c>
      <c r="Y18" s="694"/>
      <c r="Z18" s="694">
        <v>75</v>
      </c>
      <c r="AA18" s="694"/>
      <c r="AB18" s="694">
        <v>70</v>
      </c>
      <c r="AC18" s="694"/>
      <c r="AD18" s="694">
        <v>70</v>
      </c>
      <c r="AE18" s="694"/>
      <c r="AF18" s="694">
        <v>75</v>
      </c>
      <c r="AG18" s="694"/>
      <c r="AH18" s="694">
        <v>75</v>
      </c>
      <c r="AI18" s="694"/>
      <c r="AJ18" s="694">
        <v>75</v>
      </c>
      <c r="AK18" s="694"/>
      <c r="AL18" s="694">
        <v>75</v>
      </c>
      <c r="AM18" s="694"/>
      <c r="AN18" s="694">
        <v>75</v>
      </c>
      <c r="AO18" s="694"/>
      <c r="AP18" s="694">
        <v>75</v>
      </c>
      <c r="AQ18" s="694"/>
      <c r="AR18" s="694">
        <v>75</v>
      </c>
      <c r="AS18" s="694"/>
      <c r="AT18" s="694">
        <v>75</v>
      </c>
      <c r="AU18" s="694"/>
      <c r="AV18" s="694">
        <v>75</v>
      </c>
      <c r="AW18" s="694"/>
      <c r="AX18" s="694">
        <v>75</v>
      </c>
      <c r="AY18" s="694"/>
      <c r="AZ18" s="695"/>
      <c r="BA18" s="696"/>
      <c r="BB18" s="50"/>
      <c r="BD18" s="50"/>
    </row>
    <row r="19" spans="2:56" ht="3" customHeight="1" x14ac:dyDescent="0.2">
      <c r="B19" s="186"/>
      <c r="C19" s="186"/>
      <c r="D19" s="206"/>
      <c r="E19" s="207"/>
      <c r="F19" s="690"/>
      <c r="G19" s="690"/>
      <c r="H19" s="690"/>
      <c r="I19" s="690"/>
      <c r="J19" s="690"/>
      <c r="K19" s="690"/>
      <c r="L19" s="695"/>
      <c r="M19" s="696"/>
      <c r="N19" s="695"/>
      <c r="O19" s="696"/>
      <c r="P19" s="695"/>
      <c r="Q19" s="696"/>
      <c r="R19" s="695"/>
      <c r="S19" s="696"/>
      <c r="T19" s="695"/>
      <c r="U19" s="696"/>
      <c r="V19" s="695"/>
      <c r="W19" s="696"/>
      <c r="X19" s="695"/>
      <c r="Y19" s="696"/>
      <c r="Z19" s="695"/>
      <c r="AA19" s="696"/>
      <c r="AB19" s="695"/>
      <c r="AC19" s="696"/>
      <c r="AD19" s="695"/>
      <c r="AE19" s="696"/>
      <c r="AF19" s="695"/>
      <c r="AG19" s="696"/>
      <c r="AH19" s="695"/>
      <c r="AI19" s="696"/>
      <c r="AJ19" s="695"/>
      <c r="AK19" s="696"/>
      <c r="AL19" s="695"/>
      <c r="AM19" s="696"/>
      <c r="AN19" s="695"/>
      <c r="AO19" s="696"/>
      <c r="AP19" s="695"/>
      <c r="AQ19" s="696"/>
      <c r="AR19" s="695"/>
      <c r="AS19" s="696"/>
      <c r="AT19" s="695"/>
      <c r="AU19" s="696"/>
      <c r="AV19" s="695"/>
      <c r="AW19" s="696"/>
      <c r="AX19" s="695"/>
      <c r="AY19" s="696"/>
      <c r="AZ19" s="695"/>
      <c r="BA19" s="696"/>
      <c r="BB19" s="50"/>
      <c r="BD19" s="50"/>
    </row>
    <row r="20" spans="2:56" ht="9" customHeight="1" x14ac:dyDescent="0.2">
      <c r="B20" s="192"/>
      <c r="C20" s="192"/>
      <c r="D20" s="206" t="s">
        <v>69</v>
      </c>
      <c r="E20" s="207">
        <f t="shared" si="0"/>
        <v>1640</v>
      </c>
      <c r="F20" s="690"/>
      <c r="G20" s="690"/>
      <c r="H20" s="694">
        <v>75</v>
      </c>
      <c r="I20" s="694"/>
      <c r="J20" s="694">
        <v>75</v>
      </c>
      <c r="K20" s="694"/>
      <c r="L20" s="694">
        <v>75</v>
      </c>
      <c r="M20" s="694"/>
      <c r="N20" s="694">
        <v>75</v>
      </c>
      <c r="O20" s="694"/>
      <c r="P20" s="694">
        <v>75</v>
      </c>
      <c r="Q20" s="694"/>
      <c r="R20" s="694">
        <v>75</v>
      </c>
      <c r="S20" s="694"/>
      <c r="T20" s="694">
        <v>75</v>
      </c>
      <c r="U20" s="694"/>
      <c r="V20" s="694">
        <v>75</v>
      </c>
      <c r="W20" s="694"/>
      <c r="X20" s="694">
        <v>75</v>
      </c>
      <c r="Y20" s="694"/>
      <c r="Z20" s="694">
        <v>75</v>
      </c>
      <c r="AA20" s="694"/>
      <c r="AB20" s="694">
        <v>70</v>
      </c>
      <c r="AC20" s="694"/>
      <c r="AD20" s="694">
        <v>70</v>
      </c>
      <c r="AE20" s="694"/>
      <c r="AF20" s="694">
        <v>75</v>
      </c>
      <c r="AG20" s="694"/>
      <c r="AH20" s="694">
        <v>75</v>
      </c>
      <c r="AI20" s="694"/>
      <c r="AJ20" s="694">
        <v>75</v>
      </c>
      <c r="AK20" s="694"/>
      <c r="AL20" s="694">
        <v>75</v>
      </c>
      <c r="AM20" s="694"/>
      <c r="AN20" s="694">
        <v>75</v>
      </c>
      <c r="AO20" s="694"/>
      <c r="AP20" s="694">
        <v>75</v>
      </c>
      <c r="AQ20" s="694"/>
      <c r="AR20" s="694">
        <v>75</v>
      </c>
      <c r="AS20" s="694"/>
      <c r="AT20" s="694">
        <v>75</v>
      </c>
      <c r="AU20" s="694"/>
      <c r="AV20" s="694">
        <v>75</v>
      </c>
      <c r="AW20" s="694"/>
      <c r="AX20" s="694">
        <v>75</v>
      </c>
      <c r="AY20" s="694"/>
      <c r="AZ20" s="695"/>
      <c r="BA20" s="696"/>
      <c r="BB20" s="50"/>
      <c r="BD20" s="50"/>
    </row>
    <row r="21" spans="2:56" ht="3" customHeight="1" x14ac:dyDescent="0.2">
      <c r="B21" s="192"/>
      <c r="C21" s="192"/>
      <c r="D21" s="206"/>
      <c r="E21" s="207"/>
      <c r="F21" s="690"/>
      <c r="G21" s="690"/>
      <c r="H21" s="690"/>
      <c r="I21" s="690"/>
      <c r="J21" s="690"/>
      <c r="K21" s="690"/>
      <c r="L21" s="695"/>
      <c r="M21" s="696"/>
      <c r="N21" s="695"/>
      <c r="O21" s="696"/>
      <c r="P21" s="695"/>
      <c r="Q21" s="696"/>
      <c r="R21" s="695"/>
      <c r="S21" s="696"/>
      <c r="T21" s="695"/>
      <c r="U21" s="696"/>
      <c r="V21" s="695"/>
      <c r="W21" s="696"/>
      <c r="X21" s="695"/>
      <c r="Y21" s="696"/>
      <c r="Z21" s="695"/>
      <c r="AA21" s="696"/>
      <c r="AB21" s="695"/>
      <c r="AC21" s="696"/>
      <c r="AD21" s="695"/>
      <c r="AE21" s="696"/>
      <c r="AF21" s="695"/>
      <c r="AG21" s="696"/>
      <c r="AH21" s="695"/>
      <c r="AI21" s="696"/>
      <c r="AJ21" s="695"/>
      <c r="AK21" s="696"/>
      <c r="AL21" s="695"/>
      <c r="AM21" s="696"/>
      <c r="AN21" s="695"/>
      <c r="AO21" s="696"/>
      <c r="AP21" s="695"/>
      <c r="AQ21" s="696"/>
      <c r="AR21" s="695"/>
      <c r="AS21" s="696"/>
      <c r="AT21" s="695"/>
      <c r="AU21" s="696"/>
      <c r="AV21" s="695"/>
      <c r="AW21" s="696"/>
      <c r="AX21" s="695"/>
      <c r="AY21" s="696"/>
      <c r="AZ21" s="695"/>
      <c r="BA21" s="696"/>
      <c r="BB21" s="50"/>
      <c r="BD21" s="50"/>
    </row>
    <row r="22" spans="2:56" ht="9" customHeight="1" x14ac:dyDescent="0.2">
      <c r="B22" s="187"/>
      <c r="C22" s="187"/>
      <c r="D22" s="206" t="s">
        <v>69</v>
      </c>
      <c r="E22" s="207">
        <f t="shared" si="0"/>
        <v>3280</v>
      </c>
      <c r="F22" s="695"/>
      <c r="G22" s="696"/>
      <c r="H22" s="694">
        <v>150</v>
      </c>
      <c r="I22" s="694"/>
      <c r="J22" s="694">
        <v>150</v>
      </c>
      <c r="K22" s="694"/>
      <c r="L22" s="694">
        <v>150</v>
      </c>
      <c r="M22" s="694"/>
      <c r="N22" s="694">
        <v>150</v>
      </c>
      <c r="O22" s="694"/>
      <c r="P22" s="694">
        <v>150</v>
      </c>
      <c r="Q22" s="694"/>
      <c r="R22" s="694">
        <v>150</v>
      </c>
      <c r="S22" s="694"/>
      <c r="T22" s="694">
        <v>150</v>
      </c>
      <c r="U22" s="694"/>
      <c r="V22" s="694">
        <v>150</v>
      </c>
      <c r="W22" s="694"/>
      <c r="X22" s="694">
        <v>150</v>
      </c>
      <c r="Y22" s="694"/>
      <c r="Z22" s="694">
        <v>150</v>
      </c>
      <c r="AA22" s="694"/>
      <c r="AB22" s="694">
        <v>140</v>
      </c>
      <c r="AC22" s="694"/>
      <c r="AD22" s="694">
        <v>140</v>
      </c>
      <c r="AE22" s="694"/>
      <c r="AF22" s="694">
        <v>150</v>
      </c>
      <c r="AG22" s="694"/>
      <c r="AH22" s="694">
        <v>150</v>
      </c>
      <c r="AI22" s="694"/>
      <c r="AJ22" s="694">
        <v>150</v>
      </c>
      <c r="AK22" s="694"/>
      <c r="AL22" s="694">
        <v>150</v>
      </c>
      <c r="AM22" s="694"/>
      <c r="AN22" s="694">
        <v>150</v>
      </c>
      <c r="AO22" s="694"/>
      <c r="AP22" s="694">
        <v>150</v>
      </c>
      <c r="AQ22" s="694"/>
      <c r="AR22" s="694">
        <v>150</v>
      </c>
      <c r="AS22" s="694"/>
      <c r="AT22" s="694">
        <v>150</v>
      </c>
      <c r="AU22" s="694"/>
      <c r="AV22" s="694">
        <v>150</v>
      </c>
      <c r="AW22" s="694"/>
      <c r="AX22" s="694">
        <v>150</v>
      </c>
      <c r="AY22" s="694"/>
      <c r="AZ22" s="695"/>
      <c r="BA22" s="696"/>
      <c r="BB22" s="50"/>
      <c r="BD22" s="50"/>
    </row>
    <row r="23" spans="2:56" ht="3" customHeight="1" x14ac:dyDescent="0.2">
      <c r="B23" s="187"/>
      <c r="C23" s="187"/>
      <c r="D23" s="206"/>
      <c r="E23" s="207"/>
      <c r="F23" s="695"/>
      <c r="G23" s="696"/>
      <c r="H23" s="695"/>
      <c r="I23" s="696"/>
      <c r="J23" s="695"/>
      <c r="K23" s="696"/>
      <c r="L23" s="695"/>
      <c r="M23" s="696"/>
      <c r="N23" s="695"/>
      <c r="O23" s="696"/>
      <c r="P23" s="695"/>
      <c r="Q23" s="696"/>
      <c r="R23" s="695"/>
      <c r="S23" s="696"/>
      <c r="T23" s="695"/>
      <c r="U23" s="696"/>
      <c r="V23" s="695"/>
      <c r="W23" s="696"/>
      <c r="X23" s="695"/>
      <c r="Y23" s="696"/>
      <c r="Z23" s="695"/>
      <c r="AA23" s="696"/>
      <c r="AB23" s="695"/>
      <c r="AC23" s="696"/>
      <c r="AD23" s="695"/>
      <c r="AE23" s="696"/>
      <c r="AF23" s="695"/>
      <c r="AG23" s="696"/>
      <c r="AH23" s="695"/>
      <c r="AI23" s="696"/>
      <c r="AJ23" s="695"/>
      <c r="AK23" s="696"/>
      <c r="AL23" s="695"/>
      <c r="AM23" s="696"/>
      <c r="AN23" s="695"/>
      <c r="AO23" s="696"/>
      <c r="AP23" s="695"/>
      <c r="AQ23" s="696"/>
      <c r="AR23" s="695"/>
      <c r="AS23" s="696"/>
      <c r="AT23" s="695"/>
      <c r="AU23" s="696"/>
      <c r="AV23" s="695"/>
      <c r="AW23" s="696"/>
      <c r="AX23" s="695"/>
      <c r="AY23" s="696"/>
      <c r="AZ23" s="695"/>
      <c r="BA23" s="696"/>
      <c r="BB23" s="50"/>
      <c r="BD23" s="50"/>
    </row>
    <row r="24" spans="2:56" ht="9" customHeight="1" x14ac:dyDescent="0.2">
      <c r="B24" s="186"/>
      <c r="C24" s="186"/>
      <c r="D24" s="206" t="s">
        <v>70</v>
      </c>
      <c r="E24" s="207">
        <f t="shared" si="0"/>
        <v>320</v>
      </c>
      <c r="F24" s="695"/>
      <c r="G24" s="696"/>
      <c r="H24" s="694">
        <v>15</v>
      </c>
      <c r="I24" s="694"/>
      <c r="J24" s="694">
        <v>15</v>
      </c>
      <c r="K24" s="694"/>
      <c r="L24" s="694">
        <v>15</v>
      </c>
      <c r="M24" s="694"/>
      <c r="N24" s="694">
        <v>15</v>
      </c>
      <c r="O24" s="694"/>
      <c r="P24" s="694">
        <v>15</v>
      </c>
      <c r="Q24" s="694"/>
      <c r="R24" s="694">
        <v>15</v>
      </c>
      <c r="S24" s="694"/>
      <c r="T24" s="694">
        <v>15</v>
      </c>
      <c r="U24" s="694"/>
      <c r="V24" s="694">
        <v>15</v>
      </c>
      <c r="W24" s="694"/>
      <c r="X24" s="694">
        <v>15</v>
      </c>
      <c r="Y24" s="694"/>
      <c r="Z24" s="694">
        <v>15</v>
      </c>
      <c r="AA24" s="694"/>
      <c r="AB24" s="694">
        <v>10</v>
      </c>
      <c r="AC24" s="694"/>
      <c r="AD24" s="694">
        <v>10</v>
      </c>
      <c r="AE24" s="694"/>
      <c r="AF24" s="694">
        <v>15</v>
      </c>
      <c r="AG24" s="694"/>
      <c r="AH24" s="694">
        <v>15</v>
      </c>
      <c r="AI24" s="694"/>
      <c r="AJ24" s="694">
        <v>15</v>
      </c>
      <c r="AK24" s="694"/>
      <c r="AL24" s="694">
        <v>15</v>
      </c>
      <c r="AM24" s="694"/>
      <c r="AN24" s="694">
        <v>15</v>
      </c>
      <c r="AO24" s="694"/>
      <c r="AP24" s="694">
        <v>15</v>
      </c>
      <c r="AQ24" s="694"/>
      <c r="AR24" s="694">
        <v>15</v>
      </c>
      <c r="AS24" s="694"/>
      <c r="AT24" s="694">
        <v>15</v>
      </c>
      <c r="AU24" s="694"/>
      <c r="AV24" s="694">
        <v>15</v>
      </c>
      <c r="AW24" s="694"/>
      <c r="AX24" s="694">
        <v>15</v>
      </c>
      <c r="AY24" s="694"/>
      <c r="AZ24" s="695"/>
      <c r="BA24" s="696"/>
      <c r="BB24" s="50"/>
      <c r="BD24" s="50"/>
    </row>
    <row r="25" spans="2:56" ht="3" customHeight="1" x14ac:dyDescent="0.2">
      <c r="B25" s="186"/>
      <c r="C25" s="186"/>
      <c r="D25" s="206"/>
      <c r="E25" s="210"/>
      <c r="F25" s="690"/>
      <c r="G25" s="690"/>
      <c r="H25" s="690"/>
      <c r="I25" s="690"/>
      <c r="J25" s="690"/>
      <c r="K25" s="690"/>
      <c r="L25" s="695"/>
      <c r="M25" s="696"/>
      <c r="N25" s="695"/>
      <c r="O25" s="696"/>
      <c r="P25" s="695"/>
      <c r="Q25" s="696"/>
      <c r="R25" s="695"/>
      <c r="S25" s="696"/>
      <c r="T25" s="695"/>
      <c r="U25" s="696"/>
      <c r="V25" s="695"/>
      <c r="W25" s="696"/>
      <c r="X25" s="695"/>
      <c r="Y25" s="696"/>
      <c r="Z25" s="695"/>
      <c r="AA25" s="696"/>
      <c r="AB25" s="695"/>
      <c r="AC25" s="696"/>
      <c r="AD25" s="695"/>
      <c r="AE25" s="696"/>
      <c r="AF25" s="695"/>
      <c r="AG25" s="696"/>
      <c r="AH25" s="695"/>
      <c r="AI25" s="696"/>
      <c r="AJ25" s="695"/>
      <c r="AK25" s="696"/>
      <c r="AL25" s="695"/>
      <c r="AM25" s="696"/>
      <c r="AN25" s="695"/>
      <c r="AO25" s="696"/>
      <c r="AP25" s="695"/>
      <c r="AQ25" s="696"/>
      <c r="AR25" s="695"/>
      <c r="AS25" s="696"/>
      <c r="AT25" s="695"/>
      <c r="AU25" s="696"/>
      <c r="AV25" s="695"/>
      <c r="AW25" s="696"/>
      <c r="AX25" s="695"/>
      <c r="AY25" s="696"/>
      <c r="AZ25" s="695"/>
      <c r="BA25" s="696"/>
      <c r="BB25" s="50"/>
      <c r="BD25" s="50"/>
    </row>
    <row r="26" spans="2:56" ht="5.25" customHeight="1" x14ac:dyDescent="0.2">
      <c r="B26" s="186"/>
      <c r="C26" s="193"/>
      <c r="D26" s="117"/>
      <c r="E26" s="1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D26" s="50"/>
    </row>
    <row r="27" spans="2:56" ht="9" customHeight="1" x14ac:dyDescent="0.2">
      <c r="B27" s="186"/>
      <c r="C27" s="187"/>
      <c r="D27" s="738" t="s">
        <v>71</v>
      </c>
      <c r="E27" s="739"/>
      <c r="F27" s="737">
        <f>SUM(F8:G25)</f>
        <v>0</v>
      </c>
      <c r="G27" s="737"/>
      <c r="H27" s="737">
        <f>SUM(H8:I25)</f>
        <v>775</v>
      </c>
      <c r="I27" s="737"/>
      <c r="J27" s="737">
        <f>SUM(J8:K25)</f>
        <v>755</v>
      </c>
      <c r="K27" s="737"/>
      <c r="L27" s="737">
        <f>SUM(L8:M25)</f>
        <v>755</v>
      </c>
      <c r="M27" s="737"/>
      <c r="N27" s="737">
        <f>SUM(N8:O25)</f>
        <v>755</v>
      </c>
      <c r="O27" s="737"/>
      <c r="P27" s="737">
        <f>SUM(P8:Q25)</f>
        <v>755</v>
      </c>
      <c r="Q27" s="737"/>
      <c r="R27" s="737">
        <f>SUM(R8:S25)</f>
        <v>755</v>
      </c>
      <c r="S27" s="737"/>
      <c r="T27" s="737">
        <f>SUM(T8:U25)</f>
        <v>755</v>
      </c>
      <c r="U27" s="737"/>
      <c r="V27" s="737">
        <f>SUM(V8:W25)</f>
        <v>755</v>
      </c>
      <c r="W27" s="737"/>
      <c r="X27" s="737">
        <f>SUM(X8:Y25)</f>
        <v>755</v>
      </c>
      <c r="Y27" s="737"/>
      <c r="Z27" s="737">
        <f>SUM(Z8:AA25)</f>
        <v>755</v>
      </c>
      <c r="AA27" s="737"/>
      <c r="AB27" s="737">
        <f>SUM(AB8:AC25)</f>
        <v>690</v>
      </c>
      <c r="AC27" s="737"/>
      <c r="AD27" s="737">
        <f>SUM(AD8:AE25)</f>
        <v>690</v>
      </c>
      <c r="AE27" s="737"/>
      <c r="AF27" s="737">
        <f>SUM(AF8:AG25)</f>
        <v>755</v>
      </c>
      <c r="AG27" s="737"/>
      <c r="AH27" s="737">
        <f>SUM(AH8:AI25)</f>
        <v>755</v>
      </c>
      <c r="AI27" s="737"/>
      <c r="AJ27" s="737">
        <f>SUM(AJ8:AK25)</f>
        <v>755</v>
      </c>
      <c r="AK27" s="737"/>
      <c r="AL27" s="737">
        <f>SUM(AL8:AM25)</f>
        <v>755</v>
      </c>
      <c r="AM27" s="737"/>
      <c r="AN27" s="737">
        <f>SUM(AN8:AO25)</f>
        <v>755</v>
      </c>
      <c r="AO27" s="737"/>
      <c r="AP27" s="737">
        <f>SUM(AP8:AQ25)</f>
        <v>755</v>
      </c>
      <c r="AQ27" s="737"/>
      <c r="AR27" s="737">
        <f>SUM(AR8:AS25)</f>
        <v>755</v>
      </c>
      <c r="AS27" s="737"/>
      <c r="AT27" s="737">
        <f>SUM(AT8:AU25)</f>
        <v>755</v>
      </c>
      <c r="AU27" s="737"/>
      <c r="AV27" s="737">
        <f>SUM(AV8:AW25)</f>
        <v>755</v>
      </c>
      <c r="AW27" s="737"/>
      <c r="AX27" s="737">
        <f>SUM(AX8:AY25)</f>
        <v>755</v>
      </c>
      <c r="AY27" s="737"/>
      <c r="AZ27" s="737">
        <f>SUM(AZ8:BA25)</f>
        <v>0</v>
      </c>
      <c r="BA27" s="737"/>
      <c r="BB27" s="50"/>
      <c r="BD27" s="50"/>
    </row>
    <row r="28" spans="2:56" ht="6.95" customHeight="1" x14ac:dyDescent="0.2">
      <c r="D28" s="203"/>
      <c r="E28" s="1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D28" s="50"/>
    </row>
    <row r="29" spans="2:56" ht="9" customHeight="1" x14ac:dyDescent="0.2">
      <c r="B29" s="186"/>
      <c r="C29" s="187"/>
      <c r="D29" s="205" t="s">
        <v>72</v>
      </c>
      <c r="E29" s="205"/>
      <c r="F29" s="737"/>
      <c r="G29" s="737"/>
      <c r="H29" s="743">
        <f>SUM(H27:AY27)</f>
        <v>16500</v>
      </c>
      <c r="I29" s="743"/>
      <c r="J29" s="743"/>
      <c r="K29" s="743"/>
      <c r="L29" s="743"/>
      <c r="M29" s="743"/>
      <c r="N29" s="743"/>
      <c r="O29" s="743"/>
      <c r="P29" s="743"/>
      <c r="Q29" s="743"/>
      <c r="R29" s="743"/>
      <c r="S29" s="743"/>
      <c r="T29" s="743"/>
      <c r="U29" s="743"/>
      <c r="V29" s="743"/>
      <c r="W29" s="743"/>
      <c r="X29" s="743"/>
      <c r="Y29" s="743"/>
      <c r="Z29" s="743"/>
      <c r="AA29" s="743"/>
      <c r="AB29" s="743"/>
      <c r="AC29" s="743"/>
      <c r="AD29" s="743"/>
      <c r="AE29" s="743"/>
      <c r="AF29" s="743"/>
      <c r="AG29" s="743"/>
      <c r="AH29" s="743"/>
      <c r="AI29" s="743"/>
      <c r="AJ29" s="743"/>
      <c r="AK29" s="743"/>
      <c r="AL29" s="743"/>
      <c r="AM29" s="743"/>
      <c r="AN29" s="743"/>
      <c r="AO29" s="743"/>
      <c r="AP29" s="743"/>
      <c r="AQ29" s="743"/>
      <c r="AR29" s="743"/>
      <c r="AS29" s="743"/>
      <c r="AT29" s="743"/>
      <c r="AU29" s="743"/>
      <c r="AV29" s="743"/>
      <c r="AW29" s="743"/>
      <c r="AX29" s="743"/>
      <c r="AY29" s="743"/>
      <c r="AZ29" s="737"/>
      <c r="BA29" s="737"/>
      <c r="BB29" s="50"/>
      <c r="BD29" s="50"/>
    </row>
    <row r="32" spans="2:56" ht="6.95" customHeight="1" x14ac:dyDescent="0.2">
      <c r="E32" s="49"/>
      <c r="F32" s="740"/>
      <c r="G32" s="741"/>
      <c r="AA32" s="742"/>
      <c r="AB32" s="740"/>
      <c r="AC32" s="740"/>
      <c r="AD32" s="740"/>
      <c r="AE32" s="741"/>
    </row>
  </sheetData>
  <mergeCells count="514">
    <mergeCell ref="F2:AC2"/>
    <mergeCell ref="AD2:BA2"/>
    <mergeCell ref="F6:AC6"/>
    <mergeCell ref="AD6:BA6"/>
    <mergeCell ref="AZ3:BA3"/>
    <mergeCell ref="AN3:AO3"/>
    <mergeCell ref="AP3:AQ3"/>
    <mergeCell ref="AR3:AS3"/>
    <mergeCell ref="AT3:AU3"/>
    <mergeCell ref="AV3:AW3"/>
    <mergeCell ref="AX3:AY3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F3:G3"/>
    <mergeCell ref="H3:I3"/>
    <mergeCell ref="J3:K3"/>
    <mergeCell ref="L7:M7"/>
    <mergeCell ref="N7:O7"/>
    <mergeCell ref="P7:Q7"/>
    <mergeCell ref="R7:S7"/>
    <mergeCell ref="T7:U7"/>
    <mergeCell ref="V7:W7"/>
    <mergeCell ref="F7:G7"/>
    <mergeCell ref="H7:I7"/>
    <mergeCell ref="J7:K7"/>
    <mergeCell ref="L3:M3"/>
    <mergeCell ref="N3:O3"/>
    <mergeCell ref="N8:O8"/>
    <mergeCell ref="P8:Q8"/>
    <mergeCell ref="AV7:AW7"/>
    <mergeCell ref="AX7:AY7"/>
    <mergeCell ref="AZ7:BA7"/>
    <mergeCell ref="AJ7:AK7"/>
    <mergeCell ref="AL7:AM7"/>
    <mergeCell ref="AN7:AO7"/>
    <mergeCell ref="AP7:AQ7"/>
    <mergeCell ref="AR7:AS7"/>
    <mergeCell ref="AT7:AU7"/>
    <mergeCell ref="X7:Y7"/>
    <mergeCell ref="Z7:AA7"/>
    <mergeCell ref="AB7:AC7"/>
    <mergeCell ref="AD7:AE7"/>
    <mergeCell ref="AF7:AG7"/>
    <mergeCell ref="AH7:AI7"/>
    <mergeCell ref="R9:S9"/>
    <mergeCell ref="F9:G9"/>
    <mergeCell ref="AP8:AQ8"/>
    <mergeCell ref="AR8:AS8"/>
    <mergeCell ref="AT8:AU8"/>
    <mergeCell ref="AV8:AW8"/>
    <mergeCell ref="AX8:AY8"/>
    <mergeCell ref="AZ8:BA8"/>
    <mergeCell ref="AD8:AE8"/>
    <mergeCell ref="AF8:AG8"/>
    <mergeCell ref="AH8:AI8"/>
    <mergeCell ref="AJ8:AK8"/>
    <mergeCell ref="AL8:AM8"/>
    <mergeCell ref="AN8:AO8"/>
    <mergeCell ref="R8:S8"/>
    <mergeCell ref="T8:U8"/>
    <mergeCell ref="V8:W8"/>
    <mergeCell ref="X8:Y8"/>
    <mergeCell ref="Z8:AA8"/>
    <mergeCell ref="AB8:AC8"/>
    <mergeCell ref="F8:G8"/>
    <mergeCell ref="H8:I8"/>
    <mergeCell ref="J8:K8"/>
    <mergeCell ref="L8:M8"/>
    <mergeCell ref="R10:S10"/>
    <mergeCell ref="F10:G10"/>
    <mergeCell ref="AR9:AS9"/>
    <mergeCell ref="AT9:AU9"/>
    <mergeCell ref="AV9:AW9"/>
    <mergeCell ref="AX9:AY9"/>
    <mergeCell ref="AZ9:BA9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H9:I9"/>
    <mergeCell ref="J9:K9"/>
    <mergeCell ref="L9:M9"/>
    <mergeCell ref="N9:O9"/>
    <mergeCell ref="P9:Q9"/>
    <mergeCell ref="R11:S11"/>
    <mergeCell ref="F11:G11"/>
    <mergeCell ref="AR10:AS10"/>
    <mergeCell ref="AT10:AU10"/>
    <mergeCell ref="AV10:AW10"/>
    <mergeCell ref="AX10:AY10"/>
    <mergeCell ref="AZ10:BA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H10:I10"/>
    <mergeCell ref="J10:K10"/>
    <mergeCell ref="L10:M10"/>
    <mergeCell ref="N10:O10"/>
    <mergeCell ref="P10:Q10"/>
    <mergeCell ref="F12:G12"/>
    <mergeCell ref="H12:I12"/>
    <mergeCell ref="AR11:AS11"/>
    <mergeCell ref="AT11:AU11"/>
    <mergeCell ref="AV11:AW11"/>
    <mergeCell ref="AX11:AY11"/>
    <mergeCell ref="AZ11:BA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H11:I11"/>
    <mergeCell ref="J11:K11"/>
    <mergeCell ref="L11:M11"/>
    <mergeCell ref="N11:O11"/>
    <mergeCell ref="P11:Q11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AT12:AU12"/>
    <mergeCell ref="AV12:AW12"/>
    <mergeCell ref="AX12:AY12"/>
    <mergeCell ref="AZ12:BA12"/>
    <mergeCell ref="AH12:AI12"/>
    <mergeCell ref="AJ12:AK12"/>
    <mergeCell ref="AL12:AM12"/>
    <mergeCell ref="AN12:AO12"/>
    <mergeCell ref="AP12:AQ12"/>
    <mergeCell ref="AR12:AS12"/>
    <mergeCell ref="L13:M13"/>
    <mergeCell ref="N13:O13"/>
    <mergeCell ref="P13:Q13"/>
    <mergeCell ref="R13:S13"/>
    <mergeCell ref="T13:U13"/>
    <mergeCell ref="V13:W13"/>
    <mergeCell ref="F13:G13"/>
    <mergeCell ref="H13:I13"/>
    <mergeCell ref="J13:K13"/>
    <mergeCell ref="N14:O14"/>
    <mergeCell ref="P14:Q14"/>
    <mergeCell ref="AV13:AW13"/>
    <mergeCell ref="AX13:AY13"/>
    <mergeCell ref="AZ13:BA13"/>
    <mergeCell ref="AJ13:AK13"/>
    <mergeCell ref="AL13:AM13"/>
    <mergeCell ref="AN13:AO13"/>
    <mergeCell ref="AP13:AQ13"/>
    <mergeCell ref="AR13:AS13"/>
    <mergeCell ref="AT13:AU13"/>
    <mergeCell ref="X13:Y13"/>
    <mergeCell ref="Z13:AA13"/>
    <mergeCell ref="AB13:AC13"/>
    <mergeCell ref="AD13:AE13"/>
    <mergeCell ref="AF13:AG13"/>
    <mergeCell ref="AH13:AI13"/>
    <mergeCell ref="R15:S15"/>
    <mergeCell ref="F15:G15"/>
    <mergeCell ref="AP14:AQ14"/>
    <mergeCell ref="AR14:AS14"/>
    <mergeCell ref="AT14:AU14"/>
    <mergeCell ref="AV14:AW14"/>
    <mergeCell ref="AX14:AY14"/>
    <mergeCell ref="AZ14:BA14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F14:G14"/>
    <mergeCell ref="H14:I14"/>
    <mergeCell ref="J14:K14"/>
    <mergeCell ref="L14:M14"/>
    <mergeCell ref="F16:G16"/>
    <mergeCell ref="H16:I16"/>
    <mergeCell ref="AR15:AS15"/>
    <mergeCell ref="AT15:AU15"/>
    <mergeCell ref="AV15:AW15"/>
    <mergeCell ref="AX15:AY15"/>
    <mergeCell ref="AZ15:BA15"/>
    <mergeCell ref="AF15:AG15"/>
    <mergeCell ref="AH15:AI15"/>
    <mergeCell ref="AJ15:AK15"/>
    <mergeCell ref="AL15:AM15"/>
    <mergeCell ref="AN15:AO15"/>
    <mergeCell ref="AP15:AQ15"/>
    <mergeCell ref="T15:U15"/>
    <mergeCell ref="V15:W15"/>
    <mergeCell ref="X15:Y15"/>
    <mergeCell ref="Z15:AA15"/>
    <mergeCell ref="AB15:AC15"/>
    <mergeCell ref="AD15:AE15"/>
    <mergeCell ref="H15:I15"/>
    <mergeCell ref="J15:K15"/>
    <mergeCell ref="L15:M15"/>
    <mergeCell ref="N15:O15"/>
    <mergeCell ref="P15:Q15"/>
    <mergeCell ref="V16:W16"/>
    <mergeCell ref="X16:Y16"/>
    <mergeCell ref="Z16:AA16"/>
    <mergeCell ref="AB16:AC16"/>
    <mergeCell ref="AD16:AE16"/>
    <mergeCell ref="AF16:AG16"/>
    <mergeCell ref="J16:K16"/>
    <mergeCell ref="L16:M16"/>
    <mergeCell ref="N16:O16"/>
    <mergeCell ref="P16:Q16"/>
    <mergeCell ref="R16:S16"/>
    <mergeCell ref="T16:U16"/>
    <mergeCell ref="AT16:AU16"/>
    <mergeCell ref="AV16:AW16"/>
    <mergeCell ref="AX16:AY16"/>
    <mergeCell ref="AZ16:BA16"/>
    <mergeCell ref="AH16:AI16"/>
    <mergeCell ref="AJ16:AK16"/>
    <mergeCell ref="AL16:AM16"/>
    <mergeCell ref="AN16:AO16"/>
    <mergeCell ref="AP16:AQ16"/>
    <mergeCell ref="AR16:AS16"/>
    <mergeCell ref="L17:M17"/>
    <mergeCell ref="N17:O17"/>
    <mergeCell ref="P17:Q17"/>
    <mergeCell ref="R17:S17"/>
    <mergeCell ref="T17:U17"/>
    <mergeCell ref="V17:W17"/>
    <mergeCell ref="F17:G17"/>
    <mergeCell ref="H17:I17"/>
    <mergeCell ref="J17:K17"/>
    <mergeCell ref="N18:O18"/>
    <mergeCell ref="P18:Q18"/>
    <mergeCell ref="AV17:AW17"/>
    <mergeCell ref="AX17:AY17"/>
    <mergeCell ref="AZ17:BA17"/>
    <mergeCell ref="AJ17:AK17"/>
    <mergeCell ref="AL17:AM17"/>
    <mergeCell ref="AN17:AO17"/>
    <mergeCell ref="AP17:AQ17"/>
    <mergeCell ref="AR17:AS17"/>
    <mergeCell ref="AT17:AU17"/>
    <mergeCell ref="X17:Y17"/>
    <mergeCell ref="Z17:AA17"/>
    <mergeCell ref="AB17:AC17"/>
    <mergeCell ref="AD17:AE17"/>
    <mergeCell ref="AF17:AG17"/>
    <mergeCell ref="AH17:AI17"/>
    <mergeCell ref="R19:S19"/>
    <mergeCell ref="F19:G19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F20:G20"/>
    <mergeCell ref="H20:I20"/>
    <mergeCell ref="AR19:AS19"/>
    <mergeCell ref="AT19:AU19"/>
    <mergeCell ref="AV19:AW19"/>
    <mergeCell ref="AX19:AY19"/>
    <mergeCell ref="AZ19:BA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H19:I19"/>
    <mergeCell ref="J19:K19"/>
    <mergeCell ref="L19:M19"/>
    <mergeCell ref="N19:O19"/>
    <mergeCell ref="P19:Q19"/>
    <mergeCell ref="V20:W20"/>
    <mergeCell ref="X20:Y20"/>
    <mergeCell ref="Z20:AA20"/>
    <mergeCell ref="AB20:AC20"/>
    <mergeCell ref="AD20:AE20"/>
    <mergeCell ref="AF20:AG20"/>
    <mergeCell ref="J20:K20"/>
    <mergeCell ref="L20:M20"/>
    <mergeCell ref="N20:O20"/>
    <mergeCell ref="P20:Q20"/>
    <mergeCell ref="R20:S20"/>
    <mergeCell ref="T20:U20"/>
    <mergeCell ref="AT20:AU20"/>
    <mergeCell ref="AV20:AW20"/>
    <mergeCell ref="AX20:AY20"/>
    <mergeCell ref="AZ20:BA20"/>
    <mergeCell ref="AH20:AI20"/>
    <mergeCell ref="AJ20:AK20"/>
    <mergeCell ref="AL20:AM20"/>
    <mergeCell ref="AN20:AO20"/>
    <mergeCell ref="AP20:AQ20"/>
    <mergeCell ref="AR20:AS20"/>
    <mergeCell ref="L21:M21"/>
    <mergeCell ref="N21:O21"/>
    <mergeCell ref="P21:Q21"/>
    <mergeCell ref="R21:S21"/>
    <mergeCell ref="T21:U21"/>
    <mergeCell ref="V21:W21"/>
    <mergeCell ref="F21:G21"/>
    <mergeCell ref="H21:I21"/>
    <mergeCell ref="J21:K21"/>
    <mergeCell ref="P22:Q22"/>
    <mergeCell ref="AV21:AW21"/>
    <mergeCell ref="AX21:AY21"/>
    <mergeCell ref="AZ21:BA21"/>
    <mergeCell ref="AJ21:AK21"/>
    <mergeCell ref="AL21:AM21"/>
    <mergeCell ref="AN21:AO21"/>
    <mergeCell ref="AP21:AQ21"/>
    <mergeCell ref="AR21:AS21"/>
    <mergeCell ref="AT21:AU21"/>
    <mergeCell ref="X21:Y21"/>
    <mergeCell ref="Z21:AA21"/>
    <mergeCell ref="AB21:AC21"/>
    <mergeCell ref="AD21:AE21"/>
    <mergeCell ref="AF21:AG21"/>
    <mergeCell ref="AH21:AI21"/>
    <mergeCell ref="F23:G23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T23:U23"/>
    <mergeCell ref="V23:W23"/>
    <mergeCell ref="X23:Y23"/>
    <mergeCell ref="Z23:AA23"/>
    <mergeCell ref="AB23:AC23"/>
    <mergeCell ref="AD23:AE23"/>
    <mergeCell ref="H23:I23"/>
    <mergeCell ref="J23:K23"/>
    <mergeCell ref="L23:M23"/>
    <mergeCell ref="N23:O23"/>
    <mergeCell ref="P23:Q23"/>
    <mergeCell ref="R23:S23"/>
    <mergeCell ref="AR23:AS23"/>
    <mergeCell ref="AT23:AU23"/>
    <mergeCell ref="AV23:AW23"/>
    <mergeCell ref="AX23:AY23"/>
    <mergeCell ref="AZ23:BA23"/>
    <mergeCell ref="AF23:AG23"/>
    <mergeCell ref="AH23:AI23"/>
    <mergeCell ref="AJ23:AK23"/>
    <mergeCell ref="AL23:AM23"/>
    <mergeCell ref="AN23:AO23"/>
    <mergeCell ref="AP23:AQ23"/>
    <mergeCell ref="AZ24:BA24"/>
    <mergeCell ref="AH24:AI24"/>
    <mergeCell ref="AJ24:AK24"/>
    <mergeCell ref="AL24:AM24"/>
    <mergeCell ref="AN24:AO24"/>
    <mergeCell ref="AP24:AQ24"/>
    <mergeCell ref="AR24:AS24"/>
    <mergeCell ref="V24:W24"/>
    <mergeCell ref="X24:Y24"/>
    <mergeCell ref="Z24:AA24"/>
    <mergeCell ref="AB24:AC24"/>
    <mergeCell ref="AD24:AE24"/>
    <mergeCell ref="AF24:AG24"/>
    <mergeCell ref="R25:S25"/>
    <mergeCell ref="T25:U25"/>
    <mergeCell ref="V25:W25"/>
    <mergeCell ref="F25:G25"/>
    <mergeCell ref="H25:I25"/>
    <mergeCell ref="J25:K25"/>
    <mergeCell ref="AT24:AU24"/>
    <mergeCell ref="AV24:AW24"/>
    <mergeCell ref="AX24:AY24"/>
    <mergeCell ref="J24:K24"/>
    <mergeCell ref="L24:M24"/>
    <mergeCell ref="N24:O24"/>
    <mergeCell ref="P24:Q24"/>
    <mergeCell ref="R24:S24"/>
    <mergeCell ref="T24:U24"/>
    <mergeCell ref="F24:G24"/>
    <mergeCell ref="H24:I24"/>
    <mergeCell ref="F27:G27"/>
    <mergeCell ref="H27:I27"/>
    <mergeCell ref="J27:K27"/>
    <mergeCell ref="L27:M27"/>
    <mergeCell ref="N27:O27"/>
    <mergeCell ref="P27:Q27"/>
    <mergeCell ref="AV25:AW25"/>
    <mergeCell ref="AX25:AY25"/>
    <mergeCell ref="AZ25:BA25"/>
    <mergeCell ref="AJ25:AK25"/>
    <mergeCell ref="AL25:AM25"/>
    <mergeCell ref="AN25:AO25"/>
    <mergeCell ref="AP25:AQ25"/>
    <mergeCell ref="AR25:AS25"/>
    <mergeCell ref="AT25:AU25"/>
    <mergeCell ref="X25:Y25"/>
    <mergeCell ref="Z25:AA25"/>
    <mergeCell ref="AB25:AC25"/>
    <mergeCell ref="AD25:AE25"/>
    <mergeCell ref="AF25:AG25"/>
    <mergeCell ref="AH25:AI25"/>
    <mergeCell ref="L25:M25"/>
    <mergeCell ref="N25:O25"/>
    <mergeCell ref="P25:Q25"/>
    <mergeCell ref="AZ29:BA29"/>
    <mergeCell ref="D27:E27"/>
    <mergeCell ref="F32:G32"/>
    <mergeCell ref="AA32:AE32"/>
    <mergeCell ref="F29:G29"/>
    <mergeCell ref="H29:AY29"/>
    <mergeCell ref="AP27:AQ27"/>
    <mergeCell ref="AR27:AS27"/>
    <mergeCell ref="AT27:AU27"/>
    <mergeCell ref="AV27:AW27"/>
    <mergeCell ref="AX27:AY27"/>
    <mergeCell ref="AZ27:BA27"/>
    <mergeCell ref="AD27:AE27"/>
    <mergeCell ref="AF27:AG27"/>
    <mergeCell ref="AH27:AI27"/>
    <mergeCell ref="AJ27:AK27"/>
    <mergeCell ref="AL27:AM27"/>
    <mergeCell ref="AN27:AO27"/>
    <mergeCell ref="R27:S27"/>
    <mergeCell ref="T27:U27"/>
    <mergeCell ref="V27:W27"/>
    <mergeCell ref="X27:Y27"/>
    <mergeCell ref="Z27:AA27"/>
    <mergeCell ref="AB27:AC27"/>
  </mergeCells>
  <pageMargins left="0.39370078740157483" right="0.19685039370078741" top="0.51181102362204722" bottom="0.55118110236220474" header="0.74803149606299213" footer="0.35433070866141736"/>
  <pageSetup paperSize="8" fitToHeight="0" orientation="landscape" r:id="rId1"/>
  <headerFooter alignWithMargins="0">
    <oddFooter>&amp;L&amp;8Muttenz, SR&amp;CStand: 17.03.2013&amp;R&amp;7&amp;Z&amp;F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BS65"/>
  <sheetViews>
    <sheetView showGridLines="0" zoomScale="140" zoomScaleNormal="140" zoomScalePageLayoutView="140" workbookViewId="0">
      <selection activeCell="AD16" sqref="AD16:AE16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28515625" style="1" customWidth="1"/>
    <col min="4" max="4" width="9" style="1" customWidth="1"/>
    <col min="5" max="5" width="7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126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68"/>
      <c r="EL1" s="168"/>
      <c r="EM1" s="168"/>
      <c r="EN1" s="168"/>
      <c r="EO1" s="71"/>
      <c r="EP1" s="71"/>
      <c r="EQ1" s="50"/>
    </row>
    <row r="2" spans="1:154" s="6" customFormat="1" ht="9" customHeight="1" x14ac:dyDescent="0.2">
      <c r="B2" s="802" t="s">
        <v>82</v>
      </c>
      <c r="C2" s="803"/>
      <c r="D2" s="803"/>
      <c r="E2" s="7"/>
      <c r="F2" s="779" t="s">
        <v>20</v>
      </c>
      <c r="G2" s="779"/>
      <c r="H2" s="779"/>
      <c r="I2" s="779"/>
      <c r="J2" s="779"/>
      <c r="K2" s="779"/>
      <c r="L2" s="779"/>
      <c r="M2" s="779"/>
      <c r="N2" s="779"/>
      <c r="O2" s="779"/>
      <c r="P2" s="779"/>
      <c r="Q2" s="779"/>
      <c r="R2" s="779"/>
      <c r="S2" s="780"/>
      <c r="T2" s="799" t="s">
        <v>28</v>
      </c>
      <c r="U2" s="800"/>
      <c r="V2" s="800"/>
      <c r="W2" s="800"/>
      <c r="X2" s="800"/>
      <c r="Y2" s="800"/>
      <c r="Z2" s="800"/>
      <c r="AA2" s="800"/>
      <c r="AB2" s="800"/>
      <c r="AC2" s="800"/>
      <c r="AD2" s="800"/>
      <c r="AE2" s="800"/>
      <c r="AF2" s="800"/>
      <c r="AG2" s="800"/>
      <c r="AH2" s="800"/>
      <c r="AI2" s="800"/>
      <c r="AJ2" s="800"/>
      <c r="AK2" s="800"/>
      <c r="AL2" s="800"/>
      <c r="AM2" s="800"/>
      <c r="AN2" s="800"/>
      <c r="AO2" s="800"/>
      <c r="AP2" s="800"/>
      <c r="AQ2" s="801"/>
      <c r="AR2" s="799" t="s">
        <v>77</v>
      </c>
      <c r="AS2" s="800"/>
      <c r="AT2" s="800"/>
      <c r="AU2" s="800"/>
      <c r="AV2" s="800"/>
      <c r="AW2" s="800"/>
      <c r="AX2" s="800"/>
      <c r="AY2" s="800"/>
      <c r="AZ2" s="800"/>
      <c r="BA2" s="800"/>
      <c r="BB2" s="800"/>
      <c r="BC2" s="800"/>
      <c r="BD2" s="800"/>
      <c r="BE2" s="800"/>
      <c r="BF2" s="800"/>
      <c r="BG2" s="800"/>
      <c r="BH2" s="800"/>
      <c r="BI2" s="800"/>
      <c r="BJ2" s="800"/>
      <c r="BK2" s="800"/>
      <c r="BL2" s="800"/>
      <c r="BM2" s="800"/>
      <c r="BN2" s="800"/>
      <c r="BO2" s="801"/>
      <c r="BP2" s="799" t="s">
        <v>76</v>
      </c>
      <c r="BQ2" s="800"/>
      <c r="BR2" s="800"/>
      <c r="BS2" s="800"/>
      <c r="BT2" s="800"/>
      <c r="BU2" s="800"/>
      <c r="BV2" s="800"/>
      <c r="BW2" s="800"/>
      <c r="BX2" s="800"/>
      <c r="BY2" s="800"/>
      <c r="BZ2" s="800"/>
      <c r="CA2" s="800"/>
      <c r="CB2" s="800"/>
      <c r="CC2" s="800"/>
      <c r="CD2" s="800"/>
      <c r="CE2" s="800"/>
      <c r="CF2" s="800"/>
      <c r="CG2" s="800"/>
      <c r="CH2" s="800"/>
      <c r="CI2" s="800"/>
      <c r="CJ2" s="800"/>
      <c r="CK2" s="800"/>
      <c r="CL2" s="800"/>
      <c r="CM2" s="801"/>
      <c r="CN2" s="799" t="s">
        <v>75</v>
      </c>
      <c r="CO2" s="800"/>
      <c r="CP2" s="800"/>
      <c r="CQ2" s="800"/>
      <c r="CR2" s="800"/>
      <c r="CS2" s="800"/>
      <c r="CT2" s="800"/>
      <c r="CU2" s="800"/>
      <c r="CV2" s="800"/>
      <c r="CW2" s="800"/>
      <c r="CX2" s="800"/>
      <c r="CY2" s="800"/>
      <c r="CZ2" s="800"/>
      <c r="DA2" s="800"/>
      <c r="DB2" s="800"/>
      <c r="DC2" s="800"/>
      <c r="DD2" s="800"/>
      <c r="DE2" s="800"/>
      <c r="DF2" s="800"/>
      <c r="DG2" s="800"/>
      <c r="DH2" s="800"/>
      <c r="DI2" s="800"/>
      <c r="DJ2" s="800"/>
      <c r="DK2" s="801"/>
      <c r="DL2" s="799" t="s">
        <v>74</v>
      </c>
      <c r="DM2" s="800"/>
      <c r="DN2" s="800"/>
      <c r="DO2" s="800"/>
      <c r="DP2" s="800"/>
      <c r="DQ2" s="800"/>
      <c r="DR2" s="800"/>
      <c r="DS2" s="800"/>
      <c r="DT2" s="800"/>
      <c r="DU2" s="800"/>
      <c r="DV2" s="800"/>
      <c r="DW2" s="800"/>
      <c r="DX2" s="800"/>
      <c r="DY2" s="800"/>
      <c r="DZ2" s="800"/>
      <c r="EA2" s="800"/>
      <c r="EB2" s="800"/>
      <c r="EC2" s="800"/>
      <c r="EI2" s="63"/>
      <c r="EJ2" s="72"/>
      <c r="EK2" s="654">
        <f>SUM(EK3:EN3)</f>
        <v>25850</v>
      </c>
      <c r="EL2" s="655"/>
      <c r="EM2" s="655"/>
      <c r="EN2" s="655"/>
      <c r="EO2" s="72"/>
      <c r="EP2" s="72"/>
      <c r="EQ2" s="68"/>
    </row>
    <row r="3" spans="1:154" s="8" customFormat="1" ht="9" customHeight="1" x14ac:dyDescent="0.15">
      <c r="B3" s="804"/>
      <c r="C3" s="805"/>
      <c r="D3" s="805"/>
      <c r="E3" s="21"/>
      <c r="F3" s="629" t="s">
        <v>7</v>
      </c>
      <c r="G3" s="776"/>
      <c r="H3" s="629" t="s">
        <v>8</v>
      </c>
      <c r="I3" s="776"/>
      <c r="J3" s="629" t="s">
        <v>9</v>
      </c>
      <c r="K3" s="776"/>
      <c r="L3" s="629" t="s">
        <v>10</v>
      </c>
      <c r="M3" s="776"/>
      <c r="N3" s="629" t="s">
        <v>11</v>
      </c>
      <c r="O3" s="776"/>
      <c r="P3" s="629" t="s">
        <v>12</v>
      </c>
      <c r="Q3" s="776"/>
      <c r="R3" s="629" t="s">
        <v>13</v>
      </c>
      <c r="S3" s="776"/>
      <c r="T3" s="629" t="s">
        <v>2</v>
      </c>
      <c r="U3" s="776"/>
      <c r="V3" s="629" t="s">
        <v>3</v>
      </c>
      <c r="W3" s="776"/>
      <c r="X3" s="629" t="s">
        <v>4</v>
      </c>
      <c r="Y3" s="776"/>
      <c r="Z3" s="629" t="s">
        <v>5</v>
      </c>
      <c r="AA3" s="776"/>
      <c r="AB3" s="629" t="s">
        <v>6</v>
      </c>
      <c r="AC3" s="776"/>
      <c r="AD3" s="629" t="s">
        <v>7</v>
      </c>
      <c r="AE3" s="776"/>
      <c r="AF3" s="629" t="s">
        <v>8</v>
      </c>
      <c r="AG3" s="776"/>
      <c r="AH3" s="629" t="s">
        <v>9</v>
      </c>
      <c r="AI3" s="776"/>
      <c r="AJ3" s="629" t="s">
        <v>10</v>
      </c>
      <c r="AK3" s="776"/>
      <c r="AL3" s="629" t="s">
        <v>11</v>
      </c>
      <c r="AM3" s="776"/>
      <c r="AN3" s="629" t="s">
        <v>12</v>
      </c>
      <c r="AO3" s="776"/>
      <c r="AP3" s="629" t="s">
        <v>13</v>
      </c>
      <c r="AQ3" s="776"/>
      <c r="AR3" s="629" t="s">
        <v>2</v>
      </c>
      <c r="AS3" s="776"/>
      <c r="AT3" s="629" t="s">
        <v>3</v>
      </c>
      <c r="AU3" s="776"/>
      <c r="AV3" s="629" t="s">
        <v>4</v>
      </c>
      <c r="AW3" s="776"/>
      <c r="AX3" s="629" t="s">
        <v>5</v>
      </c>
      <c r="AY3" s="776"/>
      <c r="AZ3" s="629" t="s">
        <v>6</v>
      </c>
      <c r="BA3" s="776"/>
      <c r="BB3" s="629" t="s">
        <v>7</v>
      </c>
      <c r="BC3" s="776"/>
      <c r="BD3" s="629" t="s">
        <v>8</v>
      </c>
      <c r="BE3" s="776"/>
      <c r="BF3" s="629" t="s">
        <v>9</v>
      </c>
      <c r="BG3" s="776"/>
      <c r="BH3" s="629" t="s">
        <v>10</v>
      </c>
      <c r="BI3" s="776"/>
      <c r="BJ3" s="629" t="s">
        <v>11</v>
      </c>
      <c r="BK3" s="776"/>
      <c r="BL3" s="629" t="s">
        <v>12</v>
      </c>
      <c r="BM3" s="776"/>
      <c r="BN3" s="629" t="s">
        <v>13</v>
      </c>
      <c r="BO3" s="776"/>
      <c r="BP3" s="629" t="s">
        <v>2</v>
      </c>
      <c r="BQ3" s="776"/>
      <c r="BR3" s="629" t="s">
        <v>3</v>
      </c>
      <c r="BS3" s="776"/>
      <c r="BT3" s="629" t="s">
        <v>4</v>
      </c>
      <c r="BU3" s="776"/>
      <c r="BV3" s="629" t="s">
        <v>5</v>
      </c>
      <c r="BW3" s="776"/>
      <c r="BX3" s="629" t="s">
        <v>6</v>
      </c>
      <c r="BY3" s="776"/>
      <c r="BZ3" s="629" t="s">
        <v>7</v>
      </c>
      <c r="CA3" s="776"/>
      <c r="CB3" s="629" t="s">
        <v>8</v>
      </c>
      <c r="CC3" s="776"/>
      <c r="CD3" s="629" t="s">
        <v>9</v>
      </c>
      <c r="CE3" s="776"/>
      <c r="CF3" s="629" t="s">
        <v>10</v>
      </c>
      <c r="CG3" s="776"/>
      <c r="CH3" s="629" t="s">
        <v>11</v>
      </c>
      <c r="CI3" s="776"/>
      <c r="CJ3" s="629" t="s">
        <v>12</v>
      </c>
      <c r="CK3" s="776"/>
      <c r="CL3" s="629" t="s">
        <v>13</v>
      </c>
      <c r="CM3" s="776"/>
      <c r="CN3" s="629" t="s">
        <v>2</v>
      </c>
      <c r="CO3" s="776"/>
      <c r="CP3" s="629" t="s">
        <v>3</v>
      </c>
      <c r="CQ3" s="776"/>
      <c r="CR3" s="629" t="s">
        <v>4</v>
      </c>
      <c r="CS3" s="776"/>
      <c r="CT3" s="629" t="s">
        <v>5</v>
      </c>
      <c r="CU3" s="776"/>
      <c r="CV3" s="629" t="s">
        <v>6</v>
      </c>
      <c r="CW3" s="776"/>
      <c r="CX3" s="629" t="s">
        <v>7</v>
      </c>
      <c r="CY3" s="776"/>
      <c r="CZ3" s="629" t="s">
        <v>8</v>
      </c>
      <c r="DA3" s="776"/>
      <c r="DB3" s="629" t="s">
        <v>9</v>
      </c>
      <c r="DC3" s="776"/>
      <c r="DD3" s="629" t="s">
        <v>10</v>
      </c>
      <c r="DE3" s="776"/>
      <c r="DF3" s="629" t="s">
        <v>11</v>
      </c>
      <c r="DG3" s="776"/>
      <c r="DH3" s="629" t="s">
        <v>12</v>
      </c>
      <c r="DI3" s="776"/>
      <c r="DJ3" s="629" t="s">
        <v>13</v>
      </c>
      <c r="DK3" s="776"/>
      <c r="DL3" s="629" t="s">
        <v>2</v>
      </c>
      <c r="DM3" s="776"/>
      <c r="DN3" s="629" t="s">
        <v>3</v>
      </c>
      <c r="DO3" s="776"/>
      <c r="DP3" s="629" t="s">
        <v>4</v>
      </c>
      <c r="DQ3" s="776"/>
      <c r="DR3" s="629" t="s">
        <v>5</v>
      </c>
      <c r="DS3" s="776"/>
      <c r="DT3" s="629" t="s">
        <v>6</v>
      </c>
      <c r="DU3" s="776"/>
      <c r="DV3" s="629" t="s">
        <v>7</v>
      </c>
      <c r="DW3" s="776"/>
      <c r="DX3" s="629" t="s">
        <v>8</v>
      </c>
      <c r="DY3" s="776"/>
      <c r="DZ3" s="629" t="s">
        <v>9</v>
      </c>
      <c r="EA3" s="776"/>
      <c r="EB3" s="629" t="s">
        <v>10</v>
      </c>
      <c r="EC3" s="776"/>
      <c r="EI3" s="64"/>
      <c r="EJ3" s="158"/>
      <c r="EK3" s="234">
        <f>SUM(EK10:EK43)</f>
        <v>9055</v>
      </c>
      <c r="EL3" s="234">
        <f>SUM(EL10:EL43)</f>
        <v>1865</v>
      </c>
      <c r="EM3" s="234">
        <f>SUM(EM10:EM43)</f>
        <v>3315</v>
      </c>
      <c r="EN3" s="234">
        <f>SUM(EN10:EN43)</f>
        <v>11615</v>
      </c>
      <c r="EO3" s="73"/>
      <c r="EP3" s="73"/>
      <c r="EQ3" s="69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58"/>
      <c r="EK4" s="235"/>
      <c r="EL4" s="235"/>
      <c r="EM4" s="631">
        <f>SUM(EM3:EN3)</f>
        <v>14930</v>
      </c>
      <c r="EN4" s="632"/>
      <c r="EO4" s="71"/>
      <c r="EP4" s="71"/>
      <c r="EQ4" s="50"/>
    </row>
    <row r="5" spans="1:154" ht="9" customHeight="1" thickBot="1" x14ac:dyDescent="0.2">
      <c r="B5" s="802"/>
      <c r="C5" s="803"/>
      <c r="D5" s="803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67"/>
      <c r="EL5" s="167"/>
      <c r="EM5" s="633"/>
      <c r="EN5" s="633"/>
      <c r="EO5" s="71"/>
      <c r="EP5" s="71"/>
      <c r="EQ5" s="50"/>
    </row>
    <row r="6" spans="1:154" ht="9" customHeight="1" x14ac:dyDescent="0.15">
      <c r="B6" s="160"/>
      <c r="C6" s="161"/>
      <c r="D6" s="162"/>
      <c r="F6" s="777" t="s">
        <v>20</v>
      </c>
      <c r="G6" s="777"/>
      <c r="H6" s="777"/>
      <c r="I6" s="777"/>
      <c r="J6" s="777"/>
      <c r="K6" s="777"/>
      <c r="L6" s="777"/>
      <c r="M6" s="777"/>
      <c r="N6" s="777"/>
      <c r="O6" s="777"/>
      <c r="P6" s="777"/>
      <c r="Q6" s="777"/>
      <c r="R6" s="777"/>
      <c r="S6" s="778"/>
      <c r="T6" s="799" t="str">
        <f>T2</f>
        <v>Jahr 2022</v>
      </c>
      <c r="U6" s="800"/>
      <c r="V6" s="800"/>
      <c r="W6" s="800"/>
      <c r="X6" s="800"/>
      <c r="Y6" s="800"/>
      <c r="Z6" s="800"/>
      <c r="AA6" s="800"/>
      <c r="AB6" s="800"/>
      <c r="AC6" s="800"/>
      <c r="AD6" s="800"/>
      <c r="AE6" s="800"/>
      <c r="AF6" s="800"/>
      <c r="AG6" s="800"/>
      <c r="AH6" s="800"/>
      <c r="AI6" s="800"/>
      <c r="AJ6" s="800"/>
      <c r="AK6" s="800"/>
      <c r="AL6" s="800"/>
      <c r="AM6" s="800"/>
      <c r="AN6" s="800"/>
      <c r="AO6" s="800"/>
      <c r="AP6" s="800"/>
      <c r="AQ6" s="801"/>
      <c r="AR6" s="799" t="str">
        <f>AR2</f>
        <v>Jahr 2023</v>
      </c>
      <c r="AS6" s="800"/>
      <c r="AT6" s="800"/>
      <c r="AU6" s="800"/>
      <c r="AV6" s="800"/>
      <c r="AW6" s="800"/>
      <c r="AX6" s="800"/>
      <c r="AY6" s="800"/>
      <c r="AZ6" s="800"/>
      <c r="BA6" s="800"/>
      <c r="BB6" s="800"/>
      <c r="BC6" s="800"/>
      <c r="BD6" s="800"/>
      <c r="BE6" s="800"/>
      <c r="BF6" s="800"/>
      <c r="BG6" s="800"/>
      <c r="BH6" s="800"/>
      <c r="BI6" s="800"/>
      <c r="BJ6" s="800"/>
      <c r="BK6" s="800"/>
      <c r="BL6" s="800"/>
      <c r="BM6" s="800"/>
      <c r="BN6" s="800"/>
      <c r="BO6" s="801"/>
      <c r="BP6" s="799" t="str">
        <f>BP2</f>
        <v>Jahr 2024</v>
      </c>
      <c r="BQ6" s="800"/>
      <c r="BR6" s="800"/>
      <c r="BS6" s="800"/>
      <c r="BT6" s="800"/>
      <c r="BU6" s="800"/>
      <c r="BV6" s="800"/>
      <c r="BW6" s="800"/>
      <c r="BX6" s="800"/>
      <c r="BY6" s="800"/>
      <c r="BZ6" s="800"/>
      <c r="CA6" s="800"/>
      <c r="CB6" s="800"/>
      <c r="CC6" s="800"/>
      <c r="CD6" s="800"/>
      <c r="CE6" s="800"/>
      <c r="CF6" s="800"/>
      <c r="CG6" s="800"/>
      <c r="CH6" s="800"/>
      <c r="CI6" s="800"/>
      <c r="CJ6" s="800"/>
      <c r="CK6" s="800"/>
      <c r="CL6" s="800"/>
      <c r="CM6" s="801"/>
      <c r="CN6" s="799" t="str">
        <f>CN2</f>
        <v>Jahr 2025</v>
      </c>
      <c r="CO6" s="800"/>
      <c r="CP6" s="800"/>
      <c r="CQ6" s="800"/>
      <c r="CR6" s="800"/>
      <c r="CS6" s="800"/>
      <c r="CT6" s="800"/>
      <c r="CU6" s="800"/>
      <c r="CV6" s="800"/>
      <c r="CW6" s="800"/>
      <c r="CX6" s="800"/>
      <c r="CY6" s="800"/>
      <c r="CZ6" s="800"/>
      <c r="DA6" s="800"/>
      <c r="DB6" s="800"/>
      <c r="DC6" s="800"/>
      <c r="DD6" s="800"/>
      <c r="DE6" s="800"/>
      <c r="DF6" s="800"/>
      <c r="DG6" s="800"/>
      <c r="DH6" s="800"/>
      <c r="DI6" s="800"/>
      <c r="DJ6" s="800"/>
      <c r="DK6" s="801"/>
      <c r="DL6" s="799" t="str">
        <f>DL2</f>
        <v>Jahr 2026</v>
      </c>
      <c r="DM6" s="800"/>
      <c r="DN6" s="800"/>
      <c r="DO6" s="800"/>
      <c r="DP6" s="800"/>
      <c r="DQ6" s="800"/>
      <c r="DR6" s="800"/>
      <c r="DS6" s="800"/>
      <c r="DT6" s="800"/>
      <c r="DU6" s="800"/>
      <c r="DV6" s="800"/>
      <c r="DW6" s="800"/>
      <c r="DX6" s="800"/>
      <c r="DY6" s="800"/>
      <c r="DZ6" s="800"/>
      <c r="EA6" s="800"/>
      <c r="EB6" s="800"/>
      <c r="EC6" s="800"/>
      <c r="ED6" s="25"/>
      <c r="EE6" s="660" t="s">
        <v>15</v>
      </c>
      <c r="EF6" s="661"/>
      <c r="EG6" s="661"/>
      <c r="EH6" s="662"/>
      <c r="EI6" s="29"/>
      <c r="EJ6" s="29"/>
      <c r="EK6" s="666" t="s">
        <v>52</v>
      </c>
      <c r="EL6" s="667"/>
      <c r="EM6" s="667"/>
      <c r="EN6" s="668"/>
      <c r="EP6" s="29"/>
    </row>
    <row r="7" spans="1:154" ht="9" customHeight="1" thickBot="1" x14ac:dyDescent="0.2">
      <c r="B7" s="163"/>
      <c r="C7" s="54" t="s">
        <v>57</v>
      </c>
      <c r="D7" s="56">
        <v>2200</v>
      </c>
      <c r="F7" s="629" t="s">
        <v>7</v>
      </c>
      <c r="G7" s="776"/>
      <c r="H7" s="629" t="s">
        <v>8</v>
      </c>
      <c r="I7" s="776"/>
      <c r="J7" s="629" t="s">
        <v>9</v>
      </c>
      <c r="K7" s="776"/>
      <c r="L7" s="629" t="s">
        <v>10</v>
      </c>
      <c r="M7" s="776"/>
      <c r="N7" s="629" t="s">
        <v>11</v>
      </c>
      <c r="O7" s="776"/>
      <c r="P7" s="629" t="s">
        <v>12</v>
      </c>
      <c r="Q7" s="776"/>
      <c r="R7" s="629" t="s">
        <v>13</v>
      </c>
      <c r="S7" s="776"/>
      <c r="T7" s="629" t="s">
        <v>2</v>
      </c>
      <c r="U7" s="776"/>
      <c r="V7" s="629" t="s">
        <v>3</v>
      </c>
      <c r="W7" s="776"/>
      <c r="X7" s="629" t="s">
        <v>4</v>
      </c>
      <c r="Y7" s="776"/>
      <c r="Z7" s="629" t="s">
        <v>5</v>
      </c>
      <c r="AA7" s="776"/>
      <c r="AB7" s="629" t="s">
        <v>6</v>
      </c>
      <c r="AC7" s="776"/>
      <c r="AD7" s="629" t="s">
        <v>7</v>
      </c>
      <c r="AE7" s="776"/>
      <c r="AF7" s="629" t="s">
        <v>8</v>
      </c>
      <c r="AG7" s="776"/>
      <c r="AH7" s="629" t="s">
        <v>9</v>
      </c>
      <c r="AI7" s="776"/>
      <c r="AJ7" s="629" t="s">
        <v>10</v>
      </c>
      <c r="AK7" s="776"/>
      <c r="AL7" s="629" t="s">
        <v>11</v>
      </c>
      <c r="AM7" s="776"/>
      <c r="AN7" s="629" t="s">
        <v>12</v>
      </c>
      <c r="AO7" s="776"/>
      <c r="AP7" s="629" t="s">
        <v>13</v>
      </c>
      <c r="AQ7" s="776"/>
      <c r="AR7" s="629" t="s">
        <v>2</v>
      </c>
      <c r="AS7" s="776"/>
      <c r="AT7" s="629" t="s">
        <v>3</v>
      </c>
      <c r="AU7" s="776"/>
      <c r="AV7" s="629" t="s">
        <v>4</v>
      </c>
      <c r="AW7" s="776"/>
      <c r="AX7" s="629" t="s">
        <v>5</v>
      </c>
      <c r="AY7" s="776"/>
      <c r="AZ7" s="629" t="s">
        <v>6</v>
      </c>
      <c r="BA7" s="776"/>
      <c r="BB7" s="629" t="s">
        <v>7</v>
      </c>
      <c r="BC7" s="776"/>
      <c r="BD7" s="629" t="s">
        <v>8</v>
      </c>
      <c r="BE7" s="776"/>
      <c r="BF7" s="629" t="s">
        <v>9</v>
      </c>
      <c r="BG7" s="776"/>
      <c r="BH7" s="629" t="s">
        <v>10</v>
      </c>
      <c r="BI7" s="776"/>
      <c r="BJ7" s="629" t="s">
        <v>11</v>
      </c>
      <c r="BK7" s="776"/>
      <c r="BL7" s="629" t="s">
        <v>12</v>
      </c>
      <c r="BM7" s="776"/>
      <c r="BN7" s="629" t="s">
        <v>13</v>
      </c>
      <c r="BO7" s="776"/>
      <c r="BP7" s="629" t="s">
        <v>2</v>
      </c>
      <c r="BQ7" s="776"/>
      <c r="BR7" s="629" t="s">
        <v>3</v>
      </c>
      <c r="BS7" s="776"/>
      <c r="BT7" s="629" t="s">
        <v>4</v>
      </c>
      <c r="BU7" s="776"/>
      <c r="BV7" s="629" t="s">
        <v>5</v>
      </c>
      <c r="BW7" s="776"/>
      <c r="BX7" s="629" t="s">
        <v>6</v>
      </c>
      <c r="BY7" s="776"/>
      <c r="BZ7" s="629" t="s">
        <v>7</v>
      </c>
      <c r="CA7" s="776"/>
      <c r="CB7" s="629" t="s">
        <v>8</v>
      </c>
      <c r="CC7" s="776"/>
      <c r="CD7" s="629" t="s">
        <v>9</v>
      </c>
      <c r="CE7" s="776"/>
      <c r="CF7" s="629" t="s">
        <v>10</v>
      </c>
      <c r="CG7" s="776"/>
      <c r="CH7" s="629" t="s">
        <v>11</v>
      </c>
      <c r="CI7" s="776"/>
      <c r="CJ7" s="629" t="s">
        <v>12</v>
      </c>
      <c r="CK7" s="776"/>
      <c r="CL7" s="629" t="s">
        <v>13</v>
      </c>
      <c r="CM7" s="776"/>
      <c r="CN7" s="629" t="s">
        <v>2</v>
      </c>
      <c r="CO7" s="776"/>
      <c r="CP7" s="629" t="s">
        <v>3</v>
      </c>
      <c r="CQ7" s="776"/>
      <c r="CR7" s="629" t="s">
        <v>4</v>
      </c>
      <c r="CS7" s="776"/>
      <c r="CT7" s="629" t="s">
        <v>5</v>
      </c>
      <c r="CU7" s="776"/>
      <c r="CV7" s="629" t="s">
        <v>6</v>
      </c>
      <c r="CW7" s="776"/>
      <c r="CX7" s="629" t="s">
        <v>7</v>
      </c>
      <c r="CY7" s="776"/>
      <c r="CZ7" s="629" t="s">
        <v>8</v>
      </c>
      <c r="DA7" s="776"/>
      <c r="DB7" s="629" t="s">
        <v>9</v>
      </c>
      <c r="DC7" s="776"/>
      <c r="DD7" s="629" t="s">
        <v>10</v>
      </c>
      <c r="DE7" s="776"/>
      <c r="DF7" s="629" t="s">
        <v>11</v>
      </c>
      <c r="DG7" s="776"/>
      <c r="DH7" s="629" t="s">
        <v>12</v>
      </c>
      <c r="DI7" s="776"/>
      <c r="DJ7" s="629" t="s">
        <v>13</v>
      </c>
      <c r="DK7" s="776"/>
      <c r="DL7" s="629" t="s">
        <v>2</v>
      </c>
      <c r="DM7" s="776"/>
      <c r="DN7" s="629" t="s">
        <v>3</v>
      </c>
      <c r="DO7" s="776"/>
      <c r="DP7" s="629" t="s">
        <v>4</v>
      </c>
      <c r="DQ7" s="776"/>
      <c r="DR7" s="629" t="s">
        <v>5</v>
      </c>
      <c r="DS7" s="776"/>
      <c r="DT7" s="629" t="s">
        <v>6</v>
      </c>
      <c r="DU7" s="776"/>
      <c r="DV7" s="629" t="s">
        <v>7</v>
      </c>
      <c r="DW7" s="776"/>
      <c r="DX7" s="629" t="s">
        <v>8</v>
      </c>
      <c r="DY7" s="776"/>
      <c r="DZ7" s="629" t="s">
        <v>9</v>
      </c>
      <c r="EA7" s="776"/>
      <c r="EB7" s="629" t="s">
        <v>10</v>
      </c>
      <c r="EC7" s="776"/>
      <c r="ED7" s="25"/>
      <c r="EE7" s="663"/>
      <c r="EF7" s="664"/>
      <c r="EG7" s="664"/>
      <c r="EH7" s="665"/>
      <c r="EI7" s="29"/>
      <c r="EJ7" s="29"/>
      <c r="EK7" s="669"/>
      <c r="EL7" s="670"/>
      <c r="EM7" s="670"/>
      <c r="EN7" s="671"/>
      <c r="EP7" s="29"/>
    </row>
    <row r="8" spans="1:154" ht="9" customHeight="1" thickBot="1" x14ac:dyDescent="0.2">
      <c r="B8" s="163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13"/>
      <c r="AT9" s="12"/>
      <c r="AU9" s="13"/>
      <c r="AV9" s="12"/>
      <c r="AW9" s="13"/>
      <c r="AX9" s="12"/>
      <c r="AY9" s="13"/>
      <c r="AZ9" s="12"/>
      <c r="BA9" s="13"/>
      <c r="BB9" s="12"/>
      <c r="BC9" s="13"/>
      <c r="BD9" s="12"/>
      <c r="BE9" s="13"/>
      <c r="BF9" s="12"/>
      <c r="BG9" s="13"/>
      <c r="BH9" s="12"/>
      <c r="BI9" s="13"/>
      <c r="BJ9" s="12"/>
      <c r="BK9" s="13"/>
      <c r="BL9" s="12"/>
      <c r="BM9" s="13"/>
      <c r="BN9" s="12"/>
      <c r="BO9" s="13"/>
      <c r="BP9" s="12"/>
      <c r="BQ9" s="13"/>
      <c r="BR9" s="12"/>
      <c r="BS9" s="13"/>
      <c r="BT9" s="12"/>
      <c r="BU9" s="13"/>
      <c r="BV9" s="12"/>
      <c r="BW9" s="13"/>
      <c r="BX9" s="12"/>
      <c r="BY9" s="13"/>
      <c r="BZ9" s="12"/>
      <c r="CA9" s="13"/>
      <c r="CB9" s="12"/>
      <c r="CC9" s="13"/>
      <c r="CD9" s="12"/>
      <c r="CE9" s="13"/>
      <c r="CF9" s="12"/>
      <c r="CG9" s="13"/>
      <c r="CH9" s="12"/>
      <c r="CI9" s="13"/>
      <c r="CJ9" s="12"/>
      <c r="CK9" s="13"/>
      <c r="CL9" s="12"/>
      <c r="CM9" s="13"/>
      <c r="CN9" s="12"/>
      <c r="CO9" s="13"/>
      <c r="CP9" s="12"/>
      <c r="CQ9" s="13"/>
      <c r="CR9" s="12"/>
      <c r="CS9" s="13"/>
      <c r="CT9" s="12"/>
      <c r="CU9" s="13"/>
      <c r="CV9" s="12"/>
      <c r="CW9" s="13"/>
      <c r="CX9" s="12"/>
      <c r="CY9" s="13"/>
      <c r="CZ9" s="12"/>
      <c r="DA9" s="13"/>
      <c r="DB9" s="12"/>
      <c r="DC9" s="13"/>
      <c r="DD9" s="12"/>
      <c r="DE9" s="13"/>
      <c r="DF9" s="12"/>
      <c r="DG9" s="13"/>
      <c r="DH9" s="12"/>
      <c r="DI9" s="13"/>
      <c r="DJ9" s="12"/>
      <c r="DK9" s="13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EK3*(1/($F48))</f>
        <v>0.35029013539651838</v>
      </c>
      <c r="EL9" s="83">
        <f>EL3*(1/($F48))</f>
        <v>7.2147001934235969E-2</v>
      </c>
      <c r="EM9" s="672">
        <f>EM4*(1/($F48))</f>
        <v>0.57756286266924561</v>
      </c>
      <c r="EN9" s="673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64"/>
      <c r="G10" s="765"/>
      <c r="H10" s="683"/>
      <c r="I10" s="684"/>
      <c r="J10" s="683"/>
      <c r="K10" s="684"/>
      <c r="L10" s="683"/>
      <c r="M10" s="684"/>
      <c r="N10" s="683"/>
      <c r="O10" s="684"/>
      <c r="P10" s="683"/>
      <c r="Q10" s="684"/>
      <c r="R10" s="683"/>
      <c r="S10" s="684"/>
      <c r="T10" s="683"/>
      <c r="U10" s="684"/>
      <c r="V10" s="683"/>
      <c r="W10" s="684"/>
      <c r="X10" s="683"/>
      <c r="Y10" s="684"/>
      <c r="Z10" s="683"/>
      <c r="AA10" s="684"/>
      <c r="AB10" s="683"/>
      <c r="AC10" s="684"/>
      <c r="AD10" s="683"/>
      <c r="AE10" s="684"/>
      <c r="AF10" s="683"/>
      <c r="AG10" s="684"/>
      <c r="AH10" s="683"/>
      <c r="AI10" s="684"/>
      <c r="AJ10" s="683"/>
      <c r="AK10" s="684"/>
      <c r="AL10" s="683"/>
      <c r="AM10" s="684"/>
      <c r="AN10" s="683"/>
      <c r="AO10" s="684"/>
      <c r="AP10" s="683"/>
      <c r="AQ10" s="684"/>
      <c r="AR10" s="683"/>
      <c r="AS10" s="684"/>
      <c r="AT10" s="683"/>
      <c r="AU10" s="684"/>
      <c r="AV10" s="683"/>
      <c r="AW10" s="684"/>
      <c r="AX10" s="683"/>
      <c r="AY10" s="684"/>
      <c r="AZ10" s="683"/>
      <c r="BA10" s="684"/>
      <c r="BB10" s="683"/>
      <c r="BC10" s="684"/>
      <c r="BD10" s="683"/>
      <c r="BE10" s="684"/>
      <c r="BF10" s="683"/>
      <c r="BG10" s="684"/>
      <c r="BH10" s="683"/>
      <c r="BI10" s="684"/>
      <c r="BJ10" s="683"/>
      <c r="BK10" s="684"/>
      <c r="BL10" s="683"/>
      <c r="BM10" s="684"/>
      <c r="BN10" s="683"/>
      <c r="BO10" s="684"/>
      <c r="BP10" s="683"/>
      <c r="BQ10" s="684"/>
      <c r="BR10" s="683"/>
      <c r="BS10" s="684"/>
      <c r="BT10" s="683"/>
      <c r="BU10" s="684"/>
      <c r="BV10" s="683"/>
      <c r="BW10" s="684"/>
      <c r="BX10" s="683"/>
      <c r="BY10" s="684"/>
      <c r="BZ10" s="683"/>
      <c r="CA10" s="684"/>
      <c r="CB10" s="683"/>
      <c r="CC10" s="684"/>
      <c r="CD10" s="683"/>
      <c r="CE10" s="684"/>
      <c r="CF10" s="683"/>
      <c r="CG10" s="684"/>
      <c r="CH10" s="683"/>
      <c r="CI10" s="684"/>
      <c r="CJ10" s="683"/>
      <c r="CK10" s="684"/>
      <c r="CL10" s="683"/>
      <c r="CM10" s="684"/>
      <c r="CN10" s="683"/>
      <c r="CO10" s="684"/>
      <c r="CP10" s="683"/>
      <c r="CQ10" s="684"/>
      <c r="CR10" s="683"/>
      <c r="CS10" s="684"/>
      <c r="CT10" s="683"/>
      <c r="CU10" s="684"/>
      <c r="CV10" s="683"/>
      <c r="CW10" s="684"/>
      <c r="CX10" s="683"/>
      <c r="CY10" s="684"/>
      <c r="CZ10" s="683"/>
      <c r="DA10" s="684"/>
      <c r="DB10" s="683"/>
      <c r="DC10" s="684"/>
      <c r="DD10" s="683"/>
      <c r="DE10" s="684"/>
      <c r="DF10" s="683"/>
      <c r="DG10" s="684"/>
      <c r="DH10" s="683"/>
      <c r="DI10" s="684"/>
      <c r="DJ10" s="683"/>
      <c r="DK10" s="684"/>
      <c r="DL10" s="683"/>
      <c r="DM10" s="684"/>
      <c r="DN10" s="683"/>
      <c r="DO10" s="684"/>
      <c r="DP10" s="683"/>
      <c r="DQ10" s="684"/>
      <c r="DR10" s="683"/>
      <c r="DS10" s="684"/>
      <c r="DT10" s="683"/>
      <c r="DU10" s="684"/>
      <c r="DV10" s="683"/>
      <c r="DW10" s="684"/>
      <c r="DX10" s="683"/>
      <c r="DY10" s="684"/>
      <c r="DZ10" s="683"/>
      <c r="EA10" s="684"/>
      <c r="EB10" s="683"/>
      <c r="EC10" s="689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74"/>
      <c r="G11" s="774"/>
      <c r="H11" s="772">
        <v>30</v>
      </c>
      <c r="I11" s="773"/>
      <c r="J11" s="772">
        <v>30</v>
      </c>
      <c r="K11" s="773"/>
      <c r="L11" s="772">
        <v>30</v>
      </c>
      <c r="M11" s="773"/>
      <c r="N11" s="772">
        <v>30</v>
      </c>
      <c r="O11" s="773"/>
      <c r="P11" s="772">
        <v>30</v>
      </c>
      <c r="Q11" s="773"/>
      <c r="R11" s="772">
        <v>30</v>
      </c>
      <c r="S11" s="773"/>
      <c r="T11" s="772">
        <v>30</v>
      </c>
      <c r="U11" s="773"/>
      <c r="V11" s="772">
        <v>30</v>
      </c>
      <c r="W11" s="773"/>
      <c r="X11" s="772">
        <v>30</v>
      </c>
      <c r="Y11" s="773"/>
      <c r="Z11" s="772">
        <v>30</v>
      </c>
      <c r="AA11" s="773"/>
      <c r="AB11" s="772">
        <v>30</v>
      </c>
      <c r="AC11" s="773"/>
      <c r="AD11" s="772">
        <v>30</v>
      </c>
      <c r="AE11" s="773"/>
      <c r="AF11" s="772">
        <v>30</v>
      </c>
      <c r="AG11" s="773"/>
      <c r="AH11" s="772">
        <v>30</v>
      </c>
      <c r="AI11" s="773"/>
      <c r="AJ11" s="772">
        <v>30</v>
      </c>
      <c r="AK11" s="773"/>
      <c r="AL11" s="772">
        <v>30</v>
      </c>
      <c r="AM11" s="773"/>
      <c r="AN11" s="772">
        <v>30</v>
      </c>
      <c r="AO11" s="773"/>
      <c r="AP11" s="772">
        <v>30</v>
      </c>
      <c r="AQ11" s="773"/>
      <c r="AR11" s="772">
        <v>30</v>
      </c>
      <c r="AS11" s="773"/>
      <c r="AT11" s="772">
        <v>30</v>
      </c>
      <c r="AU11" s="773"/>
      <c r="AV11" s="772">
        <v>30</v>
      </c>
      <c r="AW11" s="773"/>
      <c r="AX11" s="772">
        <v>30</v>
      </c>
      <c r="AY11" s="773"/>
      <c r="AZ11" s="772">
        <v>30</v>
      </c>
      <c r="BA11" s="773"/>
      <c r="BB11" s="772">
        <v>30</v>
      </c>
      <c r="BC11" s="773"/>
      <c r="BD11" s="772">
        <v>30</v>
      </c>
      <c r="BE11" s="773"/>
      <c r="BF11" s="772">
        <v>30</v>
      </c>
      <c r="BG11" s="773"/>
      <c r="BH11" s="772">
        <v>30</v>
      </c>
      <c r="BI11" s="773"/>
      <c r="BJ11" s="772">
        <v>30</v>
      </c>
      <c r="BK11" s="773"/>
      <c r="BL11" s="772">
        <v>30</v>
      </c>
      <c r="BM11" s="773"/>
      <c r="BN11" s="772">
        <v>30</v>
      </c>
      <c r="BO11" s="773"/>
      <c r="BP11" s="772">
        <v>30</v>
      </c>
      <c r="BQ11" s="773"/>
      <c r="BR11" s="772">
        <v>30</v>
      </c>
      <c r="BS11" s="773"/>
      <c r="BT11" s="772">
        <v>30</v>
      </c>
      <c r="BU11" s="773"/>
      <c r="BV11" s="772">
        <v>30</v>
      </c>
      <c r="BW11" s="773"/>
      <c r="BX11" s="772">
        <v>30</v>
      </c>
      <c r="BY11" s="773"/>
      <c r="BZ11" s="772">
        <v>30</v>
      </c>
      <c r="CA11" s="773"/>
      <c r="CB11" s="772">
        <v>30</v>
      </c>
      <c r="CC11" s="773"/>
      <c r="CD11" s="772">
        <v>30</v>
      </c>
      <c r="CE11" s="773"/>
      <c r="CF11" s="772">
        <v>30</v>
      </c>
      <c r="CG11" s="773"/>
      <c r="CH11" s="772">
        <v>30</v>
      </c>
      <c r="CI11" s="773"/>
      <c r="CJ11" s="772">
        <v>30</v>
      </c>
      <c r="CK11" s="773"/>
      <c r="CL11" s="772">
        <v>30</v>
      </c>
      <c r="CM11" s="773"/>
      <c r="CN11" s="772">
        <v>30</v>
      </c>
      <c r="CO11" s="773"/>
      <c r="CP11" s="772">
        <v>30</v>
      </c>
      <c r="CQ11" s="773"/>
      <c r="CR11" s="772">
        <v>30</v>
      </c>
      <c r="CS11" s="773"/>
      <c r="CT11" s="772">
        <v>30</v>
      </c>
      <c r="CU11" s="773"/>
      <c r="CV11" s="772">
        <v>30</v>
      </c>
      <c r="CW11" s="773"/>
      <c r="CX11" s="772">
        <v>30</v>
      </c>
      <c r="CY11" s="773"/>
      <c r="CZ11" s="772">
        <v>30</v>
      </c>
      <c r="DA11" s="773"/>
      <c r="DB11" s="772">
        <v>30</v>
      </c>
      <c r="DC11" s="773"/>
      <c r="DD11" s="772">
        <v>30</v>
      </c>
      <c r="DE11" s="773"/>
      <c r="DF11" s="772">
        <v>30</v>
      </c>
      <c r="DG11" s="773"/>
      <c r="DH11" s="693">
        <v>30</v>
      </c>
      <c r="DI11" s="693"/>
      <c r="DJ11" s="693">
        <v>15</v>
      </c>
      <c r="DK11" s="693"/>
      <c r="DL11" s="693">
        <v>15</v>
      </c>
      <c r="DM11" s="693"/>
      <c r="DN11" s="693">
        <v>15</v>
      </c>
      <c r="DO11" s="693"/>
      <c r="DP11" s="693">
        <v>15</v>
      </c>
      <c r="DQ11" s="693"/>
      <c r="DR11" s="693">
        <v>15</v>
      </c>
      <c r="DS11" s="693"/>
      <c r="DT11" s="693">
        <v>15</v>
      </c>
      <c r="DU11" s="693"/>
      <c r="DV11" s="693">
        <v>15</v>
      </c>
      <c r="DW11" s="693"/>
      <c r="DX11" s="695"/>
      <c r="DY11" s="696"/>
      <c r="DZ11" s="695"/>
      <c r="EA11" s="696"/>
      <c r="EB11" s="695"/>
      <c r="EC11" s="697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698"/>
      <c r="EW11" s="699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74"/>
      <c r="G12" s="774"/>
      <c r="H12" s="693">
        <v>10</v>
      </c>
      <c r="I12" s="693"/>
      <c r="J12" s="693">
        <v>10</v>
      </c>
      <c r="K12" s="693"/>
      <c r="L12" s="693">
        <v>10</v>
      </c>
      <c r="M12" s="693"/>
      <c r="N12" s="693">
        <v>10</v>
      </c>
      <c r="O12" s="693"/>
      <c r="P12" s="693">
        <v>10</v>
      </c>
      <c r="Q12" s="693"/>
      <c r="R12" s="693">
        <v>10</v>
      </c>
      <c r="S12" s="693"/>
      <c r="T12" s="693">
        <v>10</v>
      </c>
      <c r="U12" s="693"/>
      <c r="V12" s="693">
        <v>10</v>
      </c>
      <c r="W12" s="693"/>
      <c r="X12" s="693">
        <v>10</v>
      </c>
      <c r="Y12" s="693"/>
      <c r="Z12" s="693">
        <v>10</v>
      </c>
      <c r="AA12" s="693"/>
      <c r="AB12" s="693">
        <v>10</v>
      </c>
      <c r="AC12" s="693"/>
      <c r="AD12" s="693">
        <v>10</v>
      </c>
      <c r="AE12" s="693"/>
      <c r="AF12" s="693">
        <v>10</v>
      </c>
      <c r="AG12" s="693"/>
      <c r="AH12" s="693">
        <v>10</v>
      </c>
      <c r="AI12" s="693"/>
      <c r="AJ12" s="693">
        <v>10</v>
      </c>
      <c r="AK12" s="693"/>
      <c r="AL12" s="693">
        <v>10</v>
      </c>
      <c r="AM12" s="693"/>
      <c r="AN12" s="693">
        <v>10</v>
      </c>
      <c r="AO12" s="693"/>
      <c r="AP12" s="693">
        <v>10</v>
      </c>
      <c r="AQ12" s="693"/>
      <c r="AR12" s="693">
        <v>10</v>
      </c>
      <c r="AS12" s="693"/>
      <c r="AT12" s="693">
        <v>10</v>
      </c>
      <c r="AU12" s="693"/>
      <c r="AV12" s="693">
        <v>10</v>
      </c>
      <c r="AW12" s="693"/>
      <c r="AX12" s="693">
        <v>10</v>
      </c>
      <c r="AY12" s="693"/>
      <c r="AZ12" s="693">
        <v>10</v>
      </c>
      <c r="BA12" s="693"/>
      <c r="BB12" s="693">
        <v>10</v>
      </c>
      <c r="BC12" s="693"/>
      <c r="BD12" s="693">
        <v>10</v>
      </c>
      <c r="BE12" s="693"/>
      <c r="BF12" s="693">
        <v>10</v>
      </c>
      <c r="BG12" s="693"/>
      <c r="BH12" s="693">
        <v>10</v>
      </c>
      <c r="BI12" s="693"/>
      <c r="BJ12" s="693">
        <v>10</v>
      </c>
      <c r="BK12" s="693"/>
      <c r="BL12" s="693">
        <v>10</v>
      </c>
      <c r="BM12" s="693"/>
      <c r="BN12" s="693">
        <v>10</v>
      </c>
      <c r="BO12" s="693"/>
      <c r="BP12" s="693">
        <v>10</v>
      </c>
      <c r="BQ12" s="693"/>
      <c r="BR12" s="693">
        <v>10</v>
      </c>
      <c r="BS12" s="693"/>
      <c r="BT12" s="693">
        <v>10</v>
      </c>
      <c r="BU12" s="693"/>
      <c r="BV12" s="693">
        <v>10</v>
      </c>
      <c r="BW12" s="693"/>
      <c r="BX12" s="693">
        <v>10</v>
      </c>
      <c r="BY12" s="693"/>
      <c r="BZ12" s="693">
        <v>10</v>
      </c>
      <c r="CA12" s="693"/>
      <c r="CB12" s="693">
        <v>10</v>
      </c>
      <c r="CC12" s="693"/>
      <c r="CD12" s="693">
        <v>10</v>
      </c>
      <c r="CE12" s="693"/>
      <c r="CF12" s="693">
        <v>10</v>
      </c>
      <c r="CG12" s="693"/>
      <c r="CH12" s="693">
        <v>10</v>
      </c>
      <c r="CI12" s="693"/>
      <c r="CJ12" s="693">
        <v>10</v>
      </c>
      <c r="CK12" s="693"/>
      <c r="CL12" s="693">
        <v>10</v>
      </c>
      <c r="CM12" s="693"/>
      <c r="CN12" s="693">
        <v>10</v>
      </c>
      <c r="CO12" s="693"/>
      <c r="CP12" s="693">
        <v>10</v>
      </c>
      <c r="CQ12" s="693"/>
      <c r="CR12" s="693">
        <v>10</v>
      </c>
      <c r="CS12" s="693"/>
      <c r="CT12" s="693">
        <v>10</v>
      </c>
      <c r="CU12" s="693"/>
      <c r="CV12" s="693">
        <v>10</v>
      </c>
      <c r="CW12" s="693"/>
      <c r="CX12" s="693">
        <v>10</v>
      </c>
      <c r="CY12" s="693"/>
      <c r="CZ12" s="693">
        <v>10</v>
      </c>
      <c r="DA12" s="693"/>
      <c r="DB12" s="693">
        <v>10</v>
      </c>
      <c r="DC12" s="693"/>
      <c r="DD12" s="693">
        <v>10</v>
      </c>
      <c r="DE12" s="693"/>
      <c r="DF12" s="693">
        <v>10</v>
      </c>
      <c r="DG12" s="693"/>
      <c r="DH12" s="693">
        <v>10</v>
      </c>
      <c r="DI12" s="693"/>
      <c r="DJ12" s="693">
        <v>10</v>
      </c>
      <c r="DK12" s="693"/>
      <c r="DL12" s="693">
        <v>10</v>
      </c>
      <c r="DM12" s="693"/>
      <c r="DN12" s="693">
        <v>10</v>
      </c>
      <c r="DO12" s="693"/>
      <c r="DP12" s="693">
        <v>10</v>
      </c>
      <c r="DQ12" s="693"/>
      <c r="DR12" s="693">
        <v>10</v>
      </c>
      <c r="DS12" s="693"/>
      <c r="DT12" s="693">
        <v>10</v>
      </c>
      <c r="DU12" s="693"/>
      <c r="DV12" s="693">
        <v>10</v>
      </c>
      <c r="DW12" s="693"/>
      <c r="DX12" s="695"/>
      <c r="DY12" s="696"/>
      <c r="DZ12" s="695"/>
      <c r="EA12" s="696"/>
      <c r="EB12" s="695"/>
      <c r="EC12" s="697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42" si="0">EF12*SUM(F12:EC12)</f>
        <v>0</v>
      </c>
      <c r="EM12" s="66">
        <f t="shared" ref="EM12:EM42" si="1">EG12*SUM(F12:EC12)</f>
        <v>0</v>
      </c>
      <c r="EN12" s="43">
        <f t="shared" ref="EN12:EN42" si="2">EH12*SUM(F12:EC12)</f>
        <v>600</v>
      </c>
      <c r="EO12" s="31"/>
      <c r="EP12" s="31"/>
      <c r="EQ12" s="49"/>
      <c r="ER12" s="77"/>
      <c r="ES12" s="77"/>
      <c r="ET12" s="77"/>
      <c r="EU12" s="142"/>
      <c r="EV12" s="797"/>
      <c r="EW12" s="798"/>
      <c r="EX12" s="11"/>
    </row>
    <row r="13" spans="1:154" ht="9" customHeight="1" x14ac:dyDescent="0.2">
      <c r="A13" s="60"/>
      <c r="B13" s="114"/>
      <c r="C13" s="109"/>
      <c r="D13" s="109"/>
      <c r="E13" s="135"/>
      <c r="F13" s="756"/>
      <c r="G13" s="757"/>
      <c r="H13" s="650"/>
      <c r="I13" s="651"/>
      <c r="J13" s="650"/>
      <c r="K13" s="651"/>
      <c r="L13" s="650"/>
      <c r="M13" s="651"/>
      <c r="N13" s="650"/>
      <c r="O13" s="651"/>
      <c r="P13" s="650"/>
      <c r="Q13" s="651"/>
      <c r="R13" s="650"/>
      <c r="S13" s="651"/>
      <c r="T13" s="650"/>
      <c r="U13" s="651"/>
      <c r="V13" s="650"/>
      <c r="W13" s="651"/>
      <c r="X13" s="650"/>
      <c r="Y13" s="651"/>
      <c r="Z13" s="650"/>
      <c r="AA13" s="651"/>
      <c r="AB13" s="650"/>
      <c r="AC13" s="651"/>
      <c r="AD13" s="650"/>
      <c r="AE13" s="651"/>
      <c r="AF13" s="650"/>
      <c r="AG13" s="651"/>
      <c r="AH13" s="650"/>
      <c r="AI13" s="651"/>
      <c r="AJ13" s="650"/>
      <c r="AK13" s="651"/>
      <c r="AL13" s="650"/>
      <c r="AM13" s="651"/>
      <c r="AN13" s="650"/>
      <c r="AO13" s="651"/>
      <c r="AP13" s="650"/>
      <c r="AQ13" s="651"/>
      <c r="AR13" s="650"/>
      <c r="AS13" s="651"/>
      <c r="AT13" s="650"/>
      <c r="AU13" s="651"/>
      <c r="AV13" s="650"/>
      <c r="AW13" s="651"/>
      <c r="AX13" s="650"/>
      <c r="AY13" s="651"/>
      <c r="AZ13" s="650"/>
      <c r="BA13" s="651"/>
      <c r="BB13" s="650"/>
      <c r="BC13" s="651"/>
      <c r="BD13" s="650"/>
      <c r="BE13" s="651"/>
      <c r="BF13" s="650"/>
      <c r="BG13" s="651"/>
      <c r="BH13" s="650"/>
      <c r="BI13" s="651"/>
      <c r="BJ13" s="650"/>
      <c r="BK13" s="651"/>
      <c r="BL13" s="650"/>
      <c r="BM13" s="651"/>
      <c r="BN13" s="650"/>
      <c r="BO13" s="651"/>
      <c r="BP13" s="650"/>
      <c r="BQ13" s="651"/>
      <c r="BR13" s="650"/>
      <c r="BS13" s="651"/>
      <c r="BT13" s="650"/>
      <c r="BU13" s="651"/>
      <c r="BV13" s="650"/>
      <c r="BW13" s="651"/>
      <c r="BX13" s="650"/>
      <c r="BY13" s="651"/>
      <c r="BZ13" s="650"/>
      <c r="CA13" s="651"/>
      <c r="CB13" s="650"/>
      <c r="CC13" s="651"/>
      <c r="CD13" s="650"/>
      <c r="CE13" s="651"/>
      <c r="CF13" s="650"/>
      <c r="CG13" s="651"/>
      <c r="CH13" s="650"/>
      <c r="CI13" s="651"/>
      <c r="CJ13" s="650"/>
      <c r="CK13" s="651"/>
      <c r="CL13" s="650"/>
      <c r="CM13" s="651"/>
      <c r="CN13" s="650"/>
      <c r="CO13" s="651"/>
      <c r="CP13" s="650"/>
      <c r="CQ13" s="651"/>
      <c r="CR13" s="650"/>
      <c r="CS13" s="651"/>
      <c r="CT13" s="650"/>
      <c r="CU13" s="651"/>
      <c r="CV13" s="650"/>
      <c r="CW13" s="651"/>
      <c r="CX13" s="650"/>
      <c r="CY13" s="651"/>
      <c r="CZ13" s="650"/>
      <c r="DA13" s="651"/>
      <c r="DB13" s="650"/>
      <c r="DC13" s="651"/>
      <c r="DD13" s="650"/>
      <c r="DE13" s="651"/>
      <c r="DF13" s="650"/>
      <c r="DG13" s="651"/>
      <c r="DH13" s="650"/>
      <c r="DI13" s="651"/>
      <c r="DJ13" s="650"/>
      <c r="DK13" s="651"/>
      <c r="DL13" s="650"/>
      <c r="DM13" s="651"/>
      <c r="DN13" s="650"/>
      <c r="DO13" s="651"/>
      <c r="DP13" s="650"/>
      <c r="DQ13" s="651"/>
      <c r="DR13" s="650"/>
      <c r="DS13" s="651"/>
      <c r="DT13" s="650"/>
      <c r="DU13" s="651"/>
      <c r="DV13" s="650"/>
      <c r="DW13" s="651"/>
      <c r="DX13" s="650"/>
      <c r="DY13" s="651"/>
      <c r="DZ13" s="650"/>
      <c r="EA13" s="651"/>
      <c r="EB13" s="650"/>
      <c r="EC13" s="706"/>
      <c r="ED13" s="31"/>
      <c r="EE13" s="98"/>
      <c r="EF13" s="97"/>
      <c r="EG13" s="97"/>
      <c r="EH13" s="99"/>
      <c r="EI13" s="31"/>
      <c r="EJ13" s="31"/>
      <c r="EK13" s="32">
        <f t="shared" ref="EK13:EK42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121</v>
      </c>
      <c r="D14" s="107" t="s">
        <v>29</v>
      </c>
      <c r="E14" s="136" t="s">
        <v>21</v>
      </c>
      <c r="F14" s="751"/>
      <c r="G14" s="751"/>
      <c r="H14" s="707">
        <v>60</v>
      </c>
      <c r="I14" s="707"/>
      <c r="J14" s="707">
        <v>60</v>
      </c>
      <c r="K14" s="707"/>
      <c r="L14" s="707">
        <v>80</v>
      </c>
      <c r="M14" s="707"/>
      <c r="N14" s="707">
        <v>80</v>
      </c>
      <c r="O14" s="707"/>
      <c r="P14" s="707">
        <v>80</v>
      </c>
      <c r="Q14" s="707"/>
      <c r="R14" s="707">
        <v>80</v>
      </c>
      <c r="S14" s="707"/>
      <c r="T14" s="707">
        <v>95</v>
      </c>
      <c r="U14" s="707"/>
      <c r="V14" s="707">
        <v>95</v>
      </c>
      <c r="W14" s="707"/>
      <c r="X14" s="707">
        <v>95</v>
      </c>
      <c r="Y14" s="707"/>
      <c r="Z14" s="707">
        <v>95</v>
      </c>
      <c r="AA14" s="707"/>
      <c r="AB14" s="707">
        <v>95</v>
      </c>
      <c r="AC14" s="707"/>
      <c r="AD14" s="707">
        <v>95</v>
      </c>
      <c r="AE14" s="707"/>
      <c r="AF14" s="707">
        <v>95</v>
      </c>
      <c r="AG14" s="707"/>
      <c r="AH14" s="707">
        <v>95</v>
      </c>
      <c r="AI14" s="707"/>
      <c r="AJ14" s="707">
        <v>95</v>
      </c>
      <c r="AK14" s="707"/>
      <c r="AL14" s="707">
        <v>95</v>
      </c>
      <c r="AM14" s="707"/>
      <c r="AN14" s="707">
        <v>95</v>
      </c>
      <c r="AO14" s="707"/>
      <c r="AP14" s="707">
        <v>95</v>
      </c>
      <c r="AQ14" s="707"/>
      <c r="AR14" s="707">
        <v>90</v>
      </c>
      <c r="AS14" s="707"/>
      <c r="AT14" s="707">
        <v>90</v>
      </c>
      <c r="AU14" s="707"/>
      <c r="AV14" s="707">
        <v>95</v>
      </c>
      <c r="AW14" s="707"/>
      <c r="AX14" s="707">
        <v>95</v>
      </c>
      <c r="AY14" s="707"/>
      <c r="AZ14" s="707">
        <v>95</v>
      </c>
      <c r="BA14" s="707"/>
      <c r="BB14" s="707">
        <v>95</v>
      </c>
      <c r="BC14" s="707"/>
      <c r="BD14" s="707">
        <v>95</v>
      </c>
      <c r="BE14" s="707"/>
      <c r="BF14" s="707">
        <v>95</v>
      </c>
      <c r="BG14" s="707"/>
      <c r="BH14" s="707">
        <v>95</v>
      </c>
      <c r="BI14" s="707"/>
      <c r="BJ14" s="707">
        <v>95</v>
      </c>
      <c r="BK14" s="707"/>
      <c r="BL14" s="707">
        <v>95</v>
      </c>
      <c r="BM14" s="707"/>
      <c r="BN14" s="707">
        <v>90</v>
      </c>
      <c r="BO14" s="707"/>
      <c r="BP14" s="707">
        <v>90</v>
      </c>
      <c r="BQ14" s="707"/>
      <c r="BR14" s="707">
        <v>90</v>
      </c>
      <c r="BS14" s="707"/>
      <c r="BT14" s="707">
        <v>95</v>
      </c>
      <c r="BU14" s="707"/>
      <c r="BV14" s="707">
        <v>95</v>
      </c>
      <c r="BW14" s="707"/>
      <c r="BX14" s="707">
        <v>95</v>
      </c>
      <c r="BY14" s="707"/>
      <c r="BZ14" s="707">
        <v>95</v>
      </c>
      <c r="CA14" s="707"/>
      <c r="CB14" s="707">
        <v>95</v>
      </c>
      <c r="CC14" s="707"/>
      <c r="CD14" s="707">
        <v>95</v>
      </c>
      <c r="CE14" s="707"/>
      <c r="CF14" s="707">
        <v>95</v>
      </c>
      <c r="CG14" s="707"/>
      <c r="CH14" s="707">
        <v>95</v>
      </c>
      <c r="CI14" s="707"/>
      <c r="CJ14" s="707">
        <v>95</v>
      </c>
      <c r="CK14" s="707"/>
      <c r="CL14" s="707">
        <v>90</v>
      </c>
      <c r="CM14" s="707"/>
      <c r="CN14" s="707">
        <v>90</v>
      </c>
      <c r="CO14" s="707"/>
      <c r="CP14" s="707">
        <v>90</v>
      </c>
      <c r="CQ14" s="707"/>
      <c r="CR14" s="707">
        <v>95</v>
      </c>
      <c r="CS14" s="707"/>
      <c r="CT14" s="707">
        <v>95</v>
      </c>
      <c r="CU14" s="707"/>
      <c r="CV14" s="707">
        <v>95</v>
      </c>
      <c r="CW14" s="707"/>
      <c r="CX14" s="707">
        <v>95</v>
      </c>
      <c r="CY14" s="707"/>
      <c r="CZ14" s="707">
        <v>95</v>
      </c>
      <c r="DA14" s="707"/>
      <c r="DB14" s="707">
        <v>95</v>
      </c>
      <c r="DC14" s="707"/>
      <c r="DD14" s="707">
        <v>95</v>
      </c>
      <c r="DE14" s="707"/>
      <c r="DF14" s="707">
        <v>95</v>
      </c>
      <c r="DG14" s="707"/>
      <c r="DH14" s="707">
        <v>95</v>
      </c>
      <c r="DI14" s="707"/>
      <c r="DJ14" s="707">
        <v>90</v>
      </c>
      <c r="DK14" s="707"/>
      <c r="DL14" s="707">
        <v>40</v>
      </c>
      <c r="DM14" s="707"/>
      <c r="DN14" s="707">
        <v>40</v>
      </c>
      <c r="DO14" s="707"/>
      <c r="DP14" s="707">
        <v>30</v>
      </c>
      <c r="DQ14" s="707"/>
      <c r="DR14" s="707">
        <v>30</v>
      </c>
      <c r="DS14" s="707"/>
      <c r="DT14" s="707">
        <v>30</v>
      </c>
      <c r="DU14" s="707"/>
      <c r="DV14" s="707">
        <v>20</v>
      </c>
      <c r="DW14" s="707"/>
      <c r="DX14" s="683"/>
      <c r="DY14" s="684"/>
      <c r="DZ14" s="683"/>
      <c r="EA14" s="684"/>
      <c r="EB14" s="683"/>
      <c r="EC14" s="689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56"/>
      <c r="G15" s="757"/>
      <c r="H15" s="650"/>
      <c r="I15" s="651"/>
      <c r="J15" s="650"/>
      <c r="K15" s="651"/>
      <c r="L15" s="650"/>
      <c r="M15" s="651"/>
      <c r="N15" s="650"/>
      <c r="O15" s="651"/>
      <c r="P15" s="650"/>
      <c r="Q15" s="651"/>
      <c r="R15" s="650"/>
      <c r="S15" s="651"/>
      <c r="T15" s="650"/>
      <c r="U15" s="651"/>
      <c r="V15" s="650"/>
      <c r="W15" s="651"/>
      <c r="X15" s="650"/>
      <c r="Y15" s="651"/>
      <c r="Z15" s="650"/>
      <c r="AA15" s="651"/>
      <c r="AB15" s="650"/>
      <c r="AC15" s="651"/>
      <c r="AD15" s="650"/>
      <c r="AE15" s="651"/>
      <c r="AF15" s="650"/>
      <c r="AG15" s="651"/>
      <c r="AH15" s="650"/>
      <c r="AI15" s="651"/>
      <c r="AJ15" s="650"/>
      <c r="AK15" s="651"/>
      <c r="AL15" s="650"/>
      <c r="AM15" s="651"/>
      <c r="AN15" s="650"/>
      <c r="AO15" s="651"/>
      <c r="AP15" s="650"/>
      <c r="AQ15" s="651"/>
      <c r="AR15" s="650"/>
      <c r="AS15" s="651"/>
      <c r="AT15" s="650"/>
      <c r="AU15" s="651"/>
      <c r="AV15" s="650"/>
      <c r="AW15" s="651"/>
      <c r="AX15" s="650"/>
      <c r="AY15" s="651"/>
      <c r="AZ15" s="650"/>
      <c r="BA15" s="651"/>
      <c r="BB15" s="650"/>
      <c r="BC15" s="651"/>
      <c r="BD15" s="650"/>
      <c r="BE15" s="651"/>
      <c r="BF15" s="650"/>
      <c r="BG15" s="651"/>
      <c r="BH15" s="650"/>
      <c r="BI15" s="651"/>
      <c r="BJ15" s="650"/>
      <c r="BK15" s="651"/>
      <c r="BL15" s="650"/>
      <c r="BM15" s="651"/>
      <c r="BN15" s="650"/>
      <c r="BO15" s="651"/>
      <c r="BP15" s="650"/>
      <c r="BQ15" s="651"/>
      <c r="BR15" s="650"/>
      <c r="BS15" s="651"/>
      <c r="BT15" s="650"/>
      <c r="BU15" s="651"/>
      <c r="BV15" s="650"/>
      <c r="BW15" s="651"/>
      <c r="BX15" s="650"/>
      <c r="BY15" s="651"/>
      <c r="BZ15" s="650"/>
      <c r="CA15" s="651"/>
      <c r="CB15" s="650"/>
      <c r="CC15" s="651"/>
      <c r="CD15" s="650"/>
      <c r="CE15" s="651"/>
      <c r="CF15" s="650"/>
      <c r="CG15" s="651"/>
      <c r="CH15" s="650"/>
      <c r="CI15" s="651"/>
      <c r="CJ15" s="650"/>
      <c r="CK15" s="651"/>
      <c r="CL15" s="650"/>
      <c r="CM15" s="651"/>
      <c r="CN15" s="650"/>
      <c r="CO15" s="651"/>
      <c r="CP15" s="650"/>
      <c r="CQ15" s="651"/>
      <c r="CR15" s="650"/>
      <c r="CS15" s="651"/>
      <c r="CT15" s="650"/>
      <c r="CU15" s="651"/>
      <c r="CV15" s="650"/>
      <c r="CW15" s="651"/>
      <c r="CX15" s="650"/>
      <c r="CY15" s="651"/>
      <c r="CZ15" s="650"/>
      <c r="DA15" s="651"/>
      <c r="DB15" s="650"/>
      <c r="DC15" s="651"/>
      <c r="DD15" s="650"/>
      <c r="DE15" s="651"/>
      <c r="DF15" s="650"/>
      <c r="DG15" s="651"/>
      <c r="DH15" s="650"/>
      <c r="DI15" s="651"/>
      <c r="DJ15" s="650"/>
      <c r="DK15" s="651"/>
      <c r="DL15" s="650"/>
      <c r="DM15" s="651"/>
      <c r="DN15" s="650"/>
      <c r="DO15" s="651"/>
      <c r="DP15" s="650"/>
      <c r="DQ15" s="651"/>
      <c r="DR15" s="650"/>
      <c r="DS15" s="651"/>
      <c r="DT15" s="650"/>
      <c r="DU15" s="651"/>
      <c r="DV15" s="650"/>
      <c r="DW15" s="651"/>
      <c r="DX15" s="650"/>
      <c r="DY15" s="651"/>
      <c r="DZ15" s="650"/>
      <c r="EA15" s="651"/>
      <c r="EB15" s="650"/>
      <c r="EC15" s="706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105" t="s">
        <v>24</v>
      </c>
      <c r="C16" s="106" t="s">
        <v>47</v>
      </c>
      <c r="D16" s="107" t="s">
        <v>29</v>
      </c>
      <c r="E16" s="136" t="s">
        <v>21</v>
      </c>
      <c r="F16" s="770"/>
      <c r="G16" s="770"/>
      <c r="H16" s="751"/>
      <c r="I16" s="751"/>
      <c r="J16" s="751"/>
      <c r="K16" s="751"/>
      <c r="L16" s="751"/>
      <c r="M16" s="751"/>
      <c r="N16" s="751"/>
      <c r="O16" s="751"/>
      <c r="P16" s="751"/>
      <c r="Q16" s="751"/>
      <c r="R16" s="751"/>
      <c r="S16" s="751"/>
      <c r="T16" s="785"/>
      <c r="U16" s="785"/>
      <c r="V16" s="785"/>
      <c r="W16" s="785"/>
      <c r="X16" s="785"/>
      <c r="Y16" s="785"/>
      <c r="Z16" s="785"/>
      <c r="AA16" s="785"/>
      <c r="AB16" s="785"/>
      <c r="AC16" s="785"/>
      <c r="AD16" s="785"/>
      <c r="AE16" s="785"/>
      <c r="AF16" s="785"/>
      <c r="AG16" s="785"/>
      <c r="AH16" s="785"/>
      <c r="AI16" s="785"/>
      <c r="AJ16" s="785"/>
      <c r="AK16" s="785"/>
      <c r="AL16" s="785"/>
      <c r="AM16" s="785"/>
      <c r="AN16" s="785"/>
      <c r="AO16" s="785"/>
      <c r="AP16" s="785"/>
      <c r="AQ16" s="785"/>
      <c r="AR16" s="707">
        <v>20</v>
      </c>
      <c r="AS16" s="707"/>
      <c r="AT16" s="707">
        <v>40</v>
      </c>
      <c r="AU16" s="707"/>
      <c r="AV16" s="707">
        <v>40</v>
      </c>
      <c r="AW16" s="707"/>
      <c r="AX16" s="707">
        <v>40</v>
      </c>
      <c r="AY16" s="707"/>
      <c r="AZ16" s="707">
        <v>40</v>
      </c>
      <c r="BA16" s="707"/>
      <c r="BB16" s="707">
        <v>40</v>
      </c>
      <c r="BC16" s="707"/>
      <c r="BD16" s="707">
        <v>40</v>
      </c>
      <c r="BE16" s="707"/>
      <c r="BF16" s="707">
        <v>40</v>
      </c>
      <c r="BG16" s="707"/>
      <c r="BH16" s="707">
        <v>40</v>
      </c>
      <c r="BI16" s="707"/>
      <c r="BJ16" s="707">
        <v>40</v>
      </c>
      <c r="BK16" s="707"/>
      <c r="BL16" s="707">
        <v>40</v>
      </c>
      <c r="BM16" s="707"/>
      <c r="BN16" s="707">
        <v>30</v>
      </c>
      <c r="BO16" s="707"/>
      <c r="BP16" s="707">
        <v>30</v>
      </c>
      <c r="BQ16" s="707"/>
      <c r="BR16" s="707">
        <v>40</v>
      </c>
      <c r="BS16" s="707"/>
      <c r="BT16" s="707">
        <v>40</v>
      </c>
      <c r="BU16" s="707"/>
      <c r="BV16" s="707">
        <v>40</v>
      </c>
      <c r="BW16" s="707"/>
      <c r="BX16" s="707">
        <v>40</v>
      </c>
      <c r="BY16" s="707"/>
      <c r="BZ16" s="707">
        <v>40</v>
      </c>
      <c r="CA16" s="707"/>
      <c r="CB16" s="707">
        <v>40</v>
      </c>
      <c r="CC16" s="707"/>
      <c r="CD16" s="707">
        <v>40</v>
      </c>
      <c r="CE16" s="707"/>
      <c r="CF16" s="707">
        <v>40</v>
      </c>
      <c r="CG16" s="707"/>
      <c r="CH16" s="707">
        <v>40</v>
      </c>
      <c r="CI16" s="707"/>
      <c r="CJ16" s="707">
        <v>30</v>
      </c>
      <c r="CK16" s="707"/>
      <c r="CL16" s="707">
        <v>30</v>
      </c>
      <c r="CM16" s="707"/>
      <c r="CN16" s="707">
        <v>30</v>
      </c>
      <c r="CO16" s="707"/>
      <c r="CP16" s="707">
        <v>40</v>
      </c>
      <c r="CQ16" s="707"/>
      <c r="CR16" s="707">
        <v>40</v>
      </c>
      <c r="CS16" s="707"/>
      <c r="CT16" s="707">
        <v>40</v>
      </c>
      <c r="CU16" s="707"/>
      <c r="CV16" s="707">
        <v>40</v>
      </c>
      <c r="CW16" s="707"/>
      <c r="CX16" s="707">
        <v>40</v>
      </c>
      <c r="CY16" s="707"/>
      <c r="CZ16" s="707">
        <v>40</v>
      </c>
      <c r="DA16" s="707"/>
      <c r="DB16" s="707">
        <v>40</v>
      </c>
      <c r="DC16" s="707"/>
      <c r="DD16" s="707">
        <v>40</v>
      </c>
      <c r="DE16" s="707"/>
      <c r="DF16" s="707">
        <v>30</v>
      </c>
      <c r="DG16" s="707"/>
      <c r="DH16" s="707">
        <v>30</v>
      </c>
      <c r="DI16" s="707"/>
      <c r="DJ16" s="707">
        <v>30</v>
      </c>
      <c r="DK16" s="707"/>
      <c r="DL16" s="683"/>
      <c r="DM16" s="684"/>
      <c r="DN16" s="683"/>
      <c r="DO16" s="684"/>
      <c r="DP16" s="683"/>
      <c r="DQ16" s="684"/>
      <c r="DR16" s="683"/>
      <c r="DS16" s="684"/>
      <c r="DT16" s="683"/>
      <c r="DU16" s="684"/>
      <c r="DV16" s="683"/>
      <c r="DW16" s="684"/>
      <c r="DX16" s="683"/>
      <c r="DY16" s="684"/>
      <c r="DZ16" s="683"/>
      <c r="EA16" s="684"/>
      <c r="EB16" s="683"/>
      <c r="EC16" s="689"/>
      <c r="ED16" s="31"/>
      <c r="EE16" s="98"/>
      <c r="EF16" s="97"/>
      <c r="EG16" s="97"/>
      <c r="EH16" s="99">
        <v>1</v>
      </c>
      <c r="EI16" s="31"/>
      <c r="EJ16" s="31"/>
      <c r="EK16" s="41">
        <f t="shared" si="3"/>
        <v>0</v>
      </c>
      <c r="EL16" s="66">
        <f t="shared" si="0"/>
        <v>0</v>
      </c>
      <c r="EM16" s="66">
        <f t="shared" si="1"/>
        <v>0</v>
      </c>
      <c r="EN16" s="42">
        <f t="shared" si="2"/>
        <v>1340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108"/>
      <c r="C17" s="110"/>
      <c r="D17" s="110"/>
      <c r="E17" s="137"/>
      <c r="F17" s="768"/>
      <c r="G17" s="769"/>
      <c r="H17" s="756"/>
      <c r="I17" s="757"/>
      <c r="J17" s="756"/>
      <c r="K17" s="757"/>
      <c r="L17" s="756"/>
      <c r="M17" s="757"/>
      <c r="N17" s="756"/>
      <c r="O17" s="757"/>
      <c r="P17" s="756"/>
      <c r="Q17" s="757"/>
      <c r="R17" s="756"/>
      <c r="S17" s="757"/>
      <c r="T17" s="782"/>
      <c r="U17" s="783"/>
      <c r="V17" s="782"/>
      <c r="W17" s="783"/>
      <c r="X17" s="782"/>
      <c r="Y17" s="783"/>
      <c r="Z17" s="782"/>
      <c r="AA17" s="783"/>
      <c r="AB17" s="782"/>
      <c r="AC17" s="783"/>
      <c r="AD17" s="782"/>
      <c r="AE17" s="783"/>
      <c r="AF17" s="782"/>
      <c r="AG17" s="783"/>
      <c r="AH17" s="782"/>
      <c r="AI17" s="783"/>
      <c r="AJ17" s="782"/>
      <c r="AK17" s="783"/>
      <c r="AL17" s="782"/>
      <c r="AM17" s="783"/>
      <c r="AN17" s="782"/>
      <c r="AO17" s="783"/>
      <c r="AP17" s="782"/>
      <c r="AQ17" s="783"/>
      <c r="AR17" s="650"/>
      <c r="AS17" s="651"/>
      <c r="AT17" s="650"/>
      <c r="AU17" s="651"/>
      <c r="AV17" s="650"/>
      <c r="AW17" s="651"/>
      <c r="AX17" s="650"/>
      <c r="AY17" s="651"/>
      <c r="AZ17" s="650"/>
      <c r="BA17" s="651"/>
      <c r="BB17" s="650"/>
      <c r="BC17" s="651"/>
      <c r="BD17" s="650"/>
      <c r="BE17" s="651"/>
      <c r="BF17" s="650"/>
      <c r="BG17" s="651"/>
      <c r="BH17" s="650"/>
      <c r="BI17" s="651"/>
      <c r="BJ17" s="650"/>
      <c r="BK17" s="651"/>
      <c r="BL17" s="650"/>
      <c r="BM17" s="651"/>
      <c r="BN17" s="650"/>
      <c r="BO17" s="651"/>
      <c r="BP17" s="650"/>
      <c r="BQ17" s="651"/>
      <c r="BR17" s="650"/>
      <c r="BS17" s="651"/>
      <c r="BT17" s="650"/>
      <c r="BU17" s="651"/>
      <c r="BV17" s="650"/>
      <c r="BW17" s="651"/>
      <c r="BX17" s="650"/>
      <c r="BY17" s="651"/>
      <c r="BZ17" s="650"/>
      <c r="CA17" s="651"/>
      <c r="CB17" s="650"/>
      <c r="CC17" s="651"/>
      <c r="CD17" s="650"/>
      <c r="CE17" s="651"/>
      <c r="CF17" s="650"/>
      <c r="CG17" s="651"/>
      <c r="CH17" s="650"/>
      <c r="CI17" s="651"/>
      <c r="CJ17" s="650"/>
      <c r="CK17" s="651"/>
      <c r="CL17" s="650"/>
      <c r="CM17" s="651"/>
      <c r="CN17" s="650"/>
      <c r="CO17" s="651"/>
      <c r="CP17" s="650"/>
      <c r="CQ17" s="651"/>
      <c r="CR17" s="650"/>
      <c r="CS17" s="651"/>
      <c r="CT17" s="650"/>
      <c r="CU17" s="651"/>
      <c r="CV17" s="650"/>
      <c r="CW17" s="651"/>
      <c r="CX17" s="650"/>
      <c r="CY17" s="651"/>
      <c r="CZ17" s="650"/>
      <c r="DA17" s="651"/>
      <c r="DB17" s="650"/>
      <c r="DC17" s="651"/>
      <c r="DD17" s="650"/>
      <c r="DE17" s="651"/>
      <c r="DF17" s="650"/>
      <c r="DG17" s="651"/>
      <c r="DH17" s="650"/>
      <c r="DI17" s="651"/>
      <c r="DJ17" s="650"/>
      <c r="DK17" s="651"/>
      <c r="DL17" s="650"/>
      <c r="DM17" s="651"/>
      <c r="DN17" s="650"/>
      <c r="DO17" s="651"/>
      <c r="DP17" s="650"/>
      <c r="DQ17" s="651"/>
      <c r="DR17" s="650"/>
      <c r="DS17" s="651"/>
      <c r="DT17" s="650"/>
      <c r="DU17" s="651"/>
      <c r="DV17" s="650"/>
      <c r="DW17" s="651"/>
      <c r="DX17" s="650"/>
      <c r="DY17" s="651"/>
      <c r="DZ17" s="650"/>
      <c r="EA17" s="651"/>
      <c r="EB17" s="650"/>
      <c r="EC17" s="706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113" t="s">
        <v>25</v>
      </c>
      <c r="C18" s="107" t="s">
        <v>79</v>
      </c>
      <c r="D18" s="107" t="s">
        <v>30</v>
      </c>
      <c r="E18" s="136" t="s">
        <v>21</v>
      </c>
      <c r="F18" s="770"/>
      <c r="G18" s="770"/>
      <c r="H18" s="751"/>
      <c r="I18" s="751"/>
      <c r="J18" s="751"/>
      <c r="K18" s="751"/>
      <c r="L18" s="751"/>
      <c r="M18" s="751"/>
      <c r="N18" s="751"/>
      <c r="O18" s="751"/>
      <c r="P18" s="751"/>
      <c r="Q18" s="751"/>
      <c r="R18" s="751"/>
      <c r="S18" s="751"/>
      <c r="T18" s="771">
        <v>60</v>
      </c>
      <c r="U18" s="771"/>
      <c r="V18" s="771">
        <v>60</v>
      </c>
      <c r="W18" s="771"/>
      <c r="X18" s="771">
        <v>60</v>
      </c>
      <c r="Y18" s="771"/>
      <c r="Z18" s="771">
        <v>60</v>
      </c>
      <c r="AA18" s="771"/>
      <c r="AB18" s="771">
        <v>60</v>
      </c>
      <c r="AC18" s="771"/>
      <c r="AD18" s="771">
        <v>60</v>
      </c>
      <c r="AE18" s="771"/>
      <c r="AF18" s="771">
        <v>60</v>
      </c>
      <c r="AG18" s="771"/>
      <c r="AH18" s="771">
        <v>60</v>
      </c>
      <c r="AI18" s="771"/>
      <c r="AJ18" s="771">
        <v>60</v>
      </c>
      <c r="AK18" s="771"/>
      <c r="AL18" s="771">
        <v>60</v>
      </c>
      <c r="AM18" s="771"/>
      <c r="AN18" s="771">
        <v>60</v>
      </c>
      <c r="AO18" s="771"/>
      <c r="AP18" s="771">
        <v>60</v>
      </c>
      <c r="AQ18" s="771"/>
      <c r="AR18" s="707">
        <v>40</v>
      </c>
      <c r="AS18" s="707"/>
      <c r="AT18" s="707">
        <v>60</v>
      </c>
      <c r="AU18" s="707"/>
      <c r="AV18" s="707">
        <v>60</v>
      </c>
      <c r="AW18" s="707"/>
      <c r="AX18" s="707">
        <v>60</v>
      </c>
      <c r="AY18" s="707"/>
      <c r="AZ18" s="707">
        <v>60</v>
      </c>
      <c r="BA18" s="707"/>
      <c r="BB18" s="707">
        <v>60</v>
      </c>
      <c r="BC18" s="707"/>
      <c r="BD18" s="707">
        <v>60</v>
      </c>
      <c r="BE18" s="707"/>
      <c r="BF18" s="707">
        <v>60</v>
      </c>
      <c r="BG18" s="707"/>
      <c r="BH18" s="707">
        <v>60</v>
      </c>
      <c r="BI18" s="707"/>
      <c r="BJ18" s="707">
        <v>60</v>
      </c>
      <c r="BK18" s="707"/>
      <c r="BL18" s="707">
        <v>60</v>
      </c>
      <c r="BM18" s="707"/>
      <c r="BN18" s="707">
        <v>30</v>
      </c>
      <c r="BO18" s="707"/>
      <c r="BP18" s="707">
        <v>30</v>
      </c>
      <c r="BQ18" s="707"/>
      <c r="BR18" s="707">
        <v>60</v>
      </c>
      <c r="BS18" s="707"/>
      <c r="BT18" s="707">
        <v>60</v>
      </c>
      <c r="BU18" s="707"/>
      <c r="BV18" s="707">
        <v>60</v>
      </c>
      <c r="BW18" s="707"/>
      <c r="BX18" s="707">
        <v>60</v>
      </c>
      <c r="BY18" s="707"/>
      <c r="BZ18" s="707">
        <v>60</v>
      </c>
      <c r="CA18" s="707"/>
      <c r="CB18" s="707">
        <v>60</v>
      </c>
      <c r="CC18" s="707"/>
      <c r="CD18" s="707">
        <v>60</v>
      </c>
      <c r="CE18" s="707"/>
      <c r="CF18" s="707">
        <v>60</v>
      </c>
      <c r="CG18" s="707"/>
      <c r="CH18" s="707">
        <v>60</v>
      </c>
      <c r="CI18" s="707"/>
      <c r="CJ18" s="707">
        <v>60</v>
      </c>
      <c r="CK18" s="707"/>
      <c r="CL18" s="707">
        <v>30</v>
      </c>
      <c r="CM18" s="707"/>
      <c r="CN18" s="707">
        <v>30</v>
      </c>
      <c r="CO18" s="707"/>
      <c r="CP18" s="707">
        <v>60</v>
      </c>
      <c r="CQ18" s="707"/>
      <c r="CR18" s="707">
        <v>60</v>
      </c>
      <c r="CS18" s="707"/>
      <c r="CT18" s="707">
        <v>60</v>
      </c>
      <c r="CU18" s="707"/>
      <c r="CV18" s="707">
        <v>60</v>
      </c>
      <c r="CW18" s="707"/>
      <c r="CX18" s="707">
        <v>60</v>
      </c>
      <c r="CY18" s="707"/>
      <c r="CZ18" s="707">
        <v>60</v>
      </c>
      <c r="DA18" s="707"/>
      <c r="DB18" s="707">
        <v>60</v>
      </c>
      <c r="DC18" s="707"/>
      <c r="DD18" s="707">
        <v>60</v>
      </c>
      <c r="DE18" s="707"/>
      <c r="DF18" s="707">
        <v>60</v>
      </c>
      <c r="DG18" s="707"/>
      <c r="DH18" s="707">
        <v>60</v>
      </c>
      <c r="DI18" s="707"/>
      <c r="DJ18" s="707">
        <v>30</v>
      </c>
      <c r="DK18" s="707"/>
      <c r="DL18" s="683"/>
      <c r="DM18" s="684"/>
      <c r="DN18" s="683"/>
      <c r="DO18" s="684"/>
      <c r="DP18" s="683"/>
      <c r="DQ18" s="684"/>
      <c r="DR18" s="683"/>
      <c r="DS18" s="684"/>
      <c r="DT18" s="683"/>
      <c r="DU18" s="684"/>
      <c r="DV18" s="683"/>
      <c r="DW18" s="684"/>
      <c r="DX18" s="683"/>
      <c r="DY18" s="684"/>
      <c r="DZ18" s="683"/>
      <c r="EA18" s="684"/>
      <c r="EB18" s="683"/>
      <c r="EC18" s="689"/>
      <c r="ED18" s="27"/>
      <c r="EE18" s="98"/>
      <c r="EF18" s="97"/>
      <c r="EG18" s="97"/>
      <c r="EH18" s="99">
        <v>1</v>
      </c>
      <c r="EI18" s="31"/>
      <c r="EJ18" s="31"/>
      <c r="EK18" s="41">
        <f t="shared" si="3"/>
        <v>0</v>
      </c>
      <c r="EL18" s="66">
        <f t="shared" si="0"/>
        <v>0</v>
      </c>
      <c r="EM18" s="66">
        <f t="shared" si="1"/>
        <v>0</v>
      </c>
      <c r="EN18" s="42">
        <f t="shared" si="2"/>
        <v>2710</v>
      </c>
      <c r="EO18" s="27"/>
      <c r="EP18" s="31"/>
      <c r="EQ18" s="61"/>
      <c r="ER18" s="77"/>
      <c r="ES18" s="77"/>
      <c r="ET18" s="77"/>
      <c r="EU18" s="142"/>
      <c r="EV18" s="74"/>
    </row>
    <row r="19" spans="1:154" ht="9" customHeight="1" x14ac:dyDescent="0.2">
      <c r="A19" s="65"/>
      <c r="B19" s="108"/>
      <c r="C19" s="109"/>
      <c r="D19" s="110"/>
      <c r="E19" s="137"/>
      <c r="F19" s="768"/>
      <c r="G19" s="769"/>
      <c r="H19" s="756"/>
      <c r="I19" s="757"/>
      <c r="J19" s="756"/>
      <c r="K19" s="757"/>
      <c r="L19" s="756"/>
      <c r="M19" s="757"/>
      <c r="N19" s="756"/>
      <c r="O19" s="757"/>
      <c r="P19" s="756"/>
      <c r="Q19" s="757"/>
      <c r="R19" s="756"/>
      <c r="S19" s="757"/>
      <c r="T19" s="650" t="s">
        <v>116</v>
      </c>
      <c r="U19" s="746"/>
      <c r="V19" s="746"/>
      <c r="W19" s="746"/>
      <c r="X19" s="746"/>
      <c r="Y19" s="746"/>
      <c r="Z19" s="746"/>
      <c r="AA19" s="746"/>
      <c r="AB19" s="746"/>
      <c r="AC19" s="746"/>
      <c r="AD19" s="746"/>
      <c r="AE19" s="746"/>
      <c r="AF19" s="746"/>
      <c r="AG19" s="746"/>
      <c r="AH19" s="746"/>
      <c r="AI19" s="746"/>
      <c r="AJ19" s="746"/>
      <c r="AK19" s="746"/>
      <c r="AL19" s="746"/>
      <c r="AM19" s="746"/>
      <c r="AN19" s="746"/>
      <c r="AO19" s="746"/>
      <c r="AP19" s="746"/>
      <c r="AQ19" s="651"/>
      <c r="AR19" s="650"/>
      <c r="AS19" s="651"/>
      <c r="AT19" s="650"/>
      <c r="AU19" s="651"/>
      <c r="AV19" s="650"/>
      <c r="AW19" s="651"/>
      <c r="AX19" s="650"/>
      <c r="AY19" s="651"/>
      <c r="AZ19" s="650"/>
      <c r="BA19" s="651"/>
      <c r="BB19" s="650"/>
      <c r="BC19" s="651"/>
      <c r="BD19" s="650"/>
      <c r="BE19" s="651"/>
      <c r="BF19" s="650"/>
      <c r="BG19" s="651"/>
      <c r="BH19" s="650"/>
      <c r="BI19" s="651"/>
      <c r="BJ19" s="650"/>
      <c r="BK19" s="651"/>
      <c r="BL19" s="650"/>
      <c r="BM19" s="651"/>
      <c r="BN19" s="650"/>
      <c r="BO19" s="651"/>
      <c r="BP19" s="650"/>
      <c r="BQ19" s="651"/>
      <c r="BR19" s="650"/>
      <c r="BS19" s="651"/>
      <c r="BT19" s="650"/>
      <c r="BU19" s="651"/>
      <c r="BV19" s="650"/>
      <c r="BW19" s="651"/>
      <c r="BX19" s="650"/>
      <c r="BY19" s="651"/>
      <c r="BZ19" s="650"/>
      <c r="CA19" s="651"/>
      <c r="CB19" s="650"/>
      <c r="CC19" s="651"/>
      <c r="CD19" s="650"/>
      <c r="CE19" s="651"/>
      <c r="CF19" s="650"/>
      <c r="CG19" s="651"/>
      <c r="CH19" s="650"/>
      <c r="CI19" s="651"/>
      <c r="CJ19" s="650"/>
      <c r="CK19" s="651"/>
      <c r="CL19" s="650"/>
      <c r="CM19" s="651"/>
      <c r="CN19" s="650"/>
      <c r="CO19" s="651"/>
      <c r="CP19" s="650"/>
      <c r="CQ19" s="651"/>
      <c r="CR19" s="650"/>
      <c r="CS19" s="651"/>
      <c r="CT19" s="650"/>
      <c r="CU19" s="651"/>
      <c r="CV19" s="650"/>
      <c r="CW19" s="651"/>
      <c r="CX19" s="650"/>
      <c r="CY19" s="651"/>
      <c r="CZ19" s="650"/>
      <c r="DA19" s="651"/>
      <c r="DB19" s="650"/>
      <c r="DC19" s="651"/>
      <c r="DD19" s="650"/>
      <c r="DE19" s="651"/>
      <c r="DF19" s="650"/>
      <c r="DG19" s="651"/>
      <c r="DH19" s="650"/>
      <c r="DI19" s="651"/>
      <c r="DJ19" s="650"/>
      <c r="DK19" s="651"/>
      <c r="DL19" s="650"/>
      <c r="DM19" s="651"/>
      <c r="DN19" s="650"/>
      <c r="DO19" s="651"/>
      <c r="DP19" s="650"/>
      <c r="DQ19" s="651"/>
      <c r="DR19" s="650"/>
      <c r="DS19" s="651"/>
      <c r="DT19" s="650"/>
      <c r="DU19" s="651"/>
      <c r="DV19" s="650"/>
      <c r="DW19" s="651"/>
      <c r="DX19" s="650"/>
      <c r="DY19" s="651"/>
      <c r="DZ19" s="650"/>
      <c r="EA19" s="651"/>
      <c r="EB19" s="650"/>
      <c r="EC19" s="706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105" t="s">
        <v>24</v>
      </c>
      <c r="C20" s="106" t="s">
        <v>48</v>
      </c>
      <c r="D20" s="107" t="s">
        <v>19</v>
      </c>
      <c r="E20" s="138" t="s">
        <v>14</v>
      </c>
      <c r="F20" s="766"/>
      <c r="G20" s="767"/>
      <c r="H20" s="764"/>
      <c r="I20" s="765"/>
      <c r="J20" s="764"/>
      <c r="K20" s="765"/>
      <c r="L20" s="764"/>
      <c r="M20" s="765"/>
      <c r="N20" s="764"/>
      <c r="O20" s="765"/>
      <c r="P20" s="764"/>
      <c r="Q20" s="765"/>
      <c r="R20" s="764"/>
      <c r="S20" s="765"/>
      <c r="T20" s="704">
        <v>45</v>
      </c>
      <c r="U20" s="705"/>
      <c r="V20" s="704">
        <v>160</v>
      </c>
      <c r="W20" s="705"/>
      <c r="X20" s="704">
        <v>160</v>
      </c>
      <c r="Y20" s="705"/>
      <c r="Z20" s="704">
        <v>160</v>
      </c>
      <c r="AA20" s="705"/>
      <c r="AB20" s="704">
        <v>160</v>
      </c>
      <c r="AC20" s="705"/>
      <c r="AD20" s="704">
        <v>160</v>
      </c>
      <c r="AE20" s="705"/>
      <c r="AF20" s="704">
        <v>160</v>
      </c>
      <c r="AG20" s="705"/>
      <c r="AH20" s="704">
        <v>160</v>
      </c>
      <c r="AI20" s="705"/>
      <c r="AJ20" s="704">
        <v>160</v>
      </c>
      <c r="AK20" s="705"/>
      <c r="AL20" s="704">
        <v>160</v>
      </c>
      <c r="AM20" s="705"/>
      <c r="AN20" s="704">
        <v>100</v>
      </c>
      <c r="AO20" s="705"/>
      <c r="AP20" s="704">
        <v>100</v>
      </c>
      <c r="AQ20" s="705"/>
      <c r="AR20" s="704">
        <v>100</v>
      </c>
      <c r="AS20" s="705"/>
      <c r="AT20" s="704">
        <v>160</v>
      </c>
      <c r="AU20" s="705"/>
      <c r="AV20" s="704">
        <v>160</v>
      </c>
      <c r="AW20" s="705"/>
      <c r="AX20" s="704">
        <v>160</v>
      </c>
      <c r="AY20" s="705"/>
      <c r="AZ20" s="704">
        <v>160</v>
      </c>
      <c r="BA20" s="705"/>
      <c r="BB20" s="704">
        <v>160</v>
      </c>
      <c r="BC20" s="705"/>
      <c r="BD20" s="704">
        <v>160</v>
      </c>
      <c r="BE20" s="705"/>
      <c r="BF20" s="704">
        <v>160</v>
      </c>
      <c r="BG20" s="705"/>
      <c r="BH20" s="704">
        <v>160</v>
      </c>
      <c r="BI20" s="705"/>
      <c r="BJ20" s="704">
        <v>160</v>
      </c>
      <c r="BK20" s="705"/>
      <c r="BL20" s="704">
        <v>160</v>
      </c>
      <c r="BM20" s="705"/>
      <c r="BN20" s="707">
        <v>45</v>
      </c>
      <c r="BO20" s="707"/>
      <c r="BP20" s="707">
        <v>45</v>
      </c>
      <c r="BQ20" s="707"/>
      <c r="BR20" s="707">
        <v>45</v>
      </c>
      <c r="BS20" s="707"/>
      <c r="BT20" s="707">
        <v>45</v>
      </c>
      <c r="BU20" s="707"/>
      <c r="BV20" s="707">
        <v>45</v>
      </c>
      <c r="BW20" s="707"/>
      <c r="BX20" s="707">
        <v>45</v>
      </c>
      <c r="BY20" s="707"/>
      <c r="BZ20" s="707">
        <v>45</v>
      </c>
      <c r="CA20" s="707"/>
      <c r="CB20" s="707">
        <v>45</v>
      </c>
      <c r="CC20" s="707"/>
      <c r="CD20" s="683"/>
      <c r="CE20" s="684"/>
      <c r="CF20" s="683"/>
      <c r="CG20" s="684"/>
      <c r="CH20" s="683"/>
      <c r="CI20" s="684"/>
      <c r="CJ20" s="683"/>
      <c r="CK20" s="684"/>
      <c r="CL20" s="683"/>
      <c r="CM20" s="684"/>
      <c r="CN20" s="683"/>
      <c r="CO20" s="684"/>
      <c r="CP20" s="683"/>
      <c r="CQ20" s="684"/>
      <c r="CR20" s="683"/>
      <c r="CS20" s="684"/>
      <c r="CT20" s="683"/>
      <c r="CU20" s="684"/>
      <c r="CV20" s="683"/>
      <c r="CW20" s="684"/>
      <c r="CX20" s="683"/>
      <c r="CY20" s="684"/>
      <c r="CZ20" s="683"/>
      <c r="DA20" s="684"/>
      <c r="DB20" s="683"/>
      <c r="DC20" s="684"/>
      <c r="DD20" s="683"/>
      <c r="DE20" s="684"/>
      <c r="DF20" s="683"/>
      <c r="DG20" s="684"/>
      <c r="DH20" s="683"/>
      <c r="DI20" s="684"/>
      <c r="DJ20" s="683"/>
      <c r="DK20" s="684"/>
      <c r="DL20" s="683"/>
      <c r="DM20" s="684"/>
      <c r="DN20" s="683"/>
      <c r="DO20" s="684"/>
      <c r="DP20" s="683"/>
      <c r="DQ20" s="684"/>
      <c r="DR20" s="704">
        <v>60</v>
      </c>
      <c r="DS20" s="705"/>
      <c r="DT20" s="704">
        <v>60</v>
      </c>
      <c r="DU20" s="705"/>
      <c r="DV20" s="704">
        <v>40</v>
      </c>
      <c r="DW20" s="705"/>
      <c r="DX20" s="683"/>
      <c r="DY20" s="684"/>
      <c r="DZ20" s="683"/>
      <c r="EA20" s="684"/>
      <c r="EB20" s="683"/>
      <c r="EC20" s="689"/>
      <c r="ED20" s="31"/>
      <c r="EE20" s="98">
        <v>1</v>
      </c>
      <c r="EF20" s="97"/>
      <c r="EG20" s="97"/>
      <c r="EH20" s="99"/>
      <c r="EI20" s="31"/>
      <c r="EJ20" s="31"/>
      <c r="EK20" s="41">
        <f t="shared" si="3"/>
        <v>3905</v>
      </c>
      <c r="EL20" s="66">
        <f t="shared" si="0"/>
        <v>0</v>
      </c>
      <c r="EM20" s="66">
        <f t="shared" si="1"/>
        <v>0</v>
      </c>
      <c r="EN20" s="42">
        <f t="shared" si="2"/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108"/>
      <c r="C21" s="109"/>
      <c r="D21" s="110"/>
      <c r="E21" s="137"/>
      <c r="F21" s="219"/>
      <c r="G21" s="219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650"/>
      <c r="U21" s="651"/>
      <c r="V21" s="650" t="s">
        <v>41</v>
      </c>
      <c r="W21" s="746"/>
      <c r="X21" s="746"/>
      <c r="Y21" s="746"/>
      <c r="Z21" s="746"/>
      <c r="AA21" s="746"/>
      <c r="AB21" s="746"/>
      <c r="AC21" s="746"/>
      <c r="AD21" s="746"/>
      <c r="AE21" s="746"/>
      <c r="AF21" s="746"/>
      <c r="AG21" s="746"/>
      <c r="AH21" s="746"/>
      <c r="AI21" s="746"/>
      <c r="AJ21" s="746"/>
      <c r="AK21" s="746"/>
      <c r="AL21" s="746"/>
      <c r="AM21" s="746"/>
      <c r="AN21" s="746"/>
      <c r="AO21" s="746"/>
      <c r="AP21" s="746"/>
      <c r="AQ21" s="746"/>
      <c r="AR21" s="746"/>
      <c r="AS21" s="746"/>
      <c r="AT21" s="746"/>
      <c r="AU21" s="746"/>
      <c r="AV21" s="746"/>
      <c r="AW21" s="746"/>
      <c r="AX21" s="746"/>
      <c r="AY21" s="746"/>
      <c r="AZ21" s="746"/>
      <c r="BA21" s="746"/>
      <c r="BB21" s="746"/>
      <c r="BC21" s="746"/>
      <c r="BD21" s="746"/>
      <c r="BE21" s="746"/>
      <c r="BF21" s="746"/>
      <c r="BG21" s="746"/>
      <c r="BH21" s="746"/>
      <c r="BI21" s="746"/>
      <c r="BJ21" s="746"/>
      <c r="BK21" s="746"/>
      <c r="BL21" s="746"/>
      <c r="BM21" s="746"/>
      <c r="BN21" s="746"/>
      <c r="BO21" s="651"/>
      <c r="BP21" s="650" t="s">
        <v>42</v>
      </c>
      <c r="BQ21" s="746"/>
      <c r="BR21" s="746"/>
      <c r="BS21" s="746"/>
      <c r="BT21" s="746"/>
      <c r="BU21" s="746"/>
      <c r="BV21" s="746"/>
      <c r="BW21" s="746"/>
      <c r="BX21" s="746"/>
      <c r="BY21" s="746"/>
      <c r="BZ21" s="746"/>
      <c r="CA21" s="746"/>
      <c r="CB21" s="746"/>
      <c r="CC21" s="746"/>
      <c r="CD21" s="650"/>
      <c r="CE21" s="651"/>
      <c r="CF21" s="650"/>
      <c r="CG21" s="651"/>
      <c r="CH21" s="650"/>
      <c r="CI21" s="651"/>
      <c r="CJ21" s="650"/>
      <c r="CK21" s="651"/>
      <c r="CL21" s="650"/>
      <c r="CM21" s="651"/>
      <c r="CN21" s="650"/>
      <c r="CO21" s="651"/>
      <c r="CP21" s="650"/>
      <c r="CQ21" s="651"/>
      <c r="CR21" s="650"/>
      <c r="CS21" s="651"/>
      <c r="CT21" s="650"/>
      <c r="CU21" s="651"/>
      <c r="CV21" s="650"/>
      <c r="CW21" s="651"/>
      <c r="CX21" s="650"/>
      <c r="CY21" s="651"/>
      <c r="CZ21" s="650"/>
      <c r="DA21" s="651"/>
      <c r="DB21" s="650"/>
      <c r="DC21" s="651"/>
      <c r="DD21" s="650"/>
      <c r="DE21" s="651"/>
      <c r="DF21" s="650"/>
      <c r="DG21" s="651"/>
      <c r="DH21" s="650"/>
      <c r="DI21" s="651"/>
      <c r="DJ21" s="650"/>
      <c r="DK21" s="651"/>
      <c r="DL21" s="650"/>
      <c r="DM21" s="651"/>
      <c r="DN21" s="156"/>
      <c r="DO21" s="746" t="s">
        <v>43</v>
      </c>
      <c r="DP21" s="746"/>
      <c r="DQ21" s="746"/>
      <c r="DR21" s="746"/>
      <c r="DS21" s="746"/>
      <c r="DT21" s="746"/>
      <c r="DU21" s="746"/>
      <c r="DV21" s="746"/>
      <c r="DW21" s="746"/>
      <c r="DX21" s="746"/>
      <c r="DY21" s="651"/>
      <c r="DZ21" s="650"/>
      <c r="EA21" s="651"/>
      <c r="EB21" s="650"/>
      <c r="EC21" s="706"/>
      <c r="ED21" s="31"/>
      <c r="EE21" s="98"/>
      <c r="EF21" s="97"/>
      <c r="EG21" s="97"/>
      <c r="EH21" s="99"/>
      <c r="EI21" s="31"/>
      <c r="EJ21" s="31"/>
      <c r="EK21" s="32">
        <f t="shared" si="3"/>
        <v>0</v>
      </c>
      <c r="EL21" s="37">
        <f t="shared" si="0"/>
        <v>0</v>
      </c>
      <c r="EM21" s="37">
        <f t="shared" si="1"/>
        <v>0</v>
      </c>
      <c r="EN21" s="34">
        <f t="shared" si="2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105" t="s">
        <v>22</v>
      </c>
      <c r="C22" s="106" t="s">
        <v>32</v>
      </c>
      <c r="D22" s="107" t="s">
        <v>31</v>
      </c>
      <c r="E22" s="138" t="s">
        <v>14</v>
      </c>
      <c r="F22" s="766"/>
      <c r="G22" s="767"/>
      <c r="H22" s="764"/>
      <c r="I22" s="765"/>
      <c r="J22" s="764"/>
      <c r="K22" s="765"/>
      <c r="L22" s="764"/>
      <c r="M22" s="765"/>
      <c r="N22" s="764"/>
      <c r="O22" s="765"/>
      <c r="P22" s="764"/>
      <c r="Q22" s="765"/>
      <c r="R22" s="764"/>
      <c r="S22" s="765"/>
      <c r="T22" s="784">
        <v>10</v>
      </c>
      <c r="U22" s="784"/>
      <c r="V22" s="784">
        <v>10</v>
      </c>
      <c r="W22" s="784"/>
      <c r="X22" s="784">
        <v>10</v>
      </c>
      <c r="Y22" s="784"/>
      <c r="Z22" s="784">
        <v>10</v>
      </c>
      <c r="AA22" s="784"/>
      <c r="AB22" s="784">
        <v>10</v>
      </c>
      <c r="AC22" s="784"/>
      <c r="AD22" s="784">
        <v>10</v>
      </c>
      <c r="AE22" s="784"/>
      <c r="AF22" s="784">
        <v>10</v>
      </c>
      <c r="AG22" s="784"/>
      <c r="AH22" s="784">
        <v>10</v>
      </c>
      <c r="AI22" s="784"/>
      <c r="AJ22" s="784">
        <v>10</v>
      </c>
      <c r="AK22" s="784"/>
      <c r="AL22" s="784">
        <v>10</v>
      </c>
      <c r="AM22" s="784"/>
      <c r="AN22" s="784">
        <v>10</v>
      </c>
      <c r="AO22" s="784"/>
      <c r="AP22" s="784">
        <v>5</v>
      </c>
      <c r="AQ22" s="784"/>
      <c r="AR22" s="784">
        <v>5</v>
      </c>
      <c r="AS22" s="784"/>
      <c r="AT22" s="784">
        <v>10</v>
      </c>
      <c r="AU22" s="784"/>
      <c r="AV22" s="784">
        <v>10</v>
      </c>
      <c r="AW22" s="784"/>
      <c r="AX22" s="784">
        <v>10</v>
      </c>
      <c r="AY22" s="784"/>
      <c r="AZ22" s="784">
        <v>10</v>
      </c>
      <c r="BA22" s="784"/>
      <c r="BB22" s="784">
        <v>10</v>
      </c>
      <c r="BC22" s="784"/>
      <c r="BD22" s="784">
        <v>10</v>
      </c>
      <c r="BE22" s="784"/>
      <c r="BF22" s="784">
        <v>10</v>
      </c>
      <c r="BG22" s="784"/>
      <c r="BH22" s="784">
        <v>10</v>
      </c>
      <c r="BI22" s="784"/>
      <c r="BJ22" s="784">
        <v>10</v>
      </c>
      <c r="BK22" s="784"/>
      <c r="BL22" s="784">
        <v>10</v>
      </c>
      <c r="BM22" s="784"/>
      <c r="BN22" s="784">
        <v>5</v>
      </c>
      <c r="BO22" s="784"/>
      <c r="BP22" s="784">
        <v>5</v>
      </c>
      <c r="BQ22" s="784"/>
      <c r="BR22" s="784">
        <v>10</v>
      </c>
      <c r="BS22" s="784"/>
      <c r="BT22" s="784">
        <v>10</v>
      </c>
      <c r="BU22" s="784"/>
      <c r="BV22" s="784">
        <v>10</v>
      </c>
      <c r="BW22" s="784"/>
      <c r="BX22" s="784">
        <v>10</v>
      </c>
      <c r="BY22" s="784"/>
      <c r="BZ22" s="784">
        <v>10</v>
      </c>
      <c r="CA22" s="784"/>
      <c r="CB22" s="784">
        <v>10</v>
      </c>
      <c r="CC22" s="784"/>
      <c r="CD22" s="794"/>
      <c r="CE22" s="795"/>
      <c r="CF22" s="794"/>
      <c r="CG22" s="795"/>
      <c r="CH22" s="794"/>
      <c r="CI22" s="795"/>
      <c r="CJ22" s="794"/>
      <c r="CK22" s="795"/>
      <c r="CL22" s="794"/>
      <c r="CM22" s="795"/>
      <c r="CN22" s="794"/>
      <c r="CO22" s="795"/>
      <c r="CP22" s="794"/>
      <c r="CQ22" s="795"/>
      <c r="CR22" s="794"/>
      <c r="CS22" s="795"/>
      <c r="CT22" s="794"/>
      <c r="CU22" s="795"/>
      <c r="CV22" s="794"/>
      <c r="CW22" s="795"/>
      <c r="CX22" s="794"/>
      <c r="CY22" s="795"/>
      <c r="CZ22" s="794"/>
      <c r="DA22" s="795"/>
      <c r="DB22" s="794"/>
      <c r="DC22" s="795"/>
      <c r="DD22" s="794"/>
      <c r="DE22" s="795"/>
      <c r="DF22" s="794"/>
      <c r="DG22" s="795"/>
      <c r="DH22" s="794"/>
      <c r="DI22" s="795"/>
      <c r="DJ22" s="794"/>
      <c r="DK22" s="795"/>
      <c r="DL22" s="794"/>
      <c r="DM22" s="795"/>
      <c r="DN22" s="794"/>
      <c r="DO22" s="795"/>
      <c r="DP22" s="794"/>
      <c r="DQ22" s="795"/>
      <c r="DR22" s="784">
        <v>10</v>
      </c>
      <c r="DS22" s="784"/>
      <c r="DT22" s="784">
        <v>10</v>
      </c>
      <c r="DU22" s="784"/>
      <c r="DV22" s="784">
        <v>10</v>
      </c>
      <c r="DW22" s="784"/>
      <c r="DX22" s="794"/>
      <c r="DY22" s="795"/>
      <c r="DZ22" s="794"/>
      <c r="EA22" s="795"/>
      <c r="EB22" s="794"/>
      <c r="EC22" s="796"/>
      <c r="ED22" s="31"/>
      <c r="EE22" s="98">
        <v>1</v>
      </c>
      <c r="EF22" s="97"/>
      <c r="EG22" s="97"/>
      <c r="EH22" s="99"/>
      <c r="EI22" s="31"/>
      <c r="EJ22" s="31"/>
      <c r="EK22" s="41">
        <f t="shared" si="3"/>
        <v>320</v>
      </c>
      <c r="EL22" s="66">
        <f t="shared" si="0"/>
        <v>0</v>
      </c>
      <c r="EM22" s="66">
        <f t="shared" si="1"/>
        <v>0</v>
      </c>
      <c r="EN22" s="42">
        <f t="shared" si="2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108"/>
      <c r="C23" s="109"/>
      <c r="D23" s="110"/>
      <c r="E23" s="137"/>
      <c r="F23" s="219"/>
      <c r="G23" s="219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650"/>
      <c r="U23" s="651"/>
      <c r="V23" s="650" t="s">
        <v>41</v>
      </c>
      <c r="W23" s="746"/>
      <c r="X23" s="746"/>
      <c r="Y23" s="746"/>
      <c r="Z23" s="746"/>
      <c r="AA23" s="746"/>
      <c r="AB23" s="746"/>
      <c r="AC23" s="746"/>
      <c r="AD23" s="746"/>
      <c r="AE23" s="746"/>
      <c r="AF23" s="746"/>
      <c r="AG23" s="746"/>
      <c r="AH23" s="746"/>
      <c r="AI23" s="746"/>
      <c r="AJ23" s="746"/>
      <c r="AK23" s="746"/>
      <c r="AL23" s="746"/>
      <c r="AM23" s="746"/>
      <c r="AN23" s="746"/>
      <c r="AO23" s="746"/>
      <c r="AP23" s="746"/>
      <c r="AQ23" s="746"/>
      <c r="AR23" s="746"/>
      <c r="AS23" s="746"/>
      <c r="AT23" s="746"/>
      <c r="AU23" s="746"/>
      <c r="AV23" s="746"/>
      <c r="AW23" s="746"/>
      <c r="AX23" s="746"/>
      <c r="AY23" s="746"/>
      <c r="AZ23" s="746"/>
      <c r="BA23" s="746"/>
      <c r="BB23" s="746"/>
      <c r="BC23" s="746"/>
      <c r="BD23" s="746"/>
      <c r="BE23" s="746"/>
      <c r="BF23" s="746"/>
      <c r="BG23" s="746"/>
      <c r="BH23" s="746"/>
      <c r="BI23" s="746"/>
      <c r="BJ23" s="746"/>
      <c r="BK23" s="746"/>
      <c r="BL23" s="746"/>
      <c r="BM23" s="746"/>
      <c r="BN23" s="746"/>
      <c r="BO23" s="651"/>
      <c r="BP23" s="650" t="s">
        <v>42</v>
      </c>
      <c r="BQ23" s="746"/>
      <c r="BR23" s="746"/>
      <c r="BS23" s="746"/>
      <c r="BT23" s="746"/>
      <c r="BU23" s="746"/>
      <c r="BV23" s="746"/>
      <c r="BW23" s="746"/>
      <c r="BX23" s="746"/>
      <c r="BY23" s="746"/>
      <c r="BZ23" s="746"/>
      <c r="CA23" s="746"/>
      <c r="CB23" s="746"/>
      <c r="CC23" s="746"/>
      <c r="CD23" s="164"/>
      <c r="CE23" s="164"/>
      <c r="CF23" s="164"/>
      <c r="CG23" s="164"/>
      <c r="CH23" s="164"/>
      <c r="CI23" s="164"/>
      <c r="CJ23" s="164"/>
      <c r="CK23" s="164"/>
      <c r="CL23" s="164"/>
      <c r="CM23" s="157"/>
      <c r="CN23" s="650"/>
      <c r="CO23" s="651"/>
      <c r="CP23" s="650"/>
      <c r="CQ23" s="651"/>
      <c r="CR23" s="650"/>
      <c r="CS23" s="651"/>
      <c r="CT23" s="650"/>
      <c r="CU23" s="651"/>
      <c r="CV23" s="650"/>
      <c r="CW23" s="651"/>
      <c r="CX23" s="650"/>
      <c r="CY23" s="651"/>
      <c r="CZ23" s="650"/>
      <c r="DA23" s="651"/>
      <c r="DB23" s="650"/>
      <c r="DC23" s="651"/>
      <c r="DD23" s="650"/>
      <c r="DE23" s="651"/>
      <c r="DF23" s="650"/>
      <c r="DG23" s="651"/>
      <c r="DH23" s="650"/>
      <c r="DI23" s="651"/>
      <c r="DJ23" s="650"/>
      <c r="DK23" s="651"/>
      <c r="DL23" s="650"/>
      <c r="DM23" s="651"/>
      <c r="DN23" s="245"/>
      <c r="DO23" s="746" t="s">
        <v>43</v>
      </c>
      <c r="DP23" s="746"/>
      <c r="DQ23" s="746"/>
      <c r="DR23" s="746"/>
      <c r="DS23" s="746"/>
      <c r="DT23" s="746"/>
      <c r="DU23" s="746"/>
      <c r="DV23" s="746"/>
      <c r="DW23" s="746"/>
      <c r="DX23" s="746"/>
      <c r="DY23" s="651"/>
      <c r="DZ23" s="650"/>
      <c r="EA23" s="651"/>
      <c r="EB23" s="650"/>
      <c r="EC23" s="706"/>
      <c r="ED23" s="31"/>
      <c r="EE23" s="98"/>
      <c r="EF23" s="97"/>
      <c r="EG23" s="97"/>
      <c r="EH23" s="99"/>
      <c r="EI23" s="31"/>
      <c r="EJ23" s="31"/>
      <c r="EK23" s="32">
        <f t="shared" si="3"/>
        <v>0</v>
      </c>
      <c r="EL23" s="37">
        <f t="shared" si="0"/>
        <v>0</v>
      </c>
      <c r="EM23" s="37">
        <f t="shared" si="1"/>
        <v>0</v>
      </c>
      <c r="EN23" s="34">
        <f t="shared" si="2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111" t="s">
        <v>24</v>
      </c>
      <c r="C24" s="342" t="s">
        <v>118</v>
      </c>
      <c r="D24" s="107" t="s">
        <v>19</v>
      </c>
      <c r="E24" s="343" t="s">
        <v>0</v>
      </c>
      <c r="F24" s="760"/>
      <c r="G24" s="760"/>
      <c r="H24" s="751"/>
      <c r="I24" s="751"/>
      <c r="J24" s="751"/>
      <c r="K24" s="751"/>
      <c r="L24" s="751"/>
      <c r="M24" s="751"/>
      <c r="N24" s="751"/>
      <c r="O24" s="751"/>
      <c r="P24" s="751"/>
      <c r="Q24" s="751"/>
      <c r="R24" s="751"/>
      <c r="S24" s="751"/>
      <c r="T24" s="704">
        <v>40</v>
      </c>
      <c r="U24" s="705"/>
      <c r="V24" s="704">
        <v>60</v>
      </c>
      <c r="W24" s="705"/>
      <c r="X24" s="704">
        <v>60</v>
      </c>
      <c r="Y24" s="705"/>
      <c r="Z24" s="704">
        <v>60</v>
      </c>
      <c r="AA24" s="705"/>
      <c r="AB24" s="704">
        <v>60</v>
      </c>
      <c r="AC24" s="705"/>
      <c r="AD24" s="704">
        <v>60</v>
      </c>
      <c r="AE24" s="705"/>
      <c r="AF24" s="704">
        <v>60</v>
      </c>
      <c r="AG24" s="705"/>
      <c r="AH24" s="704">
        <v>60</v>
      </c>
      <c r="AI24" s="705"/>
      <c r="AJ24" s="704">
        <v>60</v>
      </c>
      <c r="AK24" s="705"/>
      <c r="AL24" s="704">
        <v>60</v>
      </c>
      <c r="AM24" s="705"/>
      <c r="AN24" s="704">
        <v>60</v>
      </c>
      <c r="AO24" s="705"/>
      <c r="AP24" s="704">
        <v>40</v>
      </c>
      <c r="AQ24" s="705"/>
      <c r="AR24" s="704">
        <v>40</v>
      </c>
      <c r="AS24" s="705"/>
      <c r="AT24" s="704">
        <v>60</v>
      </c>
      <c r="AU24" s="705"/>
      <c r="AV24" s="704">
        <v>60</v>
      </c>
      <c r="AW24" s="705"/>
      <c r="AX24" s="704">
        <v>60</v>
      </c>
      <c r="AY24" s="705"/>
      <c r="AZ24" s="704">
        <v>60</v>
      </c>
      <c r="BA24" s="705"/>
      <c r="BB24" s="704">
        <v>60</v>
      </c>
      <c r="BC24" s="705"/>
      <c r="BD24" s="704">
        <v>60</v>
      </c>
      <c r="BE24" s="705"/>
      <c r="BF24" s="704">
        <v>60</v>
      </c>
      <c r="BG24" s="705"/>
      <c r="BH24" s="704">
        <v>60</v>
      </c>
      <c r="BI24" s="705"/>
      <c r="BJ24" s="704">
        <v>60</v>
      </c>
      <c r="BK24" s="705"/>
      <c r="BL24" s="704">
        <v>60</v>
      </c>
      <c r="BM24" s="705"/>
      <c r="BN24" s="704">
        <v>40</v>
      </c>
      <c r="BO24" s="705"/>
      <c r="BP24" s="683"/>
      <c r="BQ24" s="684"/>
      <c r="BR24" s="683"/>
      <c r="BS24" s="684"/>
      <c r="BT24" s="683"/>
      <c r="BU24" s="684"/>
      <c r="BV24" s="683"/>
      <c r="BW24" s="684"/>
      <c r="BX24" s="683"/>
      <c r="BY24" s="684"/>
      <c r="BZ24" s="683"/>
      <c r="CA24" s="684"/>
      <c r="CB24" s="683"/>
      <c r="CC24" s="684"/>
      <c r="CD24" s="683"/>
      <c r="CE24" s="684"/>
      <c r="CF24" s="683"/>
      <c r="CG24" s="684"/>
      <c r="CH24" s="683"/>
      <c r="CI24" s="684"/>
      <c r="CJ24" s="683"/>
      <c r="CK24" s="684"/>
      <c r="CL24" s="683"/>
      <c r="CM24" s="684"/>
      <c r="CN24" s="707">
        <v>20</v>
      </c>
      <c r="CO24" s="707"/>
      <c r="CP24" s="707">
        <v>40</v>
      </c>
      <c r="CQ24" s="707"/>
      <c r="CR24" s="707">
        <v>40</v>
      </c>
      <c r="CS24" s="707"/>
      <c r="CT24" s="707">
        <v>40</v>
      </c>
      <c r="CU24" s="707"/>
      <c r="CV24" s="707">
        <v>40</v>
      </c>
      <c r="CW24" s="707"/>
      <c r="CX24" s="707">
        <v>40</v>
      </c>
      <c r="CY24" s="707"/>
      <c r="CZ24" s="683"/>
      <c r="DA24" s="684"/>
      <c r="DB24" s="683"/>
      <c r="DC24" s="684"/>
      <c r="DD24" s="683"/>
      <c r="DE24" s="684"/>
      <c r="DF24" s="683"/>
      <c r="DG24" s="684"/>
      <c r="DH24" s="683"/>
      <c r="DI24" s="684"/>
      <c r="DJ24" s="683"/>
      <c r="DK24" s="684"/>
      <c r="DL24" s="683"/>
      <c r="DM24" s="684"/>
      <c r="DN24" s="683"/>
      <c r="DO24" s="684"/>
      <c r="DP24" s="683"/>
      <c r="DQ24" s="684"/>
      <c r="DR24" s="683"/>
      <c r="DS24" s="684"/>
      <c r="DT24" s="683"/>
      <c r="DU24" s="684"/>
      <c r="DV24" s="683"/>
      <c r="DW24" s="684"/>
      <c r="DX24" s="683"/>
      <c r="DY24" s="684"/>
      <c r="DZ24" s="683"/>
      <c r="EA24" s="684"/>
      <c r="EB24" s="683"/>
      <c r="EC24" s="689"/>
      <c r="ED24" s="31"/>
      <c r="EE24" s="98"/>
      <c r="EF24" s="97">
        <v>1</v>
      </c>
      <c r="EG24" s="97"/>
      <c r="EH24" s="99"/>
      <c r="EI24" s="31"/>
      <c r="EJ24" s="31"/>
      <c r="EK24" s="41">
        <f t="shared" si="3"/>
        <v>0</v>
      </c>
      <c r="EL24" s="66">
        <f t="shared" si="0"/>
        <v>1580</v>
      </c>
      <c r="EM24" s="66">
        <f t="shared" si="1"/>
        <v>0</v>
      </c>
      <c r="EN24" s="42">
        <f t="shared" si="2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25.5" customHeight="1" x14ac:dyDescent="0.2">
      <c r="A25" s="65"/>
      <c r="B25" s="108"/>
      <c r="C25" s="169"/>
      <c r="D25" s="170"/>
      <c r="E25" s="171"/>
      <c r="F25" s="220"/>
      <c r="G25" s="220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4"/>
      <c r="T25" s="791" t="s">
        <v>117</v>
      </c>
      <c r="U25" s="792"/>
      <c r="V25" s="792"/>
      <c r="W25" s="792"/>
      <c r="X25" s="792"/>
      <c r="Y25" s="792"/>
      <c r="Z25" s="792"/>
      <c r="AA25" s="792"/>
      <c r="AB25" s="792"/>
      <c r="AC25" s="792"/>
      <c r="AD25" s="792"/>
      <c r="AE25" s="792"/>
      <c r="AF25" s="792"/>
      <c r="AG25" s="792"/>
      <c r="AH25" s="792"/>
      <c r="AI25" s="792"/>
      <c r="AJ25" s="792"/>
      <c r="AK25" s="792"/>
      <c r="AL25" s="792"/>
      <c r="AM25" s="792"/>
      <c r="AN25" s="792"/>
      <c r="AO25" s="792"/>
      <c r="AP25" s="792"/>
      <c r="AQ25" s="793"/>
      <c r="AR25" s="791" t="s">
        <v>119</v>
      </c>
      <c r="AS25" s="792"/>
      <c r="AT25" s="792"/>
      <c r="AU25" s="792"/>
      <c r="AV25" s="792"/>
      <c r="AW25" s="792"/>
      <c r="AX25" s="792"/>
      <c r="AY25" s="792"/>
      <c r="AZ25" s="792"/>
      <c r="BA25" s="792"/>
      <c r="BB25" s="792"/>
      <c r="BC25" s="792"/>
      <c r="BD25" s="792"/>
      <c r="BE25" s="792"/>
      <c r="BF25" s="792"/>
      <c r="BG25" s="792"/>
      <c r="BH25" s="792"/>
      <c r="BI25" s="792"/>
      <c r="BJ25" s="792"/>
      <c r="BK25" s="792"/>
      <c r="BL25" s="792"/>
      <c r="BM25" s="792"/>
      <c r="BN25" s="792"/>
      <c r="BO25" s="793"/>
      <c r="BP25" s="650" t="s">
        <v>39</v>
      </c>
      <c r="BQ25" s="746"/>
      <c r="BR25" s="746"/>
      <c r="BS25" s="746"/>
      <c r="BT25" s="746"/>
      <c r="BU25" s="746"/>
      <c r="BV25" s="746"/>
      <c r="BW25" s="746"/>
      <c r="BX25" s="746"/>
      <c r="BY25" s="746"/>
      <c r="BZ25" s="746"/>
      <c r="CA25" s="746"/>
      <c r="CB25" s="746"/>
      <c r="CC25" s="746"/>
      <c r="CD25" s="746"/>
      <c r="CE25" s="746"/>
      <c r="CF25" s="746"/>
      <c r="CG25" s="746"/>
      <c r="CH25" s="746"/>
      <c r="CI25" s="746"/>
      <c r="CJ25" s="746"/>
      <c r="CK25" s="746"/>
      <c r="CL25" s="746"/>
      <c r="CM25" s="651"/>
      <c r="CN25" s="650" t="s">
        <v>40</v>
      </c>
      <c r="CO25" s="746"/>
      <c r="CP25" s="746"/>
      <c r="CQ25" s="746"/>
      <c r="CR25" s="746"/>
      <c r="CS25" s="746"/>
      <c r="CT25" s="746"/>
      <c r="CU25" s="746"/>
      <c r="CV25" s="746"/>
      <c r="CW25" s="746"/>
      <c r="CX25" s="746"/>
      <c r="CY25" s="746"/>
      <c r="CZ25" s="746"/>
      <c r="DA25" s="746"/>
      <c r="DB25" s="746"/>
      <c r="DC25" s="651"/>
      <c r="DD25" s="650"/>
      <c r="DE25" s="651"/>
      <c r="DF25" s="650"/>
      <c r="DG25" s="651"/>
      <c r="DH25" s="650"/>
      <c r="DI25" s="651"/>
      <c r="DJ25" s="650"/>
      <c r="DK25" s="651"/>
      <c r="DL25" s="156"/>
      <c r="DM25" s="157"/>
      <c r="DN25" s="650"/>
      <c r="DO25" s="651"/>
      <c r="DP25" s="650"/>
      <c r="DQ25" s="651"/>
      <c r="DR25" s="650"/>
      <c r="DS25" s="651"/>
      <c r="DT25" s="650"/>
      <c r="DU25" s="651"/>
      <c r="DV25" s="650"/>
      <c r="DW25" s="651"/>
      <c r="DX25" s="650"/>
      <c r="DY25" s="651"/>
      <c r="DZ25" s="650"/>
      <c r="EA25" s="651"/>
      <c r="EB25" s="650"/>
      <c r="EC25" s="706"/>
      <c r="ED25" s="31"/>
      <c r="EE25" s="98"/>
      <c r="EF25" s="97"/>
      <c r="EG25" s="97"/>
      <c r="EH25" s="99"/>
      <c r="EI25" s="31"/>
      <c r="EJ25" s="31"/>
      <c r="EK25" s="32">
        <f t="shared" si="3"/>
        <v>0</v>
      </c>
      <c r="EL25" s="37">
        <f t="shared" si="0"/>
        <v>0</v>
      </c>
      <c r="EM25" s="37">
        <f t="shared" si="1"/>
        <v>0</v>
      </c>
      <c r="EN25" s="34">
        <f t="shared" si="2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111" t="s">
        <v>24</v>
      </c>
      <c r="C26" s="106" t="s">
        <v>49</v>
      </c>
      <c r="D26" s="107" t="s">
        <v>35</v>
      </c>
      <c r="E26" s="138" t="s">
        <v>0</v>
      </c>
      <c r="F26" s="760"/>
      <c r="G26" s="760"/>
      <c r="H26" s="751"/>
      <c r="I26" s="751"/>
      <c r="J26" s="751"/>
      <c r="K26" s="751"/>
      <c r="L26" s="751"/>
      <c r="M26" s="751"/>
      <c r="N26" s="751"/>
      <c r="O26" s="751"/>
      <c r="P26" s="751"/>
      <c r="Q26" s="751"/>
      <c r="R26" s="751"/>
      <c r="S26" s="751"/>
      <c r="T26" s="781">
        <v>10</v>
      </c>
      <c r="U26" s="781"/>
      <c r="V26" s="781">
        <v>10</v>
      </c>
      <c r="W26" s="781"/>
      <c r="X26" s="781">
        <v>10</v>
      </c>
      <c r="Y26" s="781"/>
      <c r="Z26" s="781">
        <v>10</v>
      </c>
      <c r="AA26" s="781"/>
      <c r="AB26" s="781">
        <v>10</v>
      </c>
      <c r="AC26" s="781"/>
      <c r="AD26" s="781">
        <v>10</v>
      </c>
      <c r="AE26" s="781"/>
      <c r="AF26" s="781">
        <v>10</v>
      </c>
      <c r="AG26" s="781"/>
      <c r="AH26" s="781">
        <v>10</v>
      </c>
      <c r="AI26" s="781"/>
      <c r="AJ26" s="781">
        <v>10</v>
      </c>
      <c r="AK26" s="781"/>
      <c r="AL26" s="781">
        <v>10</v>
      </c>
      <c r="AM26" s="781"/>
      <c r="AN26" s="781">
        <v>10</v>
      </c>
      <c r="AO26" s="781"/>
      <c r="AP26" s="781">
        <v>5</v>
      </c>
      <c r="AQ26" s="781"/>
      <c r="AR26" s="781">
        <v>5</v>
      </c>
      <c r="AS26" s="781"/>
      <c r="AT26" s="781">
        <v>10</v>
      </c>
      <c r="AU26" s="781"/>
      <c r="AV26" s="781">
        <v>10</v>
      </c>
      <c r="AW26" s="781"/>
      <c r="AX26" s="781">
        <v>10</v>
      </c>
      <c r="AY26" s="781"/>
      <c r="AZ26" s="781">
        <v>10</v>
      </c>
      <c r="BA26" s="781"/>
      <c r="BB26" s="781">
        <v>10</v>
      </c>
      <c r="BC26" s="781"/>
      <c r="BD26" s="781">
        <v>10</v>
      </c>
      <c r="BE26" s="781"/>
      <c r="BF26" s="781">
        <v>10</v>
      </c>
      <c r="BG26" s="781"/>
      <c r="BH26" s="781">
        <v>10</v>
      </c>
      <c r="BI26" s="781"/>
      <c r="BJ26" s="781">
        <v>10</v>
      </c>
      <c r="BK26" s="781"/>
      <c r="BL26" s="781">
        <v>10</v>
      </c>
      <c r="BM26" s="781"/>
      <c r="BN26" s="781">
        <v>5</v>
      </c>
      <c r="BO26" s="781"/>
      <c r="BP26" s="794"/>
      <c r="BQ26" s="795"/>
      <c r="BR26" s="794"/>
      <c r="BS26" s="795"/>
      <c r="BT26" s="794"/>
      <c r="BU26" s="795"/>
      <c r="BV26" s="794"/>
      <c r="BW26" s="795"/>
      <c r="BX26" s="794"/>
      <c r="BY26" s="795"/>
      <c r="BZ26" s="794"/>
      <c r="CA26" s="795"/>
      <c r="CB26" s="794"/>
      <c r="CC26" s="795"/>
      <c r="CD26" s="794"/>
      <c r="CE26" s="795"/>
      <c r="CF26" s="794"/>
      <c r="CG26" s="795"/>
      <c r="CH26" s="794"/>
      <c r="CI26" s="795"/>
      <c r="CJ26" s="794"/>
      <c r="CK26" s="795"/>
      <c r="CL26" s="794"/>
      <c r="CM26" s="795"/>
      <c r="CN26" s="784">
        <v>10</v>
      </c>
      <c r="CO26" s="784"/>
      <c r="CP26" s="784">
        <v>10</v>
      </c>
      <c r="CQ26" s="784"/>
      <c r="CR26" s="784">
        <v>10</v>
      </c>
      <c r="CS26" s="784"/>
      <c r="CT26" s="784">
        <v>10</v>
      </c>
      <c r="CU26" s="784"/>
      <c r="CV26" s="784">
        <v>10</v>
      </c>
      <c r="CW26" s="784"/>
      <c r="CX26" s="784">
        <v>10</v>
      </c>
      <c r="CY26" s="784"/>
      <c r="CZ26" s="794"/>
      <c r="DA26" s="795"/>
      <c r="DB26" s="794"/>
      <c r="DC26" s="795"/>
      <c r="DD26" s="794"/>
      <c r="DE26" s="795"/>
      <c r="DF26" s="794"/>
      <c r="DG26" s="795"/>
      <c r="DH26" s="794"/>
      <c r="DI26" s="795"/>
      <c r="DJ26" s="794"/>
      <c r="DK26" s="795"/>
      <c r="DL26" s="794"/>
      <c r="DM26" s="795"/>
      <c r="DN26" s="794"/>
      <c r="DO26" s="795"/>
      <c r="DP26" s="794"/>
      <c r="DQ26" s="795"/>
      <c r="DR26" s="794"/>
      <c r="DS26" s="795"/>
      <c r="DT26" s="794"/>
      <c r="DU26" s="795"/>
      <c r="DV26" s="794"/>
      <c r="DW26" s="795"/>
      <c r="DX26" s="794"/>
      <c r="DY26" s="795"/>
      <c r="DZ26" s="794"/>
      <c r="EA26" s="795"/>
      <c r="EB26" s="794"/>
      <c r="EC26" s="796"/>
      <c r="ED26" s="31"/>
      <c r="EE26" s="98"/>
      <c r="EF26" s="97">
        <v>1</v>
      </c>
      <c r="EG26" s="97"/>
      <c r="EH26" s="99"/>
      <c r="EI26" s="31"/>
      <c r="EJ26" s="31"/>
      <c r="EK26" s="41">
        <f t="shared" si="3"/>
        <v>0</v>
      </c>
      <c r="EL26" s="66">
        <f t="shared" si="0"/>
        <v>285</v>
      </c>
      <c r="EM26" s="66">
        <f t="shared" si="1"/>
        <v>0</v>
      </c>
      <c r="EN26" s="42">
        <f t="shared" si="2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24.75" customHeight="1" x14ac:dyDescent="0.2">
      <c r="A27" s="65"/>
      <c r="B27" s="112"/>
      <c r="C27" s="109"/>
      <c r="D27" s="110"/>
      <c r="E27" s="137"/>
      <c r="F27" s="220"/>
      <c r="G27" s="220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4"/>
      <c r="T27" s="791" t="s">
        <v>117</v>
      </c>
      <c r="U27" s="792"/>
      <c r="V27" s="792"/>
      <c r="W27" s="792"/>
      <c r="X27" s="792"/>
      <c r="Y27" s="792"/>
      <c r="Z27" s="792"/>
      <c r="AA27" s="792"/>
      <c r="AB27" s="792"/>
      <c r="AC27" s="792"/>
      <c r="AD27" s="792"/>
      <c r="AE27" s="792"/>
      <c r="AF27" s="792"/>
      <c r="AG27" s="792"/>
      <c r="AH27" s="792"/>
      <c r="AI27" s="792"/>
      <c r="AJ27" s="792"/>
      <c r="AK27" s="792"/>
      <c r="AL27" s="792"/>
      <c r="AM27" s="792"/>
      <c r="AN27" s="792"/>
      <c r="AO27" s="792"/>
      <c r="AP27" s="792"/>
      <c r="AQ27" s="793"/>
      <c r="AR27" s="791" t="s">
        <v>120</v>
      </c>
      <c r="AS27" s="792"/>
      <c r="AT27" s="792"/>
      <c r="AU27" s="792"/>
      <c r="AV27" s="792"/>
      <c r="AW27" s="792"/>
      <c r="AX27" s="792"/>
      <c r="AY27" s="792"/>
      <c r="AZ27" s="792"/>
      <c r="BA27" s="792"/>
      <c r="BB27" s="792"/>
      <c r="BC27" s="792"/>
      <c r="BD27" s="792"/>
      <c r="BE27" s="792"/>
      <c r="BF27" s="792"/>
      <c r="BG27" s="792"/>
      <c r="BH27" s="792"/>
      <c r="BI27" s="792"/>
      <c r="BJ27" s="792"/>
      <c r="BK27" s="792"/>
      <c r="BL27" s="792"/>
      <c r="BM27" s="792"/>
      <c r="BN27" s="792"/>
      <c r="BO27" s="793"/>
      <c r="BP27" s="650" t="s">
        <v>39</v>
      </c>
      <c r="BQ27" s="746"/>
      <c r="BR27" s="746"/>
      <c r="BS27" s="746"/>
      <c r="BT27" s="746"/>
      <c r="BU27" s="746"/>
      <c r="BV27" s="746"/>
      <c r="BW27" s="746"/>
      <c r="BX27" s="746"/>
      <c r="BY27" s="746"/>
      <c r="BZ27" s="746"/>
      <c r="CA27" s="746"/>
      <c r="CB27" s="746"/>
      <c r="CC27" s="746"/>
      <c r="CD27" s="746"/>
      <c r="CE27" s="746"/>
      <c r="CF27" s="746"/>
      <c r="CG27" s="746"/>
      <c r="CH27" s="746"/>
      <c r="CI27" s="746"/>
      <c r="CJ27" s="746"/>
      <c r="CK27" s="746"/>
      <c r="CL27" s="746"/>
      <c r="CM27" s="651"/>
      <c r="CN27" s="650" t="s">
        <v>40</v>
      </c>
      <c r="CO27" s="746"/>
      <c r="CP27" s="746"/>
      <c r="CQ27" s="746"/>
      <c r="CR27" s="746"/>
      <c r="CS27" s="746"/>
      <c r="CT27" s="746"/>
      <c r="CU27" s="746"/>
      <c r="CV27" s="746"/>
      <c r="CW27" s="746"/>
      <c r="CX27" s="746"/>
      <c r="CY27" s="746"/>
      <c r="CZ27" s="746"/>
      <c r="DA27" s="746"/>
      <c r="DB27" s="746"/>
      <c r="DC27" s="651"/>
      <c r="DD27" s="650"/>
      <c r="DE27" s="651"/>
      <c r="DF27" s="650"/>
      <c r="DG27" s="651"/>
      <c r="DH27" s="650"/>
      <c r="DI27" s="651"/>
      <c r="DJ27" s="650"/>
      <c r="DK27" s="651"/>
      <c r="DL27" s="156"/>
      <c r="DM27" s="157"/>
      <c r="DN27" s="650"/>
      <c r="DO27" s="651"/>
      <c r="DP27" s="650"/>
      <c r="DQ27" s="651"/>
      <c r="DR27" s="650"/>
      <c r="DS27" s="651"/>
      <c r="DT27" s="650"/>
      <c r="DU27" s="651"/>
      <c r="DV27" s="650"/>
      <c r="DW27" s="651"/>
      <c r="DX27" s="650"/>
      <c r="DY27" s="651"/>
      <c r="DZ27" s="650"/>
      <c r="EA27" s="651"/>
      <c r="EB27" s="650"/>
      <c r="EC27" s="706"/>
      <c r="ED27" s="31"/>
      <c r="EE27" s="98"/>
      <c r="EF27" s="97"/>
      <c r="EG27" s="97"/>
      <c r="EH27" s="99"/>
      <c r="EI27" s="31"/>
      <c r="EJ27" s="31"/>
      <c r="EK27" s="32">
        <f t="shared" si="3"/>
        <v>0</v>
      </c>
      <c r="EL27" s="37">
        <f t="shared" si="0"/>
        <v>0</v>
      </c>
      <c r="EM27" s="37">
        <f t="shared" si="1"/>
        <v>0</v>
      </c>
      <c r="EN27" s="34">
        <f t="shared" si="2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ht="9" customHeight="1" x14ac:dyDescent="0.2">
      <c r="A28" s="65"/>
      <c r="B28" s="105" t="s">
        <v>24</v>
      </c>
      <c r="C28" s="342" t="s">
        <v>54</v>
      </c>
      <c r="D28" s="107" t="s">
        <v>19</v>
      </c>
      <c r="E28" s="343" t="s">
        <v>21</v>
      </c>
      <c r="F28" s="760"/>
      <c r="G28" s="760"/>
      <c r="H28" s="751"/>
      <c r="I28" s="751"/>
      <c r="J28" s="751"/>
      <c r="K28" s="751"/>
      <c r="L28" s="751"/>
      <c r="M28" s="751"/>
      <c r="N28" s="751"/>
      <c r="O28" s="751"/>
      <c r="P28" s="751"/>
      <c r="Q28" s="751"/>
      <c r="R28" s="751"/>
      <c r="S28" s="751"/>
      <c r="T28" s="764"/>
      <c r="U28" s="765"/>
      <c r="V28" s="751"/>
      <c r="W28" s="751"/>
      <c r="X28" s="751"/>
      <c r="Y28" s="751"/>
      <c r="Z28" s="751"/>
      <c r="AA28" s="751"/>
      <c r="AB28" s="751"/>
      <c r="AC28" s="751"/>
      <c r="AD28" s="751"/>
      <c r="AE28" s="751"/>
      <c r="AF28" s="751"/>
      <c r="AG28" s="751"/>
      <c r="AH28" s="751"/>
      <c r="AI28" s="751"/>
      <c r="AJ28" s="751"/>
      <c r="AK28" s="751"/>
      <c r="AL28" s="751"/>
      <c r="AM28" s="751"/>
      <c r="AN28" s="751"/>
      <c r="AO28" s="751"/>
      <c r="AP28" s="751"/>
      <c r="AQ28" s="751"/>
      <c r="AR28" s="704">
        <v>60</v>
      </c>
      <c r="AS28" s="705"/>
      <c r="AT28" s="704">
        <v>60</v>
      </c>
      <c r="AU28" s="705"/>
      <c r="AV28" s="704">
        <v>60</v>
      </c>
      <c r="AW28" s="705"/>
      <c r="AX28" s="704">
        <v>60</v>
      </c>
      <c r="AY28" s="705"/>
      <c r="AZ28" s="704">
        <v>60</v>
      </c>
      <c r="BA28" s="705"/>
      <c r="BB28" s="704">
        <v>60</v>
      </c>
      <c r="BC28" s="705"/>
      <c r="BD28" s="704">
        <v>60</v>
      </c>
      <c r="BE28" s="705"/>
      <c r="BF28" s="704">
        <v>60</v>
      </c>
      <c r="BG28" s="705"/>
      <c r="BH28" s="704">
        <v>60</v>
      </c>
      <c r="BI28" s="705"/>
      <c r="BJ28" s="704">
        <v>60</v>
      </c>
      <c r="BK28" s="705"/>
      <c r="BL28" s="704">
        <v>60</v>
      </c>
      <c r="BM28" s="705"/>
      <c r="BN28" s="704">
        <v>60</v>
      </c>
      <c r="BO28" s="705"/>
      <c r="BP28" s="704">
        <v>60</v>
      </c>
      <c r="BQ28" s="705"/>
      <c r="BR28" s="704">
        <v>60</v>
      </c>
      <c r="BS28" s="705"/>
      <c r="BT28" s="707">
        <v>100</v>
      </c>
      <c r="BU28" s="707"/>
      <c r="BV28" s="707">
        <v>100</v>
      </c>
      <c r="BW28" s="707"/>
      <c r="BX28" s="707">
        <v>100</v>
      </c>
      <c r="BY28" s="707"/>
      <c r="BZ28" s="707">
        <v>100</v>
      </c>
      <c r="CA28" s="707"/>
      <c r="CB28" s="707">
        <v>100</v>
      </c>
      <c r="CC28" s="707"/>
      <c r="CD28" s="707">
        <v>100</v>
      </c>
      <c r="CE28" s="707"/>
      <c r="CF28" s="707">
        <v>100</v>
      </c>
      <c r="CG28" s="707"/>
      <c r="CH28" s="707">
        <v>100</v>
      </c>
      <c r="CI28" s="707"/>
      <c r="CJ28" s="707">
        <v>100</v>
      </c>
      <c r="CK28" s="707"/>
      <c r="CL28" s="707">
        <v>85</v>
      </c>
      <c r="CM28" s="707"/>
      <c r="CN28" s="707">
        <v>85</v>
      </c>
      <c r="CO28" s="707"/>
      <c r="CP28" s="707">
        <v>85</v>
      </c>
      <c r="CQ28" s="707"/>
      <c r="CR28" s="707">
        <v>100</v>
      </c>
      <c r="CS28" s="707"/>
      <c r="CT28" s="707">
        <v>100</v>
      </c>
      <c r="CU28" s="707"/>
      <c r="CV28" s="707">
        <v>100</v>
      </c>
      <c r="CW28" s="707"/>
      <c r="CX28" s="707">
        <v>100</v>
      </c>
      <c r="CY28" s="707"/>
      <c r="CZ28" s="707">
        <v>100</v>
      </c>
      <c r="DA28" s="707"/>
      <c r="DB28" s="707">
        <v>100</v>
      </c>
      <c r="DC28" s="707"/>
      <c r="DD28" s="707">
        <v>100</v>
      </c>
      <c r="DE28" s="707"/>
      <c r="DF28" s="707">
        <v>100</v>
      </c>
      <c r="DG28" s="707"/>
      <c r="DH28" s="707">
        <v>100</v>
      </c>
      <c r="DI28" s="707"/>
      <c r="DJ28" s="707">
        <v>85</v>
      </c>
      <c r="DK28" s="707"/>
      <c r="DL28" s="683"/>
      <c r="DM28" s="684"/>
      <c r="DN28" s="683"/>
      <c r="DO28" s="684"/>
      <c r="DP28" s="683"/>
      <c r="DQ28" s="684"/>
      <c r="DR28" s="683"/>
      <c r="DS28" s="684"/>
      <c r="DT28" s="683"/>
      <c r="DU28" s="684"/>
      <c r="DV28" s="683"/>
      <c r="DW28" s="684"/>
      <c r="DX28" s="683"/>
      <c r="DY28" s="684"/>
      <c r="DZ28" s="683"/>
      <c r="EA28" s="684"/>
      <c r="EB28" s="683"/>
      <c r="EC28" s="689"/>
      <c r="ED28" s="31"/>
      <c r="EE28" s="98"/>
      <c r="EF28" s="97"/>
      <c r="EG28" s="97">
        <v>1</v>
      </c>
      <c r="EH28" s="99"/>
      <c r="EI28" s="31"/>
      <c r="EJ28" s="31"/>
      <c r="EK28" s="41">
        <f t="shared" si="3"/>
        <v>0</v>
      </c>
      <c r="EL28" s="66">
        <f t="shared" si="0"/>
        <v>0</v>
      </c>
      <c r="EM28" s="66">
        <f t="shared" si="1"/>
        <v>2980</v>
      </c>
      <c r="EN28" s="42">
        <f t="shared" si="2"/>
        <v>0</v>
      </c>
      <c r="EO28" s="31"/>
      <c r="EP28" s="31"/>
      <c r="EQ28" s="49"/>
      <c r="ER28" s="77"/>
      <c r="ES28" s="77"/>
      <c r="ET28" s="77"/>
      <c r="EU28" s="77"/>
      <c r="EV28" s="50"/>
    </row>
    <row r="29" spans="1:154" ht="9" customHeight="1" x14ac:dyDescent="0.2">
      <c r="A29" s="65"/>
      <c r="B29" s="108"/>
      <c r="C29" s="344"/>
      <c r="D29" s="345"/>
      <c r="E29" s="346"/>
      <c r="F29" s="221"/>
      <c r="G29" s="221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7"/>
      <c r="T29" s="756"/>
      <c r="U29" s="775"/>
      <c r="V29" s="775"/>
      <c r="W29" s="775"/>
      <c r="X29" s="775"/>
      <c r="Y29" s="775"/>
      <c r="Z29" s="775"/>
      <c r="AA29" s="775"/>
      <c r="AB29" s="775"/>
      <c r="AC29" s="775"/>
      <c r="AD29" s="775"/>
      <c r="AE29" s="775"/>
      <c r="AF29" s="775"/>
      <c r="AG29" s="775"/>
      <c r="AH29" s="775"/>
      <c r="AI29" s="775"/>
      <c r="AJ29" s="775"/>
      <c r="AK29" s="775"/>
      <c r="AL29" s="775"/>
      <c r="AM29" s="775"/>
      <c r="AN29" s="775"/>
      <c r="AO29" s="775"/>
      <c r="AP29" s="775"/>
      <c r="AQ29" s="757"/>
      <c r="AR29" s="650" t="s">
        <v>44</v>
      </c>
      <c r="AS29" s="746"/>
      <c r="AT29" s="746"/>
      <c r="AU29" s="746"/>
      <c r="AV29" s="746"/>
      <c r="AW29" s="746"/>
      <c r="AX29" s="746"/>
      <c r="AY29" s="746"/>
      <c r="AZ29" s="746"/>
      <c r="BA29" s="746"/>
      <c r="BB29" s="746"/>
      <c r="BC29" s="746"/>
      <c r="BD29" s="746"/>
      <c r="BE29" s="746"/>
      <c r="BF29" s="746"/>
      <c r="BG29" s="746"/>
      <c r="BH29" s="746"/>
      <c r="BI29" s="746"/>
      <c r="BJ29" s="746"/>
      <c r="BK29" s="746"/>
      <c r="BL29" s="746"/>
      <c r="BM29" s="746"/>
      <c r="BN29" s="746"/>
      <c r="BO29" s="651"/>
      <c r="BP29" s="650" t="s">
        <v>45</v>
      </c>
      <c r="BQ29" s="746"/>
      <c r="BR29" s="746"/>
      <c r="BS29" s="746"/>
      <c r="BT29" s="746"/>
      <c r="BU29" s="746"/>
      <c r="BV29" s="746"/>
      <c r="BW29" s="746"/>
      <c r="BX29" s="746"/>
      <c r="BY29" s="746"/>
      <c r="BZ29" s="746"/>
      <c r="CA29" s="746"/>
      <c r="CB29" s="746"/>
      <c r="CC29" s="746"/>
      <c r="CD29" s="746"/>
      <c r="CE29" s="746"/>
      <c r="CF29" s="746"/>
      <c r="CG29" s="746"/>
      <c r="CH29" s="746"/>
      <c r="CI29" s="746"/>
      <c r="CJ29" s="746"/>
      <c r="CK29" s="746"/>
      <c r="CL29" s="746"/>
      <c r="CM29" s="746"/>
      <c r="CN29" s="746"/>
      <c r="CO29" s="746"/>
      <c r="CP29" s="746"/>
      <c r="CQ29" s="746"/>
      <c r="CR29" s="746"/>
      <c r="CS29" s="746"/>
      <c r="CT29" s="746"/>
      <c r="CU29" s="746"/>
      <c r="CV29" s="746"/>
      <c r="CW29" s="746"/>
      <c r="CX29" s="746"/>
      <c r="CY29" s="746"/>
      <c r="CZ29" s="746"/>
      <c r="DA29" s="746"/>
      <c r="DB29" s="746"/>
      <c r="DC29" s="746"/>
      <c r="DD29" s="746"/>
      <c r="DE29" s="746"/>
      <c r="DF29" s="746"/>
      <c r="DG29" s="746"/>
      <c r="DH29" s="746"/>
      <c r="DI29" s="746"/>
      <c r="DJ29" s="746"/>
      <c r="DK29" s="651"/>
      <c r="DL29" s="650"/>
      <c r="DM29" s="651"/>
      <c r="DN29" s="650"/>
      <c r="DO29" s="651"/>
      <c r="DP29" s="650"/>
      <c r="DQ29" s="651"/>
      <c r="DR29" s="650"/>
      <c r="DS29" s="651"/>
      <c r="DT29" s="650"/>
      <c r="DU29" s="651"/>
      <c r="DV29" s="650"/>
      <c r="DW29" s="651"/>
      <c r="DX29" s="650"/>
      <c r="DY29" s="651"/>
      <c r="DZ29" s="650"/>
      <c r="EA29" s="651"/>
      <c r="EB29" s="650"/>
      <c r="EC29" s="706"/>
      <c r="ED29" s="31"/>
      <c r="EE29" s="98"/>
      <c r="EF29" s="97"/>
      <c r="EG29" s="97"/>
      <c r="EH29" s="99"/>
      <c r="EI29" s="31"/>
      <c r="EJ29" s="31"/>
      <c r="EK29" s="32">
        <f t="shared" si="3"/>
        <v>0</v>
      </c>
      <c r="EL29" s="37">
        <f t="shared" si="0"/>
        <v>0</v>
      </c>
      <c r="EM29" s="37">
        <f t="shared" si="1"/>
        <v>0</v>
      </c>
      <c r="EN29" s="34">
        <f t="shared" si="2"/>
        <v>0</v>
      </c>
      <c r="EO29" s="31"/>
      <c r="EP29" s="31"/>
      <c r="EQ29" s="49"/>
      <c r="ER29" s="76"/>
      <c r="ES29" s="76"/>
      <c r="ET29" s="76"/>
      <c r="EU29" s="76"/>
      <c r="EV29" s="50"/>
    </row>
    <row r="30" spans="1:154" s="11" customFormat="1" ht="9" customHeight="1" x14ac:dyDescent="0.2">
      <c r="A30" s="60"/>
      <c r="B30" s="113" t="s">
        <v>23</v>
      </c>
      <c r="C30" s="342" t="s">
        <v>54</v>
      </c>
      <c r="D30" s="107" t="s">
        <v>19</v>
      </c>
      <c r="E30" s="343" t="s">
        <v>14</v>
      </c>
      <c r="F30" s="760"/>
      <c r="G30" s="760"/>
      <c r="H30" s="707">
        <v>20</v>
      </c>
      <c r="I30" s="707"/>
      <c r="J30" s="707">
        <v>20</v>
      </c>
      <c r="K30" s="707"/>
      <c r="L30" s="707">
        <v>20</v>
      </c>
      <c r="M30" s="707"/>
      <c r="N30" s="707">
        <v>20</v>
      </c>
      <c r="O30" s="707"/>
      <c r="P30" s="707">
        <v>20</v>
      </c>
      <c r="Q30" s="707"/>
      <c r="R30" s="707">
        <v>20</v>
      </c>
      <c r="S30" s="707"/>
      <c r="T30" s="704">
        <v>35</v>
      </c>
      <c r="U30" s="705"/>
      <c r="V30" s="704">
        <v>40</v>
      </c>
      <c r="W30" s="705"/>
      <c r="X30" s="704">
        <v>40</v>
      </c>
      <c r="Y30" s="705"/>
      <c r="Z30" s="704">
        <v>40</v>
      </c>
      <c r="AA30" s="705"/>
      <c r="AB30" s="704">
        <v>40</v>
      </c>
      <c r="AC30" s="705"/>
      <c r="AD30" s="704">
        <v>40</v>
      </c>
      <c r="AE30" s="705"/>
      <c r="AF30" s="704">
        <v>40</v>
      </c>
      <c r="AG30" s="705"/>
      <c r="AH30" s="704">
        <v>40</v>
      </c>
      <c r="AI30" s="705"/>
      <c r="AJ30" s="704">
        <v>40</v>
      </c>
      <c r="AK30" s="705"/>
      <c r="AL30" s="704">
        <v>40</v>
      </c>
      <c r="AM30" s="705"/>
      <c r="AN30" s="704">
        <v>40</v>
      </c>
      <c r="AO30" s="705"/>
      <c r="AP30" s="707">
        <v>85</v>
      </c>
      <c r="AQ30" s="707"/>
      <c r="AR30" s="707">
        <v>60</v>
      </c>
      <c r="AS30" s="707"/>
      <c r="AT30" s="704">
        <v>60</v>
      </c>
      <c r="AU30" s="705"/>
      <c r="AV30" s="704">
        <v>60</v>
      </c>
      <c r="AW30" s="705"/>
      <c r="AX30" s="704">
        <v>60</v>
      </c>
      <c r="AY30" s="705"/>
      <c r="AZ30" s="704">
        <v>60</v>
      </c>
      <c r="BA30" s="705"/>
      <c r="BB30" s="704">
        <v>60</v>
      </c>
      <c r="BC30" s="705"/>
      <c r="BD30" s="704">
        <v>60</v>
      </c>
      <c r="BE30" s="705"/>
      <c r="BF30" s="704">
        <v>60</v>
      </c>
      <c r="BG30" s="705"/>
      <c r="BH30" s="704">
        <v>60</v>
      </c>
      <c r="BI30" s="705"/>
      <c r="BJ30" s="704">
        <v>60</v>
      </c>
      <c r="BK30" s="705"/>
      <c r="BL30" s="704">
        <v>60</v>
      </c>
      <c r="BM30" s="705"/>
      <c r="BN30" s="707">
        <v>60</v>
      </c>
      <c r="BO30" s="707"/>
      <c r="BP30" s="707">
        <v>60</v>
      </c>
      <c r="BQ30" s="707"/>
      <c r="BR30" s="707">
        <v>60</v>
      </c>
      <c r="BS30" s="707"/>
      <c r="BT30" s="707">
        <v>60</v>
      </c>
      <c r="BU30" s="707"/>
      <c r="BV30" s="707">
        <v>60</v>
      </c>
      <c r="BW30" s="707"/>
      <c r="BX30" s="707">
        <v>60</v>
      </c>
      <c r="BY30" s="707"/>
      <c r="BZ30" s="707">
        <v>60</v>
      </c>
      <c r="CA30" s="707"/>
      <c r="CB30" s="707">
        <v>60</v>
      </c>
      <c r="CC30" s="707"/>
      <c r="CD30" s="707">
        <v>60</v>
      </c>
      <c r="CE30" s="707"/>
      <c r="CF30" s="707">
        <v>60</v>
      </c>
      <c r="CG30" s="707"/>
      <c r="CH30" s="707">
        <v>60</v>
      </c>
      <c r="CI30" s="707"/>
      <c r="CJ30" s="707">
        <v>60</v>
      </c>
      <c r="CK30" s="707"/>
      <c r="CL30" s="707">
        <v>60</v>
      </c>
      <c r="CM30" s="707"/>
      <c r="CN30" s="707">
        <v>60</v>
      </c>
      <c r="CO30" s="707"/>
      <c r="CP30" s="707">
        <v>60</v>
      </c>
      <c r="CQ30" s="707"/>
      <c r="CR30" s="707">
        <v>60</v>
      </c>
      <c r="CS30" s="707"/>
      <c r="CT30" s="707">
        <v>60</v>
      </c>
      <c r="CU30" s="707"/>
      <c r="CV30" s="707">
        <v>60</v>
      </c>
      <c r="CW30" s="707"/>
      <c r="CX30" s="707">
        <v>60</v>
      </c>
      <c r="CY30" s="707"/>
      <c r="CZ30" s="707">
        <v>60</v>
      </c>
      <c r="DA30" s="707"/>
      <c r="DB30" s="707">
        <v>60</v>
      </c>
      <c r="DC30" s="707"/>
      <c r="DD30" s="707">
        <v>60</v>
      </c>
      <c r="DE30" s="707"/>
      <c r="DF30" s="707">
        <v>60</v>
      </c>
      <c r="DG30" s="707"/>
      <c r="DH30" s="707">
        <v>60</v>
      </c>
      <c r="DI30" s="707"/>
      <c r="DJ30" s="707">
        <v>60</v>
      </c>
      <c r="DK30" s="707"/>
      <c r="DL30" s="683"/>
      <c r="DM30" s="684"/>
      <c r="DN30" s="683"/>
      <c r="DO30" s="684"/>
      <c r="DP30" s="683"/>
      <c r="DQ30" s="684"/>
      <c r="DR30" s="683"/>
      <c r="DS30" s="684"/>
      <c r="DT30" s="683"/>
      <c r="DU30" s="684"/>
      <c r="DV30" s="683"/>
      <c r="DW30" s="684"/>
      <c r="DX30" s="683"/>
      <c r="DY30" s="684"/>
      <c r="DZ30" s="683"/>
      <c r="EA30" s="684"/>
      <c r="EB30" s="683"/>
      <c r="EC30" s="689"/>
      <c r="ED30" s="27"/>
      <c r="EE30" s="98">
        <v>1</v>
      </c>
      <c r="EF30" s="97"/>
      <c r="EG30" s="97"/>
      <c r="EH30" s="99"/>
      <c r="EI30" s="31"/>
      <c r="EJ30" s="31"/>
      <c r="EK30" s="41">
        <f t="shared" si="3"/>
        <v>2800</v>
      </c>
      <c r="EL30" s="66">
        <f t="shared" si="0"/>
        <v>0</v>
      </c>
      <c r="EM30" s="66">
        <f t="shared" si="1"/>
        <v>0</v>
      </c>
      <c r="EN30" s="42">
        <f t="shared" si="2"/>
        <v>0</v>
      </c>
      <c r="EO30" s="27"/>
      <c r="EP30" s="31"/>
      <c r="EQ30" s="61"/>
      <c r="ER30" s="77"/>
      <c r="ES30" s="77"/>
      <c r="ET30" s="77"/>
      <c r="EU30" s="77"/>
      <c r="EV30" s="74"/>
    </row>
    <row r="31" spans="1:154" s="11" customFormat="1" ht="16.5" customHeight="1" x14ac:dyDescent="0.2">
      <c r="A31" s="60"/>
      <c r="B31" s="114"/>
      <c r="C31" s="115"/>
      <c r="D31" s="115"/>
      <c r="E31" s="135"/>
      <c r="F31" s="220"/>
      <c r="G31" s="220"/>
      <c r="H31" s="650"/>
      <c r="I31" s="651"/>
      <c r="J31" s="650"/>
      <c r="K31" s="651"/>
      <c r="L31" s="650"/>
      <c r="M31" s="651"/>
      <c r="N31" s="650"/>
      <c r="O31" s="651"/>
      <c r="P31" s="650"/>
      <c r="Q31" s="651"/>
      <c r="R31" s="650"/>
      <c r="S31" s="651"/>
      <c r="T31" s="650"/>
      <c r="U31" s="651"/>
      <c r="V31" s="650"/>
      <c r="W31" s="651"/>
      <c r="X31" s="650"/>
      <c r="Y31" s="651"/>
      <c r="Z31" s="650"/>
      <c r="AA31" s="651"/>
      <c r="AB31" s="650"/>
      <c r="AC31" s="651"/>
      <c r="AD31" s="650"/>
      <c r="AE31" s="651"/>
      <c r="AF31" s="650"/>
      <c r="AG31" s="651"/>
      <c r="AH31" s="650"/>
      <c r="AI31" s="651"/>
      <c r="AJ31" s="650"/>
      <c r="AK31" s="651"/>
      <c r="AL31" s="650"/>
      <c r="AM31" s="651"/>
      <c r="AN31" s="650"/>
      <c r="AO31" s="651"/>
      <c r="AP31" s="650"/>
      <c r="AQ31" s="651"/>
      <c r="AR31" s="788" t="s">
        <v>50</v>
      </c>
      <c r="AS31" s="789"/>
      <c r="AT31" s="789"/>
      <c r="AU31" s="789"/>
      <c r="AV31" s="789"/>
      <c r="AW31" s="789"/>
      <c r="AX31" s="789"/>
      <c r="AY31" s="789"/>
      <c r="AZ31" s="789"/>
      <c r="BA31" s="789"/>
      <c r="BB31" s="789"/>
      <c r="BC31" s="789"/>
      <c r="BD31" s="789"/>
      <c r="BE31" s="789"/>
      <c r="BF31" s="789"/>
      <c r="BG31" s="789"/>
      <c r="BH31" s="789"/>
      <c r="BI31" s="789"/>
      <c r="BJ31" s="789"/>
      <c r="BK31" s="789"/>
      <c r="BL31" s="789"/>
      <c r="BM31" s="789"/>
      <c r="BN31" s="789"/>
      <c r="BO31" s="790"/>
      <c r="BP31" s="788" t="s">
        <v>51</v>
      </c>
      <c r="BQ31" s="789"/>
      <c r="BR31" s="789"/>
      <c r="BS31" s="789"/>
      <c r="BT31" s="789"/>
      <c r="BU31" s="789"/>
      <c r="BV31" s="789"/>
      <c r="BW31" s="789"/>
      <c r="BX31" s="789"/>
      <c r="BY31" s="789"/>
      <c r="BZ31" s="789"/>
      <c r="CA31" s="789"/>
      <c r="CB31" s="789"/>
      <c r="CC31" s="789"/>
      <c r="CD31" s="789"/>
      <c r="CE31" s="789"/>
      <c r="CF31" s="789"/>
      <c r="CG31" s="789"/>
      <c r="CH31" s="789"/>
      <c r="CI31" s="789"/>
      <c r="CJ31" s="789"/>
      <c r="CK31" s="789"/>
      <c r="CL31" s="789"/>
      <c r="CM31" s="789"/>
      <c r="CN31" s="789"/>
      <c r="CO31" s="789"/>
      <c r="CP31" s="789"/>
      <c r="CQ31" s="789"/>
      <c r="CR31" s="789"/>
      <c r="CS31" s="789"/>
      <c r="CT31" s="789"/>
      <c r="CU31" s="789"/>
      <c r="CV31" s="789"/>
      <c r="CW31" s="789"/>
      <c r="CX31" s="789"/>
      <c r="CY31" s="789"/>
      <c r="CZ31" s="789"/>
      <c r="DA31" s="789"/>
      <c r="DB31" s="789"/>
      <c r="DC31" s="789"/>
      <c r="DD31" s="789"/>
      <c r="DE31" s="789"/>
      <c r="DF31" s="789"/>
      <c r="DG31" s="789"/>
      <c r="DH31" s="789"/>
      <c r="DI31" s="789"/>
      <c r="DJ31" s="789"/>
      <c r="DK31" s="790"/>
      <c r="DL31" s="650"/>
      <c r="DM31" s="651"/>
      <c r="DN31" s="650"/>
      <c r="DO31" s="651"/>
      <c r="DP31" s="650"/>
      <c r="DQ31" s="651"/>
      <c r="DR31" s="650"/>
      <c r="DS31" s="651"/>
      <c r="DT31" s="650"/>
      <c r="DU31" s="651"/>
      <c r="DV31" s="650"/>
      <c r="DW31" s="651"/>
      <c r="DX31" s="650"/>
      <c r="DY31" s="651"/>
      <c r="DZ31" s="650"/>
      <c r="EA31" s="651"/>
      <c r="EB31" s="650"/>
      <c r="EC31" s="706"/>
      <c r="ED31" s="27"/>
      <c r="EE31" s="98"/>
      <c r="EF31" s="97"/>
      <c r="EG31" s="97"/>
      <c r="EH31" s="99"/>
      <c r="EI31" s="31"/>
      <c r="EJ31" s="31"/>
      <c r="EK31" s="32">
        <f t="shared" si="3"/>
        <v>0</v>
      </c>
      <c r="EL31" s="37">
        <f t="shared" si="0"/>
        <v>0</v>
      </c>
      <c r="EM31" s="37">
        <f t="shared" si="1"/>
        <v>0</v>
      </c>
      <c r="EN31" s="34">
        <f t="shared" si="2"/>
        <v>0</v>
      </c>
      <c r="EO31" s="27"/>
      <c r="EP31" s="31"/>
      <c r="EQ31" s="61"/>
      <c r="ER31" s="76"/>
      <c r="ES31" s="76"/>
      <c r="ET31" s="76"/>
      <c r="EU31" s="76"/>
      <c r="EV31" s="74"/>
    </row>
    <row r="32" spans="1:154" ht="9" customHeight="1" x14ac:dyDescent="0.2">
      <c r="A32" s="65"/>
      <c r="B32" s="111" t="s">
        <v>22</v>
      </c>
      <c r="C32" s="106" t="s">
        <v>55</v>
      </c>
      <c r="D32" s="107" t="s">
        <v>33</v>
      </c>
      <c r="E32" s="138" t="s">
        <v>21</v>
      </c>
      <c r="F32" s="760"/>
      <c r="G32" s="760"/>
      <c r="H32" s="751"/>
      <c r="I32" s="751"/>
      <c r="J32" s="751"/>
      <c r="K32" s="751"/>
      <c r="L32" s="751"/>
      <c r="M32" s="751"/>
      <c r="N32" s="751"/>
      <c r="O32" s="751"/>
      <c r="P32" s="751"/>
      <c r="Q32" s="751"/>
      <c r="R32" s="751"/>
      <c r="S32" s="751"/>
      <c r="T32" s="751"/>
      <c r="U32" s="751"/>
      <c r="V32" s="751"/>
      <c r="W32" s="751"/>
      <c r="X32" s="751"/>
      <c r="Y32" s="751"/>
      <c r="Z32" s="751"/>
      <c r="AA32" s="751"/>
      <c r="AB32" s="751"/>
      <c r="AC32" s="751"/>
      <c r="AD32" s="751"/>
      <c r="AE32" s="751"/>
      <c r="AF32" s="751"/>
      <c r="AG32" s="751"/>
      <c r="AH32" s="751"/>
      <c r="AI32" s="751"/>
      <c r="AJ32" s="751"/>
      <c r="AK32" s="751"/>
      <c r="AL32" s="751"/>
      <c r="AM32" s="751"/>
      <c r="AN32" s="751"/>
      <c r="AO32" s="751"/>
      <c r="AP32" s="751"/>
      <c r="AQ32" s="751"/>
      <c r="AR32" s="784">
        <v>10</v>
      </c>
      <c r="AS32" s="784"/>
      <c r="AT32" s="784">
        <v>10</v>
      </c>
      <c r="AU32" s="784"/>
      <c r="AV32" s="784">
        <v>10</v>
      </c>
      <c r="AW32" s="784"/>
      <c r="AX32" s="784">
        <v>10</v>
      </c>
      <c r="AY32" s="784"/>
      <c r="AZ32" s="784">
        <v>10</v>
      </c>
      <c r="BA32" s="784"/>
      <c r="BB32" s="784">
        <v>10</v>
      </c>
      <c r="BC32" s="784"/>
      <c r="BD32" s="784">
        <v>10</v>
      </c>
      <c r="BE32" s="784"/>
      <c r="BF32" s="784">
        <v>10</v>
      </c>
      <c r="BG32" s="784"/>
      <c r="BH32" s="784">
        <v>10</v>
      </c>
      <c r="BI32" s="784"/>
      <c r="BJ32" s="784">
        <v>10</v>
      </c>
      <c r="BK32" s="784"/>
      <c r="BL32" s="784">
        <v>10</v>
      </c>
      <c r="BM32" s="784"/>
      <c r="BN32" s="784">
        <v>5</v>
      </c>
      <c r="BO32" s="784"/>
      <c r="BP32" s="784">
        <v>5</v>
      </c>
      <c r="BQ32" s="784"/>
      <c r="BR32" s="784">
        <v>10</v>
      </c>
      <c r="BS32" s="784"/>
      <c r="BT32" s="784">
        <v>10</v>
      </c>
      <c r="BU32" s="784"/>
      <c r="BV32" s="784">
        <v>10</v>
      </c>
      <c r="BW32" s="784"/>
      <c r="BX32" s="784">
        <v>10</v>
      </c>
      <c r="BY32" s="784"/>
      <c r="BZ32" s="784">
        <v>10</v>
      </c>
      <c r="CA32" s="784"/>
      <c r="CB32" s="784">
        <v>10</v>
      </c>
      <c r="CC32" s="784"/>
      <c r="CD32" s="784">
        <v>10</v>
      </c>
      <c r="CE32" s="784"/>
      <c r="CF32" s="784">
        <v>10</v>
      </c>
      <c r="CG32" s="784"/>
      <c r="CH32" s="784">
        <v>10</v>
      </c>
      <c r="CI32" s="784"/>
      <c r="CJ32" s="784">
        <v>10</v>
      </c>
      <c r="CK32" s="784"/>
      <c r="CL32" s="784">
        <v>5</v>
      </c>
      <c r="CM32" s="784"/>
      <c r="CN32" s="784">
        <v>5</v>
      </c>
      <c r="CO32" s="784"/>
      <c r="CP32" s="784">
        <v>10</v>
      </c>
      <c r="CQ32" s="784"/>
      <c r="CR32" s="784">
        <v>10</v>
      </c>
      <c r="CS32" s="784"/>
      <c r="CT32" s="784">
        <v>10</v>
      </c>
      <c r="CU32" s="784"/>
      <c r="CV32" s="784">
        <v>10</v>
      </c>
      <c r="CW32" s="784"/>
      <c r="CX32" s="784">
        <v>10</v>
      </c>
      <c r="CY32" s="784"/>
      <c r="CZ32" s="784">
        <v>10</v>
      </c>
      <c r="DA32" s="784"/>
      <c r="DB32" s="784">
        <v>10</v>
      </c>
      <c r="DC32" s="784"/>
      <c r="DD32" s="784">
        <v>10</v>
      </c>
      <c r="DE32" s="784"/>
      <c r="DF32" s="784">
        <v>10</v>
      </c>
      <c r="DG32" s="784"/>
      <c r="DH32" s="784">
        <v>10</v>
      </c>
      <c r="DI32" s="784"/>
      <c r="DJ32" s="784">
        <v>5</v>
      </c>
      <c r="DK32" s="784"/>
      <c r="DL32" s="683"/>
      <c r="DM32" s="684"/>
      <c r="DN32" s="683"/>
      <c r="DO32" s="684"/>
      <c r="DP32" s="683"/>
      <c r="DQ32" s="684"/>
      <c r="DR32" s="683"/>
      <c r="DS32" s="684"/>
      <c r="DT32" s="683"/>
      <c r="DU32" s="684"/>
      <c r="DV32" s="683"/>
      <c r="DW32" s="684"/>
      <c r="DX32" s="683"/>
      <c r="DY32" s="684"/>
      <c r="DZ32" s="683"/>
      <c r="EA32" s="684"/>
      <c r="EB32" s="683"/>
      <c r="EC32" s="689"/>
      <c r="ED32" s="31"/>
      <c r="EE32" s="98"/>
      <c r="EF32" s="97"/>
      <c r="EG32" s="97">
        <v>1</v>
      </c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335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customHeight="1" x14ac:dyDescent="0.2">
      <c r="A33" s="65"/>
      <c r="B33" s="108"/>
      <c r="C33" s="109"/>
      <c r="D33" s="110"/>
      <c r="E33" s="137"/>
      <c r="F33" s="221"/>
      <c r="G33" s="221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7"/>
      <c r="T33" s="228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7"/>
      <c r="AR33" s="650" t="s">
        <v>44</v>
      </c>
      <c r="AS33" s="746"/>
      <c r="AT33" s="746"/>
      <c r="AU33" s="746"/>
      <c r="AV33" s="746"/>
      <c r="AW33" s="746"/>
      <c r="AX33" s="746"/>
      <c r="AY33" s="746"/>
      <c r="AZ33" s="746"/>
      <c r="BA33" s="746"/>
      <c r="BB33" s="746"/>
      <c r="BC33" s="746"/>
      <c r="BD33" s="746"/>
      <c r="BE33" s="746"/>
      <c r="BF33" s="746"/>
      <c r="BG33" s="746"/>
      <c r="BH33" s="746"/>
      <c r="BI33" s="746"/>
      <c r="BJ33" s="746"/>
      <c r="BK33" s="746"/>
      <c r="BL33" s="746"/>
      <c r="BM33" s="746"/>
      <c r="BN33" s="746"/>
      <c r="BO33" s="651"/>
      <c r="BP33" s="650" t="s">
        <v>45</v>
      </c>
      <c r="BQ33" s="746"/>
      <c r="BR33" s="746"/>
      <c r="BS33" s="746"/>
      <c r="BT33" s="746"/>
      <c r="BU33" s="746"/>
      <c r="BV33" s="746"/>
      <c r="BW33" s="746"/>
      <c r="BX33" s="746"/>
      <c r="BY33" s="746"/>
      <c r="BZ33" s="746"/>
      <c r="CA33" s="746"/>
      <c r="CB33" s="746"/>
      <c r="CC33" s="746"/>
      <c r="CD33" s="746"/>
      <c r="CE33" s="746"/>
      <c r="CF33" s="746"/>
      <c r="CG33" s="746"/>
      <c r="CH33" s="746"/>
      <c r="CI33" s="746"/>
      <c r="CJ33" s="746"/>
      <c r="CK33" s="746"/>
      <c r="CL33" s="746"/>
      <c r="CM33" s="746"/>
      <c r="CN33" s="746"/>
      <c r="CO33" s="746"/>
      <c r="CP33" s="746"/>
      <c r="CQ33" s="746"/>
      <c r="CR33" s="746"/>
      <c r="CS33" s="746"/>
      <c r="CT33" s="746"/>
      <c r="CU33" s="746"/>
      <c r="CV33" s="746"/>
      <c r="CW33" s="746"/>
      <c r="CX33" s="746"/>
      <c r="CY33" s="746"/>
      <c r="CZ33" s="746"/>
      <c r="DA33" s="746"/>
      <c r="DB33" s="746"/>
      <c r="DC33" s="746"/>
      <c r="DD33" s="746"/>
      <c r="DE33" s="746"/>
      <c r="DF33" s="746"/>
      <c r="DG33" s="746"/>
      <c r="DH33" s="746"/>
      <c r="DI33" s="746"/>
      <c r="DJ33" s="746"/>
      <c r="DK33" s="651"/>
      <c r="DL33" s="650"/>
      <c r="DM33" s="651"/>
      <c r="DN33" s="650"/>
      <c r="DO33" s="651"/>
      <c r="DP33" s="650"/>
      <c r="DQ33" s="651"/>
      <c r="DR33" s="650"/>
      <c r="DS33" s="651"/>
      <c r="DT33" s="650"/>
      <c r="DU33" s="651"/>
      <c r="DV33" s="650"/>
      <c r="DW33" s="651"/>
      <c r="DX33" s="650"/>
      <c r="DY33" s="651"/>
      <c r="DZ33" s="650"/>
      <c r="EA33" s="651"/>
      <c r="EB33" s="650"/>
      <c r="EC33" s="706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customHeight="1" x14ac:dyDescent="0.2">
      <c r="A34" s="65"/>
      <c r="B34" s="105" t="s">
        <v>22</v>
      </c>
      <c r="C34" s="106" t="s">
        <v>55</v>
      </c>
      <c r="D34" s="107" t="s">
        <v>34</v>
      </c>
      <c r="E34" s="138" t="s">
        <v>14</v>
      </c>
      <c r="F34" s="760"/>
      <c r="G34" s="760"/>
      <c r="H34" s="751"/>
      <c r="I34" s="751"/>
      <c r="J34" s="751"/>
      <c r="K34" s="751"/>
      <c r="L34" s="751"/>
      <c r="M34" s="751"/>
      <c r="N34" s="751"/>
      <c r="O34" s="751"/>
      <c r="P34" s="751"/>
      <c r="Q34" s="751"/>
      <c r="R34" s="751"/>
      <c r="S34" s="751"/>
      <c r="T34" s="751"/>
      <c r="U34" s="751"/>
      <c r="V34" s="751"/>
      <c r="W34" s="751"/>
      <c r="X34" s="751"/>
      <c r="Y34" s="751"/>
      <c r="Z34" s="751"/>
      <c r="AA34" s="751"/>
      <c r="AB34" s="751"/>
      <c r="AC34" s="751"/>
      <c r="AD34" s="751"/>
      <c r="AE34" s="751"/>
      <c r="AF34" s="751"/>
      <c r="AG34" s="751"/>
      <c r="AH34" s="751"/>
      <c r="AI34" s="751"/>
      <c r="AJ34" s="751"/>
      <c r="AK34" s="751"/>
      <c r="AL34" s="751"/>
      <c r="AM34" s="751"/>
      <c r="AN34" s="751"/>
      <c r="AO34" s="751"/>
      <c r="AP34" s="751"/>
      <c r="AQ34" s="751"/>
      <c r="AR34" s="784">
        <v>10</v>
      </c>
      <c r="AS34" s="784"/>
      <c r="AT34" s="784">
        <v>10</v>
      </c>
      <c r="AU34" s="784"/>
      <c r="AV34" s="784">
        <v>10</v>
      </c>
      <c r="AW34" s="784"/>
      <c r="AX34" s="784">
        <v>10</v>
      </c>
      <c r="AY34" s="784"/>
      <c r="AZ34" s="784">
        <v>10</v>
      </c>
      <c r="BA34" s="784"/>
      <c r="BB34" s="784">
        <v>10</v>
      </c>
      <c r="BC34" s="784"/>
      <c r="BD34" s="784">
        <v>10</v>
      </c>
      <c r="BE34" s="784"/>
      <c r="BF34" s="784">
        <v>10</v>
      </c>
      <c r="BG34" s="784"/>
      <c r="BH34" s="784">
        <v>10</v>
      </c>
      <c r="BI34" s="784"/>
      <c r="BJ34" s="784">
        <v>10</v>
      </c>
      <c r="BK34" s="784"/>
      <c r="BL34" s="784">
        <v>10</v>
      </c>
      <c r="BM34" s="784"/>
      <c r="BN34" s="784">
        <v>5</v>
      </c>
      <c r="BO34" s="784"/>
      <c r="BP34" s="784">
        <v>5</v>
      </c>
      <c r="BQ34" s="784"/>
      <c r="BR34" s="784">
        <v>10</v>
      </c>
      <c r="BS34" s="784"/>
      <c r="BT34" s="784">
        <v>10</v>
      </c>
      <c r="BU34" s="784"/>
      <c r="BV34" s="784">
        <v>10</v>
      </c>
      <c r="BW34" s="784"/>
      <c r="BX34" s="784">
        <v>10</v>
      </c>
      <c r="BY34" s="784"/>
      <c r="BZ34" s="784">
        <v>10</v>
      </c>
      <c r="CA34" s="784"/>
      <c r="CB34" s="784">
        <v>10</v>
      </c>
      <c r="CC34" s="784"/>
      <c r="CD34" s="784">
        <v>10</v>
      </c>
      <c r="CE34" s="784"/>
      <c r="CF34" s="784">
        <v>10</v>
      </c>
      <c r="CG34" s="784"/>
      <c r="CH34" s="784">
        <v>10</v>
      </c>
      <c r="CI34" s="784"/>
      <c r="CJ34" s="784">
        <v>10</v>
      </c>
      <c r="CK34" s="784"/>
      <c r="CL34" s="784">
        <v>5</v>
      </c>
      <c r="CM34" s="784"/>
      <c r="CN34" s="784">
        <v>5</v>
      </c>
      <c r="CO34" s="784"/>
      <c r="CP34" s="784">
        <v>10</v>
      </c>
      <c r="CQ34" s="784"/>
      <c r="CR34" s="784">
        <v>10</v>
      </c>
      <c r="CS34" s="784"/>
      <c r="CT34" s="784">
        <v>10</v>
      </c>
      <c r="CU34" s="784"/>
      <c r="CV34" s="784">
        <v>10</v>
      </c>
      <c r="CW34" s="784"/>
      <c r="CX34" s="784">
        <v>10</v>
      </c>
      <c r="CY34" s="784"/>
      <c r="CZ34" s="784">
        <v>10</v>
      </c>
      <c r="DA34" s="784"/>
      <c r="DB34" s="784">
        <v>10</v>
      </c>
      <c r="DC34" s="784"/>
      <c r="DD34" s="784">
        <v>10</v>
      </c>
      <c r="DE34" s="784"/>
      <c r="DF34" s="784">
        <v>10</v>
      </c>
      <c r="DG34" s="784"/>
      <c r="DH34" s="784">
        <v>10</v>
      </c>
      <c r="DI34" s="784"/>
      <c r="DJ34" s="784">
        <v>5</v>
      </c>
      <c r="DK34" s="784"/>
      <c r="DL34" s="683"/>
      <c r="DM34" s="684"/>
      <c r="DN34" s="683"/>
      <c r="DO34" s="684"/>
      <c r="DP34" s="683"/>
      <c r="DQ34" s="684"/>
      <c r="DR34" s="683"/>
      <c r="DS34" s="684"/>
      <c r="DT34" s="683"/>
      <c r="DU34" s="684"/>
      <c r="DV34" s="683"/>
      <c r="DW34" s="684"/>
      <c r="DX34" s="683"/>
      <c r="DY34" s="684"/>
      <c r="DZ34" s="683"/>
      <c r="EA34" s="684"/>
      <c r="EB34" s="683"/>
      <c r="EC34" s="689"/>
      <c r="ED34" s="31"/>
      <c r="EE34" s="98">
        <v>1</v>
      </c>
      <c r="EF34" s="97"/>
      <c r="EG34" s="97"/>
      <c r="EH34" s="99"/>
      <c r="EI34" s="31"/>
      <c r="EJ34" s="31"/>
      <c r="EK34" s="41">
        <f t="shared" si="3"/>
        <v>335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15.75" customHeight="1" x14ac:dyDescent="0.2">
      <c r="A35" s="65"/>
      <c r="B35" s="108"/>
      <c r="C35" s="109"/>
      <c r="D35" s="110"/>
      <c r="E35" s="137"/>
      <c r="F35" s="220"/>
      <c r="G35" s="220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4"/>
      <c r="T35" s="225"/>
      <c r="U35" s="223"/>
      <c r="V35" s="223"/>
      <c r="W35" s="223"/>
      <c r="X35" s="223"/>
      <c r="Y35" s="223"/>
      <c r="Z35" s="223"/>
      <c r="AA35" s="223"/>
      <c r="AB35" s="223"/>
      <c r="AC35" s="223"/>
      <c r="AD35" s="223"/>
      <c r="AE35" s="223"/>
      <c r="AF35" s="223"/>
      <c r="AG35" s="223"/>
      <c r="AH35" s="223"/>
      <c r="AI35" s="223"/>
      <c r="AJ35" s="223"/>
      <c r="AK35" s="223"/>
      <c r="AL35" s="223"/>
      <c r="AM35" s="223"/>
      <c r="AN35" s="223"/>
      <c r="AO35" s="223"/>
      <c r="AP35" s="223"/>
      <c r="AQ35" s="224"/>
      <c r="AR35" s="788" t="s">
        <v>50</v>
      </c>
      <c r="AS35" s="789"/>
      <c r="AT35" s="789"/>
      <c r="AU35" s="789"/>
      <c r="AV35" s="789"/>
      <c r="AW35" s="789"/>
      <c r="AX35" s="789"/>
      <c r="AY35" s="789"/>
      <c r="AZ35" s="789"/>
      <c r="BA35" s="789"/>
      <c r="BB35" s="789"/>
      <c r="BC35" s="789"/>
      <c r="BD35" s="789"/>
      <c r="BE35" s="789"/>
      <c r="BF35" s="789"/>
      <c r="BG35" s="789"/>
      <c r="BH35" s="789"/>
      <c r="BI35" s="789"/>
      <c r="BJ35" s="789"/>
      <c r="BK35" s="789"/>
      <c r="BL35" s="789"/>
      <c r="BM35" s="789"/>
      <c r="BN35" s="789"/>
      <c r="BO35" s="790"/>
      <c r="BP35" s="788" t="s">
        <v>51</v>
      </c>
      <c r="BQ35" s="789"/>
      <c r="BR35" s="789"/>
      <c r="BS35" s="789"/>
      <c r="BT35" s="789"/>
      <c r="BU35" s="789"/>
      <c r="BV35" s="789"/>
      <c r="BW35" s="789"/>
      <c r="BX35" s="789"/>
      <c r="BY35" s="789"/>
      <c r="BZ35" s="789"/>
      <c r="CA35" s="789"/>
      <c r="CB35" s="789"/>
      <c r="CC35" s="789"/>
      <c r="CD35" s="789"/>
      <c r="CE35" s="789"/>
      <c r="CF35" s="789"/>
      <c r="CG35" s="789"/>
      <c r="CH35" s="789"/>
      <c r="CI35" s="789"/>
      <c r="CJ35" s="789"/>
      <c r="CK35" s="789"/>
      <c r="CL35" s="789"/>
      <c r="CM35" s="789"/>
      <c r="CN35" s="789"/>
      <c r="CO35" s="789"/>
      <c r="CP35" s="789"/>
      <c r="CQ35" s="789"/>
      <c r="CR35" s="789"/>
      <c r="CS35" s="789"/>
      <c r="CT35" s="789"/>
      <c r="CU35" s="789"/>
      <c r="CV35" s="789"/>
      <c r="CW35" s="789"/>
      <c r="CX35" s="789"/>
      <c r="CY35" s="789"/>
      <c r="CZ35" s="789"/>
      <c r="DA35" s="789"/>
      <c r="DB35" s="789"/>
      <c r="DC35" s="789"/>
      <c r="DD35" s="789"/>
      <c r="DE35" s="789"/>
      <c r="DF35" s="789"/>
      <c r="DG35" s="789"/>
      <c r="DH35" s="789"/>
      <c r="DI35" s="789"/>
      <c r="DJ35" s="789"/>
      <c r="DK35" s="790"/>
      <c r="DL35" s="650"/>
      <c r="DM35" s="651"/>
      <c r="DN35" s="650"/>
      <c r="DO35" s="651"/>
      <c r="DP35" s="650"/>
      <c r="DQ35" s="651"/>
      <c r="DR35" s="650"/>
      <c r="DS35" s="651"/>
      <c r="DT35" s="650"/>
      <c r="DU35" s="651"/>
      <c r="DV35" s="650"/>
      <c r="DW35" s="651"/>
      <c r="DX35" s="650"/>
      <c r="DY35" s="651"/>
      <c r="DZ35" s="650"/>
      <c r="EA35" s="651"/>
      <c r="EB35" s="650"/>
      <c r="EC35" s="706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29" t="s">
        <v>24</v>
      </c>
      <c r="C36" s="48"/>
      <c r="D36" s="104" t="s">
        <v>19</v>
      </c>
      <c r="E36" s="139" t="s">
        <v>19</v>
      </c>
      <c r="F36" s="715"/>
      <c r="G36" s="715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  <c r="AA36" s="714"/>
      <c r="AB36" s="714"/>
      <c r="AC36" s="714"/>
      <c r="AD36" s="714"/>
      <c r="AE36" s="714"/>
      <c r="AF36" s="714"/>
      <c r="AG36" s="714"/>
      <c r="AH36" s="714"/>
      <c r="AI36" s="714"/>
      <c r="AJ36" s="714"/>
      <c r="AK36" s="714"/>
      <c r="AL36" s="714"/>
      <c r="AM36" s="714"/>
      <c r="AN36" s="714"/>
      <c r="AO36" s="714"/>
      <c r="AP36" s="714"/>
      <c r="AQ36" s="714"/>
      <c r="AR36" s="714"/>
      <c r="AS36" s="714"/>
      <c r="AT36" s="714"/>
      <c r="AU36" s="714"/>
      <c r="AV36" s="714"/>
      <c r="AW36" s="714"/>
      <c r="AX36" s="714"/>
      <c r="AY36" s="714"/>
      <c r="AZ36" s="714"/>
      <c r="BA36" s="714"/>
      <c r="BB36" s="714"/>
      <c r="BC36" s="714"/>
      <c r="BD36" s="714"/>
      <c r="BE36" s="714"/>
      <c r="BF36" s="714"/>
      <c r="BG36" s="714"/>
      <c r="BH36" s="714"/>
      <c r="BI36" s="714"/>
      <c r="BJ36" s="714"/>
      <c r="BK36" s="714"/>
      <c r="BL36" s="714"/>
      <c r="BM36" s="714"/>
      <c r="BN36" s="714"/>
      <c r="BO36" s="714"/>
      <c r="BP36" s="714"/>
      <c r="BQ36" s="714"/>
      <c r="BR36" s="714"/>
      <c r="BS36" s="714"/>
      <c r="BT36" s="714"/>
      <c r="BU36" s="714"/>
      <c r="BV36" s="714"/>
      <c r="BW36" s="714"/>
      <c r="BX36" s="714"/>
      <c r="BY36" s="714"/>
      <c r="BZ36" s="714"/>
      <c r="CA36" s="714"/>
      <c r="CB36" s="714"/>
      <c r="CC36" s="714"/>
      <c r="CD36" s="714"/>
      <c r="CE36" s="714"/>
      <c r="CF36" s="714"/>
      <c r="CG36" s="714"/>
      <c r="CH36" s="714"/>
      <c r="CI36" s="714"/>
      <c r="CJ36" s="714"/>
      <c r="CK36" s="714"/>
      <c r="CL36" s="714"/>
      <c r="CM36" s="714"/>
      <c r="CN36" s="714"/>
      <c r="CO36" s="714"/>
      <c r="CP36" s="714"/>
      <c r="CQ36" s="714"/>
      <c r="CR36" s="714"/>
      <c r="CS36" s="714"/>
      <c r="CT36" s="714"/>
      <c r="CU36" s="714"/>
      <c r="CV36" s="714"/>
      <c r="CW36" s="714"/>
      <c r="CX36" s="714"/>
      <c r="CY36" s="714"/>
      <c r="CZ36" s="714"/>
      <c r="DA36" s="714"/>
      <c r="DB36" s="714"/>
      <c r="DC36" s="714"/>
      <c r="DD36" s="714"/>
      <c r="DE36" s="714"/>
      <c r="DF36" s="714"/>
      <c r="DG36" s="714"/>
      <c r="DH36" s="714"/>
      <c r="DI36" s="714"/>
      <c r="DJ36" s="714"/>
      <c r="DK36" s="714"/>
      <c r="DL36" s="714"/>
      <c r="DM36" s="714"/>
      <c r="DN36" s="714"/>
      <c r="DO36" s="714"/>
      <c r="DP36" s="714"/>
      <c r="DQ36" s="714"/>
      <c r="DR36" s="714"/>
      <c r="DS36" s="714"/>
      <c r="DT36" s="714"/>
      <c r="DU36" s="714"/>
      <c r="DV36" s="714"/>
      <c r="DW36" s="714"/>
      <c r="DX36" s="714"/>
      <c r="DY36" s="714"/>
      <c r="DZ36" s="716"/>
      <c r="EA36" s="717"/>
      <c r="EB36" s="716"/>
      <c r="EC36" s="718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19"/>
      <c r="C37" s="53"/>
      <c r="D37" s="91"/>
      <c r="E37" s="140"/>
      <c r="F37" s="719"/>
      <c r="G37" s="720"/>
      <c r="H37" s="695"/>
      <c r="I37" s="696"/>
      <c r="J37" s="695"/>
      <c r="K37" s="696"/>
      <c r="L37" s="695"/>
      <c r="M37" s="696"/>
      <c r="N37" s="695"/>
      <c r="O37" s="696"/>
      <c r="P37" s="695"/>
      <c r="Q37" s="696"/>
      <c r="R37" s="695"/>
      <c r="S37" s="696"/>
      <c r="T37" s="695"/>
      <c r="U37" s="696"/>
      <c r="V37" s="695"/>
      <c r="W37" s="696"/>
      <c r="X37" s="695"/>
      <c r="Y37" s="696"/>
      <c r="Z37" s="695"/>
      <c r="AA37" s="696"/>
      <c r="AB37" s="695"/>
      <c r="AC37" s="696"/>
      <c r="AD37" s="695"/>
      <c r="AE37" s="696"/>
      <c r="AF37" s="695"/>
      <c r="AG37" s="696"/>
      <c r="AH37" s="695"/>
      <c r="AI37" s="696"/>
      <c r="AJ37" s="695"/>
      <c r="AK37" s="696"/>
      <c r="AL37" s="695"/>
      <c r="AM37" s="696"/>
      <c r="AN37" s="695"/>
      <c r="AO37" s="696"/>
      <c r="AP37" s="695"/>
      <c r="AQ37" s="696"/>
      <c r="AR37" s="695"/>
      <c r="AS37" s="696"/>
      <c r="AT37" s="695"/>
      <c r="AU37" s="696"/>
      <c r="AV37" s="695"/>
      <c r="AW37" s="696"/>
      <c r="AX37" s="695"/>
      <c r="AY37" s="696"/>
      <c r="AZ37" s="695"/>
      <c r="BA37" s="696"/>
      <c r="BB37" s="695"/>
      <c r="BC37" s="696"/>
      <c r="BD37" s="695"/>
      <c r="BE37" s="696"/>
      <c r="BF37" s="695"/>
      <c r="BG37" s="696"/>
      <c r="BH37" s="695"/>
      <c r="BI37" s="696"/>
      <c r="BJ37" s="695"/>
      <c r="BK37" s="696"/>
      <c r="BL37" s="695"/>
      <c r="BM37" s="696"/>
      <c r="BN37" s="695"/>
      <c r="BO37" s="696"/>
      <c r="BP37" s="695"/>
      <c r="BQ37" s="696"/>
      <c r="BR37" s="695"/>
      <c r="BS37" s="696"/>
      <c r="BT37" s="695"/>
      <c r="BU37" s="696"/>
      <c r="BV37" s="695"/>
      <c r="BW37" s="696"/>
      <c r="BX37" s="695"/>
      <c r="BY37" s="696"/>
      <c r="BZ37" s="695"/>
      <c r="CA37" s="696"/>
      <c r="CB37" s="695"/>
      <c r="CC37" s="696"/>
      <c r="CD37" s="695"/>
      <c r="CE37" s="696"/>
      <c r="CF37" s="695"/>
      <c r="CG37" s="696"/>
      <c r="CH37" s="695"/>
      <c r="CI37" s="696"/>
      <c r="CJ37" s="695"/>
      <c r="CK37" s="696"/>
      <c r="CL37" s="695"/>
      <c r="CM37" s="696"/>
      <c r="CN37" s="695"/>
      <c r="CO37" s="696"/>
      <c r="CP37" s="695"/>
      <c r="CQ37" s="696"/>
      <c r="CR37" s="695"/>
      <c r="CS37" s="696"/>
      <c r="CT37" s="695"/>
      <c r="CU37" s="696"/>
      <c r="CV37" s="695"/>
      <c r="CW37" s="696"/>
      <c r="CX37" s="695"/>
      <c r="CY37" s="696"/>
      <c r="CZ37" s="695"/>
      <c r="DA37" s="696"/>
      <c r="DB37" s="695"/>
      <c r="DC37" s="696"/>
      <c r="DD37" s="695"/>
      <c r="DE37" s="696"/>
      <c r="DF37" s="695"/>
      <c r="DG37" s="696"/>
      <c r="DH37" s="695"/>
      <c r="DI37" s="696"/>
      <c r="DJ37" s="695"/>
      <c r="DK37" s="696"/>
      <c r="DL37" s="695"/>
      <c r="DM37" s="696"/>
      <c r="DN37" s="695"/>
      <c r="DO37" s="696"/>
      <c r="DP37" s="695"/>
      <c r="DQ37" s="696"/>
      <c r="DR37" s="695"/>
      <c r="DS37" s="696"/>
      <c r="DT37" s="695"/>
      <c r="DU37" s="696"/>
      <c r="DV37" s="695"/>
      <c r="DW37" s="696"/>
      <c r="DX37" s="695"/>
      <c r="DY37" s="696"/>
      <c r="DZ37" s="695"/>
      <c r="EA37" s="696"/>
      <c r="EB37" s="695"/>
      <c r="EC37" s="697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hidden="1" customHeight="1" x14ac:dyDescent="0.2">
      <c r="A38" s="65"/>
      <c r="B38" s="130" t="s">
        <v>23</v>
      </c>
      <c r="C38" s="53"/>
      <c r="D38" s="131" t="s">
        <v>19</v>
      </c>
      <c r="E38" s="140" t="s">
        <v>19</v>
      </c>
      <c r="F38" s="721"/>
      <c r="G38" s="721"/>
      <c r="H38" s="694"/>
      <c r="I38" s="694"/>
      <c r="J38" s="694"/>
      <c r="K38" s="694"/>
      <c r="L38" s="694"/>
      <c r="M38" s="694"/>
      <c r="N38" s="694"/>
      <c r="O38" s="694"/>
      <c r="P38" s="694"/>
      <c r="Q38" s="694"/>
      <c r="R38" s="694"/>
      <c r="S38" s="694"/>
      <c r="T38" s="694"/>
      <c r="U38" s="694"/>
      <c r="V38" s="694"/>
      <c r="W38" s="694"/>
      <c r="X38" s="694"/>
      <c r="Y38" s="694"/>
      <c r="Z38" s="694"/>
      <c r="AA38" s="694"/>
      <c r="AB38" s="694"/>
      <c r="AC38" s="694"/>
      <c r="AD38" s="694"/>
      <c r="AE38" s="694"/>
      <c r="AF38" s="694"/>
      <c r="AG38" s="694"/>
      <c r="AH38" s="694"/>
      <c r="AI38" s="694"/>
      <c r="AJ38" s="694"/>
      <c r="AK38" s="694"/>
      <c r="AL38" s="694"/>
      <c r="AM38" s="694"/>
      <c r="AN38" s="694"/>
      <c r="AO38" s="694"/>
      <c r="AP38" s="694"/>
      <c r="AQ38" s="694"/>
      <c r="AR38" s="694"/>
      <c r="AS38" s="694"/>
      <c r="AT38" s="694"/>
      <c r="AU38" s="694"/>
      <c r="AV38" s="694"/>
      <c r="AW38" s="694"/>
      <c r="AX38" s="694"/>
      <c r="AY38" s="694"/>
      <c r="AZ38" s="694"/>
      <c r="BA38" s="694"/>
      <c r="BB38" s="694"/>
      <c r="BC38" s="694"/>
      <c r="BD38" s="694"/>
      <c r="BE38" s="694"/>
      <c r="BF38" s="694"/>
      <c r="BG38" s="694"/>
      <c r="BH38" s="694"/>
      <c r="BI38" s="694"/>
      <c r="BJ38" s="694"/>
      <c r="BK38" s="694"/>
      <c r="BL38" s="694"/>
      <c r="BM38" s="694"/>
      <c r="BN38" s="694"/>
      <c r="BO38" s="694"/>
      <c r="BP38" s="694"/>
      <c r="BQ38" s="694"/>
      <c r="BR38" s="694"/>
      <c r="BS38" s="694"/>
      <c r="BT38" s="694"/>
      <c r="BU38" s="694"/>
      <c r="BV38" s="694"/>
      <c r="BW38" s="694"/>
      <c r="BX38" s="694"/>
      <c r="BY38" s="694"/>
      <c r="BZ38" s="694"/>
      <c r="CA38" s="694"/>
      <c r="CB38" s="694"/>
      <c r="CC38" s="694"/>
      <c r="CD38" s="694"/>
      <c r="CE38" s="694"/>
      <c r="CF38" s="694"/>
      <c r="CG38" s="694"/>
      <c r="CH38" s="694"/>
      <c r="CI38" s="694"/>
      <c r="CJ38" s="694"/>
      <c r="CK38" s="694"/>
      <c r="CL38" s="694"/>
      <c r="CM38" s="694"/>
      <c r="CN38" s="694"/>
      <c r="CO38" s="694"/>
      <c r="CP38" s="694"/>
      <c r="CQ38" s="694"/>
      <c r="CR38" s="694"/>
      <c r="CS38" s="694"/>
      <c r="CT38" s="694"/>
      <c r="CU38" s="694"/>
      <c r="CV38" s="694"/>
      <c r="CW38" s="694"/>
      <c r="CX38" s="694"/>
      <c r="CY38" s="694"/>
      <c r="CZ38" s="694"/>
      <c r="DA38" s="694"/>
      <c r="DB38" s="694"/>
      <c r="DC38" s="694"/>
      <c r="DD38" s="694"/>
      <c r="DE38" s="694"/>
      <c r="DF38" s="694"/>
      <c r="DG38" s="694"/>
      <c r="DH38" s="694"/>
      <c r="DI38" s="694"/>
      <c r="DJ38" s="694"/>
      <c r="DK38" s="694"/>
      <c r="DL38" s="694"/>
      <c r="DM38" s="694"/>
      <c r="DN38" s="694"/>
      <c r="DO38" s="694"/>
      <c r="DP38" s="694"/>
      <c r="DQ38" s="694"/>
      <c r="DR38" s="694"/>
      <c r="DS38" s="694"/>
      <c r="DT38" s="694"/>
      <c r="DU38" s="694"/>
      <c r="DV38" s="694"/>
      <c r="DW38" s="694"/>
      <c r="DX38" s="694"/>
      <c r="DY38" s="694"/>
      <c r="DZ38" s="695"/>
      <c r="EA38" s="696"/>
      <c r="EB38" s="695"/>
      <c r="EC38" s="697"/>
      <c r="ED38" s="31"/>
      <c r="EE38" s="98"/>
      <c r="EF38" s="97"/>
      <c r="EG38" s="97"/>
      <c r="EH38" s="99"/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hidden="1" customHeight="1" x14ac:dyDescent="0.2">
      <c r="A39" s="65"/>
      <c r="B39" s="130"/>
      <c r="C39" s="53"/>
      <c r="D39" s="91"/>
      <c r="E39" s="140"/>
      <c r="F39" s="719"/>
      <c r="G39" s="720"/>
      <c r="H39" s="695"/>
      <c r="I39" s="696"/>
      <c r="J39" s="695"/>
      <c r="K39" s="696"/>
      <c r="L39" s="695"/>
      <c r="M39" s="696"/>
      <c r="N39" s="695"/>
      <c r="O39" s="696"/>
      <c r="P39" s="695"/>
      <c r="Q39" s="696"/>
      <c r="R39" s="695"/>
      <c r="S39" s="696"/>
      <c r="T39" s="695"/>
      <c r="U39" s="696"/>
      <c r="V39" s="695"/>
      <c r="W39" s="696"/>
      <c r="X39" s="695"/>
      <c r="Y39" s="696"/>
      <c r="Z39" s="695"/>
      <c r="AA39" s="696"/>
      <c r="AB39" s="695"/>
      <c r="AC39" s="696"/>
      <c r="AD39" s="695"/>
      <c r="AE39" s="696"/>
      <c r="AF39" s="695"/>
      <c r="AG39" s="696"/>
      <c r="AH39" s="695"/>
      <c r="AI39" s="696"/>
      <c r="AJ39" s="695"/>
      <c r="AK39" s="696"/>
      <c r="AL39" s="695"/>
      <c r="AM39" s="696"/>
      <c r="AN39" s="695"/>
      <c r="AO39" s="696"/>
      <c r="AP39" s="695"/>
      <c r="AQ39" s="696"/>
      <c r="AR39" s="695"/>
      <c r="AS39" s="696"/>
      <c r="AT39" s="695"/>
      <c r="AU39" s="696"/>
      <c r="AV39" s="695"/>
      <c r="AW39" s="696"/>
      <c r="AX39" s="695"/>
      <c r="AY39" s="696"/>
      <c r="AZ39" s="695"/>
      <c r="BA39" s="696"/>
      <c r="BB39" s="695"/>
      <c r="BC39" s="696"/>
      <c r="BD39" s="695"/>
      <c r="BE39" s="696"/>
      <c r="BF39" s="695"/>
      <c r="BG39" s="696"/>
      <c r="BH39" s="695"/>
      <c r="BI39" s="696"/>
      <c r="BJ39" s="695"/>
      <c r="BK39" s="696"/>
      <c r="BL39" s="695"/>
      <c r="BM39" s="696"/>
      <c r="BN39" s="695"/>
      <c r="BO39" s="696"/>
      <c r="BP39" s="695"/>
      <c r="BQ39" s="696"/>
      <c r="BR39" s="695"/>
      <c r="BS39" s="696"/>
      <c r="BT39" s="695"/>
      <c r="BU39" s="696"/>
      <c r="BV39" s="695"/>
      <c r="BW39" s="696"/>
      <c r="BX39" s="695"/>
      <c r="BY39" s="696"/>
      <c r="BZ39" s="695"/>
      <c r="CA39" s="696"/>
      <c r="CB39" s="695"/>
      <c r="CC39" s="696"/>
      <c r="CD39" s="695"/>
      <c r="CE39" s="696"/>
      <c r="CF39" s="695"/>
      <c r="CG39" s="696"/>
      <c r="CH39" s="695"/>
      <c r="CI39" s="696"/>
      <c r="CJ39" s="695"/>
      <c r="CK39" s="696"/>
      <c r="CL39" s="695"/>
      <c r="CM39" s="696"/>
      <c r="CN39" s="695"/>
      <c r="CO39" s="696"/>
      <c r="CP39" s="695"/>
      <c r="CQ39" s="696"/>
      <c r="CR39" s="695"/>
      <c r="CS39" s="696"/>
      <c r="CT39" s="695"/>
      <c r="CU39" s="696"/>
      <c r="CV39" s="695"/>
      <c r="CW39" s="696"/>
      <c r="CX39" s="695"/>
      <c r="CY39" s="696"/>
      <c r="CZ39" s="695"/>
      <c r="DA39" s="696"/>
      <c r="DB39" s="695"/>
      <c r="DC39" s="696"/>
      <c r="DD39" s="695"/>
      <c r="DE39" s="696"/>
      <c r="DF39" s="695"/>
      <c r="DG39" s="696"/>
      <c r="DH39" s="695"/>
      <c r="DI39" s="696"/>
      <c r="DJ39" s="695"/>
      <c r="DK39" s="696"/>
      <c r="DL39" s="695"/>
      <c r="DM39" s="696"/>
      <c r="DN39" s="695"/>
      <c r="DO39" s="696"/>
      <c r="DP39" s="695"/>
      <c r="DQ39" s="696"/>
      <c r="DR39" s="695"/>
      <c r="DS39" s="696"/>
      <c r="DT39" s="695"/>
      <c r="DU39" s="696"/>
      <c r="DV39" s="695"/>
      <c r="DW39" s="696"/>
      <c r="DX39" s="695"/>
      <c r="DY39" s="696"/>
      <c r="DZ39" s="695"/>
      <c r="EA39" s="696"/>
      <c r="EB39" s="695"/>
      <c r="EC39" s="697"/>
      <c r="ED39" s="31"/>
      <c r="EE39" s="98"/>
      <c r="EF39" s="97"/>
      <c r="EG39" s="97"/>
      <c r="EH39" s="99"/>
      <c r="EI39" s="31"/>
      <c r="EJ39" s="31"/>
      <c r="EK39" s="32">
        <f t="shared" si="3"/>
        <v>0</v>
      </c>
      <c r="EL39" s="37">
        <f t="shared" si="0"/>
        <v>0</v>
      </c>
      <c r="EM39" s="37">
        <f t="shared" si="1"/>
        <v>0</v>
      </c>
      <c r="EN39" s="34">
        <f t="shared" si="2"/>
        <v>0</v>
      </c>
      <c r="EO39" s="31"/>
      <c r="EP39" s="31"/>
      <c r="EQ39" s="49"/>
      <c r="ER39" s="76"/>
      <c r="ES39" s="76"/>
      <c r="ET39" s="76"/>
      <c r="EU39" s="76"/>
      <c r="EV39" s="50"/>
    </row>
    <row r="40" spans="1:152" ht="9" hidden="1" customHeight="1" x14ac:dyDescent="0.2">
      <c r="A40" s="65"/>
      <c r="B40" s="119" t="s">
        <v>25</v>
      </c>
      <c r="C40" s="53"/>
      <c r="D40" s="131" t="s">
        <v>19</v>
      </c>
      <c r="E40" s="140" t="s">
        <v>19</v>
      </c>
      <c r="F40" s="721"/>
      <c r="G40" s="721"/>
      <c r="H40" s="694"/>
      <c r="I40" s="694"/>
      <c r="J40" s="694"/>
      <c r="K40" s="694"/>
      <c r="L40" s="694"/>
      <c r="M40" s="694"/>
      <c r="N40" s="694"/>
      <c r="O40" s="694"/>
      <c r="P40" s="694"/>
      <c r="Q40" s="694"/>
      <c r="R40" s="694"/>
      <c r="S40" s="694"/>
      <c r="T40" s="694"/>
      <c r="U40" s="694"/>
      <c r="V40" s="694"/>
      <c r="W40" s="694"/>
      <c r="X40" s="694"/>
      <c r="Y40" s="694"/>
      <c r="Z40" s="694"/>
      <c r="AA40" s="694"/>
      <c r="AB40" s="694"/>
      <c r="AC40" s="694"/>
      <c r="AD40" s="694"/>
      <c r="AE40" s="694"/>
      <c r="AF40" s="694"/>
      <c r="AG40" s="694"/>
      <c r="AH40" s="694"/>
      <c r="AI40" s="694"/>
      <c r="AJ40" s="694"/>
      <c r="AK40" s="694"/>
      <c r="AL40" s="694"/>
      <c r="AM40" s="694"/>
      <c r="AN40" s="694"/>
      <c r="AO40" s="694"/>
      <c r="AP40" s="694"/>
      <c r="AQ40" s="694"/>
      <c r="AR40" s="694"/>
      <c r="AS40" s="694"/>
      <c r="AT40" s="694"/>
      <c r="AU40" s="694"/>
      <c r="AV40" s="694"/>
      <c r="AW40" s="694"/>
      <c r="AX40" s="694"/>
      <c r="AY40" s="694"/>
      <c r="AZ40" s="694"/>
      <c r="BA40" s="694"/>
      <c r="BB40" s="694"/>
      <c r="BC40" s="694"/>
      <c r="BD40" s="694"/>
      <c r="BE40" s="694"/>
      <c r="BF40" s="694"/>
      <c r="BG40" s="694"/>
      <c r="BH40" s="694"/>
      <c r="BI40" s="694"/>
      <c r="BJ40" s="694"/>
      <c r="BK40" s="694"/>
      <c r="BL40" s="694"/>
      <c r="BM40" s="694"/>
      <c r="BN40" s="694"/>
      <c r="BO40" s="694"/>
      <c r="BP40" s="694"/>
      <c r="BQ40" s="694"/>
      <c r="BR40" s="694"/>
      <c r="BS40" s="694"/>
      <c r="BT40" s="694"/>
      <c r="BU40" s="694"/>
      <c r="BV40" s="694"/>
      <c r="BW40" s="694"/>
      <c r="BX40" s="694"/>
      <c r="BY40" s="694"/>
      <c r="BZ40" s="694"/>
      <c r="CA40" s="694"/>
      <c r="CB40" s="694"/>
      <c r="CC40" s="694"/>
      <c r="CD40" s="694"/>
      <c r="CE40" s="694"/>
      <c r="CF40" s="694"/>
      <c r="CG40" s="694"/>
      <c r="CH40" s="694"/>
      <c r="CI40" s="694"/>
      <c r="CJ40" s="694"/>
      <c r="CK40" s="694"/>
      <c r="CL40" s="694"/>
      <c r="CM40" s="694"/>
      <c r="CN40" s="694"/>
      <c r="CO40" s="694"/>
      <c r="CP40" s="694"/>
      <c r="CQ40" s="694"/>
      <c r="CR40" s="694"/>
      <c r="CS40" s="694"/>
      <c r="CT40" s="694"/>
      <c r="CU40" s="694"/>
      <c r="CV40" s="694"/>
      <c r="CW40" s="694"/>
      <c r="CX40" s="694"/>
      <c r="CY40" s="694"/>
      <c r="CZ40" s="694"/>
      <c r="DA40" s="694"/>
      <c r="DB40" s="694"/>
      <c r="DC40" s="694"/>
      <c r="DD40" s="694"/>
      <c r="DE40" s="694"/>
      <c r="DF40" s="694"/>
      <c r="DG40" s="694"/>
      <c r="DH40" s="694"/>
      <c r="DI40" s="694"/>
      <c r="DJ40" s="694"/>
      <c r="DK40" s="694"/>
      <c r="DL40" s="694"/>
      <c r="DM40" s="694"/>
      <c r="DN40" s="694"/>
      <c r="DO40" s="694"/>
      <c r="DP40" s="694"/>
      <c r="DQ40" s="694"/>
      <c r="DR40" s="694"/>
      <c r="DS40" s="694"/>
      <c r="DT40" s="694"/>
      <c r="DU40" s="694"/>
      <c r="DV40" s="694"/>
      <c r="DW40" s="694"/>
      <c r="DX40" s="694"/>
      <c r="DY40" s="694"/>
      <c r="DZ40" s="695"/>
      <c r="EA40" s="696"/>
      <c r="EB40" s="695"/>
      <c r="EC40" s="697"/>
      <c r="ED40" s="31"/>
      <c r="EE40" s="98"/>
      <c r="EF40" s="97"/>
      <c r="EG40" s="97"/>
      <c r="EH40" s="99"/>
      <c r="EI40" s="31"/>
      <c r="EJ40" s="31"/>
      <c r="EK40" s="41">
        <f t="shared" si="3"/>
        <v>0</v>
      </c>
      <c r="EL40" s="66">
        <f t="shared" si="0"/>
        <v>0</v>
      </c>
      <c r="EM40" s="66">
        <f t="shared" si="1"/>
        <v>0</v>
      </c>
      <c r="EN40" s="42">
        <f t="shared" si="2"/>
        <v>0</v>
      </c>
      <c r="EO40" s="31"/>
      <c r="EP40" s="31"/>
      <c r="EQ40" s="49"/>
      <c r="ER40" s="77"/>
      <c r="ES40" s="77"/>
      <c r="ET40" s="77"/>
      <c r="EU40" s="77"/>
      <c r="EV40" s="50"/>
    </row>
    <row r="41" spans="1:152" ht="9" hidden="1" customHeight="1" x14ac:dyDescent="0.2">
      <c r="A41" s="65"/>
      <c r="B41" s="132"/>
      <c r="C41" s="103"/>
      <c r="D41" s="91"/>
      <c r="E41" s="141"/>
      <c r="F41" s="762"/>
      <c r="G41" s="763"/>
      <c r="H41" s="758"/>
      <c r="I41" s="759"/>
      <c r="J41" s="758"/>
      <c r="K41" s="759"/>
      <c r="L41" s="758"/>
      <c r="M41" s="759"/>
      <c r="N41" s="758"/>
      <c r="O41" s="759"/>
      <c r="P41" s="758"/>
      <c r="Q41" s="759"/>
      <c r="R41" s="758"/>
      <c r="S41" s="759"/>
      <c r="T41" s="758"/>
      <c r="U41" s="759"/>
      <c r="V41" s="758"/>
      <c r="W41" s="759"/>
      <c r="X41" s="758"/>
      <c r="Y41" s="759"/>
      <c r="Z41" s="758"/>
      <c r="AA41" s="759"/>
      <c r="AB41" s="758"/>
      <c r="AC41" s="759"/>
      <c r="AD41" s="758"/>
      <c r="AE41" s="759"/>
      <c r="AF41" s="758"/>
      <c r="AG41" s="759"/>
      <c r="AH41" s="758"/>
      <c r="AI41" s="759"/>
      <c r="AJ41" s="758"/>
      <c r="AK41" s="759"/>
      <c r="AL41" s="758"/>
      <c r="AM41" s="759"/>
      <c r="AN41" s="758"/>
      <c r="AO41" s="759"/>
      <c r="AP41" s="758"/>
      <c r="AQ41" s="759"/>
      <c r="AR41" s="758"/>
      <c r="AS41" s="759"/>
      <c r="AT41" s="758"/>
      <c r="AU41" s="759"/>
      <c r="AV41" s="758"/>
      <c r="AW41" s="759"/>
      <c r="AX41" s="758"/>
      <c r="AY41" s="759"/>
      <c r="AZ41" s="758"/>
      <c r="BA41" s="759"/>
      <c r="BB41" s="758"/>
      <c r="BC41" s="759"/>
      <c r="BD41" s="758"/>
      <c r="BE41" s="759"/>
      <c r="BF41" s="758"/>
      <c r="BG41" s="759"/>
      <c r="BH41" s="758"/>
      <c r="BI41" s="759"/>
      <c r="BJ41" s="758"/>
      <c r="BK41" s="759"/>
      <c r="BL41" s="758"/>
      <c r="BM41" s="759"/>
      <c r="BN41" s="758"/>
      <c r="BO41" s="759"/>
      <c r="BP41" s="758"/>
      <c r="BQ41" s="759"/>
      <c r="BR41" s="758"/>
      <c r="BS41" s="759"/>
      <c r="BT41" s="758"/>
      <c r="BU41" s="759"/>
      <c r="BV41" s="758"/>
      <c r="BW41" s="759"/>
      <c r="BX41" s="758"/>
      <c r="BY41" s="759"/>
      <c r="BZ41" s="758"/>
      <c r="CA41" s="759"/>
      <c r="CB41" s="758"/>
      <c r="CC41" s="759"/>
      <c r="CD41" s="758"/>
      <c r="CE41" s="759"/>
      <c r="CF41" s="758"/>
      <c r="CG41" s="759"/>
      <c r="CH41" s="758"/>
      <c r="CI41" s="759"/>
      <c r="CJ41" s="758"/>
      <c r="CK41" s="759"/>
      <c r="CL41" s="758"/>
      <c r="CM41" s="759"/>
      <c r="CN41" s="758"/>
      <c r="CO41" s="759"/>
      <c r="CP41" s="758"/>
      <c r="CQ41" s="759"/>
      <c r="CR41" s="758"/>
      <c r="CS41" s="759"/>
      <c r="CT41" s="758"/>
      <c r="CU41" s="759"/>
      <c r="CV41" s="758"/>
      <c r="CW41" s="759"/>
      <c r="CX41" s="758"/>
      <c r="CY41" s="759"/>
      <c r="CZ41" s="758"/>
      <c r="DA41" s="759"/>
      <c r="DB41" s="758"/>
      <c r="DC41" s="759"/>
      <c r="DD41" s="758"/>
      <c r="DE41" s="759"/>
      <c r="DF41" s="758"/>
      <c r="DG41" s="759"/>
      <c r="DH41" s="758"/>
      <c r="DI41" s="759"/>
      <c r="DJ41" s="758"/>
      <c r="DK41" s="759"/>
      <c r="DL41" s="758"/>
      <c r="DM41" s="759"/>
      <c r="DN41" s="758"/>
      <c r="DO41" s="759"/>
      <c r="DP41" s="758"/>
      <c r="DQ41" s="759"/>
      <c r="DR41" s="758"/>
      <c r="DS41" s="759"/>
      <c r="DT41" s="758"/>
      <c r="DU41" s="759"/>
      <c r="DV41" s="758"/>
      <c r="DW41" s="759"/>
      <c r="DX41" s="758"/>
      <c r="DY41" s="759"/>
      <c r="DZ41" s="758"/>
      <c r="EA41" s="759"/>
      <c r="EB41" s="758"/>
      <c r="EC41" s="787"/>
      <c r="ED41" s="31"/>
      <c r="EE41" s="98"/>
      <c r="EF41" s="97"/>
      <c r="EG41" s="97"/>
      <c r="EH41" s="99"/>
      <c r="EI41" s="31"/>
      <c r="EJ41" s="31"/>
      <c r="EK41" s="32">
        <f t="shared" si="3"/>
        <v>0</v>
      </c>
      <c r="EL41" s="37">
        <f t="shared" si="0"/>
        <v>0</v>
      </c>
      <c r="EM41" s="37">
        <f t="shared" si="1"/>
        <v>0</v>
      </c>
      <c r="EN41" s="34">
        <f t="shared" si="2"/>
        <v>0</v>
      </c>
      <c r="EO41" s="31"/>
      <c r="EP41" s="31"/>
      <c r="EQ41" s="49"/>
      <c r="ER41" s="76"/>
      <c r="ES41" s="76"/>
      <c r="ET41" s="76"/>
      <c r="EU41" s="76"/>
      <c r="EV41" s="50"/>
    </row>
    <row r="42" spans="1:152" ht="9" customHeight="1" x14ac:dyDescent="0.2">
      <c r="A42" s="65"/>
      <c r="B42" s="105" t="s">
        <v>25</v>
      </c>
      <c r="C42" s="106" t="s">
        <v>36</v>
      </c>
      <c r="D42" s="107" t="s">
        <v>30</v>
      </c>
      <c r="E42" s="138" t="s">
        <v>21</v>
      </c>
      <c r="F42" s="760"/>
      <c r="G42" s="760"/>
      <c r="H42" s="761">
        <v>20</v>
      </c>
      <c r="I42" s="761"/>
      <c r="J42" s="761">
        <v>20</v>
      </c>
      <c r="K42" s="761"/>
      <c r="L42" s="761">
        <v>20</v>
      </c>
      <c r="M42" s="761"/>
      <c r="N42" s="761">
        <v>20</v>
      </c>
      <c r="O42" s="761"/>
      <c r="P42" s="761">
        <v>20</v>
      </c>
      <c r="Q42" s="761"/>
      <c r="R42" s="761">
        <v>20</v>
      </c>
      <c r="S42" s="761"/>
      <c r="T42" s="761">
        <v>20</v>
      </c>
      <c r="U42" s="761"/>
      <c r="V42" s="761">
        <v>20</v>
      </c>
      <c r="W42" s="761"/>
      <c r="X42" s="761">
        <v>20</v>
      </c>
      <c r="Y42" s="761"/>
      <c r="Z42" s="761">
        <v>20</v>
      </c>
      <c r="AA42" s="761"/>
      <c r="AB42" s="761">
        <v>20</v>
      </c>
      <c r="AC42" s="761"/>
      <c r="AD42" s="761">
        <v>20</v>
      </c>
      <c r="AE42" s="761"/>
      <c r="AF42" s="761">
        <v>20</v>
      </c>
      <c r="AG42" s="761"/>
      <c r="AH42" s="761">
        <v>20</v>
      </c>
      <c r="AI42" s="761"/>
      <c r="AJ42" s="761">
        <v>20</v>
      </c>
      <c r="AK42" s="761"/>
      <c r="AL42" s="761">
        <v>20</v>
      </c>
      <c r="AM42" s="761"/>
      <c r="AN42" s="761">
        <v>20</v>
      </c>
      <c r="AO42" s="761"/>
      <c r="AP42" s="761">
        <v>30</v>
      </c>
      <c r="AQ42" s="761"/>
      <c r="AR42" s="761">
        <v>40</v>
      </c>
      <c r="AS42" s="761"/>
      <c r="AT42" s="761">
        <v>40</v>
      </c>
      <c r="AU42" s="761"/>
      <c r="AV42" s="761">
        <v>40</v>
      </c>
      <c r="AW42" s="761"/>
      <c r="AX42" s="761">
        <v>40</v>
      </c>
      <c r="AY42" s="761"/>
      <c r="AZ42" s="761">
        <v>40</v>
      </c>
      <c r="BA42" s="761"/>
      <c r="BB42" s="761">
        <v>40</v>
      </c>
      <c r="BC42" s="761"/>
      <c r="BD42" s="761">
        <v>40</v>
      </c>
      <c r="BE42" s="761"/>
      <c r="BF42" s="761">
        <v>40</v>
      </c>
      <c r="BG42" s="761"/>
      <c r="BH42" s="761">
        <v>40</v>
      </c>
      <c r="BI42" s="761"/>
      <c r="BJ42" s="761">
        <v>40</v>
      </c>
      <c r="BK42" s="761"/>
      <c r="BL42" s="761">
        <v>40</v>
      </c>
      <c r="BM42" s="761"/>
      <c r="BN42" s="761">
        <v>40</v>
      </c>
      <c r="BO42" s="761"/>
      <c r="BP42" s="761">
        <v>40</v>
      </c>
      <c r="BQ42" s="761"/>
      <c r="BR42" s="761">
        <v>40</v>
      </c>
      <c r="BS42" s="761"/>
      <c r="BT42" s="761">
        <v>40</v>
      </c>
      <c r="BU42" s="761"/>
      <c r="BV42" s="761">
        <v>40</v>
      </c>
      <c r="BW42" s="761"/>
      <c r="BX42" s="761">
        <v>40</v>
      </c>
      <c r="BY42" s="761"/>
      <c r="BZ42" s="761">
        <v>40</v>
      </c>
      <c r="CA42" s="761"/>
      <c r="CB42" s="761">
        <v>40</v>
      </c>
      <c r="CC42" s="761"/>
      <c r="CD42" s="761">
        <v>40</v>
      </c>
      <c r="CE42" s="761"/>
      <c r="CF42" s="761">
        <v>40</v>
      </c>
      <c r="CG42" s="761"/>
      <c r="CH42" s="761">
        <v>40</v>
      </c>
      <c r="CI42" s="761"/>
      <c r="CJ42" s="761">
        <v>50</v>
      </c>
      <c r="CK42" s="761"/>
      <c r="CL42" s="761">
        <v>40</v>
      </c>
      <c r="CM42" s="761"/>
      <c r="CN42" s="761">
        <v>40</v>
      </c>
      <c r="CO42" s="761"/>
      <c r="CP42" s="761">
        <v>40</v>
      </c>
      <c r="CQ42" s="761"/>
      <c r="CR42" s="761">
        <v>40</v>
      </c>
      <c r="CS42" s="761"/>
      <c r="CT42" s="761">
        <v>40</v>
      </c>
      <c r="CU42" s="761"/>
      <c r="CV42" s="761">
        <v>40</v>
      </c>
      <c r="CW42" s="761"/>
      <c r="CX42" s="761">
        <v>40</v>
      </c>
      <c r="CY42" s="761"/>
      <c r="CZ42" s="761">
        <v>40</v>
      </c>
      <c r="DA42" s="761"/>
      <c r="DB42" s="761">
        <v>40</v>
      </c>
      <c r="DC42" s="761"/>
      <c r="DD42" s="761">
        <v>40</v>
      </c>
      <c r="DE42" s="761"/>
      <c r="DF42" s="761">
        <v>40</v>
      </c>
      <c r="DG42" s="761"/>
      <c r="DH42" s="761">
        <v>40</v>
      </c>
      <c r="DI42" s="761"/>
      <c r="DJ42" s="761">
        <v>40</v>
      </c>
      <c r="DK42" s="761"/>
      <c r="DL42" s="683"/>
      <c r="DM42" s="684"/>
      <c r="DN42" s="683"/>
      <c r="DO42" s="684"/>
      <c r="DP42" s="683"/>
      <c r="DQ42" s="684"/>
      <c r="DR42" s="683"/>
      <c r="DS42" s="684"/>
      <c r="DT42" s="683"/>
      <c r="DU42" s="684"/>
      <c r="DV42" s="683"/>
      <c r="DW42" s="684"/>
      <c r="DX42" s="683"/>
      <c r="DY42" s="684"/>
      <c r="DZ42" s="683"/>
      <c r="EA42" s="684"/>
      <c r="EB42" s="683"/>
      <c r="EC42" s="689"/>
      <c r="ED42" s="31"/>
      <c r="EE42" s="98"/>
      <c r="EF42" s="97"/>
      <c r="EG42" s="97"/>
      <c r="EH42" s="99">
        <v>1</v>
      </c>
      <c r="EI42" s="31"/>
      <c r="EJ42" s="31"/>
      <c r="EK42" s="41">
        <f t="shared" si="3"/>
        <v>0</v>
      </c>
      <c r="EL42" s="66">
        <f t="shared" si="0"/>
        <v>0</v>
      </c>
      <c r="EM42" s="66">
        <f t="shared" si="1"/>
        <v>0</v>
      </c>
      <c r="EN42" s="42">
        <f t="shared" si="2"/>
        <v>1820</v>
      </c>
      <c r="EO42" s="31"/>
      <c r="EP42" s="31"/>
      <c r="EQ42" s="49"/>
      <c r="ER42" s="77"/>
      <c r="ES42" s="77"/>
      <c r="ET42" s="77"/>
      <c r="EU42" s="77"/>
      <c r="EV42" s="50"/>
    </row>
    <row r="43" spans="1:152" ht="9" customHeight="1" thickBot="1" x14ac:dyDescent="0.25">
      <c r="A43" s="65"/>
      <c r="B43" s="120"/>
      <c r="C43" s="121"/>
      <c r="D43" s="122"/>
      <c r="E43" s="128"/>
      <c r="F43" s="756"/>
      <c r="G43" s="757"/>
      <c r="H43" s="650"/>
      <c r="I43" s="651"/>
      <c r="J43" s="650"/>
      <c r="K43" s="651"/>
      <c r="L43" s="650"/>
      <c r="M43" s="651"/>
      <c r="N43" s="650"/>
      <c r="O43" s="651"/>
      <c r="P43" s="650"/>
      <c r="Q43" s="651"/>
      <c r="R43" s="650"/>
      <c r="S43" s="651"/>
      <c r="T43" s="650"/>
      <c r="U43" s="651"/>
      <c r="V43" s="650"/>
      <c r="W43" s="651"/>
      <c r="X43" s="650"/>
      <c r="Y43" s="651"/>
      <c r="Z43" s="650"/>
      <c r="AA43" s="651"/>
      <c r="AB43" s="650"/>
      <c r="AC43" s="651"/>
      <c r="AD43" s="650"/>
      <c r="AE43" s="651"/>
      <c r="AF43" s="650"/>
      <c r="AG43" s="651"/>
      <c r="AH43" s="650"/>
      <c r="AI43" s="651"/>
      <c r="AJ43" s="650"/>
      <c r="AK43" s="651"/>
      <c r="AL43" s="650"/>
      <c r="AM43" s="651"/>
      <c r="AN43" s="650"/>
      <c r="AO43" s="651"/>
      <c r="AP43" s="650"/>
      <c r="AQ43" s="651"/>
      <c r="AR43" s="650"/>
      <c r="AS43" s="651"/>
      <c r="AT43" s="650"/>
      <c r="AU43" s="651"/>
      <c r="AV43" s="650"/>
      <c r="AW43" s="651"/>
      <c r="AX43" s="650"/>
      <c r="AY43" s="651"/>
      <c r="AZ43" s="650"/>
      <c r="BA43" s="651"/>
      <c r="BB43" s="650"/>
      <c r="BC43" s="651"/>
      <c r="BD43" s="650"/>
      <c r="BE43" s="651"/>
      <c r="BF43" s="650"/>
      <c r="BG43" s="651"/>
      <c r="BH43" s="650"/>
      <c r="BI43" s="651"/>
      <c r="BJ43" s="650"/>
      <c r="BK43" s="651"/>
      <c r="BL43" s="650"/>
      <c r="BM43" s="651"/>
      <c r="BN43" s="650"/>
      <c r="BO43" s="651"/>
      <c r="BP43" s="650"/>
      <c r="BQ43" s="651"/>
      <c r="BR43" s="650"/>
      <c r="BS43" s="651"/>
      <c r="BT43" s="650"/>
      <c r="BU43" s="651"/>
      <c r="BV43" s="650"/>
      <c r="BW43" s="651"/>
      <c r="BX43" s="650"/>
      <c r="BY43" s="651"/>
      <c r="BZ43" s="650"/>
      <c r="CA43" s="651"/>
      <c r="CB43" s="650"/>
      <c r="CC43" s="651"/>
      <c r="CD43" s="650"/>
      <c r="CE43" s="651"/>
      <c r="CF43" s="650"/>
      <c r="CG43" s="651"/>
      <c r="CH43" s="650"/>
      <c r="CI43" s="651"/>
      <c r="CJ43" s="650"/>
      <c r="CK43" s="651"/>
      <c r="CL43" s="650"/>
      <c r="CM43" s="651"/>
      <c r="CN43" s="650"/>
      <c r="CO43" s="651"/>
      <c r="CP43" s="650"/>
      <c r="CQ43" s="651"/>
      <c r="CR43" s="650"/>
      <c r="CS43" s="651"/>
      <c r="CT43" s="650"/>
      <c r="CU43" s="651"/>
      <c r="CV43" s="650"/>
      <c r="CW43" s="651"/>
      <c r="CX43" s="650"/>
      <c r="CY43" s="651"/>
      <c r="CZ43" s="650"/>
      <c r="DA43" s="651"/>
      <c r="DB43" s="650"/>
      <c r="DC43" s="651"/>
      <c r="DD43" s="650"/>
      <c r="DE43" s="651"/>
      <c r="DF43" s="650"/>
      <c r="DG43" s="651"/>
      <c r="DH43" s="650"/>
      <c r="DI43" s="651"/>
      <c r="DJ43" s="650"/>
      <c r="DK43" s="651"/>
      <c r="DL43" s="650"/>
      <c r="DM43" s="651"/>
      <c r="DN43" s="650"/>
      <c r="DO43" s="651"/>
      <c r="DP43" s="650"/>
      <c r="DQ43" s="651"/>
      <c r="DR43" s="650"/>
      <c r="DS43" s="651"/>
      <c r="DT43" s="650"/>
      <c r="DU43" s="651"/>
      <c r="DV43" s="650"/>
      <c r="DW43" s="651"/>
      <c r="DX43" s="650"/>
      <c r="DY43" s="651"/>
      <c r="DZ43" s="650"/>
      <c r="EA43" s="651"/>
      <c r="EB43" s="650"/>
      <c r="EC43" s="706"/>
      <c r="ED43" s="31"/>
      <c r="EE43" s="100"/>
      <c r="EF43" s="101"/>
      <c r="EG43" s="101"/>
      <c r="EH43" s="102"/>
      <c r="EI43" s="31"/>
      <c r="EJ43" s="31"/>
      <c r="EK43" s="33"/>
      <c r="EL43" s="38"/>
      <c r="EM43" s="38"/>
      <c r="EN43" s="35"/>
      <c r="EO43" s="31"/>
      <c r="EP43" s="31"/>
      <c r="EQ43" s="49"/>
      <c r="ER43" s="76"/>
      <c r="ES43" s="76"/>
      <c r="ET43" s="76"/>
      <c r="EU43" s="76"/>
      <c r="EV43" s="50"/>
    </row>
    <row r="44" spans="1:152" ht="5.25" customHeight="1" thickBot="1" x14ac:dyDescent="0.25">
      <c r="B44" s="116"/>
      <c r="C44" s="117"/>
      <c r="D44" s="118"/>
      <c r="E44" s="20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E44" s="10"/>
      <c r="EF44" s="10"/>
      <c r="EG44" s="10"/>
      <c r="EH44" s="10"/>
      <c r="EK44" s="67"/>
      <c r="EL44" s="67"/>
      <c r="EM44" s="67"/>
      <c r="EN44" s="67"/>
      <c r="EQ44" s="65"/>
      <c r="ER44" s="70"/>
      <c r="ES44" s="70"/>
      <c r="ET44" s="70"/>
      <c r="EU44" s="70"/>
      <c r="EV44" s="50"/>
    </row>
    <row r="45" spans="1:152" ht="9" customHeight="1" thickBot="1" x14ac:dyDescent="0.25">
      <c r="B45" s="15"/>
      <c r="C45" s="645" t="s">
        <v>80</v>
      </c>
      <c r="D45" s="646"/>
      <c r="E45" s="19"/>
      <c r="F45" s="755">
        <f>SUM(F10:G43)</f>
        <v>0</v>
      </c>
      <c r="G45" s="723"/>
      <c r="H45" s="724">
        <f>SUM(H10:I43)</f>
        <v>140</v>
      </c>
      <c r="I45" s="723"/>
      <c r="J45" s="723">
        <f>SUM(J10:K43)</f>
        <v>140</v>
      </c>
      <c r="K45" s="723"/>
      <c r="L45" s="723">
        <f>SUM(L10:M43)</f>
        <v>160</v>
      </c>
      <c r="M45" s="723"/>
      <c r="N45" s="723">
        <f>SUM(N10:O43)</f>
        <v>160</v>
      </c>
      <c r="O45" s="723"/>
      <c r="P45" s="723">
        <f>SUM(P10:Q43)</f>
        <v>160</v>
      </c>
      <c r="Q45" s="723"/>
      <c r="R45" s="725">
        <f>SUM(R10:S43)</f>
        <v>160</v>
      </c>
      <c r="S45" s="726"/>
      <c r="T45" s="727">
        <f>SUM(T10:U43)</f>
        <v>355</v>
      </c>
      <c r="U45" s="723"/>
      <c r="V45" s="723">
        <f>SUM(V10:W43)</f>
        <v>495</v>
      </c>
      <c r="W45" s="723"/>
      <c r="X45" s="723">
        <f>SUM(X10:Y43)</f>
        <v>495</v>
      </c>
      <c r="Y45" s="723"/>
      <c r="Z45" s="723">
        <f>SUM(Z10:AA43)</f>
        <v>495</v>
      </c>
      <c r="AA45" s="723"/>
      <c r="AB45" s="723">
        <f>SUM(AB10:AC43)</f>
        <v>495</v>
      </c>
      <c r="AC45" s="723"/>
      <c r="AD45" s="723">
        <f>SUM(AD10:AE43)</f>
        <v>495</v>
      </c>
      <c r="AE45" s="723"/>
      <c r="AF45" s="723">
        <f>SUM(AF10:AG43)</f>
        <v>495</v>
      </c>
      <c r="AG45" s="723"/>
      <c r="AH45" s="724">
        <f>SUM(AH10:AI43)</f>
        <v>495</v>
      </c>
      <c r="AI45" s="723"/>
      <c r="AJ45" s="723">
        <f>SUM(AJ10:AK43)</f>
        <v>495</v>
      </c>
      <c r="AK45" s="723"/>
      <c r="AL45" s="723">
        <f>SUM(AL10:AM43)</f>
        <v>495</v>
      </c>
      <c r="AM45" s="723"/>
      <c r="AN45" s="723">
        <f>SUM(AN10:AO43)</f>
        <v>435</v>
      </c>
      <c r="AO45" s="723"/>
      <c r="AP45" s="725">
        <f>SUM(AP10:AQ43)</f>
        <v>460</v>
      </c>
      <c r="AQ45" s="726"/>
      <c r="AR45" s="727">
        <f>SUM(AR10:AS43)</f>
        <v>520</v>
      </c>
      <c r="AS45" s="723"/>
      <c r="AT45" s="723">
        <f>SUM(AT10:AU43)</f>
        <v>650</v>
      </c>
      <c r="AU45" s="723"/>
      <c r="AV45" s="723">
        <f>SUM(AV10:AW43)</f>
        <v>655</v>
      </c>
      <c r="AW45" s="723"/>
      <c r="AX45" s="723">
        <f>SUM(AX10:AY43)</f>
        <v>655</v>
      </c>
      <c r="AY45" s="723"/>
      <c r="AZ45" s="723">
        <f>SUM(AZ10:BA43)</f>
        <v>655</v>
      </c>
      <c r="BA45" s="723"/>
      <c r="BB45" s="723">
        <f>SUM(BB10:BC43)</f>
        <v>655</v>
      </c>
      <c r="BC45" s="723"/>
      <c r="BD45" s="723">
        <f>SUM(BD10:BE43)</f>
        <v>655</v>
      </c>
      <c r="BE45" s="723"/>
      <c r="BF45" s="723">
        <f>SUM(BF10:BG43)</f>
        <v>655</v>
      </c>
      <c r="BG45" s="723"/>
      <c r="BH45" s="723">
        <f>SUM(BH10:BI43)</f>
        <v>655</v>
      </c>
      <c r="BI45" s="723"/>
      <c r="BJ45" s="723">
        <f>SUM(BJ10:BK43)</f>
        <v>655</v>
      </c>
      <c r="BK45" s="723"/>
      <c r="BL45" s="723">
        <f>SUM(BL10:BM43)</f>
        <v>655</v>
      </c>
      <c r="BM45" s="723"/>
      <c r="BN45" s="725">
        <f>SUM(BN10:BO43)</f>
        <v>455</v>
      </c>
      <c r="BO45" s="726"/>
      <c r="BP45" s="727">
        <f>SUM(BP10:BQ43)</f>
        <v>410</v>
      </c>
      <c r="BQ45" s="723"/>
      <c r="BR45" s="723">
        <f>SUM(BR10:BS43)</f>
        <v>465</v>
      </c>
      <c r="BS45" s="723"/>
      <c r="BT45" s="723">
        <f>SUM(BT10:BU43)</f>
        <v>510</v>
      </c>
      <c r="BU45" s="723"/>
      <c r="BV45" s="723">
        <f>SUM(BV10:BW43)</f>
        <v>510</v>
      </c>
      <c r="BW45" s="723"/>
      <c r="BX45" s="723">
        <f>SUM(BX10:BY43)</f>
        <v>510</v>
      </c>
      <c r="BY45" s="723"/>
      <c r="BZ45" s="723">
        <f>SUM(BZ10:CA43)</f>
        <v>510</v>
      </c>
      <c r="CA45" s="723"/>
      <c r="CB45" s="723">
        <f>SUM(CB10:CC43)</f>
        <v>510</v>
      </c>
      <c r="CC45" s="723"/>
      <c r="CD45" s="723">
        <f>SUM(CD10:CE43)</f>
        <v>455</v>
      </c>
      <c r="CE45" s="723"/>
      <c r="CF45" s="723">
        <f>SUM(CF10:CG43)</f>
        <v>455</v>
      </c>
      <c r="CG45" s="723"/>
      <c r="CH45" s="723">
        <f>SUM(CH10:CI43)</f>
        <v>455</v>
      </c>
      <c r="CI45" s="723"/>
      <c r="CJ45" s="723">
        <f>SUM(CJ10:CK43)</f>
        <v>455</v>
      </c>
      <c r="CK45" s="723"/>
      <c r="CL45" s="725">
        <f>SUM(CL10:CM43)</f>
        <v>385</v>
      </c>
      <c r="CM45" s="726"/>
      <c r="CN45" s="727">
        <f>SUM(CN10:CO43)</f>
        <v>415</v>
      </c>
      <c r="CO45" s="723"/>
      <c r="CP45" s="723">
        <f>SUM(CP10:CQ43)</f>
        <v>485</v>
      </c>
      <c r="CQ45" s="723"/>
      <c r="CR45" s="723">
        <f>SUM(CR10:CS43)</f>
        <v>505</v>
      </c>
      <c r="CS45" s="723"/>
      <c r="CT45" s="723">
        <f>SUM(CT10:CU43)</f>
        <v>505</v>
      </c>
      <c r="CU45" s="723"/>
      <c r="CV45" s="723">
        <f>SUM(CV10:CW43)</f>
        <v>505</v>
      </c>
      <c r="CW45" s="723"/>
      <c r="CX45" s="723">
        <f>SUM(CX10:CY43)</f>
        <v>505</v>
      </c>
      <c r="CY45" s="723"/>
      <c r="CZ45" s="723">
        <f>SUM(CZ10:DA43)</f>
        <v>455</v>
      </c>
      <c r="DA45" s="723"/>
      <c r="DB45" s="723">
        <f>SUM(DB10:DC43)</f>
        <v>455</v>
      </c>
      <c r="DC45" s="723"/>
      <c r="DD45" s="723">
        <f>SUM(DD10:DE43)</f>
        <v>455</v>
      </c>
      <c r="DE45" s="723"/>
      <c r="DF45" s="723">
        <f>SUM(DF10:DG43)</f>
        <v>445</v>
      </c>
      <c r="DG45" s="723"/>
      <c r="DH45" s="723">
        <f>SUM(DH10:DI43)</f>
        <v>445</v>
      </c>
      <c r="DI45" s="723"/>
      <c r="DJ45" s="725">
        <f>SUM(DJ10:DK43)</f>
        <v>370</v>
      </c>
      <c r="DK45" s="726"/>
      <c r="DL45" s="727">
        <f>SUM(DL10:DM43)</f>
        <v>65</v>
      </c>
      <c r="DM45" s="723"/>
      <c r="DN45" s="723">
        <f>SUM(DN10:DO43)</f>
        <v>65</v>
      </c>
      <c r="DO45" s="723"/>
      <c r="DP45" s="723">
        <f>SUM(DP10:DQ43)</f>
        <v>55</v>
      </c>
      <c r="DQ45" s="723"/>
      <c r="DR45" s="723">
        <f>SUM(DR10:DS43)</f>
        <v>125</v>
      </c>
      <c r="DS45" s="723"/>
      <c r="DT45" s="723">
        <f>SUM(DT10:DU43)</f>
        <v>125</v>
      </c>
      <c r="DU45" s="723"/>
      <c r="DV45" s="723">
        <f>SUM(DV10:DW43)</f>
        <v>95</v>
      </c>
      <c r="DW45" s="723"/>
      <c r="DX45" s="723">
        <f>SUM(DX10:DY43)</f>
        <v>0</v>
      </c>
      <c r="DY45" s="723"/>
      <c r="DZ45" s="723">
        <f>SUM(DZ10:EA43)</f>
        <v>0</v>
      </c>
      <c r="EA45" s="723"/>
      <c r="EB45" s="723">
        <f>SUM(EB10:EC43)</f>
        <v>0</v>
      </c>
      <c r="EC45" s="736"/>
      <c r="ED45" s="50"/>
      <c r="EI45" s="65"/>
      <c r="EJ45" s="65"/>
      <c r="EK45" s="647">
        <f>SUM(EK10:EN43)</f>
        <v>25850</v>
      </c>
      <c r="EL45" s="648"/>
      <c r="EM45" s="648"/>
      <c r="EN45" s="649"/>
      <c r="EO45" s="50"/>
      <c r="EP45" s="65"/>
      <c r="EQ45" s="49"/>
      <c r="ER45" s="70"/>
      <c r="ES45" s="70"/>
      <c r="ET45" s="70"/>
      <c r="EU45" s="70"/>
      <c r="EV45" s="50"/>
    </row>
    <row r="46" spans="1:152" s="182" customFormat="1" ht="9" customHeight="1" x14ac:dyDescent="0.2">
      <c r="B46" s="187"/>
      <c r="C46" s="165" t="s">
        <v>81</v>
      </c>
      <c r="D46" s="166"/>
      <c r="E46" s="236"/>
      <c r="F46" s="737">
        <f>SUM(F45:S45)</f>
        <v>920</v>
      </c>
      <c r="G46" s="737"/>
      <c r="H46" s="737"/>
      <c r="I46" s="737"/>
      <c r="J46" s="737"/>
      <c r="K46" s="737"/>
      <c r="L46" s="737"/>
      <c r="M46" s="737"/>
      <c r="N46" s="737"/>
      <c r="O46" s="737"/>
      <c r="P46" s="737"/>
      <c r="Q46" s="737"/>
      <c r="R46" s="737"/>
      <c r="S46" s="737"/>
      <c r="T46" s="737">
        <f>SUM(T45:AQ45)</f>
        <v>5705</v>
      </c>
      <c r="U46" s="737"/>
      <c r="V46" s="737"/>
      <c r="W46" s="737"/>
      <c r="X46" s="737"/>
      <c r="Y46" s="737"/>
      <c r="Z46" s="737"/>
      <c r="AA46" s="737"/>
      <c r="AB46" s="737"/>
      <c r="AC46" s="737"/>
      <c r="AD46" s="737"/>
      <c r="AE46" s="737"/>
      <c r="AF46" s="737"/>
      <c r="AG46" s="737"/>
      <c r="AH46" s="737"/>
      <c r="AI46" s="737"/>
      <c r="AJ46" s="737"/>
      <c r="AK46" s="737"/>
      <c r="AL46" s="737"/>
      <c r="AM46" s="737"/>
      <c r="AN46" s="737"/>
      <c r="AO46" s="737"/>
      <c r="AP46" s="737"/>
      <c r="AQ46" s="737"/>
      <c r="AR46" s="737">
        <f>SUM(AR45:BO45)</f>
        <v>7520</v>
      </c>
      <c r="AS46" s="737"/>
      <c r="AT46" s="737"/>
      <c r="AU46" s="737"/>
      <c r="AV46" s="737"/>
      <c r="AW46" s="737"/>
      <c r="AX46" s="737"/>
      <c r="AY46" s="737"/>
      <c r="AZ46" s="737"/>
      <c r="BA46" s="737"/>
      <c r="BB46" s="737"/>
      <c r="BC46" s="737"/>
      <c r="BD46" s="737"/>
      <c r="BE46" s="737"/>
      <c r="BF46" s="737"/>
      <c r="BG46" s="737"/>
      <c r="BH46" s="737"/>
      <c r="BI46" s="737"/>
      <c r="BJ46" s="737"/>
      <c r="BK46" s="737"/>
      <c r="BL46" s="737"/>
      <c r="BM46" s="737"/>
      <c r="BN46" s="737"/>
      <c r="BO46" s="737"/>
      <c r="BP46" s="737">
        <f>SUM(BP45:CM45)</f>
        <v>5630</v>
      </c>
      <c r="BQ46" s="737"/>
      <c r="BR46" s="737"/>
      <c r="BS46" s="737"/>
      <c r="BT46" s="737"/>
      <c r="BU46" s="737"/>
      <c r="BV46" s="737"/>
      <c r="BW46" s="737"/>
      <c r="BX46" s="737"/>
      <c r="BY46" s="737"/>
      <c r="BZ46" s="737"/>
      <c r="CA46" s="737"/>
      <c r="CB46" s="737"/>
      <c r="CC46" s="737"/>
      <c r="CD46" s="737"/>
      <c r="CE46" s="737"/>
      <c r="CF46" s="737"/>
      <c r="CG46" s="737"/>
      <c r="CH46" s="737"/>
      <c r="CI46" s="737"/>
      <c r="CJ46" s="737"/>
      <c r="CK46" s="737"/>
      <c r="CL46" s="737"/>
      <c r="CM46" s="737"/>
      <c r="CN46" s="737">
        <f>SUM(CN45:DK45)</f>
        <v>5545</v>
      </c>
      <c r="CO46" s="737"/>
      <c r="CP46" s="737"/>
      <c r="CQ46" s="737"/>
      <c r="CR46" s="737"/>
      <c r="CS46" s="737"/>
      <c r="CT46" s="737"/>
      <c r="CU46" s="737"/>
      <c r="CV46" s="737"/>
      <c r="CW46" s="737"/>
      <c r="CX46" s="737"/>
      <c r="CY46" s="737"/>
      <c r="CZ46" s="737"/>
      <c r="DA46" s="737"/>
      <c r="DB46" s="737"/>
      <c r="DC46" s="737"/>
      <c r="DD46" s="737"/>
      <c r="DE46" s="737"/>
      <c r="DF46" s="737"/>
      <c r="DG46" s="737"/>
      <c r="DH46" s="737"/>
      <c r="DI46" s="737"/>
      <c r="DJ46" s="737"/>
      <c r="DK46" s="737"/>
      <c r="DL46" s="737">
        <f>SUM(DL45:EC45)</f>
        <v>530</v>
      </c>
      <c r="DM46" s="737"/>
      <c r="DN46" s="737"/>
      <c r="DO46" s="737"/>
      <c r="DP46" s="737"/>
      <c r="DQ46" s="737"/>
      <c r="DR46" s="737"/>
      <c r="DS46" s="737"/>
      <c r="DT46" s="737"/>
      <c r="DU46" s="737"/>
      <c r="DV46" s="737"/>
      <c r="DW46" s="737"/>
      <c r="DX46" s="737"/>
      <c r="DY46" s="737"/>
      <c r="DZ46" s="737"/>
      <c r="EA46" s="737"/>
      <c r="EB46" s="737"/>
      <c r="EC46" s="737"/>
      <c r="ED46" s="50"/>
      <c r="EI46" s="144"/>
      <c r="EJ46" s="144"/>
      <c r="EK46" s="222"/>
      <c r="EL46" s="222"/>
      <c r="EM46" s="222"/>
      <c r="EN46" s="222"/>
      <c r="EO46" s="50"/>
      <c r="EP46" s="144"/>
      <c r="EQ46" s="49"/>
      <c r="ER46" s="70"/>
      <c r="ES46" s="70"/>
      <c r="ET46" s="70"/>
      <c r="EU46" s="70"/>
      <c r="EV46" s="50"/>
    </row>
    <row r="47" spans="1:152" ht="6.95" customHeight="1" x14ac:dyDescent="0.2">
      <c r="C47" s="10"/>
      <c r="D47" s="10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K47" s="10"/>
      <c r="EL47" s="10"/>
      <c r="EM47" s="10"/>
      <c r="EN47" s="10"/>
      <c r="EQ47" s="65"/>
      <c r="ER47" s="70"/>
      <c r="ES47" s="70"/>
      <c r="ET47" s="70"/>
      <c r="EU47" s="70"/>
      <c r="EV47" s="50"/>
    </row>
    <row r="48" spans="1:152" ht="12.75" customHeight="1" x14ac:dyDescent="0.2">
      <c r="C48" s="645" t="s">
        <v>38</v>
      </c>
      <c r="D48" s="646"/>
      <c r="E48" s="218"/>
      <c r="F48" s="752">
        <f>SUM(F45:EC45)</f>
        <v>25850</v>
      </c>
      <c r="G48" s="753"/>
      <c r="H48" s="753"/>
      <c r="I48" s="753"/>
      <c r="J48" s="753"/>
      <c r="K48" s="753"/>
      <c r="L48" s="753"/>
      <c r="M48" s="753"/>
      <c r="N48" s="753"/>
      <c r="O48" s="753"/>
      <c r="P48" s="753"/>
      <c r="Q48" s="753"/>
      <c r="R48" s="753"/>
      <c r="S48" s="753"/>
      <c r="T48" s="753"/>
      <c r="U48" s="753"/>
      <c r="V48" s="753"/>
      <c r="W48" s="753"/>
      <c r="X48" s="753"/>
      <c r="Y48" s="753"/>
      <c r="Z48" s="753"/>
      <c r="AA48" s="753"/>
      <c r="AB48" s="753"/>
      <c r="AC48" s="753"/>
      <c r="AD48" s="753"/>
      <c r="AE48" s="753"/>
      <c r="AF48" s="753"/>
      <c r="AG48" s="753"/>
      <c r="AH48" s="753"/>
      <c r="AI48" s="753"/>
      <c r="AJ48" s="753"/>
      <c r="AK48" s="753"/>
      <c r="AL48" s="753"/>
      <c r="AM48" s="753"/>
      <c r="AN48" s="753"/>
      <c r="AO48" s="753"/>
      <c r="AP48" s="753"/>
      <c r="AQ48" s="753"/>
      <c r="AR48" s="753"/>
      <c r="AS48" s="753"/>
      <c r="AT48" s="753"/>
      <c r="AU48" s="753"/>
      <c r="AV48" s="753"/>
      <c r="AW48" s="753"/>
      <c r="AX48" s="753"/>
      <c r="AY48" s="753"/>
      <c r="AZ48" s="753"/>
      <c r="BA48" s="753"/>
      <c r="BB48" s="753"/>
      <c r="BC48" s="753"/>
      <c r="BD48" s="753"/>
      <c r="BE48" s="753"/>
      <c r="BF48" s="753"/>
      <c r="BG48" s="753"/>
      <c r="BH48" s="753"/>
      <c r="BI48" s="753"/>
      <c r="BJ48" s="753"/>
      <c r="BK48" s="753"/>
      <c r="BL48" s="753"/>
      <c r="BM48" s="753"/>
      <c r="BN48" s="753"/>
      <c r="BO48" s="753"/>
      <c r="BP48" s="753"/>
      <c r="BQ48" s="753"/>
      <c r="BR48" s="753"/>
      <c r="BS48" s="753"/>
      <c r="BT48" s="753"/>
      <c r="BU48" s="753"/>
      <c r="BV48" s="753"/>
      <c r="BW48" s="753"/>
      <c r="BX48" s="753"/>
      <c r="BY48" s="753"/>
      <c r="BZ48" s="753"/>
      <c r="CA48" s="753"/>
      <c r="CB48" s="753"/>
      <c r="CC48" s="753"/>
      <c r="CD48" s="753"/>
      <c r="CE48" s="753"/>
      <c r="CF48" s="753"/>
      <c r="CG48" s="753"/>
      <c r="CH48" s="753"/>
      <c r="CI48" s="753"/>
      <c r="CJ48" s="753"/>
      <c r="CK48" s="753"/>
      <c r="CL48" s="753"/>
      <c r="CM48" s="753"/>
      <c r="CN48" s="753"/>
      <c r="CO48" s="753"/>
      <c r="CP48" s="753"/>
      <c r="CQ48" s="753"/>
      <c r="CR48" s="753"/>
      <c r="CS48" s="753"/>
      <c r="CT48" s="753"/>
      <c r="CU48" s="753"/>
      <c r="CV48" s="753"/>
      <c r="CW48" s="753"/>
      <c r="CX48" s="753"/>
      <c r="CY48" s="753"/>
      <c r="CZ48" s="753"/>
      <c r="DA48" s="753"/>
      <c r="DB48" s="753"/>
      <c r="DC48" s="753"/>
      <c r="DD48" s="753"/>
      <c r="DE48" s="753"/>
      <c r="DF48" s="753"/>
      <c r="DG48" s="753"/>
      <c r="DH48" s="753"/>
      <c r="DI48" s="753"/>
      <c r="DJ48" s="753"/>
      <c r="DK48" s="753"/>
      <c r="DL48" s="753"/>
      <c r="DM48" s="753"/>
      <c r="DN48" s="753"/>
      <c r="DO48" s="753"/>
      <c r="DP48" s="753"/>
      <c r="DQ48" s="753"/>
      <c r="DR48" s="753"/>
      <c r="DS48" s="753"/>
      <c r="DT48" s="753"/>
      <c r="DU48" s="753"/>
      <c r="DV48" s="753"/>
      <c r="DW48" s="753"/>
      <c r="DX48" s="753"/>
      <c r="DY48" s="753"/>
      <c r="DZ48" s="753"/>
      <c r="EA48" s="753"/>
      <c r="EB48" s="753"/>
      <c r="EC48" s="754"/>
      <c r="ED48" s="50"/>
      <c r="EQ48" s="65"/>
      <c r="ER48" s="70"/>
      <c r="ES48" s="70"/>
      <c r="ET48" s="70"/>
      <c r="EU48" s="70"/>
      <c r="EV48" s="50"/>
    </row>
    <row r="49" spans="1:16295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65"/>
      <c r="ER49" s="70"/>
      <c r="ES49" s="70"/>
      <c r="ET49" s="70"/>
      <c r="EU49" s="70"/>
      <c r="EV49" s="50"/>
    </row>
    <row r="50" spans="1:16295" ht="6.95" customHeight="1" x14ac:dyDescent="0.2">
      <c r="T50" s="145"/>
      <c r="U50" s="14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733"/>
      <c r="AS50" s="73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65"/>
      <c r="ER50" s="70"/>
      <c r="ES50" s="70"/>
      <c r="ET50" s="70"/>
      <c r="EU50" s="70"/>
      <c r="EV50" s="50"/>
    </row>
    <row r="51" spans="1:16295" ht="6.95" customHeight="1" x14ac:dyDescent="0.2">
      <c r="C51" s="75"/>
      <c r="D51" s="75"/>
      <c r="E51" s="145"/>
      <c r="H51" s="14"/>
      <c r="I51" s="14"/>
      <c r="J51" s="14"/>
      <c r="K51" s="14"/>
      <c r="L51" s="14"/>
      <c r="M51" s="14"/>
      <c r="N51" s="14"/>
      <c r="O51" s="14"/>
      <c r="P51" s="14"/>
      <c r="S51" s="256"/>
      <c r="T51" s="340"/>
      <c r="U51" s="340"/>
      <c r="V51" s="340"/>
      <c r="W51" s="340"/>
      <c r="X51" s="340"/>
      <c r="Y51" s="340"/>
      <c r="Z51" s="340"/>
      <c r="AA51" s="340"/>
      <c r="AB51" s="340"/>
      <c r="AC51" s="340"/>
      <c r="AD51" s="340"/>
      <c r="AE51" s="340"/>
      <c r="AF51" s="340"/>
      <c r="AG51" s="340"/>
      <c r="AH51" s="340"/>
      <c r="AI51" s="340"/>
      <c r="AJ51" s="340"/>
      <c r="AK51" s="340"/>
      <c r="AL51" s="340"/>
      <c r="AM51" s="340"/>
      <c r="AN51" s="340"/>
      <c r="AO51" s="340"/>
      <c r="AP51" s="340"/>
      <c r="AQ51" s="340"/>
      <c r="AR51" s="340"/>
      <c r="AS51" s="340"/>
      <c r="AT51" s="340"/>
      <c r="AU51" s="340"/>
      <c r="AV51" s="340"/>
      <c r="AW51" s="340"/>
      <c r="AX51" s="340"/>
      <c r="AY51" s="340"/>
      <c r="AZ51" s="340"/>
      <c r="BA51" s="340"/>
      <c r="BB51" s="340"/>
      <c r="BC51" s="340"/>
      <c r="BD51" s="340"/>
      <c r="BE51" s="340"/>
      <c r="BF51" s="340"/>
      <c r="BG51" s="340"/>
      <c r="BH51" s="340"/>
      <c r="BI51" s="340"/>
      <c r="BJ51" s="340"/>
      <c r="BK51" s="340"/>
      <c r="BL51" s="340"/>
      <c r="BM51" s="340"/>
      <c r="BN51" s="340"/>
      <c r="BO51" s="340"/>
      <c r="BP51" s="340"/>
      <c r="BQ51" s="340"/>
      <c r="BR51" s="340"/>
      <c r="BS51" s="340"/>
      <c r="BT51" s="340"/>
      <c r="BU51" s="340"/>
      <c r="BV51" s="340"/>
      <c r="BW51" s="340"/>
      <c r="BX51" s="340"/>
      <c r="BY51" s="340"/>
      <c r="BZ51" s="340"/>
      <c r="CA51" s="340"/>
      <c r="CB51" s="340"/>
      <c r="CC51" s="340"/>
      <c r="CD51" s="340"/>
      <c r="CE51" s="340"/>
      <c r="CF51" s="340"/>
      <c r="CG51" s="340"/>
      <c r="CH51" s="340"/>
      <c r="CI51" s="340"/>
      <c r="CJ51" s="340"/>
      <c r="CK51" s="340"/>
      <c r="CL51" s="340"/>
      <c r="CM51" s="340"/>
      <c r="CN51" s="340"/>
      <c r="CO51" s="340"/>
      <c r="CP51" s="340"/>
      <c r="CQ51" s="340"/>
      <c r="CR51" s="340"/>
      <c r="CS51" s="340"/>
      <c r="CT51" s="340"/>
      <c r="CU51" s="340"/>
      <c r="CV51" s="340"/>
      <c r="CW51" s="340"/>
      <c r="CX51" s="340"/>
      <c r="CY51" s="340"/>
      <c r="CZ51" s="340"/>
      <c r="DA51" s="340"/>
      <c r="DB51" s="340"/>
      <c r="DC51" s="340"/>
      <c r="DD51" s="340"/>
      <c r="DE51" s="340"/>
      <c r="DF51" s="340"/>
      <c r="DG51" s="340"/>
      <c r="DH51" s="340"/>
      <c r="DI51" s="340"/>
      <c r="DJ51" s="340"/>
      <c r="DK51" s="340"/>
      <c r="DL51" s="340"/>
      <c r="DM51" s="340"/>
      <c r="DN51" s="340"/>
      <c r="DO51" s="340"/>
      <c r="DP51" s="340"/>
      <c r="DQ51" s="340"/>
      <c r="DR51" s="340"/>
      <c r="DS51" s="340"/>
      <c r="DT51" s="340"/>
      <c r="DU51" s="340"/>
      <c r="DV51" s="340"/>
      <c r="DW51" s="340"/>
      <c r="DX51" s="340"/>
      <c r="DY51" s="340"/>
      <c r="DZ51" s="255"/>
      <c r="EQ51" s="65"/>
      <c r="ER51" s="70"/>
      <c r="ES51" s="70"/>
      <c r="ET51" s="70"/>
      <c r="EU51" s="70"/>
      <c r="EV51" s="50"/>
    </row>
    <row r="52" spans="1:16295" ht="14.65" customHeight="1" x14ac:dyDescent="0.2">
      <c r="B52" s="144"/>
      <c r="C52" s="155" t="s">
        <v>84</v>
      </c>
      <c r="D52" s="148" t="s">
        <v>60</v>
      </c>
      <c r="E52" s="149" t="s">
        <v>61</v>
      </c>
      <c r="F52" s="47"/>
      <c r="G52" s="47"/>
      <c r="H52" s="749" t="s">
        <v>83</v>
      </c>
      <c r="I52" s="749"/>
      <c r="J52" s="749"/>
      <c r="K52" s="749"/>
      <c r="L52" s="749"/>
      <c r="M52" s="749"/>
      <c r="N52" s="749"/>
      <c r="O52" s="749"/>
      <c r="P52" s="749"/>
      <c r="Q52" s="159"/>
      <c r="R52" s="47"/>
      <c r="S52" s="240"/>
      <c r="T52" s="744"/>
      <c r="U52" s="744"/>
      <c r="V52" s="744"/>
      <c r="W52" s="744"/>
      <c r="X52" s="744"/>
      <c r="Y52" s="744"/>
      <c r="Z52" s="744"/>
      <c r="AA52" s="744"/>
      <c r="AB52" s="744"/>
      <c r="AC52" s="744"/>
      <c r="AD52" s="744"/>
      <c r="AE52" s="744"/>
      <c r="AF52" s="744"/>
      <c r="AG52" s="744"/>
      <c r="AH52" s="744"/>
      <c r="AI52" s="744"/>
      <c r="AJ52" s="744"/>
      <c r="AK52" s="744"/>
      <c r="AL52" s="744"/>
      <c r="AM52" s="744"/>
      <c r="AN52" s="744"/>
      <c r="AO52" s="744"/>
      <c r="AP52" s="744"/>
      <c r="AQ52" s="744"/>
      <c r="AR52" s="744"/>
      <c r="AS52" s="744"/>
      <c r="AT52" s="744"/>
      <c r="AU52" s="744"/>
      <c r="AV52" s="744"/>
      <c r="AW52" s="744"/>
      <c r="AX52" s="744"/>
      <c r="AY52" s="744"/>
      <c r="AZ52" s="744"/>
      <c r="BA52" s="744"/>
      <c r="BB52" s="744"/>
      <c r="BC52" s="744"/>
      <c r="BD52" s="744"/>
      <c r="BE52" s="744"/>
      <c r="BF52" s="744"/>
      <c r="BG52" s="744"/>
      <c r="BH52" s="744"/>
      <c r="BI52" s="744"/>
      <c r="BJ52" s="744"/>
      <c r="BK52" s="744"/>
      <c r="BL52" s="744"/>
      <c r="BM52" s="744"/>
      <c r="BN52" s="744"/>
      <c r="BO52" s="744"/>
      <c r="BP52" s="744"/>
      <c r="BQ52" s="744"/>
      <c r="BR52" s="744"/>
      <c r="BS52" s="744"/>
      <c r="BT52" s="744"/>
      <c r="BU52" s="744"/>
      <c r="BV52" s="744"/>
      <c r="BW52" s="744"/>
      <c r="BX52" s="744"/>
      <c r="BY52" s="744"/>
      <c r="BZ52" s="744"/>
      <c r="CA52" s="744"/>
      <c r="CB52" s="744"/>
      <c r="CC52" s="744"/>
      <c r="CD52" s="744"/>
      <c r="CE52" s="744"/>
      <c r="CF52" s="744"/>
      <c r="CG52" s="744"/>
      <c r="CH52" s="744"/>
      <c r="CI52" s="744"/>
      <c r="CJ52" s="744"/>
      <c r="CK52" s="744"/>
      <c r="CL52" s="744"/>
      <c r="CM52" s="744"/>
      <c r="CN52" s="744"/>
      <c r="CO52" s="744"/>
      <c r="CP52" s="744"/>
      <c r="CQ52" s="744"/>
      <c r="CR52" s="744"/>
      <c r="CS52" s="744"/>
      <c r="CT52" s="744"/>
      <c r="CU52" s="744"/>
      <c r="CV52" s="744"/>
      <c r="CW52" s="744"/>
      <c r="CX52" s="744"/>
      <c r="CY52" s="744"/>
      <c r="CZ52" s="744"/>
      <c r="DA52" s="744"/>
      <c r="DB52" s="744"/>
      <c r="DC52" s="744"/>
      <c r="DD52" s="744"/>
      <c r="DE52" s="744"/>
      <c r="DF52" s="744"/>
      <c r="DG52" s="744"/>
      <c r="DH52" s="744"/>
      <c r="DI52" s="744"/>
      <c r="DJ52" s="744"/>
      <c r="DK52" s="744"/>
      <c r="DL52" s="744"/>
      <c r="DM52" s="744"/>
      <c r="DN52" s="744"/>
      <c r="DO52" s="744"/>
      <c r="DP52" s="744"/>
      <c r="DQ52" s="744"/>
      <c r="DR52" s="744"/>
      <c r="DS52" s="744"/>
      <c r="DT52" s="744"/>
      <c r="DU52" s="744"/>
      <c r="DV52" s="744"/>
      <c r="DW52" s="744"/>
      <c r="DX52" s="340"/>
      <c r="DY52" s="340"/>
      <c r="DZ52" s="255"/>
      <c r="EQ52" s="65"/>
      <c r="ER52" s="70"/>
      <c r="ES52" s="70"/>
      <c r="ET52" s="70"/>
      <c r="EU52" s="70"/>
      <c r="EV52" s="50"/>
    </row>
    <row r="53" spans="1:16295" ht="6.95" customHeight="1" x14ac:dyDescent="0.2">
      <c r="B53" s="144">
        <v>140</v>
      </c>
      <c r="C53" s="147" t="s">
        <v>22</v>
      </c>
      <c r="D53" s="152">
        <f>1470+1790</f>
        <v>3260</v>
      </c>
      <c r="E53" s="153">
        <f>EK11+EK22+EM32+EK34</f>
        <v>2685</v>
      </c>
      <c r="F53" s="217"/>
      <c r="G53" s="217"/>
      <c r="H53" s="217">
        <f>EN11+EN22+EP32+EN34</f>
        <v>0</v>
      </c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337"/>
      <c r="U53" s="337"/>
      <c r="V53" s="337"/>
      <c r="W53" s="337"/>
      <c r="X53" s="337"/>
      <c r="Y53" s="337"/>
      <c r="Z53" s="337"/>
      <c r="AA53" s="337"/>
      <c r="AB53" s="337"/>
      <c r="AC53" s="337"/>
      <c r="AD53" s="337"/>
      <c r="AE53" s="337"/>
      <c r="AF53" s="337"/>
      <c r="AG53" s="337"/>
      <c r="AH53" s="337"/>
      <c r="AI53" s="337"/>
      <c r="AJ53" s="337"/>
      <c r="AK53" s="337"/>
      <c r="AL53" s="337"/>
      <c r="AM53" s="337"/>
      <c r="AN53" s="337"/>
      <c r="AO53" s="337"/>
      <c r="AP53" s="337"/>
      <c r="AQ53" s="337"/>
      <c r="AR53" s="786"/>
      <c r="AS53" s="786"/>
      <c r="AT53" s="786"/>
      <c r="AU53" s="786"/>
      <c r="AV53" s="786"/>
      <c r="AW53" s="786"/>
      <c r="AX53" s="786"/>
      <c r="AY53" s="786"/>
      <c r="AZ53" s="786"/>
      <c r="BA53" s="786"/>
      <c r="BB53" s="786"/>
      <c r="BC53" s="786"/>
      <c r="BD53" s="786"/>
      <c r="BE53" s="786"/>
      <c r="BF53" s="786"/>
      <c r="BG53" s="786"/>
      <c r="BH53" s="786"/>
      <c r="BI53" s="786"/>
      <c r="BJ53" s="786"/>
      <c r="BK53" s="786"/>
      <c r="BL53" s="786"/>
      <c r="BM53" s="786"/>
      <c r="BN53" s="786"/>
      <c r="BO53" s="786"/>
      <c r="BP53" s="786"/>
      <c r="BQ53" s="786"/>
      <c r="BR53" s="786"/>
      <c r="BS53" s="786"/>
      <c r="BT53" s="786"/>
      <c r="BU53" s="786"/>
      <c r="BV53" s="786"/>
      <c r="BW53" s="786"/>
      <c r="BX53" s="786"/>
      <c r="BY53" s="786"/>
      <c r="BZ53" s="786"/>
      <c r="CA53" s="786"/>
      <c r="CB53" s="786"/>
      <c r="CC53" s="786"/>
      <c r="CD53" s="786"/>
      <c r="CE53" s="786"/>
      <c r="CF53" s="786"/>
      <c r="CG53" s="786"/>
      <c r="CH53" s="786"/>
      <c r="CI53" s="786"/>
      <c r="CJ53" s="786"/>
      <c r="CK53" s="786"/>
      <c r="CL53" s="786"/>
      <c r="CM53" s="786"/>
      <c r="CN53" s="786"/>
      <c r="CO53" s="786"/>
      <c r="CP53" s="786"/>
      <c r="CQ53" s="786"/>
      <c r="CR53" s="786"/>
      <c r="CS53" s="786"/>
      <c r="CT53" s="786"/>
      <c r="CU53" s="786"/>
      <c r="CV53" s="786"/>
      <c r="CW53" s="786"/>
      <c r="CX53" s="786"/>
      <c r="CY53" s="786"/>
      <c r="CZ53" s="786"/>
      <c r="DA53" s="786"/>
      <c r="DB53" s="786"/>
      <c r="DC53" s="786"/>
      <c r="DD53" s="786"/>
      <c r="DE53" s="786"/>
      <c r="DF53" s="786"/>
      <c r="DG53" s="786"/>
      <c r="DH53" s="786"/>
      <c r="DI53" s="786"/>
      <c r="DJ53" s="786"/>
      <c r="DK53" s="786"/>
      <c r="DL53" s="786"/>
      <c r="DM53" s="786"/>
      <c r="DN53" s="786"/>
      <c r="DO53" s="786"/>
      <c r="DP53" s="786"/>
      <c r="DQ53" s="786"/>
      <c r="DR53" s="786"/>
      <c r="DS53" s="786"/>
      <c r="DT53" s="786"/>
      <c r="DU53" s="786"/>
      <c r="DV53" s="786"/>
      <c r="DW53" s="786"/>
      <c r="DX53" s="786"/>
      <c r="DY53" s="786"/>
      <c r="DZ53" s="255"/>
      <c r="EQ53" s="65"/>
      <c r="ER53" s="70"/>
      <c r="ES53" s="70"/>
      <c r="ET53" s="70"/>
      <c r="EU53" s="70"/>
      <c r="EV53" s="50"/>
    </row>
    <row r="54" spans="1:16295" ht="6.95" customHeight="1" x14ac:dyDescent="0.2">
      <c r="B54" s="144">
        <v>118</v>
      </c>
      <c r="C54" s="147" t="s">
        <v>24</v>
      </c>
      <c r="D54" s="152">
        <f>520+80</f>
        <v>600</v>
      </c>
      <c r="E54" s="153">
        <f>EN14+EN16+EK20+EL24+EL26+EM28</f>
        <v>15235</v>
      </c>
      <c r="F54" s="47"/>
      <c r="G54" s="240"/>
      <c r="H54" s="217">
        <f>EQ14+EQ16+EN20+EO24+EO26+EP28</f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240"/>
      <c r="T54" s="744"/>
      <c r="U54" s="744"/>
      <c r="V54" s="744"/>
      <c r="W54" s="744"/>
      <c r="X54" s="744"/>
      <c r="Y54" s="744"/>
      <c r="Z54" s="744"/>
      <c r="AA54" s="744"/>
      <c r="AB54" s="744"/>
      <c r="AC54" s="744"/>
      <c r="AD54" s="744"/>
      <c r="AE54" s="744"/>
      <c r="AF54" s="744"/>
      <c r="AG54" s="744"/>
      <c r="AH54" s="744"/>
      <c r="AI54" s="744"/>
      <c r="AJ54" s="744"/>
      <c r="AK54" s="744"/>
      <c r="AL54" s="744"/>
      <c r="AM54" s="744"/>
      <c r="AN54" s="744"/>
      <c r="AO54" s="744"/>
      <c r="AP54" s="744"/>
      <c r="AQ54" s="744"/>
      <c r="AR54" s="744"/>
      <c r="AS54" s="744"/>
      <c r="AT54" s="744"/>
      <c r="AU54" s="744"/>
      <c r="AV54" s="744"/>
      <c r="AW54" s="744"/>
      <c r="AX54" s="744"/>
      <c r="AY54" s="744"/>
      <c r="AZ54" s="744"/>
      <c r="BA54" s="744"/>
      <c r="BB54" s="744"/>
      <c r="BC54" s="744"/>
      <c r="BD54" s="744"/>
      <c r="BE54" s="744"/>
      <c r="BF54" s="744"/>
      <c r="BG54" s="744"/>
      <c r="BH54" s="744"/>
      <c r="BI54" s="744"/>
      <c r="BJ54" s="744"/>
      <c r="BK54" s="744"/>
      <c r="BL54" s="744"/>
      <c r="BM54" s="744"/>
      <c r="BN54" s="744"/>
      <c r="BO54" s="744"/>
      <c r="BP54" s="744"/>
      <c r="BQ54" s="744"/>
      <c r="BR54" s="744"/>
      <c r="BS54" s="744"/>
      <c r="BT54" s="744"/>
      <c r="BU54" s="744"/>
      <c r="BV54" s="744"/>
      <c r="BW54" s="744"/>
      <c r="BX54" s="744"/>
      <c r="BY54" s="744"/>
      <c r="BZ54" s="744"/>
      <c r="CA54" s="744"/>
      <c r="CB54" s="744"/>
      <c r="CC54" s="744"/>
      <c r="CD54" s="744"/>
      <c r="CE54" s="744"/>
      <c r="CF54" s="744"/>
      <c r="CG54" s="744"/>
      <c r="CH54" s="744"/>
      <c r="CI54" s="744"/>
      <c r="CJ54" s="744"/>
      <c r="CK54" s="744"/>
      <c r="CL54" s="744"/>
      <c r="CM54" s="744"/>
      <c r="CN54" s="744"/>
      <c r="CO54" s="744"/>
      <c r="CP54" s="744"/>
      <c r="CQ54" s="744"/>
      <c r="CR54" s="744"/>
      <c r="CS54" s="744"/>
      <c r="CT54" s="744"/>
      <c r="CU54" s="744"/>
      <c r="CV54" s="744"/>
      <c r="CW54" s="744"/>
      <c r="CX54" s="744"/>
      <c r="CY54" s="744"/>
      <c r="CZ54" s="744"/>
      <c r="DA54" s="744"/>
      <c r="DB54" s="744"/>
      <c r="DC54" s="744"/>
      <c r="DD54" s="744"/>
      <c r="DE54" s="744"/>
      <c r="DF54" s="744"/>
      <c r="DG54" s="744"/>
      <c r="DH54" s="744"/>
      <c r="DI54" s="744"/>
      <c r="DJ54" s="744"/>
      <c r="DK54" s="744"/>
      <c r="DL54" s="744"/>
      <c r="DM54" s="744"/>
      <c r="DN54" s="744"/>
      <c r="DO54" s="744"/>
      <c r="DP54" s="744"/>
      <c r="DQ54" s="744"/>
      <c r="DR54" s="744"/>
      <c r="DS54" s="744"/>
      <c r="DT54" s="744"/>
      <c r="DU54" s="744"/>
      <c r="DV54" s="744"/>
      <c r="DW54" s="744"/>
      <c r="DX54" s="340"/>
      <c r="DY54" s="340"/>
      <c r="DZ54" s="255"/>
      <c r="ER54" s="10"/>
      <c r="ES54" s="10"/>
      <c r="ET54" s="10"/>
      <c r="EU54" s="10"/>
    </row>
    <row r="55" spans="1:16295" ht="6.95" customHeight="1" x14ac:dyDescent="0.2">
      <c r="B55" s="144">
        <v>100</v>
      </c>
      <c r="C55" s="147" t="s">
        <v>23</v>
      </c>
      <c r="D55" s="152">
        <f>3450+4600</f>
        <v>8050</v>
      </c>
      <c r="E55" s="153">
        <f>EK30+EN12</f>
        <v>3400</v>
      </c>
      <c r="F55" s="47"/>
      <c r="G55" s="240"/>
      <c r="H55" s="217">
        <f>EN30+EQ12</f>
        <v>0</v>
      </c>
      <c r="I55" s="241"/>
      <c r="J55" s="241"/>
      <c r="K55" s="241"/>
      <c r="L55" s="241"/>
      <c r="M55" s="241"/>
      <c r="N55" s="241"/>
      <c r="O55" s="242"/>
      <c r="P55" s="47"/>
      <c r="Q55" s="47"/>
      <c r="R55" s="47"/>
      <c r="S55" s="240"/>
      <c r="T55" s="341"/>
      <c r="U55" s="341"/>
      <c r="V55" s="341"/>
      <c r="W55" s="341"/>
      <c r="X55" s="341"/>
      <c r="Y55" s="341"/>
      <c r="Z55" s="341"/>
      <c r="AA55" s="341"/>
      <c r="AB55" s="341"/>
      <c r="AC55" s="341"/>
      <c r="AD55" s="341"/>
      <c r="AE55" s="341"/>
      <c r="AF55" s="341"/>
      <c r="AG55" s="341"/>
      <c r="AH55" s="341"/>
      <c r="AI55" s="341"/>
      <c r="AJ55" s="341"/>
      <c r="AK55" s="341"/>
      <c r="AL55" s="341"/>
      <c r="AM55" s="341"/>
      <c r="AN55" s="341"/>
      <c r="AO55" s="341"/>
      <c r="AP55" s="341"/>
      <c r="AQ55" s="341"/>
      <c r="AR55" s="341"/>
      <c r="AS55" s="341"/>
      <c r="AT55" s="341"/>
      <c r="AU55" s="341"/>
      <c r="AV55" s="341"/>
      <c r="AW55" s="341"/>
      <c r="AX55" s="341"/>
      <c r="AY55" s="341"/>
      <c r="AZ55" s="341"/>
      <c r="BA55" s="341"/>
      <c r="BB55" s="341"/>
      <c r="BC55" s="341"/>
      <c r="BD55" s="341"/>
      <c r="BE55" s="341"/>
      <c r="BF55" s="341"/>
      <c r="BG55" s="341"/>
      <c r="BH55" s="341"/>
      <c r="BI55" s="341"/>
      <c r="BJ55" s="341"/>
      <c r="BK55" s="341"/>
      <c r="BL55" s="341"/>
      <c r="BM55" s="341"/>
      <c r="BN55" s="341"/>
      <c r="BO55" s="341"/>
      <c r="BP55" s="341"/>
      <c r="BQ55" s="341"/>
      <c r="BR55" s="341"/>
      <c r="BS55" s="341"/>
      <c r="BT55" s="341"/>
      <c r="BU55" s="341"/>
      <c r="BV55" s="341"/>
      <c r="BW55" s="341"/>
      <c r="BX55" s="341"/>
      <c r="BY55" s="341"/>
      <c r="BZ55" s="341"/>
      <c r="CA55" s="341"/>
      <c r="CB55" s="341"/>
      <c r="CC55" s="341"/>
      <c r="CD55" s="341"/>
      <c r="CE55" s="341"/>
      <c r="CF55" s="341"/>
      <c r="CG55" s="341"/>
      <c r="CH55" s="341"/>
      <c r="CI55" s="340"/>
      <c r="CJ55" s="340"/>
      <c r="CK55" s="340"/>
      <c r="CL55" s="340"/>
      <c r="CM55" s="340"/>
      <c r="CN55" s="340"/>
      <c r="CO55" s="340"/>
      <c r="CP55" s="340"/>
      <c r="CQ55" s="340"/>
      <c r="CR55" s="340"/>
      <c r="CS55" s="340"/>
      <c r="CT55" s="340"/>
      <c r="CU55" s="340"/>
      <c r="CV55" s="340"/>
      <c r="CW55" s="340"/>
      <c r="CX55" s="340"/>
      <c r="CY55" s="340"/>
      <c r="CZ55" s="340"/>
      <c r="DA55" s="340"/>
      <c r="DB55" s="340"/>
      <c r="DC55" s="340"/>
      <c r="DD55" s="340"/>
      <c r="DE55" s="340"/>
      <c r="DF55" s="340"/>
      <c r="DG55" s="340"/>
      <c r="DH55" s="340"/>
      <c r="DI55" s="340"/>
      <c r="DJ55" s="340"/>
      <c r="DK55" s="340"/>
      <c r="DL55" s="340"/>
      <c r="DM55" s="340"/>
      <c r="DN55" s="340"/>
      <c r="DO55" s="340"/>
      <c r="DP55" s="340"/>
      <c r="DQ55" s="340"/>
      <c r="DR55" s="340"/>
      <c r="DS55" s="340"/>
      <c r="DT55" s="340"/>
      <c r="DU55" s="340"/>
      <c r="DV55" s="340"/>
      <c r="DW55" s="340"/>
      <c r="DX55" s="340"/>
      <c r="DY55" s="340"/>
      <c r="DZ55" s="255"/>
    </row>
    <row r="56" spans="1:16295" ht="6.95" customHeight="1" x14ac:dyDescent="0.2">
      <c r="B56" s="144">
        <v>75</v>
      </c>
      <c r="C56" s="147" t="s">
        <v>25</v>
      </c>
      <c r="D56" s="152">
        <f>660+2280</f>
        <v>2940</v>
      </c>
      <c r="E56" s="153">
        <f>EN18+EN42</f>
        <v>4530</v>
      </c>
      <c r="F56" s="47"/>
      <c r="G56" s="240"/>
      <c r="H56" s="217">
        <f>EQ18+EQ42</f>
        <v>0</v>
      </c>
      <c r="I56" s="241"/>
      <c r="J56" s="241"/>
      <c r="K56" s="241"/>
      <c r="L56" s="241"/>
      <c r="M56" s="241"/>
      <c r="N56" s="241"/>
      <c r="O56" s="242"/>
      <c r="P56" s="47"/>
      <c r="Q56" s="47"/>
      <c r="R56" s="47"/>
      <c r="S56" s="240"/>
      <c r="T56" s="341"/>
      <c r="U56" s="341"/>
      <c r="V56" s="341"/>
      <c r="W56" s="341"/>
      <c r="X56" s="341"/>
      <c r="Y56" s="341"/>
      <c r="Z56" s="341"/>
      <c r="AA56" s="341"/>
      <c r="AB56" s="341"/>
      <c r="AC56" s="341"/>
      <c r="AD56" s="341"/>
      <c r="AE56" s="341"/>
      <c r="AF56" s="341"/>
      <c r="AG56" s="341"/>
      <c r="AH56" s="341"/>
      <c r="AI56" s="341"/>
      <c r="AJ56" s="341"/>
      <c r="AK56" s="341"/>
      <c r="AL56" s="341"/>
      <c r="AM56" s="341"/>
      <c r="AN56" s="341"/>
      <c r="AO56" s="341"/>
      <c r="AP56" s="341"/>
      <c r="AQ56" s="341"/>
      <c r="AR56" s="341"/>
      <c r="AS56" s="341"/>
      <c r="AT56" s="341"/>
      <c r="AU56" s="341"/>
      <c r="AV56" s="341"/>
      <c r="AW56" s="341"/>
      <c r="AX56" s="341"/>
      <c r="AY56" s="341"/>
      <c r="AZ56" s="341"/>
      <c r="BA56" s="341"/>
      <c r="BB56" s="341"/>
      <c r="BC56" s="341"/>
      <c r="BD56" s="341"/>
      <c r="BE56" s="341"/>
      <c r="BF56" s="341"/>
      <c r="BG56" s="341"/>
      <c r="BH56" s="341"/>
      <c r="BI56" s="341"/>
      <c r="BJ56" s="341"/>
      <c r="BK56" s="341"/>
      <c r="BL56" s="341"/>
      <c r="BM56" s="341"/>
      <c r="BN56" s="341"/>
      <c r="BO56" s="341"/>
      <c r="BP56" s="341"/>
      <c r="BQ56" s="341"/>
      <c r="BR56" s="341"/>
      <c r="BS56" s="341"/>
      <c r="BT56" s="341"/>
      <c r="BU56" s="341"/>
      <c r="BV56" s="341"/>
      <c r="BW56" s="341"/>
      <c r="BX56" s="341"/>
      <c r="BY56" s="341"/>
      <c r="BZ56" s="341"/>
      <c r="CA56" s="341"/>
      <c r="CB56" s="341"/>
      <c r="CC56" s="341"/>
      <c r="CD56" s="341"/>
      <c r="CE56" s="341"/>
      <c r="CF56" s="341"/>
      <c r="CG56" s="341"/>
      <c r="CH56" s="341"/>
      <c r="CI56" s="340"/>
      <c r="CJ56" s="340"/>
      <c r="CK56" s="340"/>
      <c r="CL56" s="340"/>
      <c r="CM56" s="340"/>
      <c r="CN56" s="340"/>
      <c r="CO56" s="340"/>
      <c r="CP56" s="340"/>
      <c r="CQ56" s="340"/>
      <c r="CR56" s="340"/>
      <c r="CS56" s="340"/>
      <c r="CT56" s="340"/>
      <c r="CU56" s="340"/>
      <c r="CV56" s="340"/>
      <c r="CW56" s="340"/>
      <c r="CX56" s="340"/>
      <c r="CY56" s="340"/>
      <c r="CZ56" s="340"/>
      <c r="DA56" s="340"/>
      <c r="DB56" s="340"/>
      <c r="DC56" s="340"/>
      <c r="DD56" s="340"/>
      <c r="DE56" s="340"/>
      <c r="DF56" s="340"/>
      <c r="DG56" s="340"/>
      <c r="DH56" s="340"/>
      <c r="DI56" s="340"/>
      <c r="DJ56" s="340"/>
      <c r="DK56" s="340"/>
      <c r="DL56" s="340"/>
      <c r="DM56" s="340"/>
      <c r="DN56" s="340"/>
      <c r="DO56" s="340"/>
      <c r="DP56" s="340"/>
      <c r="DQ56" s="340"/>
      <c r="DR56" s="340"/>
      <c r="DS56" s="340"/>
      <c r="DT56" s="340"/>
      <c r="DU56" s="340"/>
      <c r="DV56" s="340"/>
      <c r="DW56" s="340"/>
      <c r="DX56" s="340"/>
      <c r="DY56" s="340"/>
      <c r="DZ56" s="255"/>
    </row>
    <row r="57" spans="1:16295" ht="6.95" customHeight="1" x14ac:dyDescent="0.2">
      <c r="B57" s="144">
        <v>60</v>
      </c>
      <c r="C57" s="147" t="s">
        <v>62</v>
      </c>
      <c r="D57" s="152">
        <f>320</f>
        <v>320</v>
      </c>
      <c r="E57" s="153">
        <v>0</v>
      </c>
      <c r="F57" s="47"/>
      <c r="G57" s="240"/>
      <c r="H57" s="217">
        <v>0</v>
      </c>
      <c r="I57" s="241"/>
      <c r="J57" s="241"/>
      <c r="K57" s="241"/>
      <c r="L57" s="241"/>
      <c r="M57" s="241"/>
      <c r="N57" s="241"/>
      <c r="O57" s="242"/>
      <c r="P57" s="47"/>
      <c r="Q57" s="47"/>
      <c r="R57" s="47"/>
      <c r="S57" s="240"/>
      <c r="T57" s="745"/>
      <c r="U57" s="745"/>
      <c r="V57" s="745"/>
      <c r="W57" s="745"/>
      <c r="X57" s="745"/>
      <c r="Y57" s="745"/>
      <c r="Z57" s="745"/>
      <c r="AA57" s="745"/>
      <c r="AB57" s="745"/>
      <c r="AC57" s="745"/>
      <c r="AD57" s="745"/>
      <c r="AE57" s="745"/>
      <c r="AF57" s="745"/>
      <c r="AG57" s="745"/>
      <c r="AH57" s="745"/>
      <c r="AI57" s="745"/>
      <c r="AJ57" s="745"/>
      <c r="AK57" s="745"/>
      <c r="AL57" s="745"/>
      <c r="AM57" s="745"/>
      <c r="AN57" s="745"/>
      <c r="AO57" s="745"/>
      <c r="AP57" s="745"/>
      <c r="AQ57" s="745"/>
      <c r="AR57" s="745"/>
      <c r="AS57" s="745"/>
      <c r="AT57" s="745"/>
      <c r="AU57" s="745"/>
      <c r="AV57" s="745"/>
      <c r="AW57" s="745"/>
      <c r="AX57" s="745"/>
      <c r="AY57" s="745"/>
      <c r="AZ57" s="745"/>
      <c r="BA57" s="745"/>
      <c r="BB57" s="745"/>
      <c r="BC57" s="745"/>
      <c r="BD57" s="745"/>
      <c r="BE57" s="745"/>
      <c r="BF57" s="745"/>
      <c r="BG57" s="745"/>
      <c r="BH57" s="745"/>
      <c r="BI57" s="745"/>
      <c r="BJ57" s="745"/>
      <c r="BK57" s="745"/>
      <c r="BL57" s="745"/>
      <c r="BM57" s="745"/>
      <c r="BN57" s="745"/>
      <c r="BO57" s="745"/>
      <c r="BP57" s="745"/>
      <c r="BQ57" s="745"/>
      <c r="BR57" s="745"/>
      <c r="BS57" s="745"/>
      <c r="BT57" s="745"/>
      <c r="BU57" s="745"/>
      <c r="BV57" s="745"/>
      <c r="BW57" s="745"/>
      <c r="BX57" s="745"/>
      <c r="BY57" s="745"/>
      <c r="BZ57" s="745"/>
      <c r="CA57" s="745"/>
      <c r="CB57" s="745"/>
      <c r="CC57" s="745"/>
      <c r="CD57" s="745"/>
      <c r="CE57" s="745"/>
      <c r="CF57" s="745"/>
      <c r="CG57" s="745"/>
      <c r="CH57" s="745"/>
      <c r="CI57" s="745"/>
      <c r="CJ57" s="745"/>
      <c r="CK57" s="745"/>
      <c r="CL57" s="745"/>
      <c r="CM57" s="745"/>
      <c r="CN57" s="745"/>
      <c r="CO57" s="745"/>
      <c r="CP57" s="745"/>
      <c r="CQ57" s="745"/>
      <c r="CR57" s="745"/>
      <c r="CS57" s="745"/>
      <c r="CT57" s="745"/>
      <c r="CU57" s="745"/>
      <c r="CV57" s="745"/>
      <c r="CW57" s="745"/>
      <c r="CX57" s="745"/>
      <c r="CY57" s="745"/>
      <c r="CZ57" s="745"/>
      <c r="DA57" s="745"/>
      <c r="DB57" s="745"/>
      <c r="DC57" s="745"/>
      <c r="DD57" s="745"/>
      <c r="DE57" s="745"/>
      <c r="DF57" s="745"/>
      <c r="DG57" s="745"/>
      <c r="DH57" s="745"/>
      <c r="DI57" s="745"/>
      <c r="DJ57" s="745"/>
      <c r="DK57" s="745"/>
      <c r="DL57" s="745"/>
      <c r="DM57" s="745"/>
      <c r="DN57" s="745"/>
      <c r="DO57" s="745"/>
      <c r="DP57" s="745"/>
      <c r="DQ57" s="745"/>
      <c r="DR57" s="745"/>
      <c r="DS57" s="745"/>
      <c r="DT57" s="745"/>
      <c r="DU57" s="745"/>
      <c r="DV57" s="745"/>
      <c r="DW57" s="745"/>
      <c r="DX57" s="340"/>
      <c r="DY57" s="340"/>
      <c r="DZ57" s="255"/>
    </row>
    <row r="58" spans="1:16295" ht="6.95" customHeight="1" x14ac:dyDescent="0.2">
      <c r="B58" s="144">
        <v>35</v>
      </c>
      <c r="C58" s="147" t="s">
        <v>63</v>
      </c>
      <c r="D58" s="152">
        <f>900+430</f>
        <v>1330</v>
      </c>
      <c r="E58" s="153">
        <v>0</v>
      </c>
      <c r="F58" s="47"/>
      <c r="G58" s="240"/>
      <c r="H58" s="217">
        <v>0</v>
      </c>
      <c r="I58" s="241"/>
      <c r="J58" s="241"/>
      <c r="K58" s="241"/>
      <c r="L58" s="241"/>
      <c r="M58" s="241"/>
      <c r="N58" s="241"/>
      <c r="O58" s="242"/>
      <c r="P58" s="47"/>
      <c r="Q58" s="47"/>
      <c r="R58" s="47"/>
      <c r="S58" s="240"/>
      <c r="T58" s="341"/>
      <c r="U58" s="341"/>
      <c r="V58" s="341"/>
      <c r="W58" s="341"/>
      <c r="X58" s="341"/>
      <c r="Y58" s="341"/>
      <c r="Z58" s="341"/>
      <c r="AA58" s="341"/>
      <c r="AB58" s="341"/>
      <c r="AC58" s="341"/>
      <c r="AD58" s="341"/>
      <c r="AE58" s="341"/>
      <c r="AF58" s="341"/>
      <c r="AG58" s="341"/>
      <c r="AH58" s="341"/>
      <c r="AI58" s="341"/>
      <c r="AJ58" s="341"/>
      <c r="AK58" s="341"/>
      <c r="AL58" s="341"/>
      <c r="AM58" s="341"/>
      <c r="AN58" s="341"/>
      <c r="AO58" s="341"/>
      <c r="AP58" s="341"/>
      <c r="AQ58" s="341"/>
      <c r="AR58" s="341"/>
      <c r="AS58" s="341"/>
      <c r="AT58" s="341"/>
      <c r="AU58" s="341"/>
      <c r="AV58" s="341"/>
      <c r="AW58" s="341"/>
      <c r="AX58" s="341"/>
      <c r="AY58" s="341"/>
      <c r="AZ58" s="341"/>
      <c r="BA58" s="341"/>
      <c r="BB58" s="341"/>
      <c r="BC58" s="341"/>
      <c r="BD58" s="341"/>
      <c r="BE58" s="341"/>
      <c r="BF58" s="341"/>
      <c r="BG58" s="341"/>
      <c r="BH58" s="341"/>
      <c r="BI58" s="341"/>
      <c r="BJ58" s="341"/>
      <c r="BK58" s="341"/>
      <c r="BL58" s="341"/>
      <c r="BM58" s="341"/>
      <c r="BN58" s="341"/>
      <c r="BO58" s="341"/>
      <c r="BP58" s="341"/>
      <c r="BQ58" s="341"/>
      <c r="BR58" s="341"/>
      <c r="BS58" s="341"/>
      <c r="BT58" s="341"/>
      <c r="BU58" s="341"/>
      <c r="BV58" s="341"/>
      <c r="BW58" s="341"/>
      <c r="BX58" s="341"/>
      <c r="BY58" s="341"/>
      <c r="BZ58" s="341"/>
      <c r="CA58" s="341"/>
      <c r="CB58" s="341"/>
      <c r="CC58" s="341"/>
      <c r="CD58" s="341"/>
      <c r="CE58" s="341"/>
      <c r="CF58" s="341"/>
      <c r="CG58" s="341"/>
      <c r="CH58" s="341"/>
      <c r="CI58" s="340"/>
      <c r="CJ58" s="340"/>
      <c r="CK58" s="340"/>
      <c r="CL58" s="340"/>
      <c r="CM58" s="340"/>
      <c r="CN58" s="340"/>
      <c r="CO58" s="340"/>
      <c r="CP58" s="340"/>
      <c r="CQ58" s="340"/>
      <c r="CR58" s="340"/>
      <c r="CS58" s="340"/>
      <c r="CT58" s="340"/>
      <c r="CU58" s="340"/>
      <c r="CV58" s="340"/>
      <c r="CW58" s="340"/>
      <c r="CX58" s="340"/>
      <c r="CY58" s="340"/>
      <c r="CZ58" s="340"/>
      <c r="DA58" s="340"/>
      <c r="DB58" s="340"/>
      <c r="DC58" s="340"/>
      <c r="DD58" s="340"/>
      <c r="DE58" s="340"/>
      <c r="DF58" s="340"/>
      <c r="DG58" s="340"/>
      <c r="DH58" s="340"/>
      <c r="DI58" s="340"/>
      <c r="DJ58" s="340"/>
      <c r="DK58" s="340"/>
      <c r="DL58" s="340"/>
      <c r="DM58" s="340"/>
      <c r="DN58" s="340"/>
      <c r="DO58" s="340"/>
      <c r="DP58" s="340"/>
      <c r="DQ58" s="340"/>
      <c r="DR58" s="340"/>
      <c r="DS58" s="340"/>
      <c r="DT58" s="340"/>
      <c r="DU58" s="340"/>
      <c r="DV58" s="340"/>
      <c r="DW58" s="340"/>
      <c r="DX58" s="340"/>
      <c r="DY58" s="340"/>
      <c r="DZ58" s="255"/>
    </row>
    <row r="59" spans="1:16295" s="17" customFormat="1" ht="6.95" customHeight="1" x14ac:dyDescent="0.2">
      <c r="A59" s="1"/>
      <c r="B59" s="144"/>
      <c r="C59" s="150" t="s">
        <v>64</v>
      </c>
      <c r="D59" s="154">
        <f>SUM(D53:D58)</f>
        <v>16500</v>
      </c>
      <c r="E59" s="154">
        <f>SUM(E53:E58)</f>
        <v>25850</v>
      </c>
      <c r="F59" s="47"/>
      <c r="G59" s="47"/>
      <c r="H59" s="750">
        <f>E59-D59</f>
        <v>9350</v>
      </c>
      <c r="I59" s="750"/>
      <c r="J59" s="750"/>
      <c r="K59" s="750"/>
      <c r="L59" s="750"/>
      <c r="M59" s="750"/>
      <c r="N59" s="750"/>
      <c r="O59" s="750"/>
      <c r="P59" s="159"/>
      <c r="Q59" s="47"/>
      <c r="R59" s="47"/>
      <c r="S59" s="240"/>
      <c r="T59" s="341"/>
      <c r="U59" s="341"/>
      <c r="V59" s="341"/>
      <c r="W59" s="341"/>
      <c r="X59" s="341"/>
      <c r="Y59" s="341"/>
      <c r="Z59" s="341"/>
      <c r="AA59" s="341"/>
      <c r="AB59" s="341"/>
      <c r="AC59" s="341"/>
      <c r="AD59" s="341"/>
      <c r="AE59" s="341"/>
      <c r="AF59" s="341"/>
      <c r="AG59" s="341"/>
      <c r="AH59" s="341"/>
      <c r="AI59" s="341"/>
      <c r="AJ59" s="341"/>
      <c r="AK59" s="341"/>
      <c r="AL59" s="341"/>
      <c r="AM59" s="341"/>
      <c r="AN59" s="341"/>
      <c r="AO59" s="341"/>
      <c r="AP59" s="341"/>
      <c r="AQ59" s="341"/>
      <c r="AR59" s="744"/>
      <c r="AS59" s="744"/>
      <c r="AT59" s="744"/>
      <c r="AU59" s="744"/>
      <c r="AV59" s="744"/>
      <c r="AW59" s="744"/>
      <c r="AX59" s="744"/>
      <c r="AY59" s="744"/>
      <c r="AZ59" s="744"/>
      <c r="BA59" s="744"/>
      <c r="BB59" s="744"/>
      <c r="BC59" s="744"/>
      <c r="BD59" s="744"/>
      <c r="BE59" s="744"/>
      <c r="BF59" s="744"/>
      <c r="BG59" s="744"/>
      <c r="BH59" s="744"/>
      <c r="BI59" s="744"/>
      <c r="BJ59" s="744"/>
      <c r="BK59" s="744"/>
      <c r="BL59" s="744"/>
      <c r="BM59" s="744"/>
      <c r="BN59" s="744"/>
      <c r="BO59" s="744"/>
      <c r="BP59" s="744"/>
      <c r="BQ59" s="744"/>
      <c r="BR59" s="744"/>
      <c r="BS59" s="744"/>
      <c r="BT59" s="744"/>
      <c r="BU59" s="744"/>
      <c r="BV59" s="744"/>
      <c r="BW59" s="744"/>
      <c r="BX59" s="744"/>
      <c r="BY59" s="744"/>
      <c r="BZ59" s="744"/>
      <c r="CA59" s="744"/>
      <c r="CB59" s="744"/>
      <c r="CC59" s="744"/>
      <c r="CD59" s="744"/>
      <c r="CE59" s="744"/>
      <c r="CF59" s="744"/>
      <c r="CG59" s="744"/>
      <c r="CH59" s="744"/>
      <c r="CI59" s="744"/>
      <c r="CJ59" s="744"/>
      <c r="CK59" s="744"/>
      <c r="CL59" s="744"/>
      <c r="CM59" s="744"/>
      <c r="CN59" s="744"/>
      <c r="CO59" s="744"/>
      <c r="CP59" s="744"/>
      <c r="CQ59" s="744"/>
      <c r="CR59" s="744"/>
      <c r="CS59" s="744"/>
      <c r="CT59" s="744"/>
      <c r="CU59" s="744"/>
      <c r="CV59" s="744"/>
      <c r="CW59" s="744"/>
      <c r="CX59" s="744"/>
      <c r="CY59" s="744"/>
      <c r="CZ59" s="744"/>
      <c r="DA59" s="744"/>
      <c r="DB59" s="744"/>
      <c r="DC59" s="744"/>
      <c r="DD59" s="744"/>
      <c r="DE59" s="744"/>
      <c r="DF59" s="744"/>
      <c r="DG59" s="744"/>
      <c r="DH59" s="744"/>
      <c r="DI59" s="744"/>
      <c r="DJ59" s="744"/>
      <c r="DK59" s="744"/>
      <c r="DL59" s="340"/>
      <c r="DM59" s="340"/>
      <c r="DN59" s="340"/>
      <c r="DO59" s="340"/>
      <c r="DP59" s="340"/>
      <c r="DQ59" s="340"/>
      <c r="DR59" s="340"/>
      <c r="DS59" s="340"/>
      <c r="DT59" s="340"/>
      <c r="DU59" s="340"/>
      <c r="DV59" s="340"/>
      <c r="DW59" s="340"/>
      <c r="DX59" s="340"/>
      <c r="DY59" s="340"/>
      <c r="DZ59" s="255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44"/>
      <c r="C60" s="150" t="s">
        <v>65</v>
      </c>
      <c r="D60" s="154">
        <f>D53*$B$53+D54*$B$54+D55*$B$55+D56*$B$56+D57*$B$57+D58*$B$58</f>
        <v>1618450</v>
      </c>
      <c r="E60" s="154">
        <f>E53*$B$53+E54*$B$54+E55*$B$55+E56*$B$56+E57*$B$57+E58*$B$58</f>
        <v>2853380</v>
      </c>
      <c r="F60" s="47"/>
      <c r="G60" s="47"/>
      <c r="H60" s="747">
        <f>H59*H61</f>
        <v>917121.66666666674</v>
      </c>
      <c r="I60" s="747"/>
      <c r="J60" s="747"/>
      <c r="K60" s="747"/>
      <c r="L60" s="747"/>
      <c r="M60" s="747"/>
      <c r="N60" s="747"/>
      <c r="O60" s="747"/>
      <c r="P60" s="159"/>
      <c r="Q60" s="47"/>
      <c r="R60" s="47"/>
      <c r="S60" s="240"/>
      <c r="T60" s="341"/>
      <c r="U60" s="341"/>
      <c r="V60" s="341"/>
      <c r="W60" s="341"/>
      <c r="X60" s="341"/>
      <c r="Y60" s="341"/>
      <c r="Z60" s="341"/>
      <c r="AA60" s="341"/>
      <c r="AB60" s="341"/>
      <c r="AC60" s="341"/>
      <c r="AD60" s="341"/>
      <c r="AE60" s="341"/>
      <c r="AF60" s="341"/>
      <c r="AG60" s="341"/>
      <c r="AH60" s="341"/>
      <c r="AI60" s="341"/>
      <c r="AJ60" s="341"/>
      <c r="AK60" s="341"/>
      <c r="AL60" s="341"/>
      <c r="AM60" s="341"/>
      <c r="AN60" s="341"/>
      <c r="AO60" s="341"/>
      <c r="AP60" s="341"/>
      <c r="AQ60" s="341"/>
      <c r="AR60" s="744"/>
      <c r="AS60" s="744"/>
      <c r="AT60" s="744"/>
      <c r="AU60" s="744"/>
      <c r="AV60" s="744"/>
      <c r="AW60" s="744"/>
      <c r="AX60" s="744"/>
      <c r="AY60" s="744"/>
      <c r="AZ60" s="744"/>
      <c r="BA60" s="744"/>
      <c r="BB60" s="744"/>
      <c r="BC60" s="744"/>
      <c r="BD60" s="744"/>
      <c r="BE60" s="744"/>
      <c r="BF60" s="744"/>
      <c r="BG60" s="744"/>
      <c r="BH60" s="744"/>
      <c r="BI60" s="744"/>
      <c r="BJ60" s="744"/>
      <c r="BK60" s="744"/>
      <c r="BL60" s="744"/>
      <c r="BM60" s="744"/>
      <c r="BN60" s="744"/>
      <c r="BO60" s="744"/>
      <c r="BP60" s="744"/>
      <c r="BQ60" s="744"/>
      <c r="BR60" s="744"/>
      <c r="BS60" s="744"/>
      <c r="BT60" s="744"/>
      <c r="BU60" s="744"/>
      <c r="BV60" s="744"/>
      <c r="BW60" s="744"/>
      <c r="BX60" s="744"/>
      <c r="BY60" s="744"/>
      <c r="BZ60" s="744"/>
      <c r="CA60" s="744"/>
      <c r="CB60" s="744"/>
      <c r="CC60" s="744"/>
      <c r="CD60" s="744"/>
      <c r="CE60" s="744"/>
      <c r="CF60" s="744"/>
      <c r="CG60" s="744"/>
      <c r="CH60" s="744"/>
      <c r="CI60" s="744"/>
      <c r="CJ60" s="744"/>
      <c r="CK60" s="744"/>
      <c r="CL60" s="744"/>
      <c r="CM60" s="744"/>
      <c r="CN60" s="744"/>
      <c r="CO60" s="744"/>
      <c r="CP60" s="744"/>
      <c r="CQ60" s="744"/>
      <c r="CR60" s="744"/>
      <c r="CS60" s="744"/>
      <c r="CT60" s="744"/>
      <c r="CU60" s="744"/>
      <c r="CV60" s="744"/>
      <c r="CW60" s="744"/>
      <c r="CX60" s="744"/>
      <c r="CY60" s="744"/>
      <c r="CZ60" s="744"/>
      <c r="DA60" s="744"/>
      <c r="DB60" s="744"/>
      <c r="DC60" s="744"/>
      <c r="DD60" s="744"/>
      <c r="DE60" s="744"/>
      <c r="DF60" s="744"/>
      <c r="DG60" s="744"/>
      <c r="DH60" s="744"/>
      <c r="DI60" s="744"/>
      <c r="DJ60" s="744"/>
      <c r="DK60" s="744"/>
      <c r="DL60" s="340"/>
      <c r="DM60" s="340"/>
      <c r="DN60" s="340"/>
      <c r="DO60" s="340"/>
      <c r="DP60" s="340"/>
      <c r="DQ60" s="340"/>
      <c r="DR60" s="340"/>
      <c r="DS60" s="340"/>
      <c r="DT60" s="340"/>
      <c r="DU60" s="340"/>
      <c r="DV60" s="340"/>
      <c r="DW60" s="340"/>
      <c r="DX60" s="340"/>
      <c r="DY60" s="340"/>
      <c r="DZ60" s="255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44"/>
      <c r="C61" s="150" t="s">
        <v>66</v>
      </c>
      <c r="D61" s="244">
        <f>D60/D59</f>
        <v>98.087878787878793</v>
      </c>
      <c r="E61" s="151">
        <f>E60/E59</f>
        <v>110.38220502901353</v>
      </c>
      <c r="F61" s="47"/>
      <c r="G61" s="47"/>
      <c r="H61" s="748">
        <f>D61</f>
        <v>98.087878787878793</v>
      </c>
      <c r="I61" s="748"/>
      <c r="J61" s="748"/>
      <c r="K61" s="748"/>
      <c r="L61" s="748"/>
      <c r="M61" s="748"/>
      <c r="N61" s="748"/>
      <c r="O61" s="748"/>
      <c r="P61" s="159"/>
      <c r="Q61" s="47"/>
      <c r="R61" s="47"/>
      <c r="S61" s="240"/>
      <c r="T61" s="744"/>
      <c r="U61" s="744"/>
      <c r="V61" s="744"/>
      <c r="W61" s="744"/>
      <c r="X61" s="744"/>
      <c r="Y61" s="744"/>
      <c r="Z61" s="744"/>
      <c r="AA61" s="744"/>
      <c r="AB61" s="744"/>
      <c r="AC61" s="744"/>
      <c r="AD61" s="744"/>
      <c r="AE61" s="744"/>
      <c r="AF61" s="744"/>
      <c r="AG61" s="744"/>
      <c r="AH61" s="744"/>
      <c r="AI61" s="744"/>
      <c r="AJ61" s="744"/>
      <c r="AK61" s="744"/>
      <c r="AL61" s="744"/>
      <c r="AM61" s="744"/>
      <c r="AN61" s="744"/>
      <c r="AO61" s="744"/>
      <c r="AP61" s="744"/>
      <c r="AQ61" s="744"/>
      <c r="AR61" s="744"/>
      <c r="AS61" s="744"/>
      <c r="AT61" s="744"/>
      <c r="AU61" s="744"/>
      <c r="AV61" s="744"/>
      <c r="AW61" s="744"/>
      <c r="AX61" s="744"/>
      <c r="AY61" s="744"/>
      <c r="AZ61" s="744"/>
      <c r="BA61" s="744"/>
      <c r="BB61" s="744"/>
      <c r="BC61" s="744"/>
      <c r="BD61" s="744"/>
      <c r="BE61" s="744"/>
      <c r="BF61" s="744"/>
      <c r="BG61" s="744"/>
      <c r="BH61" s="744"/>
      <c r="BI61" s="744"/>
      <c r="BJ61" s="744"/>
      <c r="BK61" s="744"/>
      <c r="BL61" s="744"/>
      <c r="BM61" s="744"/>
      <c r="BN61" s="744"/>
      <c r="BO61" s="744"/>
      <c r="BP61" s="744"/>
      <c r="BQ61" s="744"/>
      <c r="BR61" s="744"/>
      <c r="BS61" s="744"/>
      <c r="BT61" s="744"/>
      <c r="BU61" s="744"/>
      <c r="BV61" s="744"/>
      <c r="BW61" s="744"/>
      <c r="BX61" s="744"/>
      <c r="BY61" s="744"/>
      <c r="BZ61" s="744"/>
      <c r="CA61" s="744"/>
      <c r="CB61" s="744"/>
      <c r="CC61" s="744"/>
      <c r="CD61" s="744"/>
      <c r="CE61" s="744"/>
      <c r="CF61" s="744"/>
      <c r="CG61" s="744"/>
      <c r="CH61" s="744"/>
      <c r="CI61" s="744"/>
      <c r="CJ61" s="744"/>
      <c r="CK61" s="744"/>
      <c r="CL61" s="744"/>
      <c r="CM61" s="744"/>
      <c r="CN61" s="744"/>
      <c r="CO61" s="744"/>
      <c r="CP61" s="744"/>
      <c r="CQ61" s="744"/>
      <c r="CR61" s="744"/>
      <c r="CS61" s="744"/>
      <c r="CT61" s="744"/>
      <c r="CU61" s="744"/>
      <c r="CV61" s="744"/>
      <c r="CW61" s="744"/>
      <c r="CX61" s="744"/>
      <c r="CY61" s="744"/>
      <c r="CZ61" s="744"/>
      <c r="DA61" s="744"/>
      <c r="DB61" s="744"/>
      <c r="DC61" s="744"/>
      <c r="DD61" s="744"/>
      <c r="DE61" s="744"/>
      <c r="DF61" s="744"/>
      <c r="DG61" s="744"/>
      <c r="DH61" s="744"/>
      <c r="DI61" s="744"/>
      <c r="DJ61" s="744"/>
      <c r="DK61" s="744"/>
      <c r="DL61" s="744"/>
      <c r="DM61" s="744"/>
      <c r="DN61" s="744"/>
      <c r="DO61" s="744"/>
      <c r="DP61" s="744"/>
      <c r="DQ61" s="744"/>
      <c r="DR61" s="744"/>
      <c r="DS61" s="744"/>
      <c r="DT61" s="744"/>
      <c r="DU61" s="744"/>
      <c r="DV61" s="744"/>
      <c r="DW61" s="744"/>
      <c r="DX61" s="340"/>
      <c r="DY61" s="340"/>
      <c r="DZ61" s="255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  <row r="62" spans="1:16295" s="17" customFormat="1" ht="6.95" customHeight="1" x14ac:dyDescent="0.2">
      <c r="A62" s="1"/>
      <c r="B62" s="1"/>
      <c r="C62" s="10"/>
      <c r="D62" s="10"/>
      <c r="E62" s="146"/>
      <c r="F62" s="47"/>
      <c r="G62" s="47"/>
      <c r="H62" s="243"/>
      <c r="I62" s="243"/>
      <c r="J62" s="243"/>
      <c r="K62" s="243"/>
      <c r="L62" s="243"/>
      <c r="M62" s="243"/>
      <c r="N62" s="243"/>
      <c r="O62" s="243"/>
      <c r="P62" s="47"/>
      <c r="Q62" s="47"/>
      <c r="R62" s="47"/>
      <c r="S62" s="240"/>
      <c r="T62" s="341"/>
      <c r="U62" s="341"/>
      <c r="V62" s="341"/>
      <c r="W62" s="341"/>
      <c r="X62" s="341"/>
      <c r="Y62" s="341"/>
      <c r="Z62" s="341"/>
      <c r="AA62" s="341"/>
      <c r="AB62" s="341"/>
      <c r="AC62" s="341"/>
      <c r="AD62" s="341"/>
      <c r="AE62" s="341"/>
      <c r="AF62" s="341"/>
      <c r="AG62" s="341"/>
      <c r="AH62" s="341"/>
      <c r="AI62" s="341"/>
      <c r="AJ62" s="341"/>
      <c r="AK62" s="341"/>
      <c r="AL62" s="341"/>
      <c r="AM62" s="341"/>
      <c r="AN62" s="341"/>
      <c r="AO62" s="341"/>
      <c r="AP62" s="341"/>
      <c r="AQ62" s="341"/>
      <c r="AR62" s="341"/>
      <c r="AS62" s="341"/>
      <c r="AT62" s="341"/>
      <c r="AU62" s="341"/>
      <c r="AV62" s="341"/>
      <c r="AW62" s="341"/>
      <c r="AX62" s="341"/>
      <c r="AY62" s="341"/>
      <c r="AZ62" s="341"/>
      <c r="BA62" s="341"/>
      <c r="BB62" s="341"/>
      <c r="BC62" s="341"/>
      <c r="BD62" s="341"/>
      <c r="BE62" s="341"/>
      <c r="BF62" s="341"/>
      <c r="BG62" s="341"/>
      <c r="BH62" s="341"/>
      <c r="BI62" s="341"/>
      <c r="BJ62" s="341"/>
      <c r="BK62" s="341"/>
      <c r="BL62" s="341"/>
      <c r="BM62" s="341"/>
      <c r="BN62" s="341"/>
      <c r="BO62" s="341"/>
      <c r="BP62" s="341"/>
      <c r="BQ62" s="341"/>
      <c r="BR62" s="341"/>
      <c r="BS62" s="341"/>
      <c r="BT62" s="341"/>
      <c r="BU62" s="341"/>
      <c r="BV62" s="341"/>
      <c r="BW62" s="341"/>
      <c r="BX62" s="341"/>
      <c r="BY62" s="341"/>
      <c r="BZ62" s="341"/>
      <c r="CA62" s="341"/>
      <c r="CB62" s="341"/>
      <c r="CC62" s="341"/>
      <c r="CD62" s="341"/>
      <c r="CE62" s="341"/>
      <c r="CF62" s="341"/>
      <c r="CG62" s="341"/>
      <c r="CH62" s="341"/>
      <c r="CI62" s="340"/>
      <c r="CJ62" s="340"/>
      <c r="CK62" s="340"/>
      <c r="CL62" s="340"/>
      <c r="CM62" s="340"/>
      <c r="CN62" s="340"/>
      <c r="CO62" s="340"/>
      <c r="CP62" s="340"/>
      <c r="CQ62" s="340"/>
      <c r="CR62" s="340"/>
      <c r="CS62" s="340"/>
      <c r="CT62" s="340"/>
      <c r="CU62" s="340"/>
      <c r="CV62" s="340"/>
      <c r="CW62" s="340"/>
      <c r="CX62" s="340"/>
      <c r="CY62" s="340"/>
      <c r="CZ62" s="340"/>
      <c r="DA62" s="340"/>
      <c r="DB62" s="340"/>
      <c r="DC62" s="340"/>
      <c r="DD62" s="340"/>
      <c r="DE62" s="340"/>
      <c r="DF62" s="340"/>
      <c r="DG62" s="340"/>
      <c r="DH62" s="340"/>
      <c r="DI62" s="340"/>
      <c r="DJ62" s="340"/>
      <c r="DK62" s="340"/>
      <c r="DL62" s="340"/>
      <c r="DM62" s="340"/>
      <c r="DN62" s="340"/>
      <c r="DO62" s="340"/>
      <c r="DP62" s="340"/>
      <c r="DQ62" s="340"/>
      <c r="DR62" s="340"/>
      <c r="DS62" s="340"/>
      <c r="DT62" s="340"/>
      <c r="DU62" s="340"/>
      <c r="DV62" s="340"/>
      <c r="DW62" s="340"/>
      <c r="DX62" s="340"/>
      <c r="DY62" s="340"/>
      <c r="DZ62" s="255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  <c r="HEY62" s="1"/>
      <c r="HEZ62" s="1"/>
      <c r="HFA62" s="1"/>
      <c r="HFB62" s="1"/>
      <c r="HFC62" s="1"/>
      <c r="HFD62" s="1"/>
      <c r="HFE62" s="1"/>
      <c r="HFF62" s="1"/>
      <c r="HFG62" s="1"/>
      <c r="HFH62" s="1"/>
      <c r="HFI62" s="1"/>
      <c r="HFJ62" s="1"/>
      <c r="HFK62" s="1"/>
      <c r="HFL62" s="1"/>
      <c r="HFM62" s="1"/>
      <c r="HFN62" s="1"/>
      <c r="HFO62" s="1"/>
      <c r="HFP62" s="1"/>
      <c r="HFQ62" s="1"/>
      <c r="HFR62" s="1"/>
      <c r="HFS62" s="1"/>
      <c r="HFT62" s="1"/>
      <c r="HFU62" s="1"/>
      <c r="HFV62" s="1"/>
      <c r="HFW62" s="1"/>
      <c r="HFX62" s="1"/>
      <c r="HFY62" s="1"/>
      <c r="HFZ62" s="1"/>
      <c r="HGA62" s="1"/>
      <c r="HGB62" s="1"/>
      <c r="HGC62" s="1"/>
      <c r="HGD62" s="1"/>
      <c r="HGE62" s="1"/>
      <c r="HGF62" s="1"/>
      <c r="HGG62" s="1"/>
      <c r="HGH62" s="1"/>
      <c r="HGI62" s="1"/>
      <c r="HGJ62" s="1"/>
      <c r="HGK62" s="1"/>
      <c r="HGL62" s="1"/>
      <c r="HGM62" s="1"/>
      <c r="HGN62" s="1"/>
      <c r="HGO62" s="1"/>
      <c r="HGP62" s="1"/>
      <c r="HGQ62" s="1"/>
      <c r="HGR62" s="1"/>
      <c r="HGS62" s="1"/>
      <c r="HGT62" s="1"/>
      <c r="HGU62" s="1"/>
      <c r="HGV62" s="1"/>
      <c r="HGW62" s="1"/>
      <c r="HGX62" s="1"/>
      <c r="HGY62" s="1"/>
      <c r="HGZ62" s="1"/>
      <c r="HHA62" s="1"/>
      <c r="HHB62" s="1"/>
      <c r="HHC62" s="1"/>
      <c r="HHD62" s="1"/>
      <c r="HHE62" s="1"/>
      <c r="HHF62" s="1"/>
      <c r="HHG62" s="1"/>
      <c r="HHH62" s="1"/>
      <c r="HHI62" s="1"/>
      <c r="HHJ62" s="1"/>
      <c r="HHK62" s="1"/>
      <c r="HHL62" s="1"/>
      <c r="HHM62" s="1"/>
      <c r="HHN62" s="1"/>
      <c r="HHO62" s="1"/>
      <c r="HHP62" s="1"/>
      <c r="HHQ62" s="1"/>
      <c r="HHR62" s="1"/>
      <c r="HHS62" s="1"/>
      <c r="HHT62" s="1"/>
      <c r="HHU62" s="1"/>
      <c r="HHV62" s="1"/>
      <c r="HHW62" s="1"/>
      <c r="HHX62" s="1"/>
      <c r="HHY62" s="1"/>
      <c r="HHZ62" s="1"/>
      <c r="HIA62" s="1"/>
      <c r="HIB62" s="1"/>
      <c r="HIC62" s="1"/>
      <c r="HID62" s="1"/>
      <c r="HIE62" s="1"/>
      <c r="HIF62" s="1"/>
      <c r="HIG62" s="1"/>
      <c r="HIH62" s="1"/>
      <c r="HII62" s="1"/>
      <c r="HIJ62" s="1"/>
      <c r="HIK62" s="1"/>
      <c r="HIL62" s="1"/>
      <c r="HIM62" s="1"/>
      <c r="HIN62" s="1"/>
      <c r="HIO62" s="1"/>
      <c r="HIP62" s="1"/>
      <c r="HIQ62" s="1"/>
      <c r="HIR62" s="1"/>
      <c r="HIS62" s="1"/>
      <c r="HIT62" s="1"/>
      <c r="HIU62" s="1"/>
      <c r="HIV62" s="1"/>
      <c r="HIW62" s="1"/>
      <c r="HIX62" s="1"/>
      <c r="HIY62" s="1"/>
      <c r="HIZ62" s="1"/>
      <c r="HJA62" s="1"/>
      <c r="HJB62" s="1"/>
      <c r="HJC62" s="1"/>
      <c r="HJD62" s="1"/>
      <c r="HJE62" s="1"/>
      <c r="HJF62" s="1"/>
      <c r="HJG62" s="1"/>
      <c r="HJH62" s="1"/>
      <c r="HJI62" s="1"/>
      <c r="HJJ62" s="1"/>
      <c r="HJK62" s="1"/>
      <c r="HJL62" s="1"/>
      <c r="HJM62" s="1"/>
      <c r="HJN62" s="1"/>
      <c r="HJO62" s="1"/>
      <c r="HJP62" s="1"/>
      <c r="HJQ62" s="1"/>
      <c r="HJR62" s="1"/>
      <c r="HJS62" s="1"/>
      <c r="HJT62" s="1"/>
      <c r="HJU62" s="1"/>
      <c r="HJV62" s="1"/>
      <c r="HJW62" s="1"/>
      <c r="HJX62" s="1"/>
      <c r="HJY62" s="1"/>
      <c r="HJZ62" s="1"/>
      <c r="HKA62" s="1"/>
      <c r="HKB62" s="1"/>
      <c r="HKC62" s="1"/>
      <c r="HKD62" s="1"/>
      <c r="HKE62" s="1"/>
      <c r="HKF62" s="1"/>
      <c r="HKG62" s="1"/>
      <c r="HKH62" s="1"/>
      <c r="HKI62" s="1"/>
      <c r="HKJ62" s="1"/>
      <c r="HKK62" s="1"/>
      <c r="HKL62" s="1"/>
      <c r="HKM62" s="1"/>
      <c r="HKN62" s="1"/>
      <c r="HKO62" s="1"/>
      <c r="HKP62" s="1"/>
      <c r="HKQ62" s="1"/>
      <c r="HKR62" s="1"/>
      <c r="HKS62" s="1"/>
      <c r="HKT62" s="1"/>
      <c r="HKU62" s="1"/>
      <c r="HKV62" s="1"/>
      <c r="HKW62" s="1"/>
      <c r="HKX62" s="1"/>
      <c r="HKY62" s="1"/>
      <c r="HKZ62" s="1"/>
      <c r="HLA62" s="1"/>
      <c r="HLB62" s="1"/>
      <c r="HLC62" s="1"/>
      <c r="HLD62" s="1"/>
      <c r="HLE62" s="1"/>
      <c r="HLF62" s="1"/>
      <c r="HLG62" s="1"/>
      <c r="HLH62" s="1"/>
      <c r="HLI62" s="1"/>
      <c r="HLJ62" s="1"/>
      <c r="HLK62" s="1"/>
      <c r="HLL62" s="1"/>
      <c r="HLM62" s="1"/>
      <c r="HLN62" s="1"/>
      <c r="HLO62" s="1"/>
      <c r="HLP62" s="1"/>
      <c r="HLQ62" s="1"/>
      <c r="HLR62" s="1"/>
      <c r="HLS62" s="1"/>
      <c r="HLT62" s="1"/>
      <c r="HLU62" s="1"/>
      <c r="HLV62" s="1"/>
      <c r="HLW62" s="1"/>
      <c r="HLX62" s="1"/>
      <c r="HLY62" s="1"/>
      <c r="HLZ62" s="1"/>
      <c r="HMA62" s="1"/>
      <c r="HMB62" s="1"/>
      <c r="HMC62" s="1"/>
      <c r="HMD62" s="1"/>
      <c r="HME62" s="1"/>
      <c r="HMF62" s="1"/>
      <c r="HMG62" s="1"/>
      <c r="HMH62" s="1"/>
      <c r="HMI62" s="1"/>
      <c r="HMJ62" s="1"/>
      <c r="HMK62" s="1"/>
      <c r="HML62" s="1"/>
      <c r="HMM62" s="1"/>
      <c r="HMN62" s="1"/>
      <c r="HMO62" s="1"/>
      <c r="HMP62" s="1"/>
      <c r="HMQ62" s="1"/>
      <c r="HMR62" s="1"/>
      <c r="HMS62" s="1"/>
      <c r="HMT62" s="1"/>
      <c r="HMU62" s="1"/>
      <c r="HMV62" s="1"/>
      <c r="HMW62" s="1"/>
      <c r="HMX62" s="1"/>
      <c r="HMY62" s="1"/>
      <c r="HMZ62" s="1"/>
      <c r="HNA62" s="1"/>
      <c r="HNB62" s="1"/>
      <c r="HNC62" s="1"/>
      <c r="HND62" s="1"/>
      <c r="HNE62" s="1"/>
      <c r="HNF62" s="1"/>
      <c r="HNG62" s="1"/>
      <c r="HNH62" s="1"/>
      <c r="HNI62" s="1"/>
      <c r="HNJ62" s="1"/>
      <c r="HNK62" s="1"/>
      <c r="HNL62" s="1"/>
      <c r="HNM62" s="1"/>
      <c r="HNN62" s="1"/>
      <c r="HNO62" s="1"/>
      <c r="HNP62" s="1"/>
      <c r="HNQ62" s="1"/>
      <c r="HNR62" s="1"/>
      <c r="HNS62" s="1"/>
      <c r="HNT62" s="1"/>
      <c r="HNU62" s="1"/>
      <c r="HNV62" s="1"/>
      <c r="HNW62" s="1"/>
      <c r="HNX62" s="1"/>
      <c r="HNY62" s="1"/>
      <c r="HNZ62" s="1"/>
      <c r="HOA62" s="1"/>
      <c r="HOB62" s="1"/>
      <c r="HOC62" s="1"/>
      <c r="HOD62" s="1"/>
      <c r="HOE62" s="1"/>
      <c r="HOF62" s="1"/>
      <c r="HOG62" s="1"/>
      <c r="HOH62" s="1"/>
      <c r="HOI62" s="1"/>
      <c r="HOJ62" s="1"/>
      <c r="HOK62" s="1"/>
      <c r="HOL62" s="1"/>
      <c r="HOM62" s="1"/>
      <c r="HON62" s="1"/>
      <c r="HOO62" s="1"/>
      <c r="HOP62" s="1"/>
      <c r="HOQ62" s="1"/>
      <c r="HOR62" s="1"/>
      <c r="HOS62" s="1"/>
      <c r="HOT62" s="1"/>
      <c r="HOU62" s="1"/>
      <c r="HOV62" s="1"/>
      <c r="HOW62" s="1"/>
      <c r="HOX62" s="1"/>
      <c r="HOY62" s="1"/>
      <c r="HOZ62" s="1"/>
      <c r="HPA62" s="1"/>
      <c r="HPB62" s="1"/>
      <c r="HPC62" s="1"/>
      <c r="HPD62" s="1"/>
      <c r="HPE62" s="1"/>
      <c r="HPF62" s="1"/>
      <c r="HPG62" s="1"/>
      <c r="HPH62" s="1"/>
      <c r="HPI62" s="1"/>
      <c r="HPJ62" s="1"/>
      <c r="HPK62" s="1"/>
      <c r="HPL62" s="1"/>
      <c r="HPM62" s="1"/>
      <c r="HPN62" s="1"/>
      <c r="HPO62" s="1"/>
      <c r="HPP62" s="1"/>
      <c r="HPQ62" s="1"/>
      <c r="HPR62" s="1"/>
      <c r="HPS62" s="1"/>
      <c r="HPT62" s="1"/>
      <c r="HPU62" s="1"/>
      <c r="HPV62" s="1"/>
      <c r="HPW62" s="1"/>
      <c r="HPX62" s="1"/>
      <c r="HPY62" s="1"/>
      <c r="HPZ62" s="1"/>
      <c r="HQA62" s="1"/>
      <c r="HQB62" s="1"/>
      <c r="HQC62" s="1"/>
      <c r="HQD62" s="1"/>
      <c r="HQE62" s="1"/>
      <c r="HQF62" s="1"/>
      <c r="HQG62" s="1"/>
      <c r="HQH62" s="1"/>
      <c r="HQI62" s="1"/>
      <c r="HQJ62" s="1"/>
      <c r="HQK62" s="1"/>
      <c r="HQL62" s="1"/>
      <c r="HQM62" s="1"/>
      <c r="HQN62" s="1"/>
      <c r="HQO62" s="1"/>
      <c r="HQP62" s="1"/>
      <c r="HQQ62" s="1"/>
      <c r="HQR62" s="1"/>
      <c r="HQS62" s="1"/>
      <c r="HQT62" s="1"/>
      <c r="HQU62" s="1"/>
      <c r="HQV62" s="1"/>
      <c r="HQW62" s="1"/>
      <c r="HQX62" s="1"/>
      <c r="HQY62" s="1"/>
      <c r="HQZ62" s="1"/>
      <c r="HRA62" s="1"/>
      <c r="HRB62" s="1"/>
      <c r="HRC62" s="1"/>
      <c r="HRD62" s="1"/>
      <c r="HRE62" s="1"/>
      <c r="HRF62" s="1"/>
      <c r="HRG62" s="1"/>
      <c r="HRH62" s="1"/>
      <c r="HRI62" s="1"/>
      <c r="HRJ62" s="1"/>
      <c r="HRK62" s="1"/>
      <c r="HRL62" s="1"/>
      <c r="HRM62" s="1"/>
      <c r="HRN62" s="1"/>
      <c r="HRO62" s="1"/>
      <c r="HRP62" s="1"/>
      <c r="HRQ62" s="1"/>
      <c r="HRR62" s="1"/>
      <c r="HRS62" s="1"/>
      <c r="HRT62" s="1"/>
      <c r="HRU62" s="1"/>
      <c r="HRV62" s="1"/>
      <c r="HRW62" s="1"/>
      <c r="HRX62" s="1"/>
      <c r="HRY62" s="1"/>
      <c r="HRZ62" s="1"/>
      <c r="HSA62" s="1"/>
      <c r="HSB62" s="1"/>
      <c r="HSC62" s="1"/>
      <c r="HSD62" s="1"/>
      <c r="HSE62" s="1"/>
      <c r="HSF62" s="1"/>
      <c r="HSG62" s="1"/>
      <c r="HSH62" s="1"/>
      <c r="HSI62" s="1"/>
      <c r="HSJ62" s="1"/>
      <c r="HSK62" s="1"/>
      <c r="HSL62" s="1"/>
      <c r="HSM62" s="1"/>
      <c r="HSN62" s="1"/>
      <c r="HSO62" s="1"/>
      <c r="HSP62" s="1"/>
      <c r="HSQ62" s="1"/>
      <c r="HSR62" s="1"/>
      <c r="HSS62" s="1"/>
      <c r="HST62" s="1"/>
      <c r="HSU62" s="1"/>
      <c r="HSV62" s="1"/>
      <c r="HSW62" s="1"/>
      <c r="HSX62" s="1"/>
      <c r="HSY62" s="1"/>
      <c r="HSZ62" s="1"/>
      <c r="HTA62" s="1"/>
      <c r="HTB62" s="1"/>
      <c r="HTC62" s="1"/>
      <c r="HTD62" s="1"/>
      <c r="HTE62" s="1"/>
      <c r="HTF62" s="1"/>
      <c r="HTG62" s="1"/>
      <c r="HTH62" s="1"/>
      <c r="HTI62" s="1"/>
      <c r="HTJ62" s="1"/>
      <c r="HTK62" s="1"/>
      <c r="HTL62" s="1"/>
      <c r="HTM62" s="1"/>
      <c r="HTN62" s="1"/>
      <c r="HTO62" s="1"/>
      <c r="HTP62" s="1"/>
      <c r="HTQ62" s="1"/>
      <c r="HTR62" s="1"/>
      <c r="HTS62" s="1"/>
      <c r="HTT62" s="1"/>
      <c r="HTU62" s="1"/>
      <c r="HTV62" s="1"/>
      <c r="HTW62" s="1"/>
      <c r="HTX62" s="1"/>
      <c r="HTY62" s="1"/>
      <c r="HTZ62" s="1"/>
      <c r="HUA62" s="1"/>
      <c r="HUB62" s="1"/>
      <c r="HUC62" s="1"/>
      <c r="HUD62" s="1"/>
      <c r="HUE62" s="1"/>
      <c r="HUF62" s="1"/>
      <c r="HUG62" s="1"/>
      <c r="HUH62" s="1"/>
      <c r="HUI62" s="1"/>
      <c r="HUJ62" s="1"/>
      <c r="HUK62" s="1"/>
      <c r="HUL62" s="1"/>
      <c r="HUM62" s="1"/>
      <c r="HUN62" s="1"/>
      <c r="HUO62" s="1"/>
      <c r="HUP62" s="1"/>
      <c r="HUQ62" s="1"/>
      <c r="HUR62" s="1"/>
      <c r="HUS62" s="1"/>
      <c r="HUT62" s="1"/>
      <c r="HUU62" s="1"/>
      <c r="HUV62" s="1"/>
      <c r="HUW62" s="1"/>
      <c r="HUX62" s="1"/>
      <c r="HUY62" s="1"/>
      <c r="HUZ62" s="1"/>
      <c r="HVA62" s="1"/>
      <c r="HVB62" s="1"/>
      <c r="HVC62" s="1"/>
      <c r="HVD62" s="1"/>
      <c r="HVE62" s="1"/>
      <c r="HVF62" s="1"/>
      <c r="HVG62" s="1"/>
      <c r="HVH62" s="1"/>
      <c r="HVI62" s="1"/>
      <c r="HVJ62" s="1"/>
      <c r="HVK62" s="1"/>
      <c r="HVL62" s="1"/>
      <c r="HVM62" s="1"/>
      <c r="HVN62" s="1"/>
      <c r="HVO62" s="1"/>
      <c r="HVP62" s="1"/>
      <c r="HVQ62" s="1"/>
      <c r="HVR62" s="1"/>
      <c r="HVS62" s="1"/>
      <c r="HVT62" s="1"/>
      <c r="HVU62" s="1"/>
      <c r="HVV62" s="1"/>
      <c r="HVW62" s="1"/>
      <c r="HVX62" s="1"/>
      <c r="HVY62" s="1"/>
      <c r="HVZ62" s="1"/>
      <c r="HWA62" s="1"/>
      <c r="HWB62" s="1"/>
      <c r="HWC62" s="1"/>
      <c r="HWD62" s="1"/>
      <c r="HWE62" s="1"/>
      <c r="HWF62" s="1"/>
      <c r="HWG62" s="1"/>
      <c r="HWH62" s="1"/>
      <c r="HWI62" s="1"/>
      <c r="HWJ62" s="1"/>
      <c r="HWK62" s="1"/>
      <c r="HWL62" s="1"/>
      <c r="HWM62" s="1"/>
      <c r="HWN62" s="1"/>
      <c r="HWO62" s="1"/>
      <c r="HWP62" s="1"/>
      <c r="HWQ62" s="1"/>
      <c r="HWR62" s="1"/>
      <c r="HWS62" s="1"/>
      <c r="HWT62" s="1"/>
      <c r="HWU62" s="1"/>
      <c r="HWV62" s="1"/>
      <c r="HWW62" s="1"/>
      <c r="HWX62" s="1"/>
      <c r="HWY62" s="1"/>
      <c r="HWZ62" s="1"/>
      <c r="HXA62" s="1"/>
      <c r="HXB62" s="1"/>
      <c r="HXC62" s="1"/>
      <c r="HXD62" s="1"/>
      <c r="HXE62" s="1"/>
      <c r="HXF62" s="1"/>
      <c r="HXG62" s="1"/>
      <c r="HXH62" s="1"/>
      <c r="HXI62" s="1"/>
      <c r="HXJ62" s="1"/>
      <c r="HXK62" s="1"/>
      <c r="HXL62" s="1"/>
      <c r="HXM62" s="1"/>
      <c r="HXN62" s="1"/>
      <c r="HXO62" s="1"/>
      <c r="HXP62" s="1"/>
      <c r="HXQ62" s="1"/>
      <c r="HXR62" s="1"/>
      <c r="HXS62" s="1"/>
      <c r="HXT62" s="1"/>
      <c r="HXU62" s="1"/>
      <c r="HXV62" s="1"/>
      <c r="HXW62" s="1"/>
      <c r="HXX62" s="1"/>
      <c r="HXY62" s="1"/>
      <c r="HXZ62" s="1"/>
      <c r="HYA62" s="1"/>
      <c r="HYB62" s="1"/>
      <c r="HYC62" s="1"/>
      <c r="HYD62" s="1"/>
      <c r="HYE62" s="1"/>
      <c r="HYF62" s="1"/>
      <c r="HYG62" s="1"/>
      <c r="HYH62" s="1"/>
      <c r="HYI62" s="1"/>
      <c r="HYJ62" s="1"/>
      <c r="HYK62" s="1"/>
      <c r="HYL62" s="1"/>
      <c r="HYM62" s="1"/>
      <c r="HYN62" s="1"/>
      <c r="HYO62" s="1"/>
      <c r="HYP62" s="1"/>
      <c r="HYQ62" s="1"/>
      <c r="HYR62" s="1"/>
      <c r="HYS62" s="1"/>
      <c r="HYT62" s="1"/>
      <c r="HYU62" s="1"/>
      <c r="HYV62" s="1"/>
      <c r="HYW62" s="1"/>
      <c r="HYX62" s="1"/>
      <c r="HYY62" s="1"/>
      <c r="HYZ62" s="1"/>
      <c r="HZA62" s="1"/>
      <c r="HZB62" s="1"/>
      <c r="HZC62" s="1"/>
      <c r="HZD62" s="1"/>
      <c r="HZE62" s="1"/>
      <c r="HZF62" s="1"/>
      <c r="HZG62" s="1"/>
      <c r="HZH62" s="1"/>
      <c r="HZI62" s="1"/>
      <c r="HZJ62" s="1"/>
      <c r="HZK62" s="1"/>
      <c r="HZL62" s="1"/>
      <c r="HZM62" s="1"/>
      <c r="HZN62" s="1"/>
      <c r="HZO62" s="1"/>
      <c r="HZP62" s="1"/>
      <c r="HZQ62" s="1"/>
      <c r="HZR62" s="1"/>
      <c r="HZS62" s="1"/>
      <c r="HZT62" s="1"/>
      <c r="HZU62" s="1"/>
      <c r="HZV62" s="1"/>
      <c r="HZW62" s="1"/>
      <c r="HZX62" s="1"/>
      <c r="HZY62" s="1"/>
      <c r="HZZ62" s="1"/>
      <c r="IAA62" s="1"/>
      <c r="IAB62" s="1"/>
      <c r="IAC62" s="1"/>
      <c r="IAD62" s="1"/>
      <c r="IAE62" s="1"/>
      <c r="IAF62" s="1"/>
      <c r="IAG62" s="1"/>
      <c r="IAH62" s="1"/>
      <c r="IAI62" s="1"/>
      <c r="IAJ62" s="1"/>
      <c r="IAK62" s="1"/>
      <c r="IAL62" s="1"/>
      <c r="IAM62" s="1"/>
      <c r="IAN62" s="1"/>
      <c r="IAO62" s="1"/>
      <c r="IAP62" s="1"/>
      <c r="IAQ62" s="1"/>
      <c r="IAR62" s="1"/>
      <c r="IAS62" s="1"/>
      <c r="IAT62" s="1"/>
      <c r="IAU62" s="1"/>
      <c r="IAV62" s="1"/>
      <c r="IAW62" s="1"/>
      <c r="IAX62" s="1"/>
      <c r="IAY62" s="1"/>
      <c r="IAZ62" s="1"/>
      <c r="IBA62" s="1"/>
      <c r="IBB62" s="1"/>
      <c r="IBC62" s="1"/>
      <c r="IBD62" s="1"/>
      <c r="IBE62" s="1"/>
      <c r="IBF62" s="1"/>
      <c r="IBG62" s="1"/>
      <c r="IBH62" s="1"/>
      <c r="IBI62" s="1"/>
      <c r="IBJ62" s="1"/>
      <c r="IBK62" s="1"/>
      <c r="IBL62" s="1"/>
      <c r="IBM62" s="1"/>
      <c r="IBN62" s="1"/>
      <c r="IBO62" s="1"/>
      <c r="IBP62" s="1"/>
      <c r="IBQ62" s="1"/>
      <c r="IBR62" s="1"/>
      <c r="IBS62" s="1"/>
      <c r="IBT62" s="1"/>
      <c r="IBU62" s="1"/>
      <c r="IBV62" s="1"/>
      <c r="IBW62" s="1"/>
      <c r="IBX62" s="1"/>
      <c r="IBY62" s="1"/>
      <c r="IBZ62" s="1"/>
      <c r="ICA62" s="1"/>
      <c r="ICB62" s="1"/>
      <c r="ICC62" s="1"/>
      <c r="ICD62" s="1"/>
      <c r="ICE62" s="1"/>
      <c r="ICF62" s="1"/>
      <c r="ICG62" s="1"/>
      <c r="ICH62" s="1"/>
      <c r="ICI62" s="1"/>
      <c r="ICJ62" s="1"/>
      <c r="ICK62" s="1"/>
      <c r="ICL62" s="1"/>
      <c r="ICM62" s="1"/>
      <c r="ICN62" s="1"/>
      <c r="ICO62" s="1"/>
      <c r="ICP62" s="1"/>
      <c r="ICQ62" s="1"/>
      <c r="ICR62" s="1"/>
      <c r="ICS62" s="1"/>
      <c r="ICT62" s="1"/>
      <c r="ICU62" s="1"/>
      <c r="ICV62" s="1"/>
      <c r="ICW62" s="1"/>
      <c r="ICX62" s="1"/>
      <c r="ICY62" s="1"/>
      <c r="ICZ62" s="1"/>
      <c r="IDA62" s="1"/>
      <c r="IDB62" s="1"/>
      <c r="IDC62" s="1"/>
      <c r="IDD62" s="1"/>
      <c r="IDE62" s="1"/>
      <c r="IDF62" s="1"/>
      <c r="IDG62" s="1"/>
      <c r="IDH62" s="1"/>
      <c r="IDI62" s="1"/>
      <c r="IDJ62" s="1"/>
      <c r="IDK62" s="1"/>
      <c r="IDL62" s="1"/>
      <c r="IDM62" s="1"/>
      <c r="IDN62" s="1"/>
      <c r="IDO62" s="1"/>
      <c r="IDP62" s="1"/>
      <c r="IDQ62" s="1"/>
      <c r="IDR62" s="1"/>
      <c r="IDS62" s="1"/>
      <c r="IDT62" s="1"/>
      <c r="IDU62" s="1"/>
      <c r="IDV62" s="1"/>
      <c r="IDW62" s="1"/>
      <c r="IDX62" s="1"/>
      <c r="IDY62" s="1"/>
      <c r="IDZ62" s="1"/>
      <c r="IEA62" s="1"/>
      <c r="IEB62" s="1"/>
      <c r="IEC62" s="1"/>
      <c r="IED62" s="1"/>
      <c r="IEE62" s="1"/>
      <c r="IEF62" s="1"/>
      <c r="IEG62" s="1"/>
      <c r="IEH62" s="1"/>
      <c r="IEI62" s="1"/>
      <c r="IEJ62" s="1"/>
      <c r="IEK62" s="1"/>
      <c r="IEL62" s="1"/>
      <c r="IEM62" s="1"/>
      <c r="IEN62" s="1"/>
      <c r="IEO62" s="1"/>
      <c r="IEP62" s="1"/>
      <c r="IEQ62" s="1"/>
      <c r="IER62" s="1"/>
      <c r="IES62" s="1"/>
      <c r="IET62" s="1"/>
      <c r="IEU62" s="1"/>
      <c r="IEV62" s="1"/>
      <c r="IEW62" s="1"/>
      <c r="IEX62" s="1"/>
      <c r="IEY62" s="1"/>
      <c r="IEZ62" s="1"/>
      <c r="IFA62" s="1"/>
      <c r="IFB62" s="1"/>
      <c r="IFC62" s="1"/>
      <c r="IFD62" s="1"/>
      <c r="IFE62" s="1"/>
      <c r="IFF62" s="1"/>
      <c r="IFG62" s="1"/>
      <c r="IFH62" s="1"/>
      <c r="IFI62" s="1"/>
      <c r="IFJ62" s="1"/>
      <c r="IFK62" s="1"/>
      <c r="IFL62" s="1"/>
      <c r="IFM62" s="1"/>
      <c r="IFN62" s="1"/>
      <c r="IFO62" s="1"/>
      <c r="IFP62" s="1"/>
      <c r="IFQ62" s="1"/>
      <c r="IFR62" s="1"/>
      <c r="IFS62" s="1"/>
      <c r="IFT62" s="1"/>
      <c r="IFU62" s="1"/>
      <c r="IFV62" s="1"/>
      <c r="IFW62" s="1"/>
      <c r="IFX62" s="1"/>
      <c r="IFY62" s="1"/>
      <c r="IFZ62" s="1"/>
      <c r="IGA62" s="1"/>
      <c r="IGB62" s="1"/>
      <c r="IGC62" s="1"/>
      <c r="IGD62" s="1"/>
      <c r="IGE62" s="1"/>
      <c r="IGF62" s="1"/>
      <c r="IGG62" s="1"/>
      <c r="IGH62" s="1"/>
      <c r="IGI62" s="1"/>
      <c r="IGJ62" s="1"/>
      <c r="IGK62" s="1"/>
      <c r="IGL62" s="1"/>
      <c r="IGM62" s="1"/>
      <c r="IGN62" s="1"/>
      <c r="IGO62" s="1"/>
      <c r="IGP62" s="1"/>
      <c r="IGQ62" s="1"/>
      <c r="IGR62" s="1"/>
      <c r="IGS62" s="1"/>
      <c r="IGT62" s="1"/>
      <c r="IGU62" s="1"/>
      <c r="IGV62" s="1"/>
      <c r="IGW62" s="1"/>
      <c r="IGX62" s="1"/>
      <c r="IGY62" s="1"/>
      <c r="IGZ62" s="1"/>
      <c r="IHA62" s="1"/>
      <c r="IHB62" s="1"/>
      <c r="IHC62" s="1"/>
      <c r="IHD62" s="1"/>
      <c r="IHE62" s="1"/>
      <c r="IHF62" s="1"/>
      <c r="IHG62" s="1"/>
      <c r="IHH62" s="1"/>
      <c r="IHI62" s="1"/>
      <c r="IHJ62" s="1"/>
      <c r="IHK62" s="1"/>
      <c r="IHL62" s="1"/>
      <c r="IHM62" s="1"/>
      <c r="IHN62" s="1"/>
      <c r="IHO62" s="1"/>
      <c r="IHP62" s="1"/>
      <c r="IHQ62" s="1"/>
      <c r="IHR62" s="1"/>
      <c r="IHS62" s="1"/>
      <c r="IHT62" s="1"/>
      <c r="IHU62" s="1"/>
      <c r="IHV62" s="1"/>
      <c r="IHW62" s="1"/>
      <c r="IHX62" s="1"/>
      <c r="IHY62" s="1"/>
      <c r="IHZ62" s="1"/>
      <c r="IIA62" s="1"/>
      <c r="IIB62" s="1"/>
      <c r="IIC62" s="1"/>
      <c r="IID62" s="1"/>
      <c r="IIE62" s="1"/>
      <c r="IIF62" s="1"/>
      <c r="IIG62" s="1"/>
      <c r="IIH62" s="1"/>
      <c r="III62" s="1"/>
      <c r="IIJ62" s="1"/>
      <c r="IIK62" s="1"/>
      <c r="IIL62" s="1"/>
      <c r="IIM62" s="1"/>
      <c r="IIN62" s="1"/>
      <c r="IIO62" s="1"/>
      <c r="IIP62" s="1"/>
      <c r="IIQ62" s="1"/>
      <c r="IIR62" s="1"/>
      <c r="IIS62" s="1"/>
      <c r="IIT62" s="1"/>
      <c r="IIU62" s="1"/>
      <c r="IIV62" s="1"/>
      <c r="IIW62" s="1"/>
      <c r="IIX62" s="1"/>
      <c r="IIY62" s="1"/>
      <c r="IIZ62" s="1"/>
      <c r="IJA62" s="1"/>
      <c r="IJB62" s="1"/>
      <c r="IJC62" s="1"/>
      <c r="IJD62" s="1"/>
      <c r="IJE62" s="1"/>
      <c r="IJF62" s="1"/>
      <c r="IJG62" s="1"/>
      <c r="IJH62" s="1"/>
      <c r="IJI62" s="1"/>
      <c r="IJJ62" s="1"/>
      <c r="IJK62" s="1"/>
      <c r="IJL62" s="1"/>
      <c r="IJM62" s="1"/>
      <c r="IJN62" s="1"/>
      <c r="IJO62" s="1"/>
      <c r="IJP62" s="1"/>
      <c r="IJQ62" s="1"/>
      <c r="IJR62" s="1"/>
      <c r="IJS62" s="1"/>
      <c r="IJT62" s="1"/>
      <c r="IJU62" s="1"/>
      <c r="IJV62" s="1"/>
      <c r="IJW62" s="1"/>
      <c r="IJX62" s="1"/>
      <c r="IJY62" s="1"/>
      <c r="IJZ62" s="1"/>
      <c r="IKA62" s="1"/>
      <c r="IKB62" s="1"/>
      <c r="IKC62" s="1"/>
      <c r="IKD62" s="1"/>
      <c r="IKE62" s="1"/>
      <c r="IKF62" s="1"/>
      <c r="IKG62" s="1"/>
      <c r="IKH62" s="1"/>
      <c r="IKI62" s="1"/>
      <c r="IKJ62" s="1"/>
      <c r="IKK62" s="1"/>
      <c r="IKL62" s="1"/>
      <c r="IKM62" s="1"/>
      <c r="IKN62" s="1"/>
      <c r="IKO62" s="1"/>
      <c r="IKP62" s="1"/>
      <c r="IKQ62" s="1"/>
      <c r="IKR62" s="1"/>
      <c r="IKS62" s="1"/>
      <c r="IKT62" s="1"/>
      <c r="IKU62" s="1"/>
      <c r="IKV62" s="1"/>
      <c r="IKW62" s="1"/>
      <c r="IKX62" s="1"/>
      <c r="IKY62" s="1"/>
      <c r="IKZ62" s="1"/>
      <c r="ILA62" s="1"/>
      <c r="ILB62" s="1"/>
      <c r="ILC62" s="1"/>
      <c r="ILD62" s="1"/>
      <c r="ILE62" s="1"/>
      <c r="ILF62" s="1"/>
      <c r="ILG62" s="1"/>
      <c r="ILH62" s="1"/>
      <c r="ILI62" s="1"/>
      <c r="ILJ62" s="1"/>
      <c r="ILK62" s="1"/>
      <c r="ILL62" s="1"/>
      <c r="ILM62" s="1"/>
      <c r="ILN62" s="1"/>
      <c r="ILO62" s="1"/>
      <c r="ILP62" s="1"/>
      <c r="ILQ62" s="1"/>
      <c r="ILR62" s="1"/>
      <c r="ILS62" s="1"/>
      <c r="ILT62" s="1"/>
      <c r="ILU62" s="1"/>
      <c r="ILV62" s="1"/>
      <c r="ILW62" s="1"/>
      <c r="ILX62" s="1"/>
      <c r="ILY62" s="1"/>
      <c r="ILZ62" s="1"/>
      <c r="IMA62" s="1"/>
      <c r="IMB62" s="1"/>
      <c r="IMC62" s="1"/>
      <c r="IMD62" s="1"/>
      <c r="IME62" s="1"/>
      <c r="IMF62" s="1"/>
      <c r="IMG62" s="1"/>
      <c r="IMH62" s="1"/>
      <c r="IMI62" s="1"/>
      <c r="IMJ62" s="1"/>
      <c r="IMK62" s="1"/>
      <c r="IML62" s="1"/>
      <c r="IMM62" s="1"/>
      <c r="IMN62" s="1"/>
      <c r="IMO62" s="1"/>
      <c r="IMP62" s="1"/>
      <c r="IMQ62" s="1"/>
      <c r="IMR62" s="1"/>
      <c r="IMS62" s="1"/>
      <c r="IMT62" s="1"/>
      <c r="IMU62" s="1"/>
      <c r="IMV62" s="1"/>
      <c r="IMW62" s="1"/>
      <c r="IMX62" s="1"/>
      <c r="IMY62" s="1"/>
      <c r="IMZ62" s="1"/>
      <c r="INA62" s="1"/>
      <c r="INB62" s="1"/>
      <c r="INC62" s="1"/>
      <c r="IND62" s="1"/>
      <c r="INE62" s="1"/>
      <c r="INF62" s="1"/>
      <c r="ING62" s="1"/>
      <c r="INH62" s="1"/>
      <c r="INI62" s="1"/>
      <c r="INJ62" s="1"/>
      <c r="INK62" s="1"/>
      <c r="INL62" s="1"/>
      <c r="INM62" s="1"/>
      <c r="INN62" s="1"/>
      <c r="INO62" s="1"/>
      <c r="INP62" s="1"/>
      <c r="INQ62" s="1"/>
      <c r="INR62" s="1"/>
      <c r="INS62" s="1"/>
      <c r="INT62" s="1"/>
      <c r="INU62" s="1"/>
      <c r="INV62" s="1"/>
      <c r="INW62" s="1"/>
      <c r="INX62" s="1"/>
      <c r="INY62" s="1"/>
      <c r="INZ62" s="1"/>
      <c r="IOA62" s="1"/>
      <c r="IOB62" s="1"/>
      <c r="IOC62" s="1"/>
      <c r="IOD62" s="1"/>
      <c r="IOE62" s="1"/>
      <c r="IOF62" s="1"/>
      <c r="IOG62" s="1"/>
      <c r="IOH62" s="1"/>
      <c r="IOI62" s="1"/>
      <c r="IOJ62" s="1"/>
      <c r="IOK62" s="1"/>
      <c r="IOL62" s="1"/>
      <c r="IOM62" s="1"/>
      <c r="ION62" s="1"/>
      <c r="IOO62" s="1"/>
      <c r="IOP62" s="1"/>
      <c r="IOQ62" s="1"/>
      <c r="IOR62" s="1"/>
      <c r="IOS62" s="1"/>
      <c r="IOT62" s="1"/>
      <c r="IOU62" s="1"/>
      <c r="IOV62" s="1"/>
      <c r="IOW62" s="1"/>
      <c r="IOX62" s="1"/>
      <c r="IOY62" s="1"/>
      <c r="IOZ62" s="1"/>
      <c r="IPA62" s="1"/>
      <c r="IPB62" s="1"/>
      <c r="IPC62" s="1"/>
      <c r="IPD62" s="1"/>
      <c r="IPE62" s="1"/>
      <c r="IPF62" s="1"/>
      <c r="IPG62" s="1"/>
      <c r="IPH62" s="1"/>
      <c r="IPI62" s="1"/>
      <c r="IPJ62" s="1"/>
      <c r="IPK62" s="1"/>
      <c r="IPL62" s="1"/>
      <c r="IPM62" s="1"/>
      <c r="IPN62" s="1"/>
      <c r="IPO62" s="1"/>
      <c r="IPP62" s="1"/>
      <c r="IPQ62" s="1"/>
      <c r="IPR62" s="1"/>
      <c r="IPS62" s="1"/>
      <c r="IPT62" s="1"/>
      <c r="IPU62" s="1"/>
      <c r="IPV62" s="1"/>
      <c r="IPW62" s="1"/>
      <c r="IPX62" s="1"/>
      <c r="IPY62" s="1"/>
      <c r="IPZ62" s="1"/>
      <c r="IQA62" s="1"/>
      <c r="IQB62" s="1"/>
      <c r="IQC62" s="1"/>
      <c r="IQD62" s="1"/>
      <c r="IQE62" s="1"/>
      <c r="IQF62" s="1"/>
      <c r="IQG62" s="1"/>
      <c r="IQH62" s="1"/>
      <c r="IQI62" s="1"/>
      <c r="IQJ62" s="1"/>
      <c r="IQK62" s="1"/>
      <c r="IQL62" s="1"/>
      <c r="IQM62" s="1"/>
      <c r="IQN62" s="1"/>
      <c r="IQO62" s="1"/>
      <c r="IQP62" s="1"/>
      <c r="IQQ62" s="1"/>
      <c r="IQR62" s="1"/>
      <c r="IQS62" s="1"/>
      <c r="IQT62" s="1"/>
      <c r="IQU62" s="1"/>
      <c r="IQV62" s="1"/>
      <c r="IQW62" s="1"/>
      <c r="IQX62" s="1"/>
      <c r="IQY62" s="1"/>
      <c r="IQZ62" s="1"/>
      <c r="IRA62" s="1"/>
      <c r="IRB62" s="1"/>
      <c r="IRC62" s="1"/>
      <c r="IRD62" s="1"/>
      <c r="IRE62" s="1"/>
      <c r="IRF62" s="1"/>
      <c r="IRG62" s="1"/>
      <c r="IRH62" s="1"/>
      <c r="IRI62" s="1"/>
      <c r="IRJ62" s="1"/>
      <c r="IRK62" s="1"/>
      <c r="IRL62" s="1"/>
      <c r="IRM62" s="1"/>
      <c r="IRN62" s="1"/>
      <c r="IRO62" s="1"/>
      <c r="IRP62" s="1"/>
      <c r="IRQ62" s="1"/>
      <c r="IRR62" s="1"/>
      <c r="IRS62" s="1"/>
      <c r="IRT62" s="1"/>
      <c r="IRU62" s="1"/>
      <c r="IRV62" s="1"/>
      <c r="IRW62" s="1"/>
      <c r="IRX62" s="1"/>
      <c r="IRY62" s="1"/>
      <c r="IRZ62" s="1"/>
      <c r="ISA62" s="1"/>
      <c r="ISB62" s="1"/>
      <c r="ISC62" s="1"/>
      <c r="ISD62" s="1"/>
      <c r="ISE62" s="1"/>
      <c r="ISF62" s="1"/>
      <c r="ISG62" s="1"/>
      <c r="ISH62" s="1"/>
      <c r="ISI62" s="1"/>
      <c r="ISJ62" s="1"/>
      <c r="ISK62" s="1"/>
      <c r="ISL62" s="1"/>
      <c r="ISM62" s="1"/>
      <c r="ISN62" s="1"/>
      <c r="ISO62" s="1"/>
      <c r="ISP62" s="1"/>
      <c r="ISQ62" s="1"/>
      <c r="ISR62" s="1"/>
      <c r="ISS62" s="1"/>
      <c r="IST62" s="1"/>
      <c r="ISU62" s="1"/>
      <c r="ISV62" s="1"/>
      <c r="ISW62" s="1"/>
      <c r="ISX62" s="1"/>
      <c r="ISY62" s="1"/>
      <c r="ISZ62" s="1"/>
      <c r="ITA62" s="1"/>
      <c r="ITB62" s="1"/>
      <c r="ITC62" s="1"/>
      <c r="ITD62" s="1"/>
      <c r="ITE62" s="1"/>
      <c r="ITF62" s="1"/>
      <c r="ITG62" s="1"/>
      <c r="ITH62" s="1"/>
      <c r="ITI62" s="1"/>
      <c r="ITJ62" s="1"/>
      <c r="ITK62" s="1"/>
      <c r="ITL62" s="1"/>
      <c r="ITM62" s="1"/>
      <c r="ITN62" s="1"/>
      <c r="ITO62" s="1"/>
      <c r="ITP62" s="1"/>
      <c r="ITQ62" s="1"/>
      <c r="ITR62" s="1"/>
      <c r="ITS62" s="1"/>
      <c r="ITT62" s="1"/>
      <c r="ITU62" s="1"/>
      <c r="ITV62" s="1"/>
      <c r="ITW62" s="1"/>
      <c r="ITX62" s="1"/>
      <c r="ITY62" s="1"/>
      <c r="ITZ62" s="1"/>
      <c r="IUA62" s="1"/>
      <c r="IUB62" s="1"/>
      <c r="IUC62" s="1"/>
      <c r="IUD62" s="1"/>
      <c r="IUE62" s="1"/>
      <c r="IUF62" s="1"/>
      <c r="IUG62" s="1"/>
      <c r="IUH62" s="1"/>
      <c r="IUI62" s="1"/>
      <c r="IUJ62" s="1"/>
      <c r="IUK62" s="1"/>
      <c r="IUL62" s="1"/>
      <c r="IUM62" s="1"/>
      <c r="IUN62" s="1"/>
      <c r="IUO62" s="1"/>
      <c r="IUP62" s="1"/>
      <c r="IUQ62" s="1"/>
      <c r="IUR62" s="1"/>
      <c r="IUS62" s="1"/>
      <c r="IUT62" s="1"/>
      <c r="IUU62" s="1"/>
      <c r="IUV62" s="1"/>
      <c r="IUW62" s="1"/>
      <c r="IUX62" s="1"/>
      <c r="IUY62" s="1"/>
      <c r="IUZ62" s="1"/>
      <c r="IVA62" s="1"/>
      <c r="IVB62" s="1"/>
      <c r="IVC62" s="1"/>
      <c r="IVD62" s="1"/>
      <c r="IVE62" s="1"/>
      <c r="IVF62" s="1"/>
      <c r="IVG62" s="1"/>
      <c r="IVH62" s="1"/>
      <c r="IVI62" s="1"/>
      <c r="IVJ62" s="1"/>
      <c r="IVK62" s="1"/>
      <c r="IVL62" s="1"/>
      <c r="IVM62" s="1"/>
      <c r="IVN62" s="1"/>
      <c r="IVO62" s="1"/>
      <c r="IVP62" s="1"/>
      <c r="IVQ62" s="1"/>
      <c r="IVR62" s="1"/>
      <c r="IVS62" s="1"/>
      <c r="IVT62" s="1"/>
      <c r="IVU62" s="1"/>
      <c r="IVV62" s="1"/>
      <c r="IVW62" s="1"/>
      <c r="IVX62" s="1"/>
      <c r="IVY62" s="1"/>
      <c r="IVZ62" s="1"/>
      <c r="IWA62" s="1"/>
      <c r="IWB62" s="1"/>
      <c r="IWC62" s="1"/>
      <c r="IWD62" s="1"/>
      <c r="IWE62" s="1"/>
      <c r="IWF62" s="1"/>
      <c r="IWG62" s="1"/>
      <c r="IWH62" s="1"/>
      <c r="IWI62" s="1"/>
      <c r="IWJ62" s="1"/>
      <c r="IWK62" s="1"/>
      <c r="IWL62" s="1"/>
      <c r="IWM62" s="1"/>
      <c r="IWN62" s="1"/>
      <c r="IWO62" s="1"/>
      <c r="IWP62" s="1"/>
      <c r="IWQ62" s="1"/>
      <c r="IWR62" s="1"/>
      <c r="IWS62" s="1"/>
      <c r="IWT62" s="1"/>
      <c r="IWU62" s="1"/>
      <c r="IWV62" s="1"/>
      <c r="IWW62" s="1"/>
      <c r="IWX62" s="1"/>
      <c r="IWY62" s="1"/>
      <c r="IWZ62" s="1"/>
      <c r="IXA62" s="1"/>
      <c r="IXB62" s="1"/>
      <c r="IXC62" s="1"/>
      <c r="IXD62" s="1"/>
      <c r="IXE62" s="1"/>
      <c r="IXF62" s="1"/>
      <c r="IXG62" s="1"/>
      <c r="IXH62" s="1"/>
      <c r="IXI62" s="1"/>
      <c r="IXJ62" s="1"/>
      <c r="IXK62" s="1"/>
      <c r="IXL62" s="1"/>
      <c r="IXM62" s="1"/>
      <c r="IXN62" s="1"/>
      <c r="IXO62" s="1"/>
      <c r="IXP62" s="1"/>
      <c r="IXQ62" s="1"/>
      <c r="IXR62" s="1"/>
      <c r="IXS62" s="1"/>
      <c r="IXT62" s="1"/>
      <c r="IXU62" s="1"/>
      <c r="IXV62" s="1"/>
      <c r="IXW62" s="1"/>
      <c r="IXX62" s="1"/>
      <c r="IXY62" s="1"/>
      <c r="IXZ62" s="1"/>
      <c r="IYA62" s="1"/>
      <c r="IYB62" s="1"/>
      <c r="IYC62" s="1"/>
      <c r="IYD62" s="1"/>
      <c r="IYE62" s="1"/>
      <c r="IYF62" s="1"/>
      <c r="IYG62" s="1"/>
      <c r="IYH62" s="1"/>
      <c r="IYI62" s="1"/>
      <c r="IYJ62" s="1"/>
      <c r="IYK62" s="1"/>
      <c r="IYL62" s="1"/>
      <c r="IYM62" s="1"/>
      <c r="IYN62" s="1"/>
      <c r="IYO62" s="1"/>
      <c r="IYP62" s="1"/>
      <c r="IYQ62" s="1"/>
      <c r="IYR62" s="1"/>
      <c r="IYS62" s="1"/>
      <c r="IYT62" s="1"/>
      <c r="IYU62" s="1"/>
      <c r="IYV62" s="1"/>
      <c r="IYW62" s="1"/>
      <c r="IYX62" s="1"/>
      <c r="IYY62" s="1"/>
      <c r="IYZ62" s="1"/>
      <c r="IZA62" s="1"/>
      <c r="IZB62" s="1"/>
      <c r="IZC62" s="1"/>
      <c r="IZD62" s="1"/>
      <c r="IZE62" s="1"/>
      <c r="IZF62" s="1"/>
      <c r="IZG62" s="1"/>
      <c r="IZH62" s="1"/>
      <c r="IZI62" s="1"/>
      <c r="IZJ62" s="1"/>
      <c r="IZK62" s="1"/>
      <c r="IZL62" s="1"/>
      <c r="IZM62" s="1"/>
      <c r="IZN62" s="1"/>
      <c r="IZO62" s="1"/>
      <c r="IZP62" s="1"/>
      <c r="IZQ62" s="1"/>
      <c r="IZR62" s="1"/>
      <c r="IZS62" s="1"/>
      <c r="IZT62" s="1"/>
      <c r="IZU62" s="1"/>
      <c r="IZV62" s="1"/>
      <c r="IZW62" s="1"/>
      <c r="IZX62" s="1"/>
      <c r="IZY62" s="1"/>
      <c r="IZZ62" s="1"/>
      <c r="JAA62" s="1"/>
      <c r="JAB62" s="1"/>
      <c r="JAC62" s="1"/>
      <c r="JAD62" s="1"/>
      <c r="JAE62" s="1"/>
      <c r="JAF62" s="1"/>
      <c r="JAG62" s="1"/>
      <c r="JAH62" s="1"/>
      <c r="JAI62" s="1"/>
      <c r="JAJ62" s="1"/>
      <c r="JAK62" s="1"/>
      <c r="JAL62" s="1"/>
      <c r="JAM62" s="1"/>
      <c r="JAN62" s="1"/>
      <c r="JAO62" s="1"/>
      <c r="JAP62" s="1"/>
      <c r="JAQ62" s="1"/>
      <c r="JAR62" s="1"/>
      <c r="JAS62" s="1"/>
      <c r="JAT62" s="1"/>
      <c r="JAU62" s="1"/>
      <c r="JAV62" s="1"/>
      <c r="JAW62" s="1"/>
      <c r="JAX62" s="1"/>
      <c r="JAY62" s="1"/>
      <c r="JAZ62" s="1"/>
      <c r="JBA62" s="1"/>
      <c r="JBB62" s="1"/>
      <c r="JBC62" s="1"/>
      <c r="JBD62" s="1"/>
      <c r="JBE62" s="1"/>
      <c r="JBF62" s="1"/>
      <c r="JBG62" s="1"/>
      <c r="JBH62" s="1"/>
      <c r="JBI62" s="1"/>
      <c r="JBJ62" s="1"/>
      <c r="JBK62" s="1"/>
      <c r="JBL62" s="1"/>
      <c r="JBM62" s="1"/>
      <c r="JBN62" s="1"/>
      <c r="JBO62" s="1"/>
      <c r="JBP62" s="1"/>
      <c r="JBQ62" s="1"/>
      <c r="JBR62" s="1"/>
      <c r="JBS62" s="1"/>
      <c r="JBT62" s="1"/>
      <c r="JBU62" s="1"/>
      <c r="JBV62" s="1"/>
      <c r="JBW62" s="1"/>
      <c r="JBX62" s="1"/>
      <c r="JBY62" s="1"/>
      <c r="JBZ62" s="1"/>
      <c r="JCA62" s="1"/>
      <c r="JCB62" s="1"/>
      <c r="JCC62" s="1"/>
      <c r="JCD62" s="1"/>
      <c r="JCE62" s="1"/>
      <c r="JCF62" s="1"/>
      <c r="JCG62" s="1"/>
      <c r="JCH62" s="1"/>
      <c r="JCI62" s="1"/>
      <c r="JCJ62" s="1"/>
      <c r="JCK62" s="1"/>
      <c r="JCL62" s="1"/>
      <c r="JCM62" s="1"/>
      <c r="JCN62" s="1"/>
      <c r="JCO62" s="1"/>
      <c r="JCP62" s="1"/>
      <c r="JCQ62" s="1"/>
      <c r="JCR62" s="1"/>
      <c r="JCS62" s="1"/>
      <c r="JCT62" s="1"/>
      <c r="JCU62" s="1"/>
      <c r="JCV62" s="1"/>
      <c r="JCW62" s="1"/>
      <c r="JCX62" s="1"/>
      <c r="JCY62" s="1"/>
      <c r="JCZ62" s="1"/>
      <c r="JDA62" s="1"/>
      <c r="JDB62" s="1"/>
      <c r="JDC62" s="1"/>
      <c r="JDD62" s="1"/>
      <c r="JDE62" s="1"/>
      <c r="JDF62" s="1"/>
      <c r="JDG62" s="1"/>
      <c r="JDH62" s="1"/>
      <c r="JDI62" s="1"/>
      <c r="JDJ62" s="1"/>
      <c r="JDK62" s="1"/>
      <c r="JDL62" s="1"/>
      <c r="JDM62" s="1"/>
      <c r="JDN62" s="1"/>
      <c r="JDO62" s="1"/>
      <c r="JDP62" s="1"/>
      <c r="JDQ62" s="1"/>
      <c r="JDR62" s="1"/>
      <c r="JDS62" s="1"/>
      <c r="JDT62" s="1"/>
      <c r="JDU62" s="1"/>
      <c r="JDV62" s="1"/>
      <c r="JDW62" s="1"/>
      <c r="JDX62" s="1"/>
      <c r="JDY62" s="1"/>
      <c r="JDZ62" s="1"/>
      <c r="JEA62" s="1"/>
      <c r="JEB62" s="1"/>
      <c r="JEC62" s="1"/>
      <c r="JED62" s="1"/>
      <c r="JEE62" s="1"/>
      <c r="JEF62" s="1"/>
      <c r="JEG62" s="1"/>
      <c r="JEH62" s="1"/>
      <c r="JEI62" s="1"/>
      <c r="JEJ62" s="1"/>
      <c r="JEK62" s="1"/>
      <c r="JEL62" s="1"/>
      <c r="JEM62" s="1"/>
      <c r="JEN62" s="1"/>
      <c r="JEO62" s="1"/>
      <c r="JEP62" s="1"/>
      <c r="JEQ62" s="1"/>
      <c r="JER62" s="1"/>
      <c r="JES62" s="1"/>
      <c r="JET62" s="1"/>
      <c r="JEU62" s="1"/>
      <c r="JEV62" s="1"/>
      <c r="JEW62" s="1"/>
      <c r="JEX62" s="1"/>
      <c r="JEY62" s="1"/>
      <c r="JEZ62" s="1"/>
      <c r="JFA62" s="1"/>
      <c r="JFB62" s="1"/>
      <c r="JFC62" s="1"/>
      <c r="JFD62" s="1"/>
      <c r="JFE62" s="1"/>
      <c r="JFF62" s="1"/>
      <c r="JFG62" s="1"/>
      <c r="JFH62" s="1"/>
      <c r="JFI62" s="1"/>
      <c r="JFJ62" s="1"/>
      <c r="JFK62" s="1"/>
      <c r="JFL62" s="1"/>
      <c r="JFM62" s="1"/>
      <c r="JFN62" s="1"/>
      <c r="JFO62" s="1"/>
      <c r="JFP62" s="1"/>
      <c r="JFQ62" s="1"/>
      <c r="JFR62" s="1"/>
      <c r="JFS62" s="1"/>
      <c r="JFT62" s="1"/>
      <c r="JFU62" s="1"/>
      <c r="JFV62" s="1"/>
      <c r="JFW62" s="1"/>
      <c r="JFX62" s="1"/>
      <c r="JFY62" s="1"/>
      <c r="JFZ62" s="1"/>
      <c r="JGA62" s="1"/>
      <c r="JGB62" s="1"/>
      <c r="JGC62" s="1"/>
      <c r="JGD62" s="1"/>
      <c r="JGE62" s="1"/>
      <c r="JGF62" s="1"/>
      <c r="JGG62" s="1"/>
      <c r="JGH62" s="1"/>
      <c r="JGI62" s="1"/>
      <c r="JGJ62" s="1"/>
      <c r="JGK62" s="1"/>
      <c r="JGL62" s="1"/>
      <c r="JGM62" s="1"/>
      <c r="JGN62" s="1"/>
      <c r="JGO62" s="1"/>
      <c r="JGP62" s="1"/>
      <c r="JGQ62" s="1"/>
      <c r="JGR62" s="1"/>
      <c r="JGS62" s="1"/>
      <c r="JGT62" s="1"/>
      <c r="JGU62" s="1"/>
      <c r="JGV62" s="1"/>
      <c r="JGW62" s="1"/>
      <c r="JGX62" s="1"/>
      <c r="JGY62" s="1"/>
      <c r="JGZ62" s="1"/>
      <c r="JHA62" s="1"/>
      <c r="JHB62" s="1"/>
      <c r="JHC62" s="1"/>
      <c r="JHD62" s="1"/>
      <c r="JHE62" s="1"/>
      <c r="JHF62" s="1"/>
      <c r="JHG62" s="1"/>
      <c r="JHH62" s="1"/>
      <c r="JHI62" s="1"/>
      <c r="JHJ62" s="1"/>
      <c r="JHK62" s="1"/>
      <c r="JHL62" s="1"/>
      <c r="JHM62" s="1"/>
      <c r="JHN62" s="1"/>
      <c r="JHO62" s="1"/>
      <c r="JHP62" s="1"/>
      <c r="JHQ62" s="1"/>
      <c r="JHR62" s="1"/>
      <c r="JHS62" s="1"/>
      <c r="JHT62" s="1"/>
      <c r="JHU62" s="1"/>
      <c r="JHV62" s="1"/>
      <c r="JHW62" s="1"/>
      <c r="JHX62" s="1"/>
      <c r="JHY62" s="1"/>
      <c r="JHZ62" s="1"/>
      <c r="JIA62" s="1"/>
      <c r="JIB62" s="1"/>
      <c r="JIC62" s="1"/>
      <c r="JID62" s="1"/>
      <c r="JIE62" s="1"/>
      <c r="JIF62" s="1"/>
      <c r="JIG62" s="1"/>
      <c r="JIH62" s="1"/>
      <c r="JII62" s="1"/>
      <c r="JIJ62" s="1"/>
      <c r="JIK62" s="1"/>
      <c r="JIL62" s="1"/>
      <c r="JIM62" s="1"/>
      <c r="JIN62" s="1"/>
      <c r="JIO62" s="1"/>
      <c r="JIP62" s="1"/>
      <c r="JIQ62" s="1"/>
      <c r="JIR62" s="1"/>
      <c r="JIS62" s="1"/>
      <c r="JIT62" s="1"/>
      <c r="JIU62" s="1"/>
      <c r="JIV62" s="1"/>
      <c r="JIW62" s="1"/>
      <c r="JIX62" s="1"/>
      <c r="JIY62" s="1"/>
      <c r="JIZ62" s="1"/>
      <c r="JJA62" s="1"/>
      <c r="JJB62" s="1"/>
      <c r="JJC62" s="1"/>
      <c r="JJD62" s="1"/>
      <c r="JJE62" s="1"/>
      <c r="JJF62" s="1"/>
      <c r="JJG62" s="1"/>
      <c r="JJH62" s="1"/>
      <c r="JJI62" s="1"/>
      <c r="JJJ62" s="1"/>
      <c r="JJK62" s="1"/>
      <c r="JJL62" s="1"/>
      <c r="JJM62" s="1"/>
      <c r="JJN62" s="1"/>
      <c r="JJO62" s="1"/>
      <c r="JJP62" s="1"/>
      <c r="JJQ62" s="1"/>
      <c r="JJR62" s="1"/>
      <c r="JJS62" s="1"/>
      <c r="JJT62" s="1"/>
      <c r="JJU62" s="1"/>
      <c r="JJV62" s="1"/>
      <c r="JJW62" s="1"/>
      <c r="JJX62" s="1"/>
      <c r="JJY62" s="1"/>
      <c r="JJZ62" s="1"/>
      <c r="JKA62" s="1"/>
      <c r="JKB62" s="1"/>
      <c r="JKC62" s="1"/>
      <c r="JKD62" s="1"/>
      <c r="JKE62" s="1"/>
      <c r="JKF62" s="1"/>
      <c r="JKG62" s="1"/>
      <c r="JKH62" s="1"/>
      <c r="JKI62" s="1"/>
      <c r="JKJ62" s="1"/>
      <c r="JKK62" s="1"/>
      <c r="JKL62" s="1"/>
      <c r="JKM62" s="1"/>
      <c r="JKN62" s="1"/>
      <c r="JKO62" s="1"/>
      <c r="JKP62" s="1"/>
      <c r="JKQ62" s="1"/>
      <c r="JKR62" s="1"/>
      <c r="JKS62" s="1"/>
      <c r="JKT62" s="1"/>
      <c r="JKU62" s="1"/>
      <c r="JKV62" s="1"/>
      <c r="JKW62" s="1"/>
      <c r="JKX62" s="1"/>
      <c r="JKY62" s="1"/>
      <c r="JKZ62" s="1"/>
      <c r="JLA62" s="1"/>
      <c r="JLB62" s="1"/>
      <c r="JLC62" s="1"/>
      <c r="JLD62" s="1"/>
      <c r="JLE62" s="1"/>
      <c r="JLF62" s="1"/>
      <c r="JLG62" s="1"/>
      <c r="JLH62" s="1"/>
      <c r="JLI62" s="1"/>
      <c r="JLJ62" s="1"/>
      <c r="JLK62" s="1"/>
      <c r="JLL62" s="1"/>
      <c r="JLM62" s="1"/>
      <c r="JLN62" s="1"/>
      <c r="JLO62" s="1"/>
      <c r="JLP62" s="1"/>
      <c r="JLQ62" s="1"/>
      <c r="JLR62" s="1"/>
      <c r="JLS62" s="1"/>
      <c r="JLT62" s="1"/>
      <c r="JLU62" s="1"/>
      <c r="JLV62" s="1"/>
      <c r="JLW62" s="1"/>
      <c r="JLX62" s="1"/>
      <c r="JLY62" s="1"/>
      <c r="JLZ62" s="1"/>
      <c r="JMA62" s="1"/>
      <c r="JMB62" s="1"/>
      <c r="JMC62" s="1"/>
      <c r="JMD62" s="1"/>
      <c r="JME62" s="1"/>
      <c r="JMF62" s="1"/>
      <c r="JMG62" s="1"/>
      <c r="JMH62" s="1"/>
      <c r="JMI62" s="1"/>
      <c r="JMJ62" s="1"/>
      <c r="JMK62" s="1"/>
      <c r="JML62" s="1"/>
      <c r="JMM62" s="1"/>
      <c r="JMN62" s="1"/>
      <c r="JMO62" s="1"/>
      <c r="JMP62" s="1"/>
      <c r="JMQ62" s="1"/>
      <c r="JMR62" s="1"/>
      <c r="JMS62" s="1"/>
      <c r="JMT62" s="1"/>
      <c r="JMU62" s="1"/>
      <c r="JMV62" s="1"/>
      <c r="JMW62" s="1"/>
      <c r="JMX62" s="1"/>
      <c r="JMY62" s="1"/>
      <c r="JMZ62" s="1"/>
      <c r="JNA62" s="1"/>
      <c r="JNB62" s="1"/>
      <c r="JNC62" s="1"/>
      <c r="JND62" s="1"/>
      <c r="JNE62" s="1"/>
      <c r="JNF62" s="1"/>
      <c r="JNG62" s="1"/>
      <c r="JNH62" s="1"/>
      <c r="JNI62" s="1"/>
      <c r="JNJ62" s="1"/>
      <c r="JNK62" s="1"/>
      <c r="JNL62" s="1"/>
      <c r="JNM62" s="1"/>
      <c r="JNN62" s="1"/>
      <c r="JNO62" s="1"/>
      <c r="JNP62" s="1"/>
      <c r="JNQ62" s="1"/>
      <c r="JNR62" s="1"/>
      <c r="JNS62" s="1"/>
      <c r="JNT62" s="1"/>
      <c r="JNU62" s="1"/>
      <c r="JNV62" s="1"/>
      <c r="JNW62" s="1"/>
      <c r="JNX62" s="1"/>
      <c r="JNY62" s="1"/>
      <c r="JNZ62" s="1"/>
      <c r="JOA62" s="1"/>
      <c r="JOB62" s="1"/>
      <c r="JOC62" s="1"/>
      <c r="JOD62" s="1"/>
      <c r="JOE62" s="1"/>
      <c r="JOF62" s="1"/>
      <c r="JOG62" s="1"/>
      <c r="JOH62" s="1"/>
      <c r="JOI62" s="1"/>
      <c r="JOJ62" s="1"/>
      <c r="JOK62" s="1"/>
      <c r="JOL62" s="1"/>
      <c r="JOM62" s="1"/>
      <c r="JON62" s="1"/>
      <c r="JOO62" s="1"/>
      <c r="JOP62" s="1"/>
      <c r="JOQ62" s="1"/>
      <c r="JOR62" s="1"/>
      <c r="JOS62" s="1"/>
      <c r="JOT62" s="1"/>
      <c r="JOU62" s="1"/>
      <c r="JOV62" s="1"/>
      <c r="JOW62" s="1"/>
      <c r="JOX62" s="1"/>
      <c r="JOY62" s="1"/>
      <c r="JOZ62" s="1"/>
      <c r="JPA62" s="1"/>
      <c r="JPB62" s="1"/>
      <c r="JPC62" s="1"/>
      <c r="JPD62" s="1"/>
      <c r="JPE62" s="1"/>
      <c r="JPF62" s="1"/>
      <c r="JPG62" s="1"/>
      <c r="JPH62" s="1"/>
      <c r="JPI62" s="1"/>
      <c r="JPJ62" s="1"/>
      <c r="JPK62" s="1"/>
      <c r="JPL62" s="1"/>
      <c r="JPM62" s="1"/>
      <c r="JPN62" s="1"/>
      <c r="JPO62" s="1"/>
      <c r="JPP62" s="1"/>
      <c r="JPQ62" s="1"/>
      <c r="JPR62" s="1"/>
      <c r="JPS62" s="1"/>
      <c r="JPT62" s="1"/>
      <c r="JPU62" s="1"/>
      <c r="JPV62" s="1"/>
      <c r="JPW62" s="1"/>
      <c r="JPX62" s="1"/>
      <c r="JPY62" s="1"/>
      <c r="JPZ62" s="1"/>
      <c r="JQA62" s="1"/>
      <c r="JQB62" s="1"/>
      <c r="JQC62" s="1"/>
      <c r="JQD62" s="1"/>
      <c r="JQE62" s="1"/>
      <c r="JQF62" s="1"/>
      <c r="JQG62" s="1"/>
      <c r="JQH62" s="1"/>
      <c r="JQI62" s="1"/>
      <c r="JQJ62" s="1"/>
      <c r="JQK62" s="1"/>
      <c r="JQL62" s="1"/>
      <c r="JQM62" s="1"/>
      <c r="JQN62" s="1"/>
      <c r="JQO62" s="1"/>
      <c r="JQP62" s="1"/>
      <c r="JQQ62" s="1"/>
      <c r="JQR62" s="1"/>
      <c r="JQS62" s="1"/>
      <c r="JQT62" s="1"/>
      <c r="JQU62" s="1"/>
      <c r="JQV62" s="1"/>
      <c r="JQW62" s="1"/>
      <c r="JQX62" s="1"/>
      <c r="JQY62" s="1"/>
      <c r="JQZ62" s="1"/>
      <c r="JRA62" s="1"/>
      <c r="JRB62" s="1"/>
      <c r="JRC62" s="1"/>
      <c r="JRD62" s="1"/>
      <c r="JRE62" s="1"/>
      <c r="JRF62" s="1"/>
      <c r="JRG62" s="1"/>
      <c r="JRH62" s="1"/>
      <c r="JRI62" s="1"/>
      <c r="JRJ62" s="1"/>
      <c r="JRK62" s="1"/>
      <c r="JRL62" s="1"/>
      <c r="JRM62" s="1"/>
      <c r="JRN62" s="1"/>
      <c r="JRO62" s="1"/>
      <c r="JRP62" s="1"/>
      <c r="JRQ62" s="1"/>
      <c r="JRR62" s="1"/>
      <c r="JRS62" s="1"/>
      <c r="JRT62" s="1"/>
      <c r="JRU62" s="1"/>
      <c r="JRV62" s="1"/>
      <c r="JRW62" s="1"/>
      <c r="JRX62" s="1"/>
      <c r="JRY62" s="1"/>
      <c r="JRZ62" s="1"/>
      <c r="JSA62" s="1"/>
      <c r="JSB62" s="1"/>
      <c r="JSC62" s="1"/>
      <c r="JSD62" s="1"/>
      <c r="JSE62" s="1"/>
      <c r="JSF62" s="1"/>
      <c r="JSG62" s="1"/>
      <c r="JSH62" s="1"/>
      <c r="JSI62" s="1"/>
      <c r="JSJ62" s="1"/>
      <c r="JSK62" s="1"/>
      <c r="JSL62" s="1"/>
      <c r="JSM62" s="1"/>
      <c r="JSN62" s="1"/>
      <c r="JSO62" s="1"/>
      <c r="JSP62" s="1"/>
      <c r="JSQ62" s="1"/>
      <c r="JSR62" s="1"/>
      <c r="JSS62" s="1"/>
      <c r="JST62" s="1"/>
      <c r="JSU62" s="1"/>
      <c r="JSV62" s="1"/>
      <c r="JSW62" s="1"/>
      <c r="JSX62" s="1"/>
      <c r="JSY62" s="1"/>
      <c r="JSZ62" s="1"/>
      <c r="JTA62" s="1"/>
      <c r="JTB62" s="1"/>
      <c r="JTC62" s="1"/>
      <c r="JTD62" s="1"/>
      <c r="JTE62" s="1"/>
      <c r="JTF62" s="1"/>
      <c r="JTG62" s="1"/>
      <c r="JTH62" s="1"/>
      <c r="JTI62" s="1"/>
      <c r="JTJ62" s="1"/>
      <c r="JTK62" s="1"/>
      <c r="JTL62" s="1"/>
      <c r="JTM62" s="1"/>
      <c r="JTN62" s="1"/>
      <c r="JTO62" s="1"/>
      <c r="JTP62" s="1"/>
      <c r="JTQ62" s="1"/>
      <c r="JTR62" s="1"/>
      <c r="JTS62" s="1"/>
      <c r="JTT62" s="1"/>
      <c r="JTU62" s="1"/>
      <c r="JTV62" s="1"/>
      <c r="JTW62" s="1"/>
      <c r="JTX62" s="1"/>
      <c r="JTY62" s="1"/>
      <c r="JTZ62" s="1"/>
      <c r="JUA62" s="1"/>
      <c r="JUB62" s="1"/>
      <c r="JUC62" s="1"/>
      <c r="JUD62" s="1"/>
      <c r="JUE62" s="1"/>
      <c r="JUF62" s="1"/>
      <c r="JUG62" s="1"/>
      <c r="JUH62" s="1"/>
      <c r="JUI62" s="1"/>
      <c r="JUJ62" s="1"/>
      <c r="JUK62" s="1"/>
      <c r="JUL62" s="1"/>
      <c r="JUM62" s="1"/>
      <c r="JUN62" s="1"/>
      <c r="JUO62" s="1"/>
      <c r="JUP62" s="1"/>
      <c r="JUQ62" s="1"/>
      <c r="JUR62" s="1"/>
      <c r="JUS62" s="1"/>
      <c r="JUT62" s="1"/>
      <c r="JUU62" s="1"/>
      <c r="JUV62" s="1"/>
      <c r="JUW62" s="1"/>
      <c r="JUX62" s="1"/>
      <c r="JUY62" s="1"/>
      <c r="JUZ62" s="1"/>
      <c r="JVA62" s="1"/>
      <c r="JVB62" s="1"/>
      <c r="JVC62" s="1"/>
      <c r="JVD62" s="1"/>
      <c r="JVE62" s="1"/>
      <c r="JVF62" s="1"/>
      <c r="JVG62" s="1"/>
      <c r="JVH62" s="1"/>
      <c r="JVI62" s="1"/>
      <c r="JVJ62" s="1"/>
      <c r="JVK62" s="1"/>
      <c r="JVL62" s="1"/>
      <c r="JVM62" s="1"/>
      <c r="JVN62" s="1"/>
      <c r="JVO62" s="1"/>
      <c r="JVP62" s="1"/>
      <c r="JVQ62" s="1"/>
      <c r="JVR62" s="1"/>
      <c r="JVS62" s="1"/>
      <c r="JVT62" s="1"/>
      <c r="JVU62" s="1"/>
      <c r="JVV62" s="1"/>
      <c r="JVW62" s="1"/>
      <c r="JVX62" s="1"/>
      <c r="JVY62" s="1"/>
      <c r="JVZ62" s="1"/>
      <c r="JWA62" s="1"/>
      <c r="JWB62" s="1"/>
      <c r="JWC62" s="1"/>
      <c r="JWD62" s="1"/>
      <c r="JWE62" s="1"/>
      <c r="JWF62" s="1"/>
      <c r="JWG62" s="1"/>
      <c r="JWH62" s="1"/>
      <c r="JWI62" s="1"/>
      <c r="JWJ62" s="1"/>
      <c r="JWK62" s="1"/>
      <c r="JWL62" s="1"/>
      <c r="JWM62" s="1"/>
      <c r="JWN62" s="1"/>
      <c r="JWO62" s="1"/>
      <c r="JWP62" s="1"/>
      <c r="JWQ62" s="1"/>
      <c r="JWR62" s="1"/>
      <c r="JWS62" s="1"/>
      <c r="JWT62" s="1"/>
      <c r="JWU62" s="1"/>
      <c r="JWV62" s="1"/>
      <c r="JWW62" s="1"/>
      <c r="JWX62" s="1"/>
      <c r="JWY62" s="1"/>
      <c r="JWZ62" s="1"/>
      <c r="JXA62" s="1"/>
      <c r="JXB62" s="1"/>
      <c r="JXC62" s="1"/>
      <c r="JXD62" s="1"/>
      <c r="JXE62" s="1"/>
      <c r="JXF62" s="1"/>
      <c r="JXG62" s="1"/>
      <c r="JXH62" s="1"/>
      <c r="JXI62" s="1"/>
      <c r="JXJ62" s="1"/>
      <c r="JXK62" s="1"/>
      <c r="JXL62" s="1"/>
      <c r="JXM62" s="1"/>
      <c r="JXN62" s="1"/>
      <c r="JXO62" s="1"/>
      <c r="JXP62" s="1"/>
      <c r="JXQ62" s="1"/>
      <c r="JXR62" s="1"/>
      <c r="JXS62" s="1"/>
      <c r="JXT62" s="1"/>
      <c r="JXU62" s="1"/>
      <c r="JXV62" s="1"/>
      <c r="JXW62" s="1"/>
      <c r="JXX62" s="1"/>
      <c r="JXY62" s="1"/>
      <c r="JXZ62" s="1"/>
      <c r="JYA62" s="1"/>
      <c r="JYB62" s="1"/>
      <c r="JYC62" s="1"/>
      <c r="JYD62" s="1"/>
      <c r="JYE62" s="1"/>
      <c r="JYF62" s="1"/>
      <c r="JYG62" s="1"/>
      <c r="JYH62" s="1"/>
      <c r="JYI62" s="1"/>
      <c r="JYJ62" s="1"/>
      <c r="JYK62" s="1"/>
      <c r="JYL62" s="1"/>
      <c r="JYM62" s="1"/>
      <c r="JYN62" s="1"/>
      <c r="JYO62" s="1"/>
      <c r="JYP62" s="1"/>
      <c r="JYQ62" s="1"/>
      <c r="JYR62" s="1"/>
      <c r="JYS62" s="1"/>
      <c r="JYT62" s="1"/>
      <c r="JYU62" s="1"/>
      <c r="JYV62" s="1"/>
      <c r="JYW62" s="1"/>
      <c r="JYX62" s="1"/>
      <c r="JYY62" s="1"/>
      <c r="JYZ62" s="1"/>
      <c r="JZA62" s="1"/>
      <c r="JZB62" s="1"/>
      <c r="JZC62" s="1"/>
      <c r="JZD62" s="1"/>
      <c r="JZE62" s="1"/>
      <c r="JZF62" s="1"/>
      <c r="JZG62" s="1"/>
      <c r="JZH62" s="1"/>
      <c r="JZI62" s="1"/>
      <c r="JZJ62" s="1"/>
      <c r="JZK62" s="1"/>
      <c r="JZL62" s="1"/>
      <c r="JZM62" s="1"/>
      <c r="JZN62" s="1"/>
      <c r="JZO62" s="1"/>
      <c r="JZP62" s="1"/>
      <c r="JZQ62" s="1"/>
      <c r="JZR62" s="1"/>
      <c r="JZS62" s="1"/>
      <c r="JZT62" s="1"/>
      <c r="JZU62" s="1"/>
      <c r="JZV62" s="1"/>
      <c r="JZ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/>
      <c r="KAH62" s="1"/>
      <c r="KAI62" s="1"/>
      <c r="KAJ62" s="1"/>
      <c r="KAK62" s="1"/>
      <c r="KAL62" s="1"/>
      <c r="KAM62" s="1"/>
      <c r="KAN62" s="1"/>
      <c r="KAO62" s="1"/>
      <c r="KAP62" s="1"/>
      <c r="KAQ62" s="1"/>
      <c r="KAR62" s="1"/>
      <c r="KAS62" s="1"/>
      <c r="KAT62" s="1"/>
      <c r="KAU62" s="1"/>
      <c r="KAV62" s="1"/>
      <c r="KAW62" s="1"/>
      <c r="KAX62" s="1"/>
      <c r="KAY62" s="1"/>
      <c r="KAZ62" s="1"/>
      <c r="KBA62" s="1"/>
      <c r="KBB62" s="1"/>
      <c r="KBC62" s="1"/>
      <c r="KBD62" s="1"/>
      <c r="KBE62" s="1"/>
      <c r="KBF62" s="1"/>
      <c r="KBG62" s="1"/>
      <c r="KBH62" s="1"/>
      <c r="KBI62" s="1"/>
      <c r="KBJ62" s="1"/>
      <c r="KBK62" s="1"/>
      <c r="KBL62" s="1"/>
      <c r="KBM62" s="1"/>
      <c r="KBN62" s="1"/>
      <c r="KBO62" s="1"/>
      <c r="KBP62" s="1"/>
      <c r="KBQ62" s="1"/>
      <c r="KBR62" s="1"/>
      <c r="KBS62" s="1"/>
      <c r="KBT62" s="1"/>
      <c r="KBU62" s="1"/>
      <c r="KBV62" s="1"/>
      <c r="KBW62" s="1"/>
      <c r="KBX62" s="1"/>
      <c r="KBY62" s="1"/>
      <c r="KBZ62" s="1"/>
      <c r="KCA62" s="1"/>
      <c r="KCB62" s="1"/>
      <c r="KCC62" s="1"/>
      <c r="KCD62" s="1"/>
      <c r="KCE62" s="1"/>
      <c r="KCF62" s="1"/>
      <c r="KCG62" s="1"/>
      <c r="KCH62" s="1"/>
      <c r="KCI62" s="1"/>
      <c r="KCJ62" s="1"/>
      <c r="KCK62" s="1"/>
      <c r="KCL62" s="1"/>
      <c r="KCM62" s="1"/>
      <c r="KCN62" s="1"/>
      <c r="KCO62" s="1"/>
      <c r="KCP62" s="1"/>
      <c r="KCQ62" s="1"/>
      <c r="KCR62" s="1"/>
      <c r="KCS62" s="1"/>
      <c r="KCT62" s="1"/>
      <c r="KCU62" s="1"/>
      <c r="KCV62" s="1"/>
      <c r="KCW62" s="1"/>
      <c r="KCX62" s="1"/>
      <c r="KCY62" s="1"/>
      <c r="KCZ62" s="1"/>
      <c r="KDA62" s="1"/>
      <c r="KDB62" s="1"/>
      <c r="KDC62" s="1"/>
      <c r="KDD62" s="1"/>
      <c r="KDE62" s="1"/>
      <c r="KDF62" s="1"/>
      <c r="KDG62" s="1"/>
      <c r="KDH62" s="1"/>
      <c r="KDI62" s="1"/>
      <c r="KDJ62" s="1"/>
      <c r="KDK62" s="1"/>
      <c r="KDL62" s="1"/>
      <c r="KDM62" s="1"/>
      <c r="KDN62" s="1"/>
      <c r="KDO62" s="1"/>
      <c r="KDP62" s="1"/>
      <c r="KDQ62" s="1"/>
      <c r="KDR62" s="1"/>
      <c r="KDS62" s="1"/>
      <c r="KDT62" s="1"/>
      <c r="KDU62" s="1"/>
      <c r="KDV62" s="1"/>
      <c r="KDW62" s="1"/>
      <c r="KDX62" s="1"/>
      <c r="KDY62" s="1"/>
      <c r="KDZ62" s="1"/>
      <c r="KEA62" s="1"/>
      <c r="KEB62" s="1"/>
      <c r="KEC62" s="1"/>
      <c r="KED62" s="1"/>
      <c r="KEE62" s="1"/>
      <c r="KEF62" s="1"/>
      <c r="KEG62" s="1"/>
      <c r="KEH62" s="1"/>
      <c r="KEI62" s="1"/>
      <c r="KEJ62" s="1"/>
      <c r="KEK62" s="1"/>
      <c r="KEL62" s="1"/>
      <c r="KEM62" s="1"/>
      <c r="KEN62" s="1"/>
      <c r="KEO62" s="1"/>
      <c r="KEP62" s="1"/>
      <c r="KEQ62" s="1"/>
      <c r="KER62" s="1"/>
      <c r="KES62" s="1"/>
      <c r="KET62" s="1"/>
      <c r="KEU62" s="1"/>
      <c r="KEV62" s="1"/>
      <c r="KEW62" s="1"/>
      <c r="KEX62" s="1"/>
      <c r="KEY62" s="1"/>
      <c r="KEZ62" s="1"/>
      <c r="KFA62" s="1"/>
      <c r="KFB62" s="1"/>
      <c r="KFC62" s="1"/>
      <c r="KFD62" s="1"/>
      <c r="KFE62" s="1"/>
      <c r="KFF62" s="1"/>
      <c r="KFG62" s="1"/>
      <c r="KFH62" s="1"/>
      <c r="KFI62" s="1"/>
      <c r="KFJ62" s="1"/>
      <c r="KFK62" s="1"/>
      <c r="KFL62" s="1"/>
      <c r="KFM62" s="1"/>
      <c r="KFN62" s="1"/>
      <c r="KFO62" s="1"/>
      <c r="KFP62" s="1"/>
      <c r="KFQ62" s="1"/>
      <c r="KFR62" s="1"/>
      <c r="KFS62" s="1"/>
      <c r="KFT62" s="1"/>
      <c r="KFU62" s="1"/>
      <c r="KFV62" s="1"/>
      <c r="KFW62" s="1"/>
      <c r="KFX62" s="1"/>
      <c r="KFY62" s="1"/>
      <c r="KFZ62" s="1"/>
      <c r="KGA62" s="1"/>
      <c r="KGB62" s="1"/>
      <c r="KGC62" s="1"/>
      <c r="KGD62" s="1"/>
      <c r="KGE62" s="1"/>
      <c r="KGF62" s="1"/>
      <c r="KGG62" s="1"/>
      <c r="KGH62" s="1"/>
      <c r="KGI62" s="1"/>
      <c r="KGJ62" s="1"/>
      <c r="KGK62" s="1"/>
      <c r="KGL62" s="1"/>
      <c r="KGM62" s="1"/>
      <c r="KGN62" s="1"/>
      <c r="KGO62" s="1"/>
      <c r="KGP62" s="1"/>
      <c r="KGQ62" s="1"/>
      <c r="KGR62" s="1"/>
      <c r="KGS62" s="1"/>
      <c r="KGT62" s="1"/>
      <c r="KGU62" s="1"/>
      <c r="KGV62" s="1"/>
      <c r="KGW62" s="1"/>
      <c r="KGX62" s="1"/>
      <c r="KGY62" s="1"/>
      <c r="KGZ62" s="1"/>
      <c r="KHA62" s="1"/>
      <c r="KHB62" s="1"/>
      <c r="KHC62" s="1"/>
      <c r="KHD62" s="1"/>
      <c r="KHE62" s="1"/>
      <c r="KHF62" s="1"/>
      <c r="KHG62" s="1"/>
      <c r="KHH62" s="1"/>
      <c r="KHI62" s="1"/>
      <c r="KHJ62" s="1"/>
      <c r="KHK62" s="1"/>
      <c r="KHL62" s="1"/>
      <c r="KHM62" s="1"/>
      <c r="KHN62" s="1"/>
      <c r="KHO62" s="1"/>
      <c r="KHP62" s="1"/>
      <c r="KHQ62" s="1"/>
      <c r="KHR62" s="1"/>
      <c r="KHS62" s="1"/>
      <c r="KHT62" s="1"/>
      <c r="KHU62" s="1"/>
      <c r="KHV62" s="1"/>
      <c r="KHW62" s="1"/>
      <c r="KHX62" s="1"/>
      <c r="KHY62" s="1"/>
      <c r="KHZ62" s="1"/>
      <c r="KIA62" s="1"/>
      <c r="KIB62" s="1"/>
      <c r="KIC62" s="1"/>
      <c r="KID62" s="1"/>
      <c r="KIE62" s="1"/>
      <c r="KIF62" s="1"/>
      <c r="KIG62" s="1"/>
      <c r="KIH62" s="1"/>
      <c r="KII62" s="1"/>
      <c r="KIJ62" s="1"/>
      <c r="KIK62" s="1"/>
      <c r="KIL62" s="1"/>
      <c r="KIM62" s="1"/>
      <c r="KIN62" s="1"/>
      <c r="KIO62" s="1"/>
      <c r="KIP62" s="1"/>
      <c r="KIQ62" s="1"/>
      <c r="KIR62" s="1"/>
      <c r="KIS62" s="1"/>
      <c r="KIT62" s="1"/>
      <c r="KIU62" s="1"/>
      <c r="KIV62" s="1"/>
      <c r="KIW62" s="1"/>
      <c r="KIX62" s="1"/>
      <c r="KIY62" s="1"/>
      <c r="KIZ62" s="1"/>
      <c r="KJA62" s="1"/>
      <c r="KJB62" s="1"/>
      <c r="KJC62" s="1"/>
      <c r="KJD62" s="1"/>
      <c r="KJE62" s="1"/>
      <c r="KJF62" s="1"/>
      <c r="KJG62" s="1"/>
      <c r="KJH62" s="1"/>
      <c r="KJI62" s="1"/>
      <c r="KJJ62" s="1"/>
      <c r="KJK62" s="1"/>
      <c r="KJL62" s="1"/>
      <c r="KJM62" s="1"/>
      <c r="KJN62" s="1"/>
      <c r="KJO62" s="1"/>
      <c r="KJP62" s="1"/>
      <c r="KJQ62" s="1"/>
      <c r="KJR62" s="1"/>
      <c r="KJS62" s="1"/>
      <c r="KJT62" s="1"/>
      <c r="KJU62" s="1"/>
      <c r="KJV62" s="1"/>
      <c r="KJW62" s="1"/>
      <c r="KJX62" s="1"/>
      <c r="KJY62" s="1"/>
      <c r="KJZ62" s="1"/>
      <c r="KKA62" s="1"/>
      <c r="KKB62" s="1"/>
      <c r="KKC62" s="1"/>
      <c r="KKD62" s="1"/>
      <c r="KKE62" s="1"/>
      <c r="KKF62" s="1"/>
      <c r="KKG62" s="1"/>
      <c r="KKH62" s="1"/>
      <c r="KKI62" s="1"/>
      <c r="KKJ62" s="1"/>
      <c r="KKK62" s="1"/>
      <c r="KKL62" s="1"/>
      <c r="KKM62" s="1"/>
      <c r="KKN62" s="1"/>
      <c r="KKO62" s="1"/>
      <c r="KKP62" s="1"/>
      <c r="KKQ62" s="1"/>
      <c r="KKR62" s="1"/>
      <c r="KKS62" s="1"/>
      <c r="KKT62" s="1"/>
      <c r="KKU62" s="1"/>
      <c r="KKV62" s="1"/>
      <c r="KKW62" s="1"/>
      <c r="KKX62" s="1"/>
      <c r="KKY62" s="1"/>
      <c r="KKZ62" s="1"/>
      <c r="KLA62" s="1"/>
      <c r="KLB62" s="1"/>
      <c r="KLC62" s="1"/>
      <c r="KLD62" s="1"/>
      <c r="KLE62" s="1"/>
      <c r="KLF62" s="1"/>
      <c r="KLG62" s="1"/>
      <c r="KLH62" s="1"/>
      <c r="KLI62" s="1"/>
      <c r="KLJ62" s="1"/>
      <c r="KLK62" s="1"/>
      <c r="KLL62" s="1"/>
      <c r="KLM62" s="1"/>
      <c r="KLN62" s="1"/>
      <c r="KLO62" s="1"/>
      <c r="KLP62" s="1"/>
      <c r="KLQ62" s="1"/>
      <c r="KLR62" s="1"/>
      <c r="KLS62" s="1"/>
      <c r="KLT62" s="1"/>
      <c r="KLU62" s="1"/>
      <c r="KLV62" s="1"/>
      <c r="KLW62" s="1"/>
      <c r="KLX62" s="1"/>
      <c r="KLY62" s="1"/>
      <c r="KLZ62" s="1"/>
      <c r="KMA62" s="1"/>
      <c r="KMB62" s="1"/>
      <c r="KMC62" s="1"/>
      <c r="KMD62" s="1"/>
      <c r="KME62" s="1"/>
      <c r="KMF62" s="1"/>
      <c r="KMG62" s="1"/>
      <c r="KMH62" s="1"/>
      <c r="KMI62" s="1"/>
      <c r="KMJ62" s="1"/>
      <c r="KMK62" s="1"/>
      <c r="KML62" s="1"/>
      <c r="KMM62" s="1"/>
      <c r="KMN62" s="1"/>
      <c r="KMO62" s="1"/>
      <c r="KMP62" s="1"/>
      <c r="KMQ62" s="1"/>
      <c r="KMR62" s="1"/>
      <c r="KMS62" s="1"/>
      <c r="KMT62" s="1"/>
      <c r="KMU62" s="1"/>
      <c r="KMV62" s="1"/>
      <c r="KMW62" s="1"/>
      <c r="KMX62" s="1"/>
      <c r="KMY62" s="1"/>
      <c r="KMZ62" s="1"/>
      <c r="KNA62" s="1"/>
      <c r="KNB62" s="1"/>
      <c r="KNC62" s="1"/>
      <c r="KND62" s="1"/>
      <c r="KNE62" s="1"/>
      <c r="KNF62" s="1"/>
      <c r="KNG62" s="1"/>
      <c r="KNH62" s="1"/>
      <c r="KNI62" s="1"/>
      <c r="KNJ62" s="1"/>
      <c r="KNK62" s="1"/>
      <c r="KNL62" s="1"/>
      <c r="KNM62" s="1"/>
      <c r="KNN62" s="1"/>
      <c r="KNO62" s="1"/>
      <c r="KNP62" s="1"/>
      <c r="KNQ62" s="1"/>
      <c r="KNR62" s="1"/>
      <c r="KNS62" s="1"/>
      <c r="KNT62" s="1"/>
      <c r="KNU62" s="1"/>
      <c r="KNV62" s="1"/>
      <c r="KNW62" s="1"/>
      <c r="KNX62" s="1"/>
      <c r="KNY62" s="1"/>
      <c r="KNZ62" s="1"/>
      <c r="KOA62" s="1"/>
      <c r="KOB62" s="1"/>
      <c r="KOC62" s="1"/>
      <c r="KOD62" s="1"/>
      <c r="KOE62" s="1"/>
      <c r="KOF62" s="1"/>
      <c r="KOG62" s="1"/>
      <c r="KOH62" s="1"/>
      <c r="KOI62" s="1"/>
      <c r="KOJ62" s="1"/>
      <c r="KOK62" s="1"/>
      <c r="KOL62" s="1"/>
      <c r="KOM62" s="1"/>
      <c r="KON62" s="1"/>
      <c r="KOO62" s="1"/>
      <c r="KOP62" s="1"/>
      <c r="KOQ62" s="1"/>
      <c r="KOR62" s="1"/>
      <c r="KOS62" s="1"/>
      <c r="KOT62" s="1"/>
      <c r="KOU62" s="1"/>
      <c r="KOV62" s="1"/>
      <c r="KOW62" s="1"/>
      <c r="KOX62" s="1"/>
      <c r="KOY62" s="1"/>
      <c r="KOZ62" s="1"/>
      <c r="KPA62" s="1"/>
      <c r="KPB62" s="1"/>
      <c r="KPC62" s="1"/>
      <c r="KPD62" s="1"/>
      <c r="KPE62" s="1"/>
      <c r="KPF62" s="1"/>
      <c r="KPG62" s="1"/>
      <c r="KPH62" s="1"/>
      <c r="KPI62" s="1"/>
      <c r="KPJ62" s="1"/>
      <c r="KPK62" s="1"/>
      <c r="KPL62" s="1"/>
      <c r="KPM62" s="1"/>
      <c r="KPN62" s="1"/>
      <c r="KPO62" s="1"/>
      <c r="KPP62" s="1"/>
      <c r="KPQ62" s="1"/>
      <c r="KPR62" s="1"/>
      <c r="KPS62" s="1"/>
      <c r="KPT62" s="1"/>
      <c r="KPU62" s="1"/>
      <c r="KPV62" s="1"/>
      <c r="KPW62" s="1"/>
      <c r="KPX62" s="1"/>
      <c r="KPY62" s="1"/>
      <c r="KPZ62" s="1"/>
      <c r="KQA62" s="1"/>
      <c r="KQB62" s="1"/>
      <c r="KQC62" s="1"/>
      <c r="KQD62" s="1"/>
      <c r="KQE62" s="1"/>
      <c r="KQF62" s="1"/>
      <c r="KQG62" s="1"/>
      <c r="KQH62" s="1"/>
      <c r="KQI62" s="1"/>
      <c r="KQJ62" s="1"/>
      <c r="KQK62" s="1"/>
      <c r="KQL62" s="1"/>
      <c r="KQM62" s="1"/>
      <c r="KQN62" s="1"/>
      <c r="KQO62" s="1"/>
      <c r="KQP62" s="1"/>
      <c r="KQQ62" s="1"/>
      <c r="KQR62" s="1"/>
      <c r="KQS62" s="1"/>
      <c r="KQT62" s="1"/>
      <c r="KQU62" s="1"/>
      <c r="KQV62" s="1"/>
      <c r="KQW62" s="1"/>
      <c r="KQX62" s="1"/>
      <c r="KQY62" s="1"/>
      <c r="KQZ62" s="1"/>
      <c r="KRA62" s="1"/>
      <c r="KRB62" s="1"/>
      <c r="KRC62" s="1"/>
      <c r="KRD62" s="1"/>
      <c r="KRE62" s="1"/>
      <c r="KRF62" s="1"/>
      <c r="KRG62" s="1"/>
      <c r="KRH62" s="1"/>
      <c r="KRI62" s="1"/>
      <c r="KRJ62" s="1"/>
      <c r="KRK62" s="1"/>
      <c r="KRL62" s="1"/>
      <c r="KRM62" s="1"/>
      <c r="KRN62" s="1"/>
      <c r="KRO62" s="1"/>
      <c r="KRP62" s="1"/>
      <c r="KRQ62" s="1"/>
      <c r="KRR62" s="1"/>
      <c r="KRS62" s="1"/>
      <c r="KRT62" s="1"/>
      <c r="KRU62" s="1"/>
      <c r="KRV62" s="1"/>
      <c r="KRW62" s="1"/>
      <c r="KRX62" s="1"/>
      <c r="KRY62" s="1"/>
      <c r="KRZ62" s="1"/>
      <c r="KSA62" s="1"/>
      <c r="KSB62" s="1"/>
      <c r="KSC62" s="1"/>
      <c r="KSD62" s="1"/>
      <c r="KSE62" s="1"/>
      <c r="KSF62" s="1"/>
      <c r="KSG62" s="1"/>
      <c r="KSH62" s="1"/>
      <c r="KSI62" s="1"/>
      <c r="KSJ62" s="1"/>
      <c r="KSK62" s="1"/>
      <c r="KSL62" s="1"/>
      <c r="KSM62" s="1"/>
      <c r="KSN62" s="1"/>
      <c r="KSO62" s="1"/>
      <c r="KSP62" s="1"/>
      <c r="KSQ62" s="1"/>
      <c r="KSR62" s="1"/>
      <c r="KSS62" s="1"/>
      <c r="KST62" s="1"/>
      <c r="KSU62" s="1"/>
      <c r="KSV62" s="1"/>
      <c r="KSW62" s="1"/>
      <c r="KSX62" s="1"/>
      <c r="KSY62" s="1"/>
      <c r="KSZ62" s="1"/>
      <c r="KTA62" s="1"/>
      <c r="KTB62" s="1"/>
      <c r="KTC62" s="1"/>
      <c r="KTD62" s="1"/>
      <c r="KTE62" s="1"/>
      <c r="KTF62" s="1"/>
      <c r="KTG62" s="1"/>
      <c r="KTH62" s="1"/>
      <c r="KTI62" s="1"/>
      <c r="KTJ62" s="1"/>
      <c r="KTK62" s="1"/>
      <c r="KTL62" s="1"/>
      <c r="KTM62" s="1"/>
      <c r="KTN62" s="1"/>
      <c r="KTO62" s="1"/>
      <c r="KTP62" s="1"/>
      <c r="KTQ62" s="1"/>
      <c r="KTR62" s="1"/>
      <c r="KTS62" s="1"/>
      <c r="KTT62" s="1"/>
      <c r="KTU62" s="1"/>
      <c r="KTV62" s="1"/>
      <c r="KTW62" s="1"/>
      <c r="KTX62" s="1"/>
      <c r="KTY62" s="1"/>
      <c r="KTZ62" s="1"/>
      <c r="KUA62" s="1"/>
      <c r="KUB62" s="1"/>
      <c r="KUC62" s="1"/>
      <c r="KUD62" s="1"/>
      <c r="KUE62" s="1"/>
      <c r="KUF62" s="1"/>
      <c r="KUG62" s="1"/>
      <c r="KUH62" s="1"/>
      <c r="KUI62" s="1"/>
      <c r="KUJ62" s="1"/>
      <c r="KUK62" s="1"/>
      <c r="KUL62" s="1"/>
      <c r="KUM62" s="1"/>
      <c r="KUN62" s="1"/>
      <c r="KUO62" s="1"/>
      <c r="KUP62" s="1"/>
      <c r="KUQ62" s="1"/>
      <c r="KUR62" s="1"/>
      <c r="KUS62" s="1"/>
      <c r="KUT62" s="1"/>
      <c r="KUU62" s="1"/>
      <c r="KUV62" s="1"/>
      <c r="KUW62" s="1"/>
      <c r="KUX62" s="1"/>
      <c r="KUY62" s="1"/>
      <c r="KUZ62" s="1"/>
      <c r="KVA62" s="1"/>
      <c r="KVB62" s="1"/>
      <c r="KVC62" s="1"/>
      <c r="KVD62" s="1"/>
      <c r="KVE62" s="1"/>
      <c r="KVF62" s="1"/>
      <c r="KVG62" s="1"/>
      <c r="KVH62" s="1"/>
      <c r="KVI62" s="1"/>
      <c r="KVJ62" s="1"/>
      <c r="KVK62" s="1"/>
      <c r="KVL62" s="1"/>
      <c r="KVM62" s="1"/>
      <c r="KVN62" s="1"/>
      <c r="KVO62" s="1"/>
      <c r="KVP62" s="1"/>
      <c r="KVQ62" s="1"/>
      <c r="KVR62" s="1"/>
      <c r="KVS62" s="1"/>
      <c r="KVT62" s="1"/>
      <c r="KVU62" s="1"/>
      <c r="KVV62" s="1"/>
      <c r="KVW62" s="1"/>
      <c r="KVX62" s="1"/>
      <c r="KVY62" s="1"/>
      <c r="KVZ62" s="1"/>
      <c r="KWA62" s="1"/>
      <c r="KWB62" s="1"/>
      <c r="KWC62" s="1"/>
      <c r="KWD62" s="1"/>
      <c r="KWE62" s="1"/>
      <c r="KWF62" s="1"/>
      <c r="KWG62" s="1"/>
      <c r="KWH62" s="1"/>
      <c r="KWI62" s="1"/>
      <c r="KWJ62" s="1"/>
      <c r="KWK62" s="1"/>
      <c r="KWL62" s="1"/>
      <c r="KWM62" s="1"/>
      <c r="KWN62" s="1"/>
      <c r="KWO62" s="1"/>
      <c r="KWP62" s="1"/>
      <c r="KWQ62" s="1"/>
      <c r="KWR62" s="1"/>
      <c r="KWS62" s="1"/>
      <c r="KWT62" s="1"/>
      <c r="KWU62" s="1"/>
      <c r="KWV62" s="1"/>
      <c r="KWW62" s="1"/>
      <c r="KWX62" s="1"/>
      <c r="KWY62" s="1"/>
      <c r="KWZ62" s="1"/>
      <c r="KXA62" s="1"/>
      <c r="KXB62" s="1"/>
      <c r="KXC62" s="1"/>
      <c r="KXD62" s="1"/>
      <c r="KXE62" s="1"/>
      <c r="KXF62" s="1"/>
      <c r="KXG62" s="1"/>
      <c r="KXH62" s="1"/>
      <c r="KXI62" s="1"/>
      <c r="KXJ62" s="1"/>
      <c r="KXK62" s="1"/>
      <c r="KXL62" s="1"/>
      <c r="KXM62" s="1"/>
      <c r="KXN62" s="1"/>
      <c r="KXO62" s="1"/>
      <c r="KXP62" s="1"/>
      <c r="KXQ62" s="1"/>
      <c r="KXR62" s="1"/>
      <c r="KXS62" s="1"/>
      <c r="KXT62" s="1"/>
      <c r="KXU62" s="1"/>
      <c r="KXV62" s="1"/>
      <c r="KXW62" s="1"/>
      <c r="KXX62" s="1"/>
      <c r="KXY62" s="1"/>
      <c r="KXZ62" s="1"/>
      <c r="KYA62" s="1"/>
      <c r="KYB62" s="1"/>
      <c r="KYC62" s="1"/>
      <c r="KYD62" s="1"/>
      <c r="KYE62" s="1"/>
      <c r="KYF62" s="1"/>
      <c r="KYG62" s="1"/>
      <c r="KYH62" s="1"/>
      <c r="KYI62" s="1"/>
      <c r="KYJ62" s="1"/>
      <c r="KYK62" s="1"/>
      <c r="KYL62" s="1"/>
      <c r="KYM62" s="1"/>
      <c r="KYN62" s="1"/>
      <c r="KYO62" s="1"/>
      <c r="KYP62" s="1"/>
      <c r="KYQ62" s="1"/>
      <c r="KYR62" s="1"/>
      <c r="KYS62" s="1"/>
      <c r="KYT62" s="1"/>
      <c r="KYU62" s="1"/>
      <c r="KYV62" s="1"/>
      <c r="KYW62" s="1"/>
      <c r="KYX62" s="1"/>
      <c r="KYY62" s="1"/>
      <c r="KYZ62" s="1"/>
      <c r="KZA62" s="1"/>
      <c r="KZB62" s="1"/>
      <c r="KZC62" s="1"/>
      <c r="KZD62" s="1"/>
      <c r="KZE62" s="1"/>
      <c r="KZF62" s="1"/>
      <c r="KZG62" s="1"/>
      <c r="KZH62" s="1"/>
      <c r="KZI62" s="1"/>
      <c r="KZJ62" s="1"/>
      <c r="KZK62" s="1"/>
      <c r="KZL62" s="1"/>
      <c r="KZM62" s="1"/>
      <c r="KZN62" s="1"/>
      <c r="KZO62" s="1"/>
      <c r="KZP62" s="1"/>
      <c r="KZQ62" s="1"/>
      <c r="KZR62" s="1"/>
      <c r="KZS62" s="1"/>
      <c r="KZT62" s="1"/>
      <c r="KZU62" s="1"/>
      <c r="KZV62" s="1"/>
      <c r="KZW62" s="1"/>
      <c r="KZX62" s="1"/>
      <c r="KZY62" s="1"/>
      <c r="KZZ62" s="1"/>
      <c r="LAA62" s="1"/>
      <c r="LAB62" s="1"/>
      <c r="LAC62" s="1"/>
      <c r="LAD62" s="1"/>
      <c r="LAE62" s="1"/>
      <c r="LAF62" s="1"/>
      <c r="LAG62" s="1"/>
      <c r="LAH62" s="1"/>
      <c r="LAI62" s="1"/>
      <c r="LAJ62" s="1"/>
      <c r="LAK62" s="1"/>
      <c r="LAL62" s="1"/>
      <c r="LAM62" s="1"/>
      <c r="LAN62" s="1"/>
      <c r="LAO62" s="1"/>
      <c r="LAP62" s="1"/>
      <c r="LAQ62" s="1"/>
      <c r="LAR62" s="1"/>
      <c r="LAS62" s="1"/>
      <c r="LAT62" s="1"/>
      <c r="LAU62" s="1"/>
      <c r="LAV62" s="1"/>
      <c r="LAW62" s="1"/>
      <c r="LAX62" s="1"/>
      <c r="LAY62" s="1"/>
      <c r="LAZ62" s="1"/>
      <c r="LBA62" s="1"/>
      <c r="LBB62" s="1"/>
      <c r="LBC62" s="1"/>
      <c r="LBD62" s="1"/>
      <c r="LBE62" s="1"/>
      <c r="LBF62" s="1"/>
      <c r="LBG62" s="1"/>
      <c r="LBH62" s="1"/>
      <c r="LBI62" s="1"/>
      <c r="LBJ62" s="1"/>
      <c r="LBK62" s="1"/>
      <c r="LBL62" s="1"/>
      <c r="LBM62" s="1"/>
      <c r="LBN62" s="1"/>
      <c r="LBO62" s="1"/>
      <c r="LBP62" s="1"/>
      <c r="LBQ62" s="1"/>
      <c r="LBR62" s="1"/>
      <c r="LBS62" s="1"/>
      <c r="LBT62" s="1"/>
      <c r="LBU62" s="1"/>
      <c r="LBV62" s="1"/>
      <c r="LBW62" s="1"/>
      <c r="LBX62" s="1"/>
      <c r="LBY62" s="1"/>
      <c r="LBZ62" s="1"/>
      <c r="LCA62" s="1"/>
      <c r="LCB62" s="1"/>
      <c r="LCC62" s="1"/>
      <c r="LCD62" s="1"/>
      <c r="LCE62" s="1"/>
      <c r="LCF62" s="1"/>
      <c r="LCG62" s="1"/>
      <c r="LCH62" s="1"/>
      <c r="LCI62" s="1"/>
      <c r="LCJ62" s="1"/>
      <c r="LCK62" s="1"/>
      <c r="LCL62" s="1"/>
      <c r="LCM62" s="1"/>
      <c r="LCN62" s="1"/>
      <c r="LCO62" s="1"/>
      <c r="LCP62" s="1"/>
      <c r="LCQ62" s="1"/>
      <c r="LCR62" s="1"/>
      <c r="LCS62" s="1"/>
      <c r="LCT62" s="1"/>
      <c r="LCU62" s="1"/>
      <c r="LCV62" s="1"/>
      <c r="LCW62" s="1"/>
      <c r="LCX62" s="1"/>
      <c r="LCY62" s="1"/>
      <c r="LCZ62" s="1"/>
      <c r="LDA62" s="1"/>
      <c r="LDB62" s="1"/>
      <c r="LDC62" s="1"/>
      <c r="LDD62" s="1"/>
      <c r="LDE62" s="1"/>
      <c r="LDF62" s="1"/>
      <c r="LDG62" s="1"/>
      <c r="LDH62" s="1"/>
      <c r="LDI62" s="1"/>
      <c r="LDJ62" s="1"/>
      <c r="LDK62" s="1"/>
      <c r="LDL62" s="1"/>
      <c r="LDM62" s="1"/>
      <c r="LDN62" s="1"/>
      <c r="LDO62" s="1"/>
      <c r="LDP62" s="1"/>
      <c r="LDQ62" s="1"/>
      <c r="LDR62" s="1"/>
      <c r="LDS62" s="1"/>
      <c r="LDT62" s="1"/>
      <c r="LDU62" s="1"/>
      <c r="LDV62" s="1"/>
      <c r="LDW62" s="1"/>
      <c r="LDX62" s="1"/>
      <c r="LDY62" s="1"/>
      <c r="LDZ62" s="1"/>
      <c r="LEA62" s="1"/>
      <c r="LEB62" s="1"/>
      <c r="LEC62" s="1"/>
      <c r="LED62" s="1"/>
      <c r="LEE62" s="1"/>
      <c r="LEF62" s="1"/>
      <c r="LEG62" s="1"/>
      <c r="LEH62" s="1"/>
      <c r="LEI62" s="1"/>
      <c r="LEJ62" s="1"/>
      <c r="LEK62" s="1"/>
      <c r="LEL62" s="1"/>
      <c r="LEM62" s="1"/>
      <c r="LEN62" s="1"/>
      <c r="LEO62" s="1"/>
      <c r="LEP62" s="1"/>
      <c r="LEQ62" s="1"/>
      <c r="LER62" s="1"/>
      <c r="LES62" s="1"/>
      <c r="LET62" s="1"/>
      <c r="LEU62" s="1"/>
      <c r="LEV62" s="1"/>
      <c r="LEW62" s="1"/>
      <c r="LEX62" s="1"/>
      <c r="LEY62" s="1"/>
      <c r="LEZ62" s="1"/>
      <c r="LFA62" s="1"/>
      <c r="LFB62" s="1"/>
      <c r="LFC62" s="1"/>
      <c r="LFD62" s="1"/>
      <c r="LFE62" s="1"/>
      <c r="LFF62" s="1"/>
      <c r="LFG62" s="1"/>
      <c r="LFH62" s="1"/>
      <c r="LFI62" s="1"/>
      <c r="LFJ62" s="1"/>
      <c r="LFK62" s="1"/>
      <c r="LFL62" s="1"/>
      <c r="LFM62" s="1"/>
      <c r="LFN62" s="1"/>
      <c r="LFO62" s="1"/>
      <c r="LFP62" s="1"/>
      <c r="LFQ62" s="1"/>
      <c r="LFR62" s="1"/>
      <c r="LFS62" s="1"/>
      <c r="LFT62" s="1"/>
      <c r="LFU62" s="1"/>
      <c r="LFV62" s="1"/>
      <c r="LFW62" s="1"/>
      <c r="LFX62" s="1"/>
      <c r="LFY62" s="1"/>
      <c r="LFZ62" s="1"/>
      <c r="LGA62" s="1"/>
      <c r="LGB62" s="1"/>
      <c r="LGC62" s="1"/>
      <c r="LGD62" s="1"/>
      <c r="LGE62" s="1"/>
      <c r="LGF62" s="1"/>
      <c r="LGG62" s="1"/>
      <c r="LGH62" s="1"/>
      <c r="LGI62" s="1"/>
      <c r="LGJ62" s="1"/>
      <c r="LGK62" s="1"/>
      <c r="LGL62" s="1"/>
      <c r="LGM62" s="1"/>
      <c r="LGN62" s="1"/>
      <c r="LGO62" s="1"/>
      <c r="LGP62" s="1"/>
      <c r="LGQ62" s="1"/>
      <c r="LGR62" s="1"/>
      <c r="LGS62" s="1"/>
      <c r="LGT62" s="1"/>
      <c r="LGU62" s="1"/>
      <c r="LGV62" s="1"/>
      <c r="LGW62" s="1"/>
      <c r="LGX62" s="1"/>
      <c r="LGY62" s="1"/>
      <c r="LGZ62" s="1"/>
      <c r="LHA62" s="1"/>
      <c r="LHB62" s="1"/>
      <c r="LHC62" s="1"/>
      <c r="LHD62" s="1"/>
      <c r="LHE62" s="1"/>
      <c r="LHF62" s="1"/>
      <c r="LHG62" s="1"/>
      <c r="LHH62" s="1"/>
      <c r="LHI62" s="1"/>
      <c r="LHJ62" s="1"/>
      <c r="LHK62" s="1"/>
      <c r="LHL62" s="1"/>
      <c r="LHM62" s="1"/>
      <c r="LHN62" s="1"/>
      <c r="LHO62" s="1"/>
      <c r="LHP62" s="1"/>
      <c r="LHQ62" s="1"/>
      <c r="LHR62" s="1"/>
      <c r="LHS62" s="1"/>
      <c r="LHT62" s="1"/>
      <c r="LHU62" s="1"/>
      <c r="LHV62" s="1"/>
      <c r="LHW62" s="1"/>
      <c r="LHX62" s="1"/>
      <c r="LHY62" s="1"/>
      <c r="LHZ62" s="1"/>
      <c r="LIA62" s="1"/>
      <c r="LIB62" s="1"/>
      <c r="LIC62" s="1"/>
      <c r="LID62" s="1"/>
      <c r="LIE62" s="1"/>
      <c r="LIF62" s="1"/>
      <c r="LIG62" s="1"/>
      <c r="LIH62" s="1"/>
      <c r="LII62" s="1"/>
      <c r="LIJ62" s="1"/>
      <c r="LIK62" s="1"/>
      <c r="LIL62" s="1"/>
      <c r="LIM62" s="1"/>
      <c r="LIN62" s="1"/>
      <c r="LIO62" s="1"/>
      <c r="LIP62" s="1"/>
      <c r="LIQ62" s="1"/>
      <c r="LIR62" s="1"/>
      <c r="LIS62" s="1"/>
      <c r="LIT62" s="1"/>
      <c r="LIU62" s="1"/>
      <c r="LIV62" s="1"/>
      <c r="LIW62" s="1"/>
      <c r="LIX62" s="1"/>
      <c r="LIY62" s="1"/>
      <c r="LIZ62" s="1"/>
      <c r="LJA62" s="1"/>
      <c r="LJB62" s="1"/>
      <c r="LJC62" s="1"/>
      <c r="LJD62" s="1"/>
      <c r="LJE62" s="1"/>
      <c r="LJF62" s="1"/>
      <c r="LJG62" s="1"/>
      <c r="LJH62" s="1"/>
      <c r="LJI62" s="1"/>
      <c r="LJJ62" s="1"/>
      <c r="LJK62" s="1"/>
      <c r="LJL62" s="1"/>
      <c r="LJM62" s="1"/>
      <c r="LJN62" s="1"/>
      <c r="LJO62" s="1"/>
      <c r="LJP62" s="1"/>
      <c r="LJQ62" s="1"/>
      <c r="LJR62" s="1"/>
      <c r="LJS62" s="1"/>
      <c r="LJT62" s="1"/>
      <c r="LJU62" s="1"/>
      <c r="LJV62" s="1"/>
      <c r="LJW62" s="1"/>
      <c r="LJX62" s="1"/>
      <c r="LJY62" s="1"/>
      <c r="LJZ62" s="1"/>
      <c r="LKA62" s="1"/>
      <c r="LKB62" s="1"/>
      <c r="LKC62" s="1"/>
      <c r="LKD62" s="1"/>
      <c r="LKE62" s="1"/>
      <c r="LKF62" s="1"/>
      <c r="LKG62" s="1"/>
      <c r="LKH62" s="1"/>
      <c r="LKI62" s="1"/>
      <c r="LKJ62" s="1"/>
      <c r="LKK62" s="1"/>
      <c r="LKL62" s="1"/>
      <c r="LKM62" s="1"/>
      <c r="LKN62" s="1"/>
      <c r="LKO62" s="1"/>
      <c r="LKP62" s="1"/>
      <c r="LKQ62" s="1"/>
      <c r="LKR62" s="1"/>
      <c r="LKS62" s="1"/>
      <c r="LKT62" s="1"/>
      <c r="LKU62" s="1"/>
      <c r="LKV62" s="1"/>
      <c r="LKW62" s="1"/>
      <c r="LKX62" s="1"/>
      <c r="LKY62" s="1"/>
      <c r="LKZ62" s="1"/>
      <c r="LLA62" s="1"/>
      <c r="LLB62" s="1"/>
      <c r="LLC62" s="1"/>
      <c r="LLD62" s="1"/>
      <c r="LLE62" s="1"/>
      <c r="LLF62" s="1"/>
      <c r="LLG62" s="1"/>
      <c r="LLH62" s="1"/>
      <c r="LLI62" s="1"/>
      <c r="LLJ62" s="1"/>
      <c r="LLK62" s="1"/>
      <c r="LLL62" s="1"/>
      <c r="LLM62" s="1"/>
      <c r="LLN62" s="1"/>
      <c r="LLO62" s="1"/>
      <c r="LLP62" s="1"/>
      <c r="LLQ62" s="1"/>
      <c r="LLR62" s="1"/>
      <c r="LLS62" s="1"/>
      <c r="LLT62" s="1"/>
      <c r="LLU62" s="1"/>
      <c r="LLV62" s="1"/>
      <c r="LLW62" s="1"/>
      <c r="LLX62" s="1"/>
      <c r="LLY62" s="1"/>
      <c r="LLZ62" s="1"/>
      <c r="LMA62" s="1"/>
      <c r="LMB62" s="1"/>
      <c r="LMC62" s="1"/>
      <c r="LMD62" s="1"/>
      <c r="LME62" s="1"/>
      <c r="LMF62" s="1"/>
      <c r="LMG62" s="1"/>
      <c r="LMH62" s="1"/>
      <c r="LMI62" s="1"/>
      <c r="LMJ62" s="1"/>
      <c r="LMK62" s="1"/>
      <c r="LML62" s="1"/>
      <c r="LMM62" s="1"/>
      <c r="LMN62" s="1"/>
      <c r="LMO62" s="1"/>
      <c r="LMP62" s="1"/>
      <c r="LMQ62" s="1"/>
      <c r="LMR62" s="1"/>
      <c r="LMS62" s="1"/>
      <c r="LMT62" s="1"/>
      <c r="LMU62" s="1"/>
      <c r="LMV62" s="1"/>
      <c r="LMW62" s="1"/>
      <c r="LMX62" s="1"/>
      <c r="LMY62" s="1"/>
      <c r="LMZ62" s="1"/>
      <c r="LNA62" s="1"/>
      <c r="LNB62" s="1"/>
      <c r="LNC62" s="1"/>
      <c r="LND62" s="1"/>
      <c r="LNE62" s="1"/>
      <c r="LNF62" s="1"/>
      <c r="LNG62" s="1"/>
      <c r="LNH62" s="1"/>
      <c r="LNI62" s="1"/>
      <c r="LNJ62" s="1"/>
      <c r="LNK62" s="1"/>
      <c r="LNL62" s="1"/>
      <c r="LNM62" s="1"/>
      <c r="LNN62" s="1"/>
      <c r="LNO62" s="1"/>
      <c r="LNP62" s="1"/>
      <c r="LNQ62" s="1"/>
      <c r="LNR62" s="1"/>
      <c r="LNS62" s="1"/>
      <c r="LNT62" s="1"/>
      <c r="LNU62" s="1"/>
      <c r="LNV62" s="1"/>
      <c r="LNW62" s="1"/>
      <c r="LNX62" s="1"/>
      <c r="LNY62" s="1"/>
      <c r="LNZ62" s="1"/>
      <c r="LOA62" s="1"/>
      <c r="LOB62" s="1"/>
      <c r="LOC62" s="1"/>
      <c r="LOD62" s="1"/>
      <c r="LOE62" s="1"/>
      <c r="LOF62" s="1"/>
      <c r="LOG62" s="1"/>
      <c r="LOH62" s="1"/>
      <c r="LOI62" s="1"/>
      <c r="LOJ62" s="1"/>
      <c r="LOK62" s="1"/>
      <c r="LOL62" s="1"/>
      <c r="LOM62" s="1"/>
      <c r="LON62" s="1"/>
      <c r="LOO62" s="1"/>
      <c r="LOP62" s="1"/>
      <c r="LOQ62" s="1"/>
      <c r="LOR62" s="1"/>
      <c r="LOS62" s="1"/>
      <c r="LOT62" s="1"/>
      <c r="LOU62" s="1"/>
      <c r="LOV62" s="1"/>
      <c r="LOW62" s="1"/>
      <c r="LOX62" s="1"/>
      <c r="LOY62" s="1"/>
      <c r="LOZ62" s="1"/>
      <c r="LPA62" s="1"/>
      <c r="LPB62" s="1"/>
      <c r="LPC62" s="1"/>
      <c r="LPD62" s="1"/>
      <c r="LPE62" s="1"/>
      <c r="LPF62" s="1"/>
      <c r="LPG62" s="1"/>
      <c r="LPH62" s="1"/>
      <c r="LPI62" s="1"/>
      <c r="LPJ62" s="1"/>
      <c r="LPK62" s="1"/>
      <c r="LPL62" s="1"/>
      <c r="LPM62" s="1"/>
      <c r="LPN62" s="1"/>
      <c r="LPO62" s="1"/>
      <c r="LPP62" s="1"/>
      <c r="LPQ62" s="1"/>
      <c r="LPR62" s="1"/>
      <c r="LPS62" s="1"/>
      <c r="LPT62" s="1"/>
      <c r="LPU62" s="1"/>
      <c r="LPV62" s="1"/>
      <c r="LPW62" s="1"/>
      <c r="LPX62" s="1"/>
      <c r="LPY62" s="1"/>
      <c r="LPZ62" s="1"/>
      <c r="LQA62" s="1"/>
      <c r="LQB62" s="1"/>
      <c r="LQC62" s="1"/>
      <c r="LQD62" s="1"/>
      <c r="LQE62" s="1"/>
      <c r="LQF62" s="1"/>
      <c r="LQG62" s="1"/>
      <c r="LQH62" s="1"/>
      <c r="LQI62" s="1"/>
      <c r="LQJ62" s="1"/>
      <c r="LQK62" s="1"/>
      <c r="LQL62" s="1"/>
      <c r="LQM62" s="1"/>
      <c r="LQN62" s="1"/>
      <c r="LQO62" s="1"/>
      <c r="LQP62" s="1"/>
      <c r="LQQ62" s="1"/>
      <c r="LQR62" s="1"/>
      <c r="LQS62" s="1"/>
      <c r="LQT62" s="1"/>
      <c r="LQU62" s="1"/>
      <c r="LQV62" s="1"/>
      <c r="LQW62" s="1"/>
      <c r="LQX62" s="1"/>
      <c r="LQY62" s="1"/>
      <c r="LQZ62" s="1"/>
      <c r="LRA62" s="1"/>
      <c r="LRB62" s="1"/>
      <c r="LRC62" s="1"/>
      <c r="LRD62" s="1"/>
      <c r="LRE62" s="1"/>
      <c r="LRF62" s="1"/>
      <c r="LRG62" s="1"/>
      <c r="LRH62" s="1"/>
      <c r="LRI62" s="1"/>
      <c r="LRJ62" s="1"/>
      <c r="LRK62" s="1"/>
      <c r="LRL62" s="1"/>
      <c r="LRM62" s="1"/>
      <c r="LRN62" s="1"/>
      <c r="LRO62" s="1"/>
      <c r="LRP62" s="1"/>
      <c r="LRQ62" s="1"/>
      <c r="LRR62" s="1"/>
      <c r="LRS62" s="1"/>
      <c r="LRT62" s="1"/>
      <c r="LRU62" s="1"/>
      <c r="LRV62" s="1"/>
      <c r="LRW62" s="1"/>
      <c r="LRX62" s="1"/>
      <c r="LRY62" s="1"/>
      <c r="LRZ62" s="1"/>
      <c r="LSA62" s="1"/>
      <c r="LSB62" s="1"/>
      <c r="LSC62" s="1"/>
      <c r="LSD62" s="1"/>
      <c r="LSE62" s="1"/>
      <c r="LSF62" s="1"/>
      <c r="LSG62" s="1"/>
      <c r="LSH62" s="1"/>
      <c r="LSI62" s="1"/>
      <c r="LSJ62" s="1"/>
      <c r="LSK62" s="1"/>
      <c r="LSL62" s="1"/>
      <c r="LSM62" s="1"/>
      <c r="LSN62" s="1"/>
      <c r="LSO62" s="1"/>
      <c r="LSP62" s="1"/>
      <c r="LSQ62" s="1"/>
      <c r="LSR62" s="1"/>
      <c r="LSS62" s="1"/>
      <c r="LST62" s="1"/>
      <c r="LSU62" s="1"/>
      <c r="LSV62" s="1"/>
      <c r="LSW62" s="1"/>
      <c r="LSX62" s="1"/>
      <c r="LSY62" s="1"/>
      <c r="LSZ62" s="1"/>
      <c r="LTA62" s="1"/>
      <c r="LTB62" s="1"/>
      <c r="LTC62" s="1"/>
      <c r="LTD62" s="1"/>
      <c r="LTE62" s="1"/>
      <c r="LTF62" s="1"/>
      <c r="LTG62" s="1"/>
      <c r="LTH62" s="1"/>
      <c r="LTI62" s="1"/>
      <c r="LTJ62" s="1"/>
      <c r="LTK62" s="1"/>
      <c r="LTL62" s="1"/>
      <c r="LTM62" s="1"/>
      <c r="LTN62" s="1"/>
      <c r="LTO62" s="1"/>
      <c r="LTP62" s="1"/>
      <c r="LTQ62" s="1"/>
      <c r="LTR62" s="1"/>
      <c r="LTS62" s="1"/>
      <c r="LTT62" s="1"/>
      <c r="LTU62" s="1"/>
      <c r="LTV62" s="1"/>
      <c r="LTW62" s="1"/>
      <c r="LTX62" s="1"/>
      <c r="LTY62" s="1"/>
      <c r="LTZ62" s="1"/>
      <c r="LUA62" s="1"/>
      <c r="LUB62" s="1"/>
      <c r="LUC62" s="1"/>
      <c r="LUD62" s="1"/>
      <c r="LUE62" s="1"/>
      <c r="LUF62" s="1"/>
      <c r="LUG62" s="1"/>
      <c r="LUH62" s="1"/>
      <c r="LUI62" s="1"/>
      <c r="LUJ62" s="1"/>
      <c r="LUK62" s="1"/>
      <c r="LUL62" s="1"/>
      <c r="LUM62" s="1"/>
      <c r="LUN62" s="1"/>
      <c r="LUO62" s="1"/>
      <c r="LUP62" s="1"/>
      <c r="LUQ62" s="1"/>
      <c r="LUR62" s="1"/>
      <c r="LUS62" s="1"/>
      <c r="LUT62" s="1"/>
      <c r="LUU62" s="1"/>
      <c r="LUV62" s="1"/>
      <c r="LUW62" s="1"/>
      <c r="LUX62" s="1"/>
      <c r="LUY62" s="1"/>
      <c r="LUZ62" s="1"/>
      <c r="LVA62" s="1"/>
      <c r="LVB62" s="1"/>
      <c r="LVC62" s="1"/>
      <c r="LVD62" s="1"/>
      <c r="LVE62" s="1"/>
      <c r="LVF62" s="1"/>
      <c r="LVG62" s="1"/>
      <c r="LVH62" s="1"/>
      <c r="LVI62" s="1"/>
      <c r="LVJ62" s="1"/>
      <c r="LVK62" s="1"/>
      <c r="LVL62" s="1"/>
      <c r="LVM62" s="1"/>
      <c r="LVN62" s="1"/>
      <c r="LVO62" s="1"/>
      <c r="LVP62" s="1"/>
      <c r="LVQ62" s="1"/>
      <c r="LVR62" s="1"/>
      <c r="LVS62" s="1"/>
      <c r="LVT62" s="1"/>
      <c r="LVU62" s="1"/>
      <c r="LVV62" s="1"/>
      <c r="LVW62" s="1"/>
      <c r="LVX62" s="1"/>
      <c r="LVY62" s="1"/>
      <c r="LVZ62" s="1"/>
      <c r="LWA62" s="1"/>
      <c r="LWB62" s="1"/>
      <c r="LWC62" s="1"/>
      <c r="LWD62" s="1"/>
      <c r="LWE62" s="1"/>
      <c r="LWF62" s="1"/>
      <c r="LWG62" s="1"/>
      <c r="LWH62" s="1"/>
      <c r="LWI62" s="1"/>
      <c r="LWJ62" s="1"/>
      <c r="LWK62" s="1"/>
      <c r="LWL62" s="1"/>
      <c r="LWM62" s="1"/>
      <c r="LWN62" s="1"/>
      <c r="LWO62" s="1"/>
      <c r="LWP62" s="1"/>
      <c r="LWQ62" s="1"/>
      <c r="LWR62" s="1"/>
      <c r="LWS62" s="1"/>
      <c r="LWT62" s="1"/>
      <c r="LWU62" s="1"/>
      <c r="LWV62" s="1"/>
      <c r="LWW62" s="1"/>
      <c r="LWX62" s="1"/>
      <c r="LWY62" s="1"/>
      <c r="LWZ62" s="1"/>
      <c r="LXA62" s="1"/>
      <c r="LXB62" s="1"/>
      <c r="LXC62" s="1"/>
      <c r="LXD62" s="1"/>
      <c r="LXE62" s="1"/>
      <c r="LXF62" s="1"/>
      <c r="LXG62" s="1"/>
      <c r="LXH62" s="1"/>
      <c r="LXI62" s="1"/>
      <c r="LXJ62" s="1"/>
      <c r="LXK62" s="1"/>
      <c r="LXL62" s="1"/>
      <c r="LXM62" s="1"/>
      <c r="LXN62" s="1"/>
      <c r="LXO62" s="1"/>
      <c r="LXP62" s="1"/>
      <c r="LXQ62" s="1"/>
      <c r="LXR62" s="1"/>
      <c r="LXS62" s="1"/>
      <c r="LXT62" s="1"/>
      <c r="LXU62" s="1"/>
      <c r="LXV62" s="1"/>
      <c r="LXW62" s="1"/>
      <c r="LXX62" s="1"/>
      <c r="LXY62" s="1"/>
      <c r="LXZ62" s="1"/>
      <c r="LYA62" s="1"/>
      <c r="LYB62" s="1"/>
      <c r="LYC62" s="1"/>
      <c r="LYD62" s="1"/>
      <c r="LYE62" s="1"/>
      <c r="LYF62" s="1"/>
      <c r="LYG62" s="1"/>
      <c r="LYH62" s="1"/>
      <c r="LYI62" s="1"/>
      <c r="LYJ62" s="1"/>
      <c r="LYK62" s="1"/>
      <c r="LYL62" s="1"/>
      <c r="LYM62" s="1"/>
      <c r="LYN62" s="1"/>
      <c r="LYO62" s="1"/>
      <c r="LYP62" s="1"/>
      <c r="LYQ62" s="1"/>
      <c r="LYR62" s="1"/>
      <c r="LYS62" s="1"/>
      <c r="LYT62" s="1"/>
      <c r="LYU62" s="1"/>
      <c r="LYV62" s="1"/>
      <c r="LYW62" s="1"/>
      <c r="LYX62" s="1"/>
      <c r="LYY62" s="1"/>
      <c r="LYZ62" s="1"/>
      <c r="LZA62" s="1"/>
      <c r="LZB62" s="1"/>
      <c r="LZC62" s="1"/>
      <c r="LZD62" s="1"/>
      <c r="LZE62" s="1"/>
      <c r="LZF62" s="1"/>
      <c r="LZG62" s="1"/>
      <c r="LZH62" s="1"/>
      <c r="LZI62" s="1"/>
      <c r="LZJ62" s="1"/>
      <c r="LZK62" s="1"/>
      <c r="LZL62" s="1"/>
      <c r="LZM62" s="1"/>
      <c r="LZN62" s="1"/>
      <c r="LZO62" s="1"/>
      <c r="LZP62" s="1"/>
      <c r="LZQ62" s="1"/>
      <c r="LZR62" s="1"/>
      <c r="LZS62" s="1"/>
      <c r="LZT62" s="1"/>
      <c r="LZU62" s="1"/>
      <c r="LZV62" s="1"/>
      <c r="LZW62" s="1"/>
      <c r="LZX62" s="1"/>
      <c r="LZY62" s="1"/>
      <c r="LZZ62" s="1"/>
      <c r="MAA62" s="1"/>
      <c r="MAB62" s="1"/>
      <c r="MAC62" s="1"/>
      <c r="MAD62" s="1"/>
      <c r="MAE62" s="1"/>
      <c r="MAF62" s="1"/>
      <c r="MAG62" s="1"/>
      <c r="MAH62" s="1"/>
      <c r="MAI62" s="1"/>
      <c r="MAJ62" s="1"/>
      <c r="MAK62" s="1"/>
      <c r="MAL62" s="1"/>
      <c r="MAM62" s="1"/>
      <c r="MAN62" s="1"/>
      <c r="MAO62" s="1"/>
      <c r="MAP62" s="1"/>
      <c r="MAQ62" s="1"/>
      <c r="MAR62" s="1"/>
      <c r="MAS62" s="1"/>
      <c r="MAT62" s="1"/>
      <c r="MAU62" s="1"/>
      <c r="MAV62" s="1"/>
      <c r="MAW62" s="1"/>
      <c r="MAX62" s="1"/>
      <c r="MAY62" s="1"/>
      <c r="MAZ62" s="1"/>
      <c r="MBA62" s="1"/>
      <c r="MBB62" s="1"/>
      <c r="MBC62" s="1"/>
      <c r="MBD62" s="1"/>
      <c r="MBE62" s="1"/>
      <c r="MBF62" s="1"/>
      <c r="MBG62" s="1"/>
      <c r="MBH62" s="1"/>
      <c r="MBI62" s="1"/>
      <c r="MBJ62" s="1"/>
      <c r="MBK62" s="1"/>
      <c r="MBL62" s="1"/>
      <c r="MBM62" s="1"/>
      <c r="MBN62" s="1"/>
      <c r="MBO62" s="1"/>
      <c r="MBP62" s="1"/>
      <c r="MBQ62" s="1"/>
      <c r="MBR62" s="1"/>
      <c r="MBS62" s="1"/>
      <c r="MBT62" s="1"/>
      <c r="MBU62" s="1"/>
      <c r="MBV62" s="1"/>
      <c r="MBW62" s="1"/>
      <c r="MBX62" s="1"/>
      <c r="MBY62" s="1"/>
      <c r="MBZ62" s="1"/>
      <c r="MCA62" s="1"/>
      <c r="MCB62" s="1"/>
      <c r="MCC62" s="1"/>
      <c r="MCD62" s="1"/>
      <c r="MCE62" s="1"/>
      <c r="MCF62" s="1"/>
      <c r="MCG62" s="1"/>
      <c r="MCH62" s="1"/>
      <c r="MCI62" s="1"/>
      <c r="MCJ62" s="1"/>
      <c r="MCK62" s="1"/>
      <c r="MCL62" s="1"/>
      <c r="MCM62" s="1"/>
      <c r="MCN62" s="1"/>
      <c r="MCO62" s="1"/>
      <c r="MCP62" s="1"/>
      <c r="MCQ62" s="1"/>
      <c r="MCR62" s="1"/>
      <c r="MCS62" s="1"/>
      <c r="MCT62" s="1"/>
      <c r="MCU62" s="1"/>
      <c r="MCV62" s="1"/>
      <c r="MCW62" s="1"/>
      <c r="MCX62" s="1"/>
      <c r="MCY62" s="1"/>
      <c r="MCZ62" s="1"/>
      <c r="MDA62" s="1"/>
      <c r="MDB62" s="1"/>
      <c r="MDC62" s="1"/>
      <c r="MDD62" s="1"/>
      <c r="MDE62" s="1"/>
      <c r="MDF62" s="1"/>
      <c r="MDG62" s="1"/>
      <c r="MDH62" s="1"/>
      <c r="MDI62" s="1"/>
      <c r="MDJ62" s="1"/>
      <c r="MDK62" s="1"/>
      <c r="MDL62" s="1"/>
      <c r="MDM62" s="1"/>
      <c r="MDN62" s="1"/>
      <c r="MDO62" s="1"/>
      <c r="MDP62" s="1"/>
      <c r="MDQ62" s="1"/>
      <c r="MDR62" s="1"/>
      <c r="MDS62" s="1"/>
      <c r="MDT62" s="1"/>
      <c r="MDU62" s="1"/>
      <c r="MDV62" s="1"/>
      <c r="MDW62" s="1"/>
      <c r="MDX62" s="1"/>
      <c r="MDY62" s="1"/>
      <c r="MDZ62" s="1"/>
      <c r="MEA62" s="1"/>
      <c r="MEB62" s="1"/>
      <c r="MEC62" s="1"/>
      <c r="MED62" s="1"/>
      <c r="MEE62" s="1"/>
      <c r="MEF62" s="1"/>
      <c r="MEG62" s="1"/>
      <c r="MEH62" s="1"/>
      <c r="MEI62" s="1"/>
      <c r="MEJ62" s="1"/>
      <c r="MEK62" s="1"/>
      <c r="MEL62" s="1"/>
      <c r="MEM62" s="1"/>
      <c r="MEN62" s="1"/>
      <c r="MEO62" s="1"/>
      <c r="MEP62" s="1"/>
      <c r="MEQ62" s="1"/>
      <c r="MER62" s="1"/>
      <c r="MES62" s="1"/>
      <c r="MET62" s="1"/>
      <c r="MEU62" s="1"/>
      <c r="MEV62" s="1"/>
      <c r="MEW62" s="1"/>
      <c r="MEX62" s="1"/>
      <c r="MEY62" s="1"/>
      <c r="MEZ62" s="1"/>
      <c r="MFA62" s="1"/>
      <c r="MFB62" s="1"/>
      <c r="MFC62" s="1"/>
      <c r="MFD62" s="1"/>
      <c r="MFE62" s="1"/>
      <c r="MFF62" s="1"/>
      <c r="MFG62" s="1"/>
      <c r="MFH62" s="1"/>
      <c r="MFI62" s="1"/>
      <c r="MFJ62" s="1"/>
      <c r="MFK62" s="1"/>
      <c r="MFL62" s="1"/>
      <c r="MFM62" s="1"/>
      <c r="MFN62" s="1"/>
      <c r="MFO62" s="1"/>
      <c r="MFP62" s="1"/>
      <c r="MFQ62" s="1"/>
      <c r="MFR62" s="1"/>
      <c r="MFS62" s="1"/>
      <c r="MFT62" s="1"/>
      <c r="MFU62" s="1"/>
      <c r="MFV62" s="1"/>
      <c r="MFW62" s="1"/>
      <c r="MFX62" s="1"/>
      <c r="MFY62" s="1"/>
      <c r="MFZ62" s="1"/>
      <c r="MGA62" s="1"/>
      <c r="MGB62" s="1"/>
      <c r="MGC62" s="1"/>
      <c r="MGD62" s="1"/>
      <c r="MGE62" s="1"/>
      <c r="MGF62" s="1"/>
      <c r="MGG62" s="1"/>
      <c r="MGH62" s="1"/>
      <c r="MGI62" s="1"/>
      <c r="MGJ62" s="1"/>
      <c r="MGK62" s="1"/>
      <c r="MGL62" s="1"/>
      <c r="MGM62" s="1"/>
      <c r="MGN62" s="1"/>
      <c r="MGO62" s="1"/>
      <c r="MGP62" s="1"/>
      <c r="MGQ62" s="1"/>
      <c r="MGR62" s="1"/>
      <c r="MGS62" s="1"/>
      <c r="MGT62" s="1"/>
      <c r="MGU62" s="1"/>
      <c r="MGV62" s="1"/>
      <c r="MGW62" s="1"/>
      <c r="MGX62" s="1"/>
      <c r="MGY62" s="1"/>
      <c r="MGZ62" s="1"/>
      <c r="MHA62" s="1"/>
      <c r="MHB62" s="1"/>
      <c r="MHC62" s="1"/>
      <c r="MHD62" s="1"/>
      <c r="MHE62" s="1"/>
      <c r="MHF62" s="1"/>
      <c r="MHG62" s="1"/>
      <c r="MHH62" s="1"/>
      <c r="MHI62" s="1"/>
      <c r="MHJ62" s="1"/>
      <c r="MHK62" s="1"/>
      <c r="MHL62" s="1"/>
      <c r="MHM62" s="1"/>
      <c r="MHN62" s="1"/>
      <c r="MHO62" s="1"/>
      <c r="MHP62" s="1"/>
      <c r="MHQ62" s="1"/>
      <c r="MHR62" s="1"/>
      <c r="MHS62" s="1"/>
      <c r="MHT62" s="1"/>
      <c r="MHU62" s="1"/>
      <c r="MHV62" s="1"/>
      <c r="MHW62" s="1"/>
      <c r="MHX62" s="1"/>
      <c r="MHY62" s="1"/>
      <c r="MHZ62" s="1"/>
      <c r="MIA62" s="1"/>
      <c r="MIB62" s="1"/>
      <c r="MIC62" s="1"/>
      <c r="MID62" s="1"/>
      <c r="MIE62" s="1"/>
      <c r="MIF62" s="1"/>
      <c r="MIG62" s="1"/>
      <c r="MIH62" s="1"/>
      <c r="MII62" s="1"/>
      <c r="MIJ62" s="1"/>
      <c r="MIK62" s="1"/>
      <c r="MIL62" s="1"/>
      <c r="MIM62" s="1"/>
      <c r="MIN62" s="1"/>
      <c r="MIO62" s="1"/>
      <c r="MIP62" s="1"/>
      <c r="MIQ62" s="1"/>
      <c r="MIR62" s="1"/>
      <c r="MIS62" s="1"/>
      <c r="MIT62" s="1"/>
      <c r="MIU62" s="1"/>
      <c r="MIV62" s="1"/>
      <c r="MIW62" s="1"/>
      <c r="MIX62" s="1"/>
      <c r="MIY62" s="1"/>
      <c r="MIZ62" s="1"/>
      <c r="MJA62" s="1"/>
      <c r="MJB62" s="1"/>
      <c r="MJC62" s="1"/>
      <c r="MJD62" s="1"/>
      <c r="MJE62" s="1"/>
      <c r="MJF62" s="1"/>
      <c r="MJG62" s="1"/>
      <c r="MJH62" s="1"/>
      <c r="MJI62" s="1"/>
      <c r="MJJ62" s="1"/>
      <c r="MJK62" s="1"/>
      <c r="MJL62" s="1"/>
      <c r="MJM62" s="1"/>
      <c r="MJN62" s="1"/>
      <c r="MJO62" s="1"/>
      <c r="MJP62" s="1"/>
      <c r="MJQ62" s="1"/>
      <c r="MJR62" s="1"/>
      <c r="MJS62" s="1"/>
      <c r="MJT62" s="1"/>
      <c r="MJU62" s="1"/>
      <c r="MJV62" s="1"/>
      <c r="MJW62" s="1"/>
      <c r="MJX62" s="1"/>
      <c r="MJY62" s="1"/>
      <c r="MJZ62" s="1"/>
      <c r="MKA62" s="1"/>
      <c r="MKB62" s="1"/>
      <c r="MKC62" s="1"/>
      <c r="MKD62" s="1"/>
      <c r="MKE62" s="1"/>
      <c r="MKF62" s="1"/>
      <c r="MKG62" s="1"/>
      <c r="MKH62" s="1"/>
      <c r="MKI62" s="1"/>
      <c r="MKJ62" s="1"/>
      <c r="MKK62" s="1"/>
      <c r="MKL62" s="1"/>
      <c r="MKM62" s="1"/>
      <c r="MKN62" s="1"/>
      <c r="MKO62" s="1"/>
      <c r="MKP62" s="1"/>
      <c r="MKQ62" s="1"/>
      <c r="MKR62" s="1"/>
      <c r="MKS62" s="1"/>
      <c r="MKT62" s="1"/>
      <c r="MKU62" s="1"/>
      <c r="MKV62" s="1"/>
      <c r="MKW62" s="1"/>
      <c r="MKX62" s="1"/>
      <c r="MKY62" s="1"/>
      <c r="MKZ62" s="1"/>
      <c r="MLA62" s="1"/>
      <c r="MLB62" s="1"/>
      <c r="MLC62" s="1"/>
      <c r="MLD62" s="1"/>
      <c r="MLE62" s="1"/>
      <c r="MLF62" s="1"/>
      <c r="MLG62" s="1"/>
      <c r="MLH62" s="1"/>
      <c r="MLI62" s="1"/>
      <c r="MLJ62" s="1"/>
      <c r="MLK62" s="1"/>
      <c r="MLL62" s="1"/>
      <c r="MLM62" s="1"/>
      <c r="MLN62" s="1"/>
      <c r="MLO62" s="1"/>
      <c r="MLP62" s="1"/>
      <c r="MLQ62" s="1"/>
      <c r="MLR62" s="1"/>
      <c r="MLS62" s="1"/>
      <c r="MLT62" s="1"/>
      <c r="MLU62" s="1"/>
      <c r="MLV62" s="1"/>
      <c r="MLW62" s="1"/>
      <c r="MLX62" s="1"/>
      <c r="MLY62" s="1"/>
      <c r="MLZ62" s="1"/>
      <c r="MMA62" s="1"/>
      <c r="MMB62" s="1"/>
      <c r="MMC62" s="1"/>
      <c r="MMD62" s="1"/>
      <c r="MME62" s="1"/>
      <c r="MMF62" s="1"/>
      <c r="MMG62" s="1"/>
      <c r="MMH62" s="1"/>
      <c r="MMI62" s="1"/>
      <c r="MMJ62" s="1"/>
      <c r="MMK62" s="1"/>
      <c r="MML62" s="1"/>
      <c r="MMM62" s="1"/>
      <c r="MMN62" s="1"/>
      <c r="MMO62" s="1"/>
      <c r="MMP62" s="1"/>
      <c r="MMQ62" s="1"/>
      <c r="MMR62" s="1"/>
      <c r="MMS62" s="1"/>
      <c r="MMT62" s="1"/>
      <c r="MMU62" s="1"/>
      <c r="MMV62" s="1"/>
      <c r="MMW62" s="1"/>
      <c r="MMX62" s="1"/>
      <c r="MMY62" s="1"/>
      <c r="MMZ62" s="1"/>
      <c r="MNA62" s="1"/>
      <c r="MNB62" s="1"/>
      <c r="MNC62" s="1"/>
      <c r="MND62" s="1"/>
      <c r="MNE62" s="1"/>
      <c r="MNF62" s="1"/>
      <c r="MNG62" s="1"/>
      <c r="MNH62" s="1"/>
      <c r="MNI62" s="1"/>
      <c r="MNJ62" s="1"/>
      <c r="MNK62" s="1"/>
      <c r="MNL62" s="1"/>
      <c r="MNM62" s="1"/>
      <c r="MNN62" s="1"/>
      <c r="MNO62" s="1"/>
      <c r="MNP62" s="1"/>
      <c r="MNQ62" s="1"/>
      <c r="MNR62" s="1"/>
      <c r="MNS62" s="1"/>
      <c r="MNT62" s="1"/>
      <c r="MNU62" s="1"/>
      <c r="MNV62" s="1"/>
      <c r="MNW62" s="1"/>
      <c r="MNX62" s="1"/>
      <c r="MNY62" s="1"/>
      <c r="MNZ62" s="1"/>
      <c r="MOA62" s="1"/>
      <c r="MOB62" s="1"/>
      <c r="MOC62" s="1"/>
      <c r="MOD62" s="1"/>
      <c r="MOE62" s="1"/>
      <c r="MOF62" s="1"/>
      <c r="MOG62" s="1"/>
      <c r="MOH62" s="1"/>
      <c r="MOI62" s="1"/>
      <c r="MOJ62" s="1"/>
      <c r="MOK62" s="1"/>
      <c r="MOL62" s="1"/>
      <c r="MOM62" s="1"/>
      <c r="MON62" s="1"/>
      <c r="MOO62" s="1"/>
      <c r="MOP62" s="1"/>
      <c r="MOQ62" s="1"/>
      <c r="MOR62" s="1"/>
      <c r="MOS62" s="1"/>
      <c r="MOT62" s="1"/>
      <c r="MOU62" s="1"/>
      <c r="MOV62" s="1"/>
      <c r="MOW62" s="1"/>
      <c r="MOX62" s="1"/>
      <c r="MOY62" s="1"/>
      <c r="MOZ62" s="1"/>
      <c r="MPA62" s="1"/>
      <c r="MPB62" s="1"/>
      <c r="MPC62" s="1"/>
      <c r="MPD62" s="1"/>
      <c r="MPE62" s="1"/>
      <c r="MPF62" s="1"/>
      <c r="MPG62" s="1"/>
      <c r="MPH62" s="1"/>
      <c r="MPI62" s="1"/>
      <c r="MPJ62" s="1"/>
      <c r="MPK62" s="1"/>
      <c r="MPL62" s="1"/>
      <c r="MPM62" s="1"/>
      <c r="MPN62" s="1"/>
      <c r="MPO62" s="1"/>
      <c r="MPP62" s="1"/>
      <c r="MPQ62" s="1"/>
      <c r="MPR62" s="1"/>
      <c r="MPS62" s="1"/>
      <c r="MPT62" s="1"/>
      <c r="MPU62" s="1"/>
      <c r="MPV62" s="1"/>
      <c r="MPW62" s="1"/>
      <c r="MPX62" s="1"/>
      <c r="MPY62" s="1"/>
      <c r="MPZ62" s="1"/>
      <c r="MQA62" s="1"/>
      <c r="MQB62" s="1"/>
      <c r="MQC62" s="1"/>
      <c r="MQD62" s="1"/>
      <c r="MQE62" s="1"/>
      <c r="MQF62" s="1"/>
      <c r="MQG62" s="1"/>
      <c r="MQH62" s="1"/>
      <c r="MQI62" s="1"/>
      <c r="MQJ62" s="1"/>
      <c r="MQK62" s="1"/>
      <c r="MQL62" s="1"/>
      <c r="MQM62" s="1"/>
      <c r="MQN62" s="1"/>
      <c r="MQO62" s="1"/>
      <c r="MQP62" s="1"/>
      <c r="MQQ62" s="1"/>
      <c r="MQR62" s="1"/>
      <c r="MQS62" s="1"/>
      <c r="MQT62" s="1"/>
      <c r="MQU62" s="1"/>
      <c r="MQV62" s="1"/>
      <c r="MQW62" s="1"/>
      <c r="MQX62" s="1"/>
      <c r="MQY62" s="1"/>
      <c r="MQZ62" s="1"/>
      <c r="MRA62" s="1"/>
      <c r="MRB62" s="1"/>
      <c r="MRC62" s="1"/>
      <c r="MRD62" s="1"/>
      <c r="MRE62" s="1"/>
      <c r="MRF62" s="1"/>
      <c r="MRG62" s="1"/>
      <c r="MRH62" s="1"/>
      <c r="MRI62" s="1"/>
      <c r="MRJ62" s="1"/>
      <c r="MRK62" s="1"/>
      <c r="MRL62" s="1"/>
      <c r="MRM62" s="1"/>
      <c r="MRN62" s="1"/>
      <c r="MRO62" s="1"/>
      <c r="MRP62" s="1"/>
      <c r="MRQ62" s="1"/>
      <c r="MRR62" s="1"/>
      <c r="MRS62" s="1"/>
      <c r="MRT62" s="1"/>
      <c r="MRU62" s="1"/>
      <c r="MRV62" s="1"/>
      <c r="MRW62" s="1"/>
      <c r="MRX62" s="1"/>
      <c r="MRY62" s="1"/>
      <c r="MRZ62" s="1"/>
      <c r="MSA62" s="1"/>
      <c r="MSB62" s="1"/>
      <c r="MSC62" s="1"/>
      <c r="MSD62" s="1"/>
      <c r="MSE62" s="1"/>
      <c r="MSF62" s="1"/>
      <c r="MSG62" s="1"/>
      <c r="MSH62" s="1"/>
      <c r="MSI62" s="1"/>
      <c r="MSJ62" s="1"/>
      <c r="MSK62" s="1"/>
      <c r="MSL62" s="1"/>
      <c r="MSM62" s="1"/>
      <c r="MSN62" s="1"/>
      <c r="MSO62" s="1"/>
      <c r="MSP62" s="1"/>
      <c r="MSQ62" s="1"/>
      <c r="MSR62" s="1"/>
      <c r="MSS62" s="1"/>
      <c r="MST62" s="1"/>
      <c r="MSU62" s="1"/>
      <c r="MSV62" s="1"/>
      <c r="MSW62" s="1"/>
      <c r="MSX62" s="1"/>
      <c r="MSY62" s="1"/>
      <c r="MSZ62" s="1"/>
      <c r="MTA62" s="1"/>
      <c r="MTB62" s="1"/>
      <c r="MTC62" s="1"/>
      <c r="MTD62" s="1"/>
      <c r="MTE62" s="1"/>
      <c r="MTF62" s="1"/>
      <c r="MTG62" s="1"/>
      <c r="MTH62" s="1"/>
      <c r="MTI62" s="1"/>
      <c r="MTJ62" s="1"/>
      <c r="MTK62" s="1"/>
      <c r="MTL62" s="1"/>
      <c r="MTM62" s="1"/>
      <c r="MTN62" s="1"/>
      <c r="MTO62" s="1"/>
      <c r="MTP62" s="1"/>
      <c r="MTQ62" s="1"/>
      <c r="MTR62" s="1"/>
      <c r="MTS62" s="1"/>
      <c r="MTT62" s="1"/>
      <c r="MTU62" s="1"/>
      <c r="MTV62" s="1"/>
      <c r="MTW62" s="1"/>
      <c r="MTX62" s="1"/>
      <c r="MTY62" s="1"/>
      <c r="MTZ62" s="1"/>
      <c r="MUA62" s="1"/>
      <c r="MUB62" s="1"/>
      <c r="MUC62" s="1"/>
      <c r="MUD62" s="1"/>
      <c r="MUE62" s="1"/>
      <c r="MUF62" s="1"/>
      <c r="MUG62" s="1"/>
      <c r="MUH62" s="1"/>
      <c r="MUI62" s="1"/>
      <c r="MUJ62" s="1"/>
      <c r="MUK62" s="1"/>
      <c r="MUL62" s="1"/>
      <c r="MUM62" s="1"/>
      <c r="MUN62" s="1"/>
      <c r="MUO62" s="1"/>
      <c r="MUP62" s="1"/>
      <c r="MUQ62" s="1"/>
      <c r="MUR62" s="1"/>
      <c r="MUS62" s="1"/>
      <c r="MUT62" s="1"/>
      <c r="MUU62" s="1"/>
      <c r="MUV62" s="1"/>
      <c r="MUW62" s="1"/>
      <c r="MUX62" s="1"/>
      <c r="MUY62" s="1"/>
      <c r="MUZ62" s="1"/>
      <c r="MVA62" s="1"/>
      <c r="MVB62" s="1"/>
      <c r="MVC62" s="1"/>
      <c r="MVD62" s="1"/>
      <c r="MVE62" s="1"/>
      <c r="MVF62" s="1"/>
      <c r="MVG62" s="1"/>
      <c r="MVH62" s="1"/>
      <c r="MVI62" s="1"/>
      <c r="MVJ62" s="1"/>
      <c r="MVK62" s="1"/>
      <c r="MVL62" s="1"/>
      <c r="MVM62" s="1"/>
      <c r="MVN62" s="1"/>
      <c r="MVO62" s="1"/>
      <c r="MVP62" s="1"/>
      <c r="MVQ62" s="1"/>
      <c r="MVR62" s="1"/>
      <c r="MVS62" s="1"/>
      <c r="MVT62" s="1"/>
      <c r="MVU62" s="1"/>
      <c r="MVV62" s="1"/>
      <c r="MVW62" s="1"/>
      <c r="MVX62" s="1"/>
      <c r="MVY62" s="1"/>
      <c r="MVZ62" s="1"/>
      <c r="MWA62" s="1"/>
      <c r="MWB62" s="1"/>
      <c r="MWC62" s="1"/>
      <c r="MWD62" s="1"/>
      <c r="MWE62" s="1"/>
      <c r="MWF62" s="1"/>
      <c r="MWG62" s="1"/>
      <c r="MWH62" s="1"/>
      <c r="MWI62" s="1"/>
      <c r="MWJ62" s="1"/>
      <c r="MWK62" s="1"/>
      <c r="MWL62" s="1"/>
      <c r="MWM62" s="1"/>
      <c r="MWN62" s="1"/>
      <c r="MWO62" s="1"/>
      <c r="MWP62" s="1"/>
      <c r="MWQ62" s="1"/>
      <c r="MWR62" s="1"/>
      <c r="MWS62" s="1"/>
      <c r="MWT62" s="1"/>
      <c r="MWU62" s="1"/>
      <c r="MWV62" s="1"/>
      <c r="MWW62" s="1"/>
      <c r="MWX62" s="1"/>
      <c r="MWY62" s="1"/>
      <c r="MWZ62" s="1"/>
      <c r="MXA62" s="1"/>
      <c r="MXB62" s="1"/>
      <c r="MXC62" s="1"/>
      <c r="MXD62" s="1"/>
      <c r="MXE62" s="1"/>
      <c r="MXF62" s="1"/>
      <c r="MXG62" s="1"/>
      <c r="MXH62" s="1"/>
      <c r="MXI62" s="1"/>
      <c r="MXJ62" s="1"/>
      <c r="MXK62" s="1"/>
      <c r="MXL62" s="1"/>
      <c r="MXM62" s="1"/>
      <c r="MXN62" s="1"/>
      <c r="MXO62" s="1"/>
      <c r="MXP62" s="1"/>
      <c r="MXQ62" s="1"/>
      <c r="MXR62" s="1"/>
      <c r="MXS62" s="1"/>
      <c r="MXT62" s="1"/>
      <c r="MXU62" s="1"/>
      <c r="MXV62" s="1"/>
      <c r="MXW62" s="1"/>
      <c r="MXX62" s="1"/>
      <c r="MXY62" s="1"/>
      <c r="MXZ62" s="1"/>
      <c r="MYA62" s="1"/>
      <c r="MYB62" s="1"/>
      <c r="MYC62" s="1"/>
      <c r="MYD62" s="1"/>
      <c r="MYE62" s="1"/>
      <c r="MYF62" s="1"/>
      <c r="MYG62" s="1"/>
      <c r="MYH62" s="1"/>
      <c r="MYI62" s="1"/>
      <c r="MYJ62" s="1"/>
      <c r="MYK62" s="1"/>
      <c r="MYL62" s="1"/>
      <c r="MYM62" s="1"/>
      <c r="MYN62" s="1"/>
      <c r="MYO62" s="1"/>
      <c r="MYP62" s="1"/>
      <c r="MYQ62" s="1"/>
      <c r="MYR62" s="1"/>
      <c r="MYS62" s="1"/>
      <c r="MYT62" s="1"/>
      <c r="MYU62" s="1"/>
      <c r="MYV62" s="1"/>
      <c r="MYW62" s="1"/>
      <c r="MYX62" s="1"/>
      <c r="MYY62" s="1"/>
      <c r="MYZ62" s="1"/>
      <c r="MZA62" s="1"/>
      <c r="MZB62" s="1"/>
      <c r="MZC62" s="1"/>
      <c r="MZD62" s="1"/>
      <c r="MZE62" s="1"/>
      <c r="MZF62" s="1"/>
      <c r="MZG62" s="1"/>
      <c r="MZH62" s="1"/>
      <c r="MZI62" s="1"/>
      <c r="MZJ62" s="1"/>
      <c r="MZK62" s="1"/>
      <c r="MZL62" s="1"/>
      <c r="MZM62" s="1"/>
      <c r="MZN62" s="1"/>
      <c r="MZO62" s="1"/>
      <c r="MZP62" s="1"/>
      <c r="MZQ62" s="1"/>
      <c r="MZR62" s="1"/>
      <c r="MZS62" s="1"/>
      <c r="MZT62" s="1"/>
      <c r="MZU62" s="1"/>
      <c r="MZV62" s="1"/>
      <c r="MZW62" s="1"/>
      <c r="MZX62" s="1"/>
      <c r="MZY62" s="1"/>
      <c r="MZZ62" s="1"/>
      <c r="NAA62" s="1"/>
      <c r="NAB62" s="1"/>
      <c r="NAC62" s="1"/>
      <c r="NAD62" s="1"/>
      <c r="NAE62" s="1"/>
      <c r="NAF62" s="1"/>
      <c r="NAG62" s="1"/>
      <c r="NAH62" s="1"/>
      <c r="NAI62" s="1"/>
      <c r="NAJ62" s="1"/>
      <c r="NAK62" s="1"/>
      <c r="NAL62" s="1"/>
      <c r="NAM62" s="1"/>
      <c r="NAN62" s="1"/>
      <c r="NAO62" s="1"/>
      <c r="NAP62" s="1"/>
      <c r="NAQ62" s="1"/>
      <c r="NAR62" s="1"/>
      <c r="NAS62" s="1"/>
      <c r="NAT62" s="1"/>
      <c r="NAU62" s="1"/>
      <c r="NAV62" s="1"/>
      <c r="NAW62" s="1"/>
      <c r="NAX62" s="1"/>
      <c r="NAY62" s="1"/>
      <c r="NAZ62" s="1"/>
      <c r="NBA62" s="1"/>
      <c r="NBB62" s="1"/>
      <c r="NBC62" s="1"/>
      <c r="NBD62" s="1"/>
      <c r="NBE62" s="1"/>
      <c r="NBF62" s="1"/>
      <c r="NBG62" s="1"/>
      <c r="NBH62" s="1"/>
      <c r="NBI62" s="1"/>
      <c r="NBJ62" s="1"/>
      <c r="NBK62" s="1"/>
      <c r="NBL62" s="1"/>
      <c r="NBM62" s="1"/>
      <c r="NBN62" s="1"/>
      <c r="NBO62" s="1"/>
      <c r="NBP62" s="1"/>
      <c r="NBQ62" s="1"/>
      <c r="NBR62" s="1"/>
      <c r="NBS62" s="1"/>
      <c r="NBT62" s="1"/>
      <c r="NBU62" s="1"/>
      <c r="NBV62" s="1"/>
      <c r="NBW62" s="1"/>
      <c r="NBX62" s="1"/>
      <c r="NBY62" s="1"/>
      <c r="NBZ62" s="1"/>
      <c r="NCA62" s="1"/>
      <c r="NCB62" s="1"/>
      <c r="NCC62" s="1"/>
      <c r="NCD62" s="1"/>
      <c r="NCE62" s="1"/>
      <c r="NCF62" s="1"/>
      <c r="NCG62" s="1"/>
      <c r="NCH62" s="1"/>
      <c r="NCI62" s="1"/>
      <c r="NCJ62" s="1"/>
      <c r="NCK62" s="1"/>
      <c r="NCL62" s="1"/>
      <c r="NCM62" s="1"/>
      <c r="NCN62" s="1"/>
      <c r="NCO62" s="1"/>
      <c r="NCP62" s="1"/>
      <c r="NCQ62" s="1"/>
      <c r="NCR62" s="1"/>
      <c r="NCS62" s="1"/>
      <c r="NCT62" s="1"/>
      <c r="NCU62" s="1"/>
      <c r="NCV62" s="1"/>
      <c r="NCW62" s="1"/>
      <c r="NCX62" s="1"/>
      <c r="NCY62" s="1"/>
      <c r="NCZ62" s="1"/>
      <c r="NDA62" s="1"/>
      <c r="NDB62" s="1"/>
      <c r="NDC62" s="1"/>
      <c r="NDD62" s="1"/>
      <c r="NDE62" s="1"/>
      <c r="NDF62" s="1"/>
      <c r="NDG62" s="1"/>
      <c r="NDH62" s="1"/>
      <c r="NDI62" s="1"/>
      <c r="NDJ62" s="1"/>
      <c r="NDK62" s="1"/>
      <c r="NDL62" s="1"/>
      <c r="NDM62" s="1"/>
      <c r="NDN62" s="1"/>
      <c r="NDO62" s="1"/>
      <c r="NDP62" s="1"/>
      <c r="NDQ62" s="1"/>
      <c r="NDR62" s="1"/>
      <c r="NDS62" s="1"/>
      <c r="NDT62" s="1"/>
      <c r="NDU62" s="1"/>
      <c r="NDV62" s="1"/>
      <c r="NDW62" s="1"/>
      <c r="NDX62" s="1"/>
      <c r="NDY62" s="1"/>
      <c r="NDZ62" s="1"/>
      <c r="NEA62" s="1"/>
      <c r="NEB62" s="1"/>
      <c r="NEC62" s="1"/>
      <c r="NED62" s="1"/>
      <c r="NEE62" s="1"/>
      <c r="NEF62" s="1"/>
      <c r="NEG62" s="1"/>
      <c r="NEH62" s="1"/>
      <c r="NEI62" s="1"/>
      <c r="NEJ62" s="1"/>
      <c r="NEK62" s="1"/>
      <c r="NEL62" s="1"/>
      <c r="NEM62" s="1"/>
      <c r="NEN62" s="1"/>
      <c r="NEO62" s="1"/>
      <c r="NEP62" s="1"/>
      <c r="NEQ62" s="1"/>
      <c r="NER62" s="1"/>
      <c r="NES62" s="1"/>
      <c r="NET62" s="1"/>
      <c r="NEU62" s="1"/>
      <c r="NEV62" s="1"/>
      <c r="NEW62" s="1"/>
      <c r="NEX62" s="1"/>
      <c r="NEY62" s="1"/>
      <c r="NEZ62" s="1"/>
      <c r="NFA62" s="1"/>
      <c r="NFB62" s="1"/>
      <c r="NFC62" s="1"/>
      <c r="NFD62" s="1"/>
      <c r="NFE62" s="1"/>
      <c r="NFF62" s="1"/>
      <c r="NFG62" s="1"/>
      <c r="NFH62" s="1"/>
      <c r="NFI62" s="1"/>
      <c r="NFJ62" s="1"/>
      <c r="NFK62" s="1"/>
      <c r="NFL62" s="1"/>
      <c r="NFM62" s="1"/>
      <c r="NFN62" s="1"/>
      <c r="NFO62" s="1"/>
      <c r="NFP62" s="1"/>
      <c r="NFQ62" s="1"/>
      <c r="NFR62" s="1"/>
      <c r="NFS62" s="1"/>
      <c r="NFT62" s="1"/>
      <c r="NFU62" s="1"/>
      <c r="NFV62" s="1"/>
      <c r="NFW62" s="1"/>
      <c r="NFX62" s="1"/>
      <c r="NFY62" s="1"/>
      <c r="NFZ62" s="1"/>
      <c r="NGA62" s="1"/>
      <c r="NGB62" s="1"/>
      <c r="NGC62" s="1"/>
      <c r="NGD62" s="1"/>
      <c r="NGE62" s="1"/>
      <c r="NGF62" s="1"/>
      <c r="NGG62" s="1"/>
      <c r="NGH62" s="1"/>
      <c r="NGI62" s="1"/>
      <c r="NGJ62" s="1"/>
      <c r="NGK62" s="1"/>
      <c r="NGL62" s="1"/>
      <c r="NGM62" s="1"/>
      <c r="NGN62" s="1"/>
      <c r="NGO62" s="1"/>
      <c r="NGP62" s="1"/>
      <c r="NGQ62" s="1"/>
      <c r="NGR62" s="1"/>
      <c r="NGS62" s="1"/>
      <c r="NGT62" s="1"/>
      <c r="NGU62" s="1"/>
      <c r="NGV62" s="1"/>
      <c r="NGW62" s="1"/>
      <c r="NGX62" s="1"/>
      <c r="NGY62" s="1"/>
      <c r="NGZ62" s="1"/>
      <c r="NHA62" s="1"/>
      <c r="NHB62" s="1"/>
      <c r="NHC62" s="1"/>
      <c r="NHD62" s="1"/>
      <c r="NHE62" s="1"/>
      <c r="NHF62" s="1"/>
      <c r="NHG62" s="1"/>
      <c r="NHH62" s="1"/>
      <c r="NHI62" s="1"/>
      <c r="NHJ62" s="1"/>
      <c r="NHK62" s="1"/>
      <c r="NHL62" s="1"/>
      <c r="NHM62" s="1"/>
      <c r="NHN62" s="1"/>
      <c r="NHO62" s="1"/>
      <c r="NHP62" s="1"/>
      <c r="NHQ62" s="1"/>
      <c r="NHR62" s="1"/>
      <c r="NHS62" s="1"/>
      <c r="NHT62" s="1"/>
      <c r="NHU62" s="1"/>
      <c r="NHV62" s="1"/>
      <c r="NHW62" s="1"/>
      <c r="NHX62" s="1"/>
      <c r="NHY62" s="1"/>
      <c r="NHZ62" s="1"/>
      <c r="NIA62" s="1"/>
      <c r="NIB62" s="1"/>
      <c r="NIC62" s="1"/>
      <c r="NID62" s="1"/>
      <c r="NIE62" s="1"/>
      <c r="NIF62" s="1"/>
      <c r="NIG62" s="1"/>
      <c r="NIH62" s="1"/>
      <c r="NII62" s="1"/>
      <c r="NIJ62" s="1"/>
      <c r="NIK62" s="1"/>
      <c r="NIL62" s="1"/>
      <c r="NIM62" s="1"/>
      <c r="NIN62" s="1"/>
      <c r="NIO62" s="1"/>
      <c r="NIP62" s="1"/>
      <c r="NIQ62" s="1"/>
      <c r="NIR62" s="1"/>
      <c r="NIS62" s="1"/>
      <c r="NIT62" s="1"/>
      <c r="NIU62" s="1"/>
      <c r="NIV62" s="1"/>
      <c r="NIW62" s="1"/>
      <c r="NIX62" s="1"/>
      <c r="NIY62" s="1"/>
      <c r="NIZ62" s="1"/>
      <c r="NJA62" s="1"/>
      <c r="NJB62" s="1"/>
      <c r="NJC62" s="1"/>
      <c r="NJD62" s="1"/>
      <c r="NJE62" s="1"/>
      <c r="NJF62" s="1"/>
      <c r="NJG62" s="1"/>
      <c r="NJH62" s="1"/>
      <c r="NJI62" s="1"/>
      <c r="NJJ62" s="1"/>
      <c r="NJK62" s="1"/>
      <c r="NJL62" s="1"/>
      <c r="NJM62" s="1"/>
      <c r="NJN62" s="1"/>
      <c r="NJO62" s="1"/>
      <c r="NJP62" s="1"/>
      <c r="NJQ62" s="1"/>
      <c r="NJR62" s="1"/>
      <c r="NJS62" s="1"/>
      <c r="NJT62" s="1"/>
      <c r="NJU62" s="1"/>
      <c r="NJV62" s="1"/>
      <c r="NJW62" s="1"/>
      <c r="NJX62" s="1"/>
      <c r="NJY62" s="1"/>
      <c r="NJZ62" s="1"/>
      <c r="NKA62" s="1"/>
      <c r="NKB62" s="1"/>
      <c r="NKC62" s="1"/>
      <c r="NKD62" s="1"/>
      <c r="NKE62" s="1"/>
      <c r="NKF62" s="1"/>
      <c r="NKG62" s="1"/>
      <c r="NKH62" s="1"/>
      <c r="NKI62" s="1"/>
      <c r="NKJ62" s="1"/>
      <c r="NKK62" s="1"/>
      <c r="NKL62" s="1"/>
      <c r="NKM62" s="1"/>
      <c r="NKN62" s="1"/>
      <c r="NKO62" s="1"/>
      <c r="NKP62" s="1"/>
      <c r="NKQ62" s="1"/>
      <c r="NKR62" s="1"/>
      <c r="NKS62" s="1"/>
      <c r="NKT62" s="1"/>
      <c r="NKU62" s="1"/>
      <c r="NKV62" s="1"/>
      <c r="NKW62" s="1"/>
      <c r="NKX62" s="1"/>
      <c r="NKY62" s="1"/>
      <c r="NKZ62" s="1"/>
      <c r="NLA62" s="1"/>
      <c r="NLB62" s="1"/>
      <c r="NLC62" s="1"/>
      <c r="NLD62" s="1"/>
      <c r="NLE62" s="1"/>
      <c r="NLF62" s="1"/>
      <c r="NLG62" s="1"/>
      <c r="NLH62" s="1"/>
      <c r="NLI62" s="1"/>
      <c r="NLJ62" s="1"/>
      <c r="NLK62" s="1"/>
      <c r="NLL62" s="1"/>
      <c r="NLM62" s="1"/>
      <c r="NLN62" s="1"/>
      <c r="NLO62" s="1"/>
      <c r="NLP62" s="1"/>
      <c r="NLQ62" s="1"/>
      <c r="NLR62" s="1"/>
      <c r="NLS62" s="1"/>
      <c r="NLT62" s="1"/>
      <c r="NLU62" s="1"/>
      <c r="NLV62" s="1"/>
      <c r="NLW62" s="1"/>
      <c r="NLX62" s="1"/>
      <c r="NLY62" s="1"/>
      <c r="NLZ62" s="1"/>
      <c r="NMA62" s="1"/>
      <c r="NMB62" s="1"/>
      <c r="NMC62" s="1"/>
      <c r="NMD62" s="1"/>
      <c r="NME62" s="1"/>
      <c r="NMF62" s="1"/>
      <c r="NMG62" s="1"/>
      <c r="NMH62" s="1"/>
      <c r="NMI62" s="1"/>
      <c r="NMJ62" s="1"/>
      <c r="NMK62" s="1"/>
      <c r="NML62" s="1"/>
      <c r="NMM62" s="1"/>
      <c r="NMN62" s="1"/>
      <c r="NMO62" s="1"/>
      <c r="NMP62" s="1"/>
      <c r="NMQ62" s="1"/>
      <c r="NMR62" s="1"/>
      <c r="NMS62" s="1"/>
      <c r="NMT62" s="1"/>
      <c r="NMU62" s="1"/>
      <c r="NMV62" s="1"/>
      <c r="NMW62" s="1"/>
      <c r="NMX62" s="1"/>
      <c r="NMY62" s="1"/>
      <c r="NMZ62" s="1"/>
      <c r="NNA62" s="1"/>
      <c r="NNB62" s="1"/>
      <c r="NNC62" s="1"/>
      <c r="NND62" s="1"/>
      <c r="NNE62" s="1"/>
      <c r="NNF62" s="1"/>
      <c r="NNG62" s="1"/>
      <c r="NNH62" s="1"/>
      <c r="NNI62" s="1"/>
      <c r="NNJ62" s="1"/>
      <c r="NNK62" s="1"/>
      <c r="NNL62" s="1"/>
      <c r="NNM62" s="1"/>
      <c r="NNN62" s="1"/>
      <c r="NNO62" s="1"/>
      <c r="NNP62" s="1"/>
      <c r="NNQ62" s="1"/>
      <c r="NNR62" s="1"/>
      <c r="NNS62" s="1"/>
      <c r="NNT62" s="1"/>
      <c r="NNU62" s="1"/>
      <c r="NNV62" s="1"/>
      <c r="NNW62" s="1"/>
      <c r="NNX62" s="1"/>
      <c r="NNY62" s="1"/>
      <c r="NNZ62" s="1"/>
      <c r="NOA62" s="1"/>
      <c r="NOB62" s="1"/>
      <c r="NOC62" s="1"/>
      <c r="NOD62" s="1"/>
      <c r="NOE62" s="1"/>
      <c r="NOF62" s="1"/>
      <c r="NOG62" s="1"/>
      <c r="NOH62" s="1"/>
      <c r="NOI62" s="1"/>
      <c r="NOJ62" s="1"/>
      <c r="NOK62" s="1"/>
      <c r="NOL62" s="1"/>
      <c r="NOM62" s="1"/>
      <c r="NON62" s="1"/>
      <c r="NOO62" s="1"/>
      <c r="NOP62" s="1"/>
      <c r="NOQ62" s="1"/>
      <c r="NOR62" s="1"/>
      <c r="NOS62" s="1"/>
      <c r="NOT62" s="1"/>
      <c r="NOU62" s="1"/>
      <c r="NOV62" s="1"/>
      <c r="NOW62" s="1"/>
      <c r="NOX62" s="1"/>
      <c r="NOY62" s="1"/>
      <c r="NOZ62" s="1"/>
      <c r="NPA62" s="1"/>
      <c r="NPB62" s="1"/>
      <c r="NPC62" s="1"/>
      <c r="NPD62" s="1"/>
      <c r="NPE62" s="1"/>
      <c r="NPF62" s="1"/>
      <c r="NPG62" s="1"/>
      <c r="NPH62" s="1"/>
      <c r="NPI62" s="1"/>
      <c r="NPJ62" s="1"/>
      <c r="NPK62" s="1"/>
      <c r="NPL62" s="1"/>
      <c r="NPM62" s="1"/>
      <c r="NPN62" s="1"/>
      <c r="NPO62" s="1"/>
      <c r="NPP62" s="1"/>
      <c r="NPQ62" s="1"/>
      <c r="NPR62" s="1"/>
      <c r="NPS62" s="1"/>
      <c r="NPT62" s="1"/>
      <c r="NPU62" s="1"/>
      <c r="NPV62" s="1"/>
      <c r="NPW62" s="1"/>
      <c r="NPX62" s="1"/>
      <c r="NPY62" s="1"/>
      <c r="NPZ62" s="1"/>
      <c r="NQA62" s="1"/>
      <c r="NQB62" s="1"/>
      <c r="NQC62" s="1"/>
      <c r="NQD62" s="1"/>
      <c r="NQE62" s="1"/>
      <c r="NQF62" s="1"/>
      <c r="NQG62" s="1"/>
      <c r="NQH62" s="1"/>
      <c r="NQI62" s="1"/>
      <c r="NQJ62" s="1"/>
      <c r="NQK62" s="1"/>
      <c r="NQL62" s="1"/>
      <c r="NQM62" s="1"/>
      <c r="NQN62" s="1"/>
      <c r="NQO62" s="1"/>
      <c r="NQP62" s="1"/>
      <c r="NQQ62" s="1"/>
      <c r="NQR62" s="1"/>
      <c r="NQS62" s="1"/>
      <c r="NQT62" s="1"/>
      <c r="NQU62" s="1"/>
      <c r="NQV62" s="1"/>
      <c r="NQW62" s="1"/>
      <c r="NQX62" s="1"/>
      <c r="NQY62" s="1"/>
      <c r="NQZ62" s="1"/>
      <c r="NRA62" s="1"/>
      <c r="NRB62" s="1"/>
      <c r="NRC62" s="1"/>
      <c r="NRD62" s="1"/>
      <c r="NRE62" s="1"/>
      <c r="NRF62" s="1"/>
      <c r="NRG62" s="1"/>
      <c r="NRH62" s="1"/>
      <c r="NRI62" s="1"/>
      <c r="NRJ62" s="1"/>
      <c r="NRK62" s="1"/>
      <c r="NRL62" s="1"/>
      <c r="NRM62" s="1"/>
      <c r="NRN62" s="1"/>
      <c r="NRO62" s="1"/>
      <c r="NRP62" s="1"/>
      <c r="NRQ62" s="1"/>
      <c r="NRR62" s="1"/>
      <c r="NRS62" s="1"/>
      <c r="NRT62" s="1"/>
      <c r="NRU62" s="1"/>
      <c r="NRV62" s="1"/>
      <c r="NRW62" s="1"/>
      <c r="NRX62" s="1"/>
      <c r="NRY62" s="1"/>
      <c r="NRZ62" s="1"/>
      <c r="NSA62" s="1"/>
      <c r="NSB62" s="1"/>
      <c r="NSC62" s="1"/>
      <c r="NSD62" s="1"/>
      <c r="NSE62" s="1"/>
      <c r="NSF62" s="1"/>
      <c r="NSG62" s="1"/>
      <c r="NSH62" s="1"/>
      <c r="NSI62" s="1"/>
      <c r="NSJ62" s="1"/>
      <c r="NSK62" s="1"/>
      <c r="NSL62" s="1"/>
      <c r="NSM62" s="1"/>
      <c r="NSN62" s="1"/>
      <c r="NSO62" s="1"/>
      <c r="NSP62" s="1"/>
      <c r="NSQ62" s="1"/>
      <c r="NSR62" s="1"/>
      <c r="NSS62" s="1"/>
      <c r="NST62" s="1"/>
      <c r="NSU62" s="1"/>
      <c r="NSV62" s="1"/>
      <c r="NSW62" s="1"/>
      <c r="NSX62" s="1"/>
      <c r="NSY62" s="1"/>
      <c r="NSZ62" s="1"/>
      <c r="NTA62" s="1"/>
      <c r="NTB62" s="1"/>
      <c r="NTC62" s="1"/>
      <c r="NTD62" s="1"/>
      <c r="NTE62" s="1"/>
      <c r="NTF62" s="1"/>
      <c r="NTG62" s="1"/>
      <c r="NTH62" s="1"/>
      <c r="NTI62" s="1"/>
      <c r="NTJ62" s="1"/>
      <c r="NTK62" s="1"/>
      <c r="NTL62" s="1"/>
      <c r="NTM62" s="1"/>
      <c r="NTN62" s="1"/>
      <c r="NTO62" s="1"/>
      <c r="NTP62" s="1"/>
      <c r="NTQ62" s="1"/>
      <c r="NTR62" s="1"/>
      <c r="NTS62" s="1"/>
      <c r="NTT62" s="1"/>
      <c r="NTU62" s="1"/>
      <c r="NTV62" s="1"/>
      <c r="NTW62" s="1"/>
      <c r="NTX62" s="1"/>
      <c r="NTY62" s="1"/>
      <c r="NTZ62" s="1"/>
      <c r="NUA62" s="1"/>
      <c r="NUB62" s="1"/>
      <c r="NUC62" s="1"/>
      <c r="NUD62" s="1"/>
      <c r="NUE62" s="1"/>
      <c r="NUF62" s="1"/>
      <c r="NUG62" s="1"/>
      <c r="NUH62" s="1"/>
      <c r="NUI62" s="1"/>
      <c r="NUJ62" s="1"/>
      <c r="NUK62" s="1"/>
      <c r="NUL62" s="1"/>
      <c r="NUM62" s="1"/>
      <c r="NUN62" s="1"/>
      <c r="NUO62" s="1"/>
      <c r="NUP62" s="1"/>
      <c r="NUQ62" s="1"/>
      <c r="NUR62" s="1"/>
      <c r="NUS62" s="1"/>
      <c r="NUT62" s="1"/>
      <c r="NUU62" s="1"/>
      <c r="NUV62" s="1"/>
      <c r="NUW62" s="1"/>
      <c r="NUX62" s="1"/>
      <c r="NUY62" s="1"/>
      <c r="NUZ62" s="1"/>
      <c r="NVA62" s="1"/>
      <c r="NVB62" s="1"/>
      <c r="NVC62" s="1"/>
      <c r="NVD62" s="1"/>
      <c r="NVE62" s="1"/>
      <c r="NVF62" s="1"/>
      <c r="NVG62" s="1"/>
      <c r="NVH62" s="1"/>
      <c r="NVI62" s="1"/>
      <c r="NVJ62" s="1"/>
      <c r="NVK62" s="1"/>
      <c r="NVL62" s="1"/>
      <c r="NVM62" s="1"/>
      <c r="NVN62" s="1"/>
      <c r="NVO62" s="1"/>
      <c r="NVP62" s="1"/>
      <c r="NVQ62" s="1"/>
      <c r="NVR62" s="1"/>
      <c r="NVS62" s="1"/>
      <c r="NVT62" s="1"/>
      <c r="NVU62" s="1"/>
      <c r="NVV62" s="1"/>
      <c r="NVW62" s="1"/>
      <c r="NVX62" s="1"/>
      <c r="NVY62" s="1"/>
      <c r="NVZ62" s="1"/>
      <c r="NWA62" s="1"/>
      <c r="NWB62" s="1"/>
      <c r="NWC62" s="1"/>
      <c r="NWD62" s="1"/>
      <c r="NWE62" s="1"/>
      <c r="NWF62" s="1"/>
      <c r="NWG62" s="1"/>
      <c r="NWH62" s="1"/>
      <c r="NWI62" s="1"/>
      <c r="NWJ62" s="1"/>
      <c r="NWK62" s="1"/>
      <c r="NWL62" s="1"/>
      <c r="NWM62" s="1"/>
      <c r="NWN62" s="1"/>
      <c r="NWO62" s="1"/>
      <c r="NWP62" s="1"/>
      <c r="NWQ62" s="1"/>
      <c r="NWR62" s="1"/>
      <c r="NWS62" s="1"/>
      <c r="NWT62" s="1"/>
      <c r="NWU62" s="1"/>
      <c r="NWV62" s="1"/>
      <c r="NWW62" s="1"/>
      <c r="NWX62" s="1"/>
      <c r="NWY62" s="1"/>
      <c r="NWZ62" s="1"/>
      <c r="NXA62" s="1"/>
      <c r="NXB62" s="1"/>
      <c r="NXC62" s="1"/>
      <c r="NXD62" s="1"/>
      <c r="NXE62" s="1"/>
      <c r="NXF62" s="1"/>
      <c r="NXG62" s="1"/>
      <c r="NXH62" s="1"/>
      <c r="NXI62" s="1"/>
      <c r="NXJ62" s="1"/>
      <c r="NXK62" s="1"/>
      <c r="NXL62" s="1"/>
      <c r="NXM62" s="1"/>
      <c r="NXN62" s="1"/>
      <c r="NXO62" s="1"/>
      <c r="NXP62" s="1"/>
      <c r="NXQ62" s="1"/>
      <c r="NXR62" s="1"/>
      <c r="NXS62" s="1"/>
      <c r="NXT62" s="1"/>
      <c r="NXU62" s="1"/>
      <c r="NXV62" s="1"/>
      <c r="NXW62" s="1"/>
      <c r="NXX62" s="1"/>
      <c r="NXY62" s="1"/>
      <c r="NXZ62" s="1"/>
      <c r="NYA62" s="1"/>
      <c r="NYB62" s="1"/>
      <c r="NYC62" s="1"/>
      <c r="NYD62" s="1"/>
      <c r="NYE62" s="1"/>
      <c r="NYF62" s="1"/>
      <c r="NYG62" s="1"/>
      <c r="NYH62" s="1"/>
      <c r="NYI62" s="1"/>
      <c r="NYJ62" s="1"/>
      <c r="NYK62" s="1"/>
      <c r="NYL62" s="1"/>
      <c r="NYM62" s="1"/>
      <c r="NYN62" s="1"/>
      <c r="NYO62" s="1"/>
      <c r="NYP62" s="1"/>
      <c r="NYQ62" s="1"/>
      <c r="NYR62" s="1"/>
      <c r="NYS62" s="1"/>
      <c r="NYT62" s="1"/>
      <c r="NYU62" s="1"/>
      <c r="NYV62" s="1"/>
      <c r="NYW62" s="1"/>
      <c r="NYX62" s="1"/>
      <c r="NYY62" s="1"/>
      <c r="NYZ62" s="1"/>
      <c r="NZA62" s="1"/>
      <c r="NZB62" s="1"/>
      <c r="NZC62" s="1"/>
      <c r="NZD62" s="1"/>
      <c r="NZE62" s="1"/>
      <c r="NZF62" s="1"/>
      <c r="NZG62" s="1"/>
      <c r="NZH62" s="1"/>
      <c r="NZI62" s="1"/>
      <c r="NZJ62" s="1"/>
      <c r="NZK62" s="1"/>
      <c r="NZL62" s="1"/>
      <c r="NZM62" s="1"/>
      <c r="NZN62" s="1"/>
      <c r="NZO62" s="1"/>
      <c r="NZP62" s="1"/>
      <c r="NZQ62" s="1"/>
      <c r="NZR62" s="1"/>
      <c r="NZS62" s="1"/>
      <c r="NZT62" s="1"/>
      <c r="NZU62" s="1"/>
      <c r="NZV62" s="1"/>
      <c r="NZW62" s="1"/>
      <c r="NZX62" s="1"/>
      <c r="NZY62" s="1"/>
      <c r="NZZ62" s="1"/>
      <c r="OAA62" s="1"/>
      <c r="OAB62" s="1"/>
      <c r="OAC62" s="1"/>
      <c r="OAD62" s="1"/>
      <c r="OAE62" s="1"/>
      <c r="OAF62" s="1"/>
      <c r="OAG62" s="1"/>
      <c r="OAH62" s="1"/>
      <c r="OAI62" s="1"/>
      <c r="OAJ62" s="1"/>
      <c r="OAK62" s="1"/>
      <c r="OAL62" s="1"/>
      <c r="OAM62" s="1"/>
      <c r="OAN62" s="1"/>
      <c r="OAO62" s="1"/>
      <c r="OAP62" s="1"/>
      <c r="OAQ62" s="1"/>
      <c r="OAR62" s="1"/>
      <c r="OAS62" s="1"/>
      <c r="OAT62" s="1"/>
      <c r="OAU62" s="1"/>
      <c r="OAV62" s="1"/>
      <c r="OAW62" s="1"/>
      <c r="OAX62" s="1"/>
      <c r="OAY62" s="1"/>
      <c r="OAZ62" s="1"/>
      <c r="OBA62" s="1"/>
      <c r="OBB62" s="1"/>
      <c r="OBC62" s="1"/>
      <c r="OBD62" s="1"/>
      <c r="OBE62" s="1"/>
      <c r="OBF62" s="1"/>
      <c r="OBG62" s="1"/>
      <c r="OBH62" s="1"/>
      <c r="OBI62" s="1"/>
      <c r="OBJ62" s="1"/>
      <c r="OBK62" s="1"/>
      <c r="OBL62" s="1"/>
      <c r="OBM62" s="1"/>
      <c r="OBN62" s="1"/>
      <c r="OBO62" s="1"/>
      <c r="OBP62" s="1"/>
      <c r="OBQ62" s="1"/>
      <c r="OBR62" s="1"/>
      <c r="OBS62" s="1"/>
      <c r="OBT62" s="1"/>
      <c r="OBU62" s="1"/>
      <c r="OBV62" s="1"/>
      <c r="OBW62" s="1"/>
      <c r="OBX62" s="1"/>
      <c r="OBY62" s="1"/>
      <c r="OBZ62" s="1"/>
      <c r="OCA62" s="1"/>
      <c r="OCB62" s="1"/>
      <c r="OCC62" s="1"/>
      <c r="OCD62" s="1"/>
      <c r="OCE62" s="1"/>
      <c r="OCF62" s="1"/>
      <c r="OCG62" s="1"/>
      <c r="OCH62" s="1"/>
      <c r="OCI62" s="1"/>
      <c r="OCJ62" s="1"/>
      <c r="OCK62" s="1"/>
      <c r="OCL62" s="1"/>
      <c r="OCM62" s="1"/>
      <c r="OCN62" s="1"/>
      <c r="OCO62" s="1"/>
      <c r="OCP62" s="1"/>
      <c r="OCQ62" s="1"/>
      <c r="OCR62" s="1"/>
      <c r="OCS62" s="1"/>
      <c r="OCT62" s="1"/>
      <c r="OCU62" s="1"/>
      <c r="OCV62" s="1"/>
      <c r="OCW62" s="1"/>
      <c r="OCX62" s="1"/>
      <c r="OCY62" s="1"/>
      <c r="OCZ62" s="1"/>
      <c r="ODA62" s="1"/>
      <c r="ODB62" s="1"/>
      <c r="ODC62" s="1"/>
      <c r="ODD62" s="1"/>
      <c r="ODE62" s="1"/>
      <c r="ODF62" s="1"/>
      <c r="ODG62" s="1"/>
      <c r="ODH62" s="1"/>
      <c r="ODI62" s="1"/>
      <c r="ODJ62" s="1"/>
      <c r="ODK62" s="1"/>
      <c r="ODL62" s="1"/>
      <c r="ODM62" s="1"/>
      <c r="ODN62" s="1"/>
      <c r="ODO62" s="1"/>
      <c r="ODP62" s="1"/>
      <c r="ODQ62" s="1"/>
      <c r="ODR62" s="1"/>
      <c r="ODS62" s="1"/>
      <c r="ODT62" s="1"/>
      <c r="ODU62" s="1"/>
      <c r="ODV62" s="1"/>
      <c r="ODW62" s="1"/>
      <c r="ODX62" s="1"/>
      <c r="ODY62" s="1"/>
      <c r="ODZ62" s="1"/>
      <c r="OEA62" s="1"/>
      <c r="OEB62" s="1"/>
      <c r="OEC62" s="1"/>
      <c r="OED62" s="1"/>
      <c r="OEE62" s="1"/>
      <c r="OEF62" s="1"/>
      <c r="OEG62" s="1"/>
      <c r="OEH62" s="1"/>
      <c r="OEI62" s="1"/>
      <c r="OEJ62" s="1"/>
      <c r="OEK62" s="1"/>
      <c r="OEL62" s="1"/>
      <c r="OEM62" s="1"/>
      <c r="OEN62" s="1"/>
      <c r="OEO62" s="1"/>
      <c r="OEP62" s="1"/>
      <c r="OEQ62" s="1"/>
      <c r="OER62" s="1"/>
      <c r="OES62" s="1"/>
      <c r="OET62" s="1"/>
      <c r="OEU62" s="1"/>
      <c r="OEV62" s="1"/>
      <c r="OEW62" s="1"/>
      <c r="OEX62" s="1"/>
      <c r="OEY62" s="1"/>
      <c r="OEZ62" s="1"/>
      <c r="OFA62" s="1"/>
      <c r="OFB62" s="1"/>
      <c r="OFC62" s="1"/>
      <c r="OFD62" s="1"/>
      <c r="OFE62" s="1"/>
      <c r="OFF62" s="1"/>
      <c r="OFG62" s="1"/>
      <c r="OFH62" s="1"/>
      <c r="OFI62" s="1"/>
      <c r="OFJ62" s="1"/>
      <c r="OFK62" s="1"/>
      <c r="OFL62" s="1"/>
      <c r="OFM62" s="1"/>
      <c r="OFN62" s="1"/>
      <c r="OFO62" s="1"/>
      <c r="OFP62" s="1"/>
      <c r="OFQ62" s="1"/>
      <c r="OFR62" s="1"/>
      <c r="OFS62" s="1"/>
      <c r="OFT62" s="1"/>
      <c r="OFU62" s="1"/>
      <c r="OFV62" s="1"/>
      <c r="OFW62" s="1"/>
      <c r="OFX62" s="1"/>
      <c r="OFY62" s="1"/>
      <c r="OFZ62" s="1"/>
      <c r="OGA62" s="1"/>
      <c r="OGB62" s="1"/>
      <c r="OGC62" s="1"/>
      <c r="OGD62" s="1"/>
      <c r="OGE62" s="1"/>
      <c r="OGF62" s="1"/>
      <c r="OGG62" s="1"/>
      <c r="OGH62" s="1"/>
      <c r="OGI62" s="1"/>
      <c r="OGJ62" s="1"/>
      <c r="OGK62" s="1"/>
      <c r="OGL62" s="1"/>
      <c r="OGM62" s="1"/>
      <c r="OGN62" s="1"/>
      <c r="OGO62" s="1"/>
      <c r="OGP62" s="1"/>
      <c r="OGQ62" s="1"/>
      <c r="OGR62" s="1"/>
      <c r="OGS62" s="1"/>
      <c r="OGT62" s="1"/>
      <c r="OGU62" s="1"/>
      <c r="OGV62" s="1"/>
      <c r="OGW62" s="1"/>
      <c r="OGX62" s="1"/>
      <c r="OGY62" s="1"/>
      <c r="OGZ62" s="1"/>
      <c r="OHA62" s="1"/>
      <c r="OHB62" s="1"/>
      <c r="OHC62" s="1"/>
      <c r="OHD62" s="1"/>
      <c r="OHE62" s="1"/>
      <c r="OHF62" s="1"/>
      <c r="OHG62" s="1"/>
      <c r="OHH62" s="1"/>
      <c r="OHI62" s="1"/>
      <c r="OHJ62" s="1"/>
      <c r="OHK62" s="1"/>
      <c r="OHL62" s="1"/>
      <c r="OHM62" s="1"/>
      <c r="OHN62" s="1"/>
      <c r="OHO62" s="1"/>
      <c r="OHP62" s="1"/>
      <c r="OHQ62" s="1"/>
      <c r="OHR62" s="1"/>
      <c r="OHS62" s="1"/>
      <c r="OHT62" s="1"/>
      <c r="OHU62" s="1"/>
      <c r="OHV62" s="1"/>
      <c r="OHW62" s="1"/>
      <c r="OHX62" s="1"/>
      <c r="OHY62" s="1"/>
      <c r="OHZ62" s="1"/>
      <c r="OIA62" s="1"/>
      <c r="OIB62" s="1"/>
      <c r="OIC62" s="1"/>
      <c r="OID62" s="1"/>
      <c r="OIE62" s="1"/>
      <c r="OIF62" s="1"/>
      <c r="OIG62" s="1"/>
      <c r="OIH62" s="1"/>
      <c r="OII62" s="1"/>
      <c r="OIJ62" s="1"/>
      <c r="OIK62" s="1"/>
      <c r="OIL62" s="1"/>
      <c r="OIM62" s="1"/>
      <c r="OIN62" s="1"/>
      <c r="OIO62" s="1"/>
      <c r="OIP62" s="1"/>
      <c r="OIQ62" s="1"/>
      <c r="OIR62" s="1"/>
      <c r="OIS62" s="1"/>
      <c r="OIT62" s="1"/>
      <c r="OIU62" s="1"/>
      <c r="OIV62" s="1"/>
      <c r="OIW62" s="1"/>
      <c r="OIX62" s="1"/>
      <c r="OIY62" s="1"/>
      <c r="OIZ62" s="1"/>
      <c r="OJA62" s="1"/>
      <c r="OJB62" s="1"/>
      <c r="OJC62" s="1"/>
      <c r="OJD62" s="1"/>
      <c r="OJE62" s="1"/>
      <c r="OJF62" s="1"/>
      <c r="OJG62" s="1"/>
      <c r="OJH62" s="1"/>
      <c r="OJI62" s="1"/>
      <c r="OJJ62" s="1"/>
      <c r="OJK62" s="1"/>
      <c r="OJL62" s="1"/>
      <c r="OJM62" s="1"/>
      <c r="OJN62" s="1"/>
      <c r="OJO62" s="1"/>
      <c r="OJP62" s="1"/>
      <c r="OJQ62" s="1"/>
      <c r="OJR62" s="1"/>
      <c r="OJS62" s="1"/>
      <c r="OJT62" s="1"/>
      <c r="OJU62" s="1"/>
      <c r="OJV62" s="1"/>
      <c r="OJW62" s="1"/>
      <c r="OJX62" s="1"/>
      <c r="OJY62" s="1"/>
      <c r="OJZ62" s="1"/>
      <c r="OKA62" s="1"/>
      <c r="OKB62" s="1"/>
      <c r="OKC62" s="1"/>
      <c r="OKD62" s="1"/>
      <c r="OKE62" s="1"/>
      <c r="OKF62" s="1"/>
      <c r="OKG62" s="1"/>
      <c r="OKH62" s="1"/>
      <c r="OKI62" s="1"/>
      <c r="OKJ62" s="1"/>
      <c r="OKK62" s="1"/>
      <c r="OKL62" s="1"/>
      <c r="OKM62" s="1"/>
      <c r="OKN62" s="1"/>
      <c r="OKO62" s="1"/>
      <c r="OKP62" s="1"/>
      <c r="OKQ62" s="1"/>
      <c r="OKR62" s="1"/>
      <c r="OKS62" s="1"/>
      <c r="OKT62" s="1"/>
      <c r="OKU62" s="1"/>
      <c r="OKV62" s="1"/>
      <c r="OKW62" s="1"/>
      <c r="OKX62" s="1"/>
      <c r="OKY62" s="1"/>
      <c r="OKZ62" s="1"/>
      <c r="OLA62" s="1"/>
      <c r="OLB62" s="1"/>
      <c r="OLC62" s="1"/>
      <c r="OLD62" s="1"/>
      <c r="OLE62" s="1"/>
      <c r="OLF62" s="1"/>
      <c r="OLG62" s="1"/>
      <c r="OLH62" s="1"/>
      <c r="OLI62" s="1"/>
      <c r="OLJ62" s="1"/>
      <c r="OLK62" s="1"/>
      <c r="OLL62" s="1"/>
      <c r="OLM62" s="1"/>
      <c r="OLN62" s="1"/>
      <c r="OLO62" s="1"/>
      <c r="OLP62" s="1"/>
      <c r="OLQ62" s="1"/>
      <c r="OLR62" s="1"/>
      <c r="OLS62" s="1"/>
      <c r="OLT62" s="1"/>
      <c r="OLU62" s="1"/>
      <c r="OLV62" s="1"/>
      <c r="OLW62" s="1"/>
      <c r="OLX62" s="1"/>
      <c r="OLY62" s="1"/>
      <c r="OLZ62" s="1"/>
      <c r="OMA62" s="1"/>
      <c r="OMB62" s="1"/>
      <c r="OMC62" s="1"/>
      <c r="OMD62" s="1"/>
      <c r="OME62" s="1"/>
      <c r="OMF62" s="1"/>
      <c r="OMG62" s="1"/>
      <c r="OMH62" s="1"/>
      <c r="OMI62" s="1"/>
      <c r="OMJ62" s="1"/>
      <c r="OMK62" s="1"/>
      <c r="OML62" s="1"/>
      <c r="OMM62" s="1"/>
      <c r="OMN62" s="1"/>
      <c r="OMO62" s="1"/>
      <c r="OMP62" s="1"/>
      <c r="OMQ62" s="1"/>
      <c r="OMR62" s="1"/>
      <c r="OMS62" s="1"/>
      <c r="OMT62" s="1"/>
      <c r="OMU62" s="1"/>
      <c r="OMV62" s="1"/>
      <c r="OMW62" s="1"/>
      <c r="OMX62" s="1"/>
      <c r="OMY62" s="1"/>
      <c r="OMZ62" s="1"/>
      <c r="ONA62" s="1"/>
      <c r="ONB62" s="1"/>
      <c r="ONC62" s="1"/>
      <c r="OND62" s="1"/>
      <c r="ONE62" s="1"/>
      <c r="ONF62" s="1"/>
      <c r="ONG62" s="1"/>
      <c r="ONH62" s="1"/>
      <c r="ONI62" s="1"/>
      <c r="ONJ62" s="1"/>
      <c r="ONK62" s="1"/>
      <c r="ONL62" s="1"/>
      <c r="ONM62" s="1"/>
      <c r="ONN62" s="1"/>
      <c r="ONO62" s="1"/>
      <c r="ONP62" s="1"/>
      <c r="ONQ62" s="1"/>
      <c r="ONR62" s="1"/>
      <c r="ONS62" s="1"/>
      <c r="ONT62" s="1"/>
      <c r="ONU62" s="1"/>
      <c r="ONV62" s="1"/>
      <c r="ONW62" s="1"/>
      <c r="ONX62" s="1"/>
      <c r="ONY62" s="1"/>
      <c r="ONZ62" s="1"/>
      <c r="OOA62" s="1"/>
      <c r="OOB62" s="1"/>
      <c r="OOC62" s="1"/>
      <c r="OOD62" s="1"/>
      <c r="OOE62" s="1"/>
      <c r="OOF62" s="1"/>
      <c r="OOG62" s="1"/>
      <c r="OOH62" s="1"/>
      <c r="OOI62" s="1"/>
      <c r="OOJ62" s="1"/>
      <c r="OOK62" s="1"/>
      <c r="OOL62" s="1"/>
      <c r="OOM62" s="1"/>
      <c r="OON62" s="1"/>
      <c r="OOO62" s="1"/>
      <c r="OOP62" s="1"/>
      <c r="OOQ62" s="1"/>
      <c r="OOR62" s="1"/>
      <c r="OOS62" s="1"/>
      <c r="OOT62" s="1"/>
      <c r="OOU62" s="1"/>
      <c r="OOV62" s="1"/>
      <c r="OOW62" s="1"/>
      <c r="OOX62" s="1"/>
      <c r="OOY62" s="1"/>
      <c r="OOZ62" s="1"/>
      <c r="OPA62" s="1"/>
      <c r="OPB62" s="1"/>
      <c r="OPC62" s="1"/>
      <c r="OPD62" s="1"/>
      <c r="OPE62" s="1"/>
      <c r="OPF62" s="1"/>
      <c r="OPG62" s="1"/>
      <c r="OPH62" s="1"/>
      <c r="OPI62" s="1"/>
      <c r="OPJ62" s="1"/>
      <c r="OPK62" s="1"/>
      <c r="OPL62" s="1"/>
      <c r="OPM62" s="1"/>
      <c r="OPN62" s="1"/>
      <c r="OPO62" s="1"/>
      <c r="OPP62" s="1"/>
      <c r="OPQ62" s="1"/>
      <c r="OPR62" s="1"/>
      <c r="OPS62" s="1"/>
      <c r="OPT62" s="1"/>
      <c r="OPU62" s="1"/>
      <c r="OPV62" s="1"/>
      <c r="OPW62" s="1"/>
      <c r="OPX62" s="1"/>
      <c r="OPY62" s="1"/>
      <c r="OPZ62" s="1"/>
      <c r="OQA62" s="1"/>
      <c r="OQB62" s="1"/>
      <c r="OQC62" s="1"/>
      <c r="OQD62" s="1"/>
      <c r="OQE62" s="1"/>
      <c r="OQF62" s="1"/>
      <c r="OQG62" s="1"/>
      <c r="OQH62" s="1"/>
      <c r="OQI62" s="1"/>
      <c r="OQJ62" s="1"/>
      <c r="OQK62" s="1"/>
      <c r="OQL62" s="1"/>
      <c r="OQM62" s="1"/>
      <c r="OQN62" s="1"/>
      <c r="OQO62" s="1"/>
      <c r="OQP62" s="1"/>
      <c r="OQQ62" s="1"/>
      <c r="OQR62" s="1"/>
      <c r="OQS62" s="1"/>
      <c r="OQT62" s="1"/>
      <c r="OQU62" s="1"/>
      <c r="OQV62" s="1"/>
      <c r="OQW62" s="1"/>
      <c r="OQX62" s="1"/>
      <c r="OQY62" s="1"/>
      <c r="OQZ62" s="1"/>
      <c r="ORA62" s="1"/>
      <c r="ORB62" s="1"/>
      <c r="ORC62" s="1"/>
      <c r="ORD62" s="1"/>
      <c r="ORE62" s="1"/>
      <c r="ORF62" s="1"/>
      <c r="ORG62" s="1"/>
      <c r="ORH62" s="1"/>
      <c r="ORI62" s="1"/>
      <c r="ORJ62" s="1"/>
      <c r="ORK62" s="1"/>
      <c r="ORL62" s="1"/>
      <c r="ORM62" s="1"/>
      <c r="ORN62" s="1"/>
      <c r="ORO62" s="1"/>
      <c r="ORP62" s="1"/>
      <c r="ORQ62" s="1"/>
      <c r="ORR62" s="1"/>
      <c r="ORS62" s="1"/>
      <c r="ORT62" s="1"/>
      <c r="ORU62" s="1"/>
      <c r="ORV62" s="1"/>
      <c r="ORW62" s="1"/>
      <c r="ORX62" s="1"/>
      <c r="ORY62" s="1"/>
      <c r="ORZ62" s="1"/>
      <c r="OSA62" s="1"/>
      <c r="OSB62" s="1"/>
      <c r="OSC62" s="1"/>
      <c r="OSD62" s="1"/>
      <c r="OSE62" s="1"/>
      <c r="OSF62" s="1"/>
      <c r="OSG62" s="1"/>
      <c r="OSH62" s="1"/>
      <c r="OSI62" s="1"/>
      <c r="OSJ62" s="1"/>
      <c r="OSK62" s="1"/>
      <c r="OSL62" s="1"/>
      <c r="OSM62" s="1"/>
      <c r="OSN62" s="1"/>
      <c r="OSO62" s="1"/>
      <c r="OSP62" s="1"/>
      <c r="OSQ62" s="1"/>
      <c r="OSR62" s="1"/>
      <c r="OSS62" s="1"/>
      <c r="OST62" s="1"/>
      <c r="OSU62" s="1"/>
      <c r="OSV62" s="1"/>
      <c r="OSW62" s="1"/>
      <c r="OSX62" s="1"/>
      <c r="OSY62" s="1"/>
      <c r="OSZ62" s="1"/>
      <c r="OTA62" s="1"/>
      <c r="OTB62" s="1"/>
      <c r="OTC62" s="1"/>
      <c r="OTD62" s="1"/>
      <c r="OTE62" s="1"/>
      <c r="OTF62" s="1"/>
      <c r="OTG62" s="1"/>
      <c r="OTH62" s="1"/>
      <c r="OTI62" s="1"/>
      <c r="OTJ62" s="1"/>
      <c r="OTK62" s="1"/>
      <c r="OTL62" s="1"/>
      <c r="OTM62" s="1"/>
      <c r="OTN62" s="1"/>
      <c r="OTO62" s="1"/>
      <c r="OTP62" s="1"/>
      <c r="OTQ62" s="1"/>
      <c r="OTR62" s="1"/>
      <c r="OTS62" s="1"/>
      <c r="OTT62" s="1"/>
      <c r="OTU62" s="1"/>
      <c r="OTV62" s="1"/>
      <c r="OTW62" s="1"/>
      <c r="OTX62" s="1"/>
      <c r="OTY62" s="1"/>
      <c r="OTZ62" s="1"/>
      <c r="OUA62" s="1"/>
      <c r="OUB62" s="1"/>
      <c r="OUC62" s="1"/>
      <c r="OUD62" s="1"/>
      <c r="OUE62" s="1"/>
      <c r="OUF62" s="1"/>
      <c r="OUG62" s="1"/>
      <c r="OUH62" s="1"/>
      <c r="OUI62" s="1"/>
      <c r="OUJ62" s="1"/>
      <c r="OUK62" s="1"/>
      <c r="OUL62" s="1"/>
      <c r="OUM62" s="1"/>
      <c r="OUN62" s="1"/>
      <c r="OUO62" s="1"/>
      <c r="OUP62" s="1"/>
      <c r="OUQ62" s="1"/>
      <c r="OUR62" s="1"/>
      <c r="OUS62" s="1"/>
      <c r="OUT62" s="1"/>
      <c r="OUU62" s="1"/>
      <c r="OUV62" s="1"/>
      <c r="OUW62" s="1"/>
      <c r="OUX62" s="1"/>
      <c r="OUY62" s="1"/>
      <c r="OUZ62" s="1"/>
      <c r="OVA62" s="1"/>
      <c r="OVB62" s="1"/>
      <c r="OVC62" s="1"/>
      <c r="OVD62" s="1"/>
      <c r="OVE62" s="1"/>
      <c r="OVF62" s="1"/>
      <c r="OVG62" s="1"/>
      <c r="OVH62" s="1"/>
      <c r="OVI62" s="1"/>
      <c r="OVJ62" s="1"/>
      <c r="OVK62" s="1"/>
      <c r="OVL62" s="1"/>
      <c r="OVM62" s="1"/>
      <c r="OVN62" s="1"/>
      <c r="OVO62" s="1"/>
      <c r="OVP62" s="1"/>
      <c r="OVQ62" s="1"/>
      <c r="OVR62" s="1"/>
      <c r="OVS62" s="1"/>
      <c r="OVT62" s="1"/>
      <c r="OVU62" s="1"/>
      <c r="OVV62" s="1"/>
      <c r="OVW62" s="1"/>
      <c r="OVX62" s="1"/>
      <c r="OVY62" s="1"/>
      <c r="OVZ62" s="1"/>
      <c r="OWA62" s="1"/>
      <c r="OWB62" s="1"/>
      <c r="OWC62" s="1"/>
      <c r="OWD62" s="1"/>
      <c r="OWE62" s="1"/>
      <c r="OWF62" s="1"/>
      <c r="OWG62" s="1"/>
      <c r="OWH62" s="1"/>
      <c r="OWI62" s="1"/>
      <c r="OWJ62" s="1"/>
      <c r="OWK62" s="1"/>
      <c r="OWL62" s="1"/>
      <c r="OWM62" s="1"/>
      <c r="OWN62" s="1"/>
      <c r="OWO62" s="1"/>
      <c r="OWP62" s="1"/>
      <c r="OWQ62" s="1"/>
      <c r="OWR62" s="1"/>
      <c r="OWS62" s="1"/>
      <c r="OWT62" s="1"/>
      <c r="OWU62" s="1"/>
      <c r="OWV62" s="1"/>
      <c r="OWW62" s="1"/>
      <c r="OWX62" s="1"/>
      <c r="OWY62" s="1"/>
      <c r="OWZ62" s="1"/>
      <c r="OXA62" s="1"/>
      <c r="OXB62" s="1"/>
      <c r="OXC62" s="1"/>
      <c r="OXD62" s="1"/>
      <c r="OXE62" s="1"/>
      <c r="OXF62" s="1"/>
      <c r="OXG62" s="1"/>
      <c r="OXH62" s="1"/>
      <c r="OXI62" s="1"/>
      <c r="OXJ62" s="1"/>
      <c r="OXK62" s="1"/>
      <c r="OXL62" s="1"/>
      <c r="OXM62" s="1"/>
      <c r="OXN62" s="1"/>
      <c r="OXO62" s="1"/>
      <c r="OXP62" s="1"/>
      <c r="OXQ62" s="1"/>
      <c r="OXR62" s="1"/>
      <c r="OXS62" s="1"/>
      <c r="OXT62" s="1"/>
      <c r="OXU62" s="1"/>
      <c r="OXV62" s="1"/>
      <c r="OXW62" s="1"/>
      <c r="OXX62" s="1"/>
      <c r="OXY62" s="1"/>
      <c r="OXZ62" s="1"/>
      <c r="OYA62" s="1"/>
      <c r="OYB62" s="1"/>
      <c r="OYC62" s="1"/>
      <c r="OYD62" s="1"/>
      <c r="OYE62" s="1"/>
      <c r="OYF62" s="1"/>
      <c r="OYG62" s="1"/>
      <c r="OYH62" s="1"/>
      <c r="OYI62" s="1"/>
      <c r="OYJ62" s="1"/>
      <c r="OYK62" s="1"/>
      <c r="OYL62" s="1"/>
      <c r="OYM62" s="1"/>
      <c r="OYN62" s="1"/>
      <c r="OYO62" s="1"/>
      <c r="OYP62" s="1"/>
      <c r="OYQ62" s="1"/>
      <c r="OYR62" s="1"/>
      <c r="OYS62" s="1"/>
      <c r="OYT62" s="1"/>
      <c r="OYU62" s="1"/>
      <c r="OYV62" s="1"/>
      <c r="OYW62" s="1"/>
      <c r="OYX62" s="1"/>
      <c r="OYY62" s="1"/>
      <c r="OYZ62" s="1"/>
      <c r="OZA62" s="1"/>
      <c r="OZB62" s="1"/>
      <c r="OZC62" s="1"/>
      <c r="OZD62" s="1"/>
      <c r="OZE62" s="1"/>
      <c r="OZF62" s="1"/>
      <c r="OZG62" s="1"/>
      <c r="OZH62" s="1"/>
      <c r="OZI62" s="1"/>
      <c r="OZJ62" s="1"/>
      <c r="OZK62" s="1"/>
      <c r="OZL62" s="1"/>
      <c r="OZM62" s="1"/>
      <c r="OZN62" s="1"/>
      <c r="OZO62" s="1"/>
      <c r="OZP62" s="1"/>
      <c r="OZQ62" s="1"/>
      <c r="OZR62" s="1"/>
      <c r="OZS62" s="1"/>
      <c r="OZT62" s="1"/>
      <c r="OZU62" s="1"/>
      <c r="OZV62" s="1"/>
      <c r="OZW62" s="1"/>
      <c r="OZX62" s="1"/>
      <c r="OZY62" s="1"/>
      <c r="OZZ62" s="1"/>
      <c r="PAA62" s="1"/>
      <c r="PAB62" s="1"/>
      <c r="PAC62" s="1"/>
      <c r="PAD62" s="1"/>
      <c r="PAE62" s="1"/>
      <c r="PAF62" s="1"/>
      <c r="PAG62" s="1"/>
      <c r="PAH62" s="1"/>
      <c r="PAI62" s="1"/>
      <c r="PAJ62" s="1"/>
      <c r="PAK62" s="1"/>
      <c r="PAL62" s="1"/>
      <c r="PAM62" s="1"/>
      <c r="PAN62" s="1"/>
      <c r="PAO62" s="1"/>
      <c r="PAP62" s="1"/>
      <c r="PAQ62" s="1"/>
      <c r="PAR62" s="1"/>
      <c r="PAS62" s="1"/>
      <c r="PAT62" s="1"/>
      <c r="PAU62" s="1"/>
      <c r="PAV62" s="1"/>
      <c r="PAW62" s="1"/>
      <c r="PAX62" s="1"/>
      <c r="PAY62" s="1"/>
      <c r="PAZ62" s="1"/>
      <c r="PBA62" s="1"/>
      <c r="PBB62" s="1"/>
      <c r="PBC62" s="1"/>
      <c r="PBD62" s="1"/>
      <c r="PBE62" s="1"/>
      <c r="PBF62" s="1"/>
      <c r="PBG62" s="1"/>
      <c r="PBH62" s="1"/>
      <c r="PBI62" s="1"/>
      <c r="PBJ62" s="1"/>
      <c r="PBK62" s="1"/>
      <c r="PBL62" s="1"/>
      <c r="PBM62" s="1"/>
      <c r="PBN62" s="1"/>
      <c r="PBO62" s="1"/>
      <c r="PBP62" s="1"/>
      <c r="PBQ62" s="1"/>
      <c r="PBR62" s="1"/>
      <c r="PBS62" s="1"/>
      <c r="PBT62" s="1"/>
      <c r="PBU62" s="1"/>
      <c r="PBV62" s="1"/>
      <c r="PBW62" s="1"/>
      <c r="PBX62" s="1"/>
      <c r="PBY62" s="1"/>
      <c r="PBZ62" s="1"/>
      <c r="PCA62" s="1"/>
      <c r="PCB62" s="1"/>
      <c r="PCC62" s="1"/>
      <c r="PCD62" s="1"/>
      <c r="PCE62" s="1"/>
      <c r="PCF62" s="1"/>
      <c r="PCG62" s="1"/>
      <c r="PCH62" s="1"/>
      <c r="PCI62" s="1"/>
      <c r="PCJ62" s="1"/>
      <c r="PCK62" s="1"/>
      <c r="PCL62" s="1"/>
      <c r="PCM62" s="1"/>
      <c r="PCN62" s="1"/>
      <c r="PCO62" s="1"/>
      <c r="PCP62" s="1"/>
      <c r="PCQ62" s="1"/>
      <c r="PCR62" s="1"/>
      <c r="PCS62" s="1"/>
      <c r="PCT62" s="1"/>
      <c r="PCU62" s="1"/>
      <c r="PCV62" s="1"/>
      <c r="PCW62" s="1"/>
      <c r="PCX62" s="1"/>
      <c r="PCY62" s="1"/>
      <c r="PCZ62" s="1"/>
      <c r="PDA62" s="1"/>
      <c r="PDB62" s="1"/>
      <c r="PDC62" s="1"/>
      <c r="PDD62" s="1"/>
      <c r="PDE62" s="1"/>
      <c r="PDF62" s="1"/>
      <c r="PDG62" s="1"/>
      <c r="PDH62" s="1"/>
      <c r="PDI62" s="1"/>
      <c r="PDJ62" s="1"/>
      <c r="PDK62" s="1"/>
      <c r="PDL62" s="1"/>
      <c r="PDM62" s="1"/>
      <c r="PDN62" s="1"/>
      <c r="PDO62" s="1"/>
      <c r="PDP62" s="1"/>
      <c r="PDQ62" s="1"/>
      <c r="PDR62" s="1"/>
      <c r="PDS62" s="1"/>
      <c r="PDT62" s="1"/>
      <c r="PDU62" s="1"/>
      <c r="PDV62" s="1"/>
      <c r="PDW62" s="1"/>
      <c r="PDX62" s="1"/>
      <c r="PDY62" s="1"/>
      <c r="PDZ62" s="1"/>
      <c r="PEA62" s="1"/>
      <c r="PEB62" s="1"/>
      <c r="PEC62" s="1"/>
      <c r="PED62" s="1"/>
      <c r="PEE62" s="1"/>
      <c r="PEF62" s="1"/>
      <c r="PEG62" s="1"/>
      <c r="PEH62" s="1"/>
      <c r="PEI62" s="1"/>
      <c r="PEJ62" s="1"/>
      <c r="PEK62" s="1"/>
      <c r="PEL62" s="1"/>
      <c r="PEM62" s="1"/>
      <c r="PEN62" s="1"/>
      <c r="PEO62" s="1"/>
      <c r="PEP62" s="1"/>
      <c r="PEQ62" s="1"/>
      <c r="PER62" s="1"/>
      <c r="PES62" s="1"/>
      <c r="PET62" s="1"/>
      <c r="PEU62" s="1"/>
      <c r="PEV62" s="1"/>
      <c r="PEW62" s="1"/>
      <c r="PEX62" s="1"/>
      <c r="PEY62" s="1"/>
      <c r="PEZ62" s="1"/>
      <c r="PFA62" s="1"/>
      <c r="PFB62" s="1"/>
      <c r="PFC62" s="1"/>
      <c r="PFD62" s="1"/>
      <c r="PFE62" s="1"/>
      <c r="PFF62" s="1"/>
      <c r="PFG62" s="1"/>
      <c r="PFH62" s="1"/>
      <c r="PFI62" s="1"/>
      <c r="PFJ62" s="1"/>
      <c r="PFK62" s="1"/>
      <c r="PFL62" s="1"/>
      <c r="PFM62" s="1"/>
      <c r="PFN62" s="1"/>
      <c r="PFO62" s="1"/>
      <c r="PFP62" s="1"/>
      <c r="PFQ62" s="1"/>
      <c r="PFR62" s="1"/>
      <c r="PFS62" s="1"/>
      <c r="PFT62" s="1"/>
      <c r="PFU62" s="1"/>
      <c r="PFV62" s="1"/>
      <c r="PFW62" s="1"/>
      <c r="PFX62" s="1"/>
      <c r="PFY62" s="1"/>
      <c r="PFZ62" s="1"/>
      <c r="PGA62" s="1"/>
      <c r="PGB62" s="1"/>
      <c r="PGC62" s="1"/>
      <c r="PGD62" s="1"/>
      <c r="PGE62" s="1"/>
      <c r="PGF62" s="1"/>
      <c r="PGG62" s="1"/>
      <c r="PGH62" s="1"/>
      <c r="PGI62" s="1"/>
      <c r="PGJ62" s="1"/>
      <c r="PGK62" s="1"/>
      <c r="PGL62" s="1"/>
      <c r="PGM62" s="1"/>
      <c r="PGN62" s="1"/>
      <c r="PGO62" s="1"/>
      <c r="PGP62" s="1"/>
      <c r="PGQ62" s="1"/>
      <c r="PGR62" s="1"/>
      <c r="PGS62" s="1"/>
      <c r="PGT62" s="1"/>
      <c r="PGU62" s="1"/>
      <c r="PGV62" s="1"/>
      <c r="PGW62" s="1"/>
      <c r="PGX62" s="1"/>
      <c r="PGY62" s="1"/>
      <c r="PGZ62" s="1"/>
      <c r="PHA62" s="1"/>
      <c r="PHB62" s="1"/>
      <c r="PHC62" s="1"/>
      <c r="PHD62" s="1"/>
      <c r="PHE62" s="1"/>
      <c r="PHF62" s="1"/>
      <c r="PHG62" s="1"/>
      <c r="PHH62" s="1"/>
      <c r="PHI62" s="1"/>
      <c r="PHJ62" s="1"/>
      <c r="PHK62" s="1"/>
      <c r="PHL62" s="1"/>
      <c r="PHM62" s="1"/>
      <c r="PHN62" s="1"/>
      <c r="PHO62" s="1"/>
      <c r="PHP62" s="1"/>
      <c r="PHQ62" s="1"/>
      <c r="PHR62" s="1"/>
      <c r="PHS62" s="1"/>
      <c r="PHT62" s="1"/>
      <c r="PHU62" s="1"/>
      <c r="PHV62" s="1"/>
      <c r="PHW62" s="1"/>
      <c r="PHX62" s="1"/>
      <c r="PHY62" s="1"/>
      <c r="PHZ62" s="1"/>
      <c r="PIA62" s="1"/>
      <c r="PIB62" s="1"/>
      <c r="PIC62" s="1"/>
      <c r="PID62" s="1"/>
      <c r="PIE62" s="1"/>
      <c r="PIF62" s="1"/>
      <c r="PIG62" s="1"/>
      <c r="PIH62" s="1"/>
      <c r="PII62" s="1"/>
      <c r="PIJ62" s="1"/>
      <c r="PIK62" s="1"/>
      <c r="PIL62" s="1"/>
      <c r="PIM62" s="1"/>
      <c r="PIN62" s="1"/>
      <c r="PIO62" s="1"/>
      <c r="PIP62" s="1"/>
      <c r="PIQ62" s="1"/>
      <c r="PIR62" s="1"/>
      <c r="PIS62" s="1"/>
      <c r="PIT62" s="1"/>
      <c r="PIU62" s="1"/>
      <c r="PIV62" s="1"/>
      <c r="PIW62" s="1"/>
      <c r="PIX62" s="1"/>
      <c r="PIY62" s="1"/>
      <c r="PIZ62" s="1"/>
      <c r="PJA62" s="1"/>
      <c r="PJB62" s="1"/>
      <c r="PJC62" s="1"/>
      <c r="PJD62" s="1"/>
      <c r="PJE62" s="1"/>
      <c r="PJF62" s="1"/>
      <c r="PJG62" s="1"/>
      <c r="PJH62" s="1"/>
      <c r="PJI62" s="1"/>
      <c r="PJJ62" s="1"/>
      <c r="PJK62" s="1"/>
      <c r="PJL62" s="1"/>
      <c r="PJM62" s="1"/>
      <c r="PJN62" s="1"/>
      <c r="PJO62" s="1"/>
      <c r="PJP62" s="1"/>
      <c r="PJQ62" s="1"/>
      <c r="PJR62" s="1"/>
      <c r="PJS62" s="1"/>
      <c r="PJT62" s="1"/>
      <c r="PJU62" s="1"/>
      <c r="PJV62" s="1"/>
      <c r="PJW62" s="1"/>
      <c r="PJX62" s="1"/>
      <c r="PJY62" s="1"/>
      <c r="PJZ62" s="1"/>
      <c r="PKA62" s="1"/>
      <c r="PKB62" s="1"/>
      <c r="PKC62" s="1"/>
      <c r="PKD62" s="1"/>
      <c r="PKE62" s="1"/>
      <c r="PKF62" s="1"/>
      <c r="PKG62" s="1"/>
      <c r="PKH62" s="1"/>
      <c r="PKI62" s="1"/>
      <c r="PKJ62" s="1"/>
      <c r="PKK62" s="1"/>
      <c r="PKL62" s="1"/>
      <c r="PKM62" s="1"/>
      <c r="PKN62" s="1"/>
      <c r="PKO62" s="1"/>
      <c r="PKP62" s="1"/>
      <c r="PKQ62" s="1"/>
      <c r="PKR62" s="1"/>
      <c r="PKS62" s="1"/>
      <c r="PKT62" s="1"/>
      <c r="PKU62" s="1"/>
      <c r="PKV62" s="1"/>
      <c r="PKW62" s="1"/>
      <c r="PKX62" s="1"/>
      <c r="PKY62" s="1"/>
      <c r="PKZ62" s="1"/>
      <c r="PLA62" s="1"/>
      <c r="PLB62" s="1"/>
      <c r="PLC62" s="1"/>
      <c r="PLD62" s="1"/>
      <c r="PLE62" s="1"/>
      <c r="PLF62" s="1"/>
      <c r="PLG62" s="1"/>
      <c r="PLH62" s="1"/>
      <c r="PLI62" s="1"/>
      <c r="PLJ62" s="1"/>
      <c r="PLK62" s="1"/>
      <c r="PLL62" s="1"/>
      <c r="PLM62" s="1"/>
      <c r="PLN62" s="1"/>
      <c r="PLO62" s="1"/>
      <c r="PLP62" s="1"/>
      <c r="PLQ62" s="1"/>
      <c r="PLR62" s="1"/>
      <c r="PLS62" s="1"/>
      <c r="PLT62" s="1"/>
      <c r="PLU62" s="1"/>
      <c r="PLV62" s="1"/>
      <c r="PLW62" s="1"/>
      <c r="PLX62" s="1"/>
      <c r="PLY62" s="1"/>
      <c r="PLZ62" s="1"/>
      <c r="PMA62" s="1"/>
      <c r="PMB62" s="1"/>
      <c r="PMC62" s="1"/>
      <c r="PMD62" s="1"/>
      <c r="PME62" s="1"/>
      <c r="PMF62" s="1"/>
      <c r="PMG62" s="1"/>
      <c r="PMH62" s="1"/>
      <c r="PMI62" s="1"/>
      <c r="PMJ62" s="1"/>
      <c r="PMK62" s="1"/>
      <c r="PML62" s="1"/>
      <c r="PMM62" s="1"/>
      <c r="PMN62" s="1"/>
      <c r="PMO62" s="1"/>
      <c r="PMP62" s="1"/>
      <c r="PMQ62" s="1"/>
      <c r="PMR62" s="1"/>
      <c r="PMS62" s="1"/>
      <c r="PMT62" s="1"/>
      <c r="PMU62" s="1"/>
      <c r="PMV62" s="1"/>
      <c r="PMW62" s="1"/>
      <c r="PMX62" s="1"/>
      <c r="PMY62" s="1"/>
      <c r="PMZ62" s="1"/>
      <c r="PNA62" s="1"/>
      <c r="PNB62" s="1"/>
      <c r="PNC62" s="1"/>
      <c r="PND62" s="1"/>
      <c r="PNE62" s="1"/>
      <c r="PNF62" s="1"/>
      <c r="PNG62" s="1"/>
      <c r="PNH62" s="1"/>
      <c r="PNI62" s="1"/>
      <c r="PNJ62" s="1"/>
      <c r="PNK62" s="1"/>
      <c r="PNL62" s="1"/>
      <c r="PNM62" s="1"/>
      <c r="PNN62" s="1"/>
      <c r="PNO62" s="1"/>
      <c r="PNP62" s="1"/>
      <c r="PNQ62" s="1"/>
      <c r="PNR62" s="1"/>
      <c r="PNS62" s="1"/>
      <c r="PNT62" s="1"/>
      <c r="PNU62" s="1"/>
      <c r="PNV62" s="1"/>
      <c r="PNW62" s="1"/>
      <c r="PNX62" s="1"/>
      <c r="PNY62" s="1"/>
      <c r="PNZ62" s="1"/>
      <c r="POA62" s="1"/>
      <c r="POB62" s="1"/>
      <c r="POC62" s="1"/>
      <c r="POD62" s="1"/>
      <c r="POE62" s="1"/>
      <c r="POF62" s="1"/>
      <c r="POG62" s="1"/>
      <c r="POH62" s="1"/>
      <c r="POI62" s="1"/>
      <c r="POJ62" s="1"/>
      <c r="POK62" s="1"/>
      <c r="POL62" s="1"/>
      <c r="POM62" s="1"/>
      <c r="PON62" s="1"/>
      <c r="POO62" s="1"/>
      <c r="POP62" s="1"/>
      <c r="POQ62" s="1"/>
      <c r="POR62" s="1"/>
      <c r="POS62" s="1"/>
      <c r="POT62" s="1"/>
      <c r="POU62" s="1"/>
      <c r="POV62" s="1"/>
      <c r="POW62" s="1"/>
      <c r="POX62" s="1"/>
      <c r="POY62" s="1"/>
      <c r="POZ62" s="1"/>
      <c r="PPA62" s="1"/>
      <c r="PPB62" s="1"/>
      <c r="PPC62" s="1"/>
      <c r="PPD62" s="1"/>
      <c r="PPE62" s="1"/>
      <c r="PPF62" s="1"/>
      <c r="PPG62" s="1"/>
      <c r="PPH62" s="1"/>
      <c r="PPI62" s="1"/>
      <c r="PPJ62" s="1"/>
      <c r="PPK62" s="1"/>
      <c r="PPL62" s="1"/>
      <c r="PPM62" s="1"/>
      <c r="PPN62" s="1"/>
      <c r="PPO62" s="1"/>
      <c r="PPP62" s="1"/>
      <c r="PPQ62" s="1"/>
      <c r="PPR62" s="1"/>
      <c r="PPS62" s="1"/>
      <c r="PPT62" s="1"/>
      <c r="PPU62" s="1"/>
      <c r="PPV62" s="1"/>
      <c r="PPW62" s="1"/>
      <c r="PPX62" s="1"/>
      <c r="PPY62" s="1"/>
      <c r="PPZ62" s="1"/>
      <c r="PQA62" s="1"/>
      <c r="PQB62" s="1"/>
      <c r="PQC62" s="1"/>
      <c r="PQD62" s="1"/>
      <c r="PQE62" s="1"/>
      <c r="PQF62" s="1"/>
      <c r="PQG62" s="1"/>
      <c r="PQH62" s="1"/>
      <c r="PQI62" s="1"/>
      <c r="PQJ62" s="1"/>
      <c r="PQK62" s="1"/>
      <c r="PQL62" s="1"/>
      <c r="PQM62" s="1"/>
      <c r="PQN62" s="1"/>
      <c r="PQO62" s="1"/>
      <c r="PQP62" s="1"/>
      <c r="PQQ62" s="1"/>
      <c r="PQR62" s="1"/>
      <c r="PQS62" s="1"/>
      <c r="PQT62" s="1"/>
      <c r="PQU62" s="1"/>
      <c r="PQV62" s="1"/>
      <c r="PQW62" s="1"/>
      <c r="PQX62" s="1"/>
      <c r="PQY62" s="1"/>
      <c r="PQZ62" s="1"/>
      <c r="PRA62" s="1"/>
      <c r="PRB62" s="1"/>
      <c r="PRC62" s="1"/>
      <c r="PRD62" s="1"/>
      <c r="PRE62" s="1"/>
      <c r="PRF62" s="1"/>
      <c r="PRG62" s="1"/>
      <c r="PRH62" s="1"/>
      <c r="PRI62" s="1"/>
      <c r="PRJ62" s="1"/>
      <c r="PRK62" s="1"/>
      <c r="PRL62" s="1"/>
      <c r="PRM62" s="1"/>
      <c r="PRN62" s="1"/>
      <c r="PRO62" s="1"/>
      <c r="PRP62" s="1"/>
      <c r="PRQ62" s="1"/>
      <c r="PRR62" s="1"/>
      <c r="PRS62" s="1"/>
      <c r="PRT62" s="1"/>
      <c r="PRU62" s="1"/>
      <c r="PRV62" s="1"/>
      <c r="PRW62" s="1"/>
      <c r="PRX62" s="1"/>
      <c r="PRY62" s="1"/>
      <c r="PRZ62" s="1"/>
      <c r="PSA62" s="1"/>
      <c r="PSB62" s="1"/>
      <c r="PSC62" s="1"/>
      <c r="PSD62" s="1"/>
      <c r="PSE62" s="1"/>
      <c r="PSF62" s="1"/>
      <c r="PSG62" s="1"/>
      <c r="PSH62" s="1"/>
      <c r="PSI62" s="1"/>
      <c r="PSJ62" s="1"/>
      <c r="PSK62" s="1"/>
      <c r="PSL62" s="1"/>
      <c r="PSM62" s="1"/>
      <c r="PSN62" s="1"/>
      <c r="PSO62" s="1"/>
      <c r="PSP62" s="1"/>
      <c r="PSQ62" s="1"/>
      <c r="PSR62" s="1"/>
      <c r="PSS62" s="1"/>
      <c r="PST62" s="1"/>
      <c r="PSU62" s="1"/>
      <c r="PSV62" s="1"/>
      <c r="PSW62" s="1"/>
      <c r="PSX62" s="1"/>
      <c r="PSY62" s="1"/>
      <c r="PSZ62" s="1"/>
      <c r="PTA62" s="1"/>
      <c r="PTB62" s="1"/>
      <c r="PTC62" s="1"/>
      <c r="PTD62" s="1"/>
      <c r="PTE62" s="1"/>
      <c r="PTF62" s="1"/>
      <c r="PTG62" s="1"/>
      <c r="PTH62" s="1"/>
      <c r="PTI62" s="1"/>
      <c r="PTJ62" s="1"/>
      <c r="PTK62" s="1"/>
      <c r="PTL62" s="1"/>
      <c r="PTM62" s="1"/>
      <c r="PTN62" s="1"/>
      <c r="PTO62" s="1"/>
      <c r="PTP62" s="1"/>
      <c r="PTQ62" s="1"/>
      <c r="PTR62" s="1"/>
      <c r="PTS62" s="1"/>
      <c r="PTT62" s="1"/>
      <c r="PTU62" s="1"/>
      <c r="PTV62" s="1"/>
      <c r="PTW62" s="1"/>
      <c r="PTX62" s="1"/>
      <c r="PTY62" s="1"/>
      <c r="PTZ62" s="1"/>
      <c r="PUA62" s="1"/>
      <c r="PUB62" s="1"/>
      <c r="PUC62" s="1"/>
      <c r="PUD62" s="1"/>
      <c r="PUE62" s="1"/>
      <c r="PUF62" s="1"/>
      <c r="PUG62" s="1"/>
      <c r="PUH62" s="1"/>
      <c r="PUI62" s="1"/>
      <c r="PUJ62" s="1"/>
      <c r="PUK62" s="1"/>
      <c r="PUL62" s="1"/>
      <c r="PUM62" s="1"/>
      <c r="PUN62" s="1"/>
      <c r="PUO62" s="1"/>
      <c r="PUP62" s="1"/>
      <c r="PUQ62" s="1"/>
      <c r="PUR62" s="1"/>
      <c r="PUS62" s="1"/>
      <c r="PUT62" s="1"/>
      <c r="PUU62" s="1"/>
      <c r="PUV62" s="1"/>
      <c r="PUW62" s="1"/>
      <c r="PUX62" s="1"/>
      <c r="PUY62" s="1"/>
      <c r="PUZ62" s="1"/>
      <c r="PVA62" s="1"/>
      <c r="PVB62" s="1"/>
      <c r="PVC62" s="1"/>
      <c r="PVD62" s="1"/>
      <c r="PVE62" s="1"/>
      <c r="PVF62" s="1"/>
      <c r="PVG62" s="1"/>
      <c r="PVH62" s="1"/>
      <c r="PVI62" s="1"/>
      <c r="PVJ62" s="1"/>
      <c r="PVK62" s="1"/>
      <c r="PVL62" s="1"/>
      <c r="PVM62" s="1"/>
      <c r="PVN62" s="1"/>
      <c r="PVO62" s="1"/>
      <c r="PVP62" s="1"/>
      <c r="PVQ62" s="1"/>
      <c r="PVR62" s="1"/>
      <c r="PVS62" s="1"/>
      <c r="PVT62" s="1"/>
      <c r="PVU62" s="1"/>
      <c r="PVV62" s="1"/>
      <c r="PVW62" s="1"/>
      <c r="PVX62" s="1"/>
      <c r="PVY62" s="1"/>
      <c r="PVZ62" s="1"/>
      <c r="PWA62" s="1"/>
      <c r="PWB62" s="1"/>
      <c r="PWC62" s="1"/>
      <c r="PWD62" s="1"/>
      <c r="PWE62" s="1"/>
      <c r="PWF62" s="1"/>
      <c r="PWG62" s="1"/>
      <c r="PWH62" s="1"/>
      <c r="PWI62" s="1"/>
      <c r="PWJ62" s="1"/>
      <c r="PWK62" s="1"/>
      <c r="PWL62" s="1"/>
      <c r="PWM62" s="1"/>
      <c r="PWN62" s="1"/>
      <c r="PWO62" s="1"/>
      <c r="PWP62" s="1"/>
      <c r="PWQ62" s="1"/>
      <c r="PWR62" s="1"/>
      <c r="PWS62" s="1"/>
      <c r="PWT62" s="1"/>
      <c r="PWU62" s="1"/>
      <c r="PWV62" s="1"/>
      <c r="PWW62" s="1"/>
      <c r="PWX62" s="1"/>
      <c r="PWY62" s="1"/>
      <c r="PWZ62" s="1"/>
      <c r="PXA62" s="1"/>
      <c r="PXB62" s="1"/>
      <c r="PXC62" s="1"/>
      <c r="PXD62" s="1"/>
      <c r="PXE62" s="1"/>
      <c r="PXF62" s="1"/>
      <c r="PXG62" s="1"/>
      <c r="PXH62" s="1"/>
      <c r="PXI62" s="1"/>
      <c r="PXJ62" s="1"/>
      <c r="PXK62" s="1"/>
      <c r="PXL62" s="1"/>
      <c r="PXM62" s="1"/>
      <c r="PXN62" s="1"/>
      <c r="PXO62" s="1"/>
      <c r="PXP62" s="1"/>
      <c r="PXQ62" s="1"/>
      <c r="PXR62" s="1"/>
      <c r="PXS62" s="1"/>
      <c r="PXT62" s="1"/>
      <c r="PXU62" s="1"/>
      <c r="PXV62" s="1"/>
      <c r="PXW62" s="1"/>
      <c r="PXX62" s="1"/>
      <c r="PXY62" s="1"/>
      <c r="PXZ62" s="1"/>
      <c r="PYA62" s="1"/>
      <c r="PYB62" s="1"/>
      <c r="PYC62" s="1"/>
      <c r="PYD62" s="1"/>
      <c r="PYE62" s="1"/>
      <c r="PYF62" s="1"/>
      <c r="PYG62" s="1"/>
      <c r="PYH62" s="1"/>
      <c r="PYI62" s="1"/>
      <c r="PYJ62" s="1"/>
      <c r="PYK62" s="1"/>
      <c r="PYL62" s="1"/>
      <c r="PYM62" s="1"/>
      <c r="PYN62" s="1"/>
      <c r="PYO62" s="1"/>
      <c r="PYP62" s="1"/>
      <c r="PYQ62" s="1"/>
      <c r="PYR62" s="1"/>
      <c r="PYS62" s="1"/>
      <c r="PYT62" s="1"/>
      <c r="PYU62" s="1"/>
      <c r="PYV62" s="1"/>
      <c r="PYW62" s="1"/>
      <c r="PYX62" s="1"/>
      <c r="PYY62" s="1"/>
      <c r="PYZ62" s="1"/>
      <c r="PZA62" s="1"/>
      <c r="PZB62" s="1"/>
      <c r="PZC62" s="1"/>
      <c r="PZD62" s="1"/>
      <c r="PZE62" s="1"/>
      <c r="PZF62" s="1"/>
      <c r="PZG62" s="1"/>
      <c r="PZH62" s="1"/>
      <c r="PZI62" s="1"/>
      <c r="PZJ62" s="1"/>
      <c r="PZK62" s="1"/>
      <c r="PZL62" s="1"/>
      <c r="PZM62" s="1"/>
      <c r="PZN62" s="1"/>
      <c r="PZO62" s="1"/>
      <c r="PZP62" s="1"/>
      <c r="PZQ62" s="1"/>
      <c r="PZR62" s="1"/>
      <c r="PZS62" s="1"/>
      <c r="PZT62" s="1"/>
      <c r="PZU62" s="1"/>
      <c r="PZV62" s="1"/>
      <c r="PZW62" s="1"/>
      <c r="PZX62" s="1"/>
      <c r="PZY62" s="1"/>
      <c r="PZZ62" s="1"/>
      <c r="QAA62" s="1"/>
      <c r="QAB62" s="1"/>
      <c r="QAC62" s="1"/>
      <c r="QAD62" s="1"/>
      <c r="QAE62" s="1"/>
      <c r="QAF62" s="1"/>
      <c r="QAG62" s="1"/>
      <c r="QAH62" s="1"/>
      <c r="QAI62" s="1"/>
      <c r="QAJ62" s="1"/>
      <c r="QAK62" s="1"/>
      <c r="QAL62" s="1"/>
      <c r="QAM62" s="1"/>
      <c r="QAN62" s="1"/>
      <c r="QAO62" s="1"/>
      <c r="QAP62" s="1"/>
      <c r="QAQ62" s="1"/>
      <c r="QAR62" s="1"/>
      <c r="QAS62" s="1"/>
      <c r="QAT62" s="1"/>
      <c r="QAU62" s="1"/>
      <c r="QAV62" s="1"/>
      <c r="QAW62" s="1"/>
      <c r="QAX62" s="1"/>
      <c r="QAY62" s="1"/>
      <c r="QAZ62" s="1"/>
      <c r="QBA62" s="1"/>
      <c r="QBB62" s="1"/>
      <c r="QBC62" s="1"/>
      <c r="QBD62" s="1"/>
      <c r="QBE62" s="1"/>
      <c r="QBF62" s="1"/>
      <c r="QBG62" s="1"/>
      <c r="QBH62" s="1"/>
      <c r="QBI62" s="1"/>
      <c r="QBJ62" s="1"/>
      <c r="QBK62" s="1"/>
      <c r="QBL62" s="1"/>
      <c r="QBM62" s="1"/>
      <c r="QBN62" s="1"/>
      <c r="QBO62" s="1"/>
      <c r="QBP62" s="1"/>
      <c r="QBQ62" s="1"/>
      <c r="QBR62" s="1"/>
      <c r="QBS62" s="1"/>
      <c r="QBT62" s="1"/>
      <c r="QBU62" s="1"/>
      <c r="QBV62" s="1"/>
      <c r="QBW62" s="1"/>
      <c r="QBX62" s="1"/>
      <c r="QBY62" s="1"/>
      <c r="QBZ62" s="1"/>
      <c r="QCA62" s="1"/>
      <c r="QCB62" s="1"/>
      <c r="QCC62" s="1"/>
      <c r="QCD62" s="1"/>
      <c r="QCE62" s="1"/>
      <c r="QCF62" s="1"/>
      <c r="QCG62" s="1"/>
      <c r="QCH62" s="1"/>
      <c r="QCI62" s="1"/>
      <c r="QCJ62" s="1"/>
      <c r="QCK62" s="1"/>
      <c r="QCL62" s="1"/>
      <c r="QCM62" s="1"/>
      <c r="QCN62" s="1"/>
      <c r="QCO62" s="1"/>
      <c r="QCP62" s="1"/>
      <c r="QCQ62" s="1"/>
      <c r="QCR62" s="1"/>
      <c r="QCS62" s="1"/>
      <c r="QCT62" s="1"/>
      <c r="QCU62" s="1"/>
      <c r="QCV62" s="1"/>
      <c r="QCW62" s="1"/>
      <c r="QCX62" s="1"/>
      <c r="QCY62" s="1"/>
      <c r="QCZ62" s="1"/>
      <c r="QDA62" s="1"/>
      <c r="QDB62" s="1"/>
      <c r="QDC62" s="1"/>
      <c r="QDD62" s="1"/>
      <c r="QDE62" s="1"/>
      <c r="QDF62" s="1"/>
      <c r="QDG62" s="1"/>
      <c r="QDH62" s="1"/>
      <c r="QDI62" s="1"/>
      <c r="QDJ62" s="1"/>
      <c r="QDK62" s="1"/>
      <c r="QDL62" s="1"/>
      <c r="QDM62" s="1"/>
      <c r="QDN62" s="1"/>
      <c r="QDO62" s="1"/>
      <c r="QDP62" s="1"/>
      <c r="QDQ62" s="1"/>
      <c r="QDR62" s="1"/>
      <c r="QDS62" s="1"/>
      <c r="QDT62" s="1"/>
      <c r="QDU62" s="1"/>
      <c r="QDV62" s="1"/>
      <c r="QDW62" s="1"/>
      <c r="QDX62" s="1"/>
      <c r="QDY62" s="1"/>
      <c r="QDZ62" s="1"/>
      <c r="QEA62" s="1"/>
      <c r="QEB62" s="1"/>
      <c r="QEC62" s="1"/>
      <c r="QED62" s="1"/>
      <c r="QEE62" s="1"/>
      <c r="QEF62" s="1"/>
      <c r="QEG62" s="1"/>
      <c r="QEH62" s="1"/>
      <c r="QEI62" s="1"/>
      <c r="QEJ62" s="1"/>
      <c r="QEK62" s="1"/>
      <c r="QEL62" s="1"/>
      <c r="QEM62" s="1"/>
      <c r="QEN62" s="1"/>
      <c r="QEO62" s="1"/>
      <c r="QEP62" s="1"/>
      <c r="QEQ62" s="1"/>
      <c r="QER62" s="1"/>
      <c r="QES62" s="1"/>
      <c r="QET62" s="1"/>
      <c r="QEU62" s="1"/>
      <c r="QEV62" s="1"/>
      <c r="QEW62" s="1"/>
      <c r="QEX62" s="1"/>
      <c r="QEY62" s="1"/>
      <c r="QEZ62" s="1"/>
      <c r="QFA62" s="1"/>
      <c r="QFB62" s="1"/>
      <c r="QFC62" s="1"/>
      <c r="QFD62" s="1"/>
      <c r="QFE62" s="1"/>
      <c r="QFF62" s="1"/>
      <c r="QFG62" s="1"/>
      <c r="QFH62" s="1"/>
      <c r="QFI62" s="1"/>
      <c r="QFJ62" s="1"/>
      <c r="QFK62" s="1"/>
      <c r="QFL62" s="1"/>
      <c r="QFM62" s="1"/>
      <c r="QFN62" s="1"/>
      <c r="QFO62" s="1"/>
      <c r="QFP62" s="1"/>
      <c r="QFQ62" s="1"/>
      <c r="QFR62" s="1"/>
      <c r="QFS62" s="1"/>
      <c r="QFT62" s="1"/>
      <c r="QFU62" s="1"/>
      <c r="QFV62" s="1"/>
      <c r="QFW62" s="1"/>
      <c r="QFX62" s="1"/>
      <c r="QFY62" s="1"/>
      <c r="QFZ62" s="1"/>
      <c r="QGA62" s="1"/>
      <c r="QGB62" s="1"/>
      <c r="QGC62" s="1"/>
      <c r="QGD62" s="1"/>
      <c r="QGE62" s="1"/>
      <c r="QGF62" s="1"/>
      <c r="QGG62" s="1"/>
      <c r="QGH62" s="1"/>
      <c r="QGI62" s="1"/>
      <c r="QGJ62" s="1"/>
      <c r="QGK62" s="1"/>
      <c r="QGL62" s="1"/>
      <c r="QGM62" s="1"/>
      <c r="QGN62" s="1"/>
      <c r="QGO62" s="1"/>
      <c r="QGP62" s="1"/>
      <c r="QGQ62" s="1"/>
      <c r="QGR62" s="1"/>
      <c r="QGS62" s="1"/>
      <c r="QGT62" s="1"/>
      <c r="QGU62" s="1"/>
      <c r="QGV62" s="1"/>
      <c r="QGW62" s="1"/>
      <c r="QGX62" s="1"/>
      <c r="QGY62" s="1"/>
      <c r="QGZ62" s="1"/>
      <c r="QHA62" s="1"/>
      <c r="QHB62" s="1"/>
      <c r="QHC62" s="1"/>
      <c r="QHD62" s="1"/>
      <c r="QHE62" s="1"/>
      <c r="QHF62" s="1"/>
      <c r="QHG62" s="1"/>
      <c r="QHH62" s="1"/>
      <c r="QHI62" s="1"/>
      <c r="QHJ62" s="1"/>
      <c r="QHK62" s="1"/>
      <c r="QHL62" s="1"/>
      <c r="QHM62" s="1"/>
      <c r="QHN62" s="1"/>
      <c r="QHO62" s="1"/>
      <c r="QHP62" s="1"/>
      <c r="QHQ62" s="1"/>
      <c r="QHR62" s="1"/>
      <c r="QHS62" s="1"/>
      <c r="QHT62" s="1"/>
      <c r="QHU62" s="1"/>
      <c r="QHV62" s="1"/>
      <c r="QHW62" s="1"/>
      <c r="QHX62" s="1"/>
      <c r="QHY62" s="1"/>
      <c r="QHZ62" s="1"/>
      <c r="QIA62" s="1"/>
      <c r="QIB62" s="1"/>
      <c r="QIC62" s="1"/>
      <c r="QID62" s="1"/>
      <c r="QIE62" s="1"/>
      <c r="QIF62" s="1"/>
      <c r="QIG62" s="1"/>
      <c r="QIH62" s="1"/>
      <c r="QII62" s="1"/>
      <c r="QIJ62" s="1"/>
      <c r="QIK62" s="1"/>
      <c r="QIL62" s="1"/>
      <c r="QIM62" s="1"/>
      <c r="QIN62" s="1"/>
      <c r="QIO62" s="1"/>
      <c r="QIP62" s="1"/>
      <c r="QIQ62" s="1"/>
      <c r="QIR62" s="1"/>
      <c r="QIS62" s="1"/>
      <c r="QIT62" s="1"/>
      <c r="QIU62" s="1"/>
      <c r="QIV62" s="1"/>
      <c r="QIW62" s="1"/>
      <c r="QIX62" s="1"/>
      <c r="QIY62" s="1"/>
      <c r="QIZ62" s="1"/>
      <c r="QJA62" s="1"/>
      <c r="QJB62" s="1"/>
      <c r="QJC62" s="1"/>
      <c r="QJD62" s="1"/>
      <c r="QJE62" s="1"/>
      <c r="QJF62" s="1"/>
      <c r="QJG62" s="1"/>
      <c r="QJH62" s="1"/>
      <c r="QJI62" s="1"/>
      <c r="QJJ62" s="1"/>
      <c r="QJK62" s="1"/>
      <c r="QJL62" s="1"/>
      <c r="QJM62" s="1"/>
      <c r="QJN62" s="1"/>
      <c r="QJO62" s="1"/>
      <c r="QJP62" s="1"/>
      <c r="QJQ62" s="1"/>
      <c r="QJR62" s="1"/>
      <c r="QJS62" s="1"/>
      <c r="QJT62" s="1"/>
      <c r="QJU62" s="1"/>
      <c r="QJV62" s="1"/>
      <c r="QJW62" s="1"/>
      <c r="QJX62" s="1"/>
      <c r="QJY62" s="1"/>
      <c r="QJZ62" s="1"/>
      <c r="QKA62" s="1"/>
      <c r="QKB62" s="1"/>
      <c r="QKC62" s="1"/>
      <c r="QKD62" s="1"/>
      <c r="QKE62" s="1"/>
      <c r="QKF62" s="1"/>
      <c r="QKG62" s="1"/>
      <c r="QKH62" s="1"/>
      <c r="QKI62" s="1"/>
      <c r="QKJ62" s="1"/>
      <c r="QKK62" s="1"/>
      <c r="QKL62" s="1"/>
      <c r="QKM62" s="1"/>
      <c r="QKN62" s="1"/>
      <c r="QKO62" s="1"/>
      <c r="QKP62" s="1"/>
      <c r="QKQ62" s="1"/>
      <c r="QKR62" s="1"/>
      <c r="QKS62" s="1"/>
      <c r="QKT62" s="1"/>
      <c r="QKU62" s="1"/>
      <c r="QKV62" s="1"/>
      <c r="QKW62" s="1"/>
      <c r="QKX62" s="1"/>
      <c r="QKY62" s="1"/>
      <c r="QKZ62" s="1"/>
      <c r="QLA62" s="1"/>
      <c r="QLB62" s="1"/>
      <c r="QLC62" s="1"/>
      <c r="QLD62" s="1"/>
      <c r="QLE62" s="1"/>
      <c r="QLF62" s="1"/>
      <c r="QLG62" s="1"/>
      <c r="QLH62" s="1"/>
      <c r="QLI62" s="1"/>
      <c r="QLJ62" s="1"/>
      <c r="QLK62" s="1"/>
      <c r="QLL62" s="1"/>
      <c r="QLM62" s="1"/>
      <c r="QLN62" s="1"/>
      <c r="QLO62" s="1"/>
      <c r="QLP62" s="1"/>
      <c r="QLQ62" s="1"/>
      <c r="QLR62" s="1"/>
      <c r="QLS62" s="1"/>
      <c r="QLT62" s="1"/>
      <c r="QLU62" s="1"/>
      <c r="QLV62" s="1"/>
      <c r="QLW62" s="1"/>
      <c r="QLX62" s="1"/>
      <c r="QLY62" s="1"/>
      <c r="QLZ62" s="1"/>
      <c r="QMA62" s="1"/>
      <c r="QMB62" s="1"/>
      <c r="QMC62" s="1"/>
      <c r="QMD62" s="1"/>
      <c r="QME62" s="1"/>
      <c r="QMF62" s="1"/>
      <c r="QMG62" s="1"/>
      <c r="QMH62" s="1"/>
      <c r="QMI62" s="1"/>
      <c r="QMJ62" s="1"/>
      <c r="QMK62" s="1"/>
      <c r="QML62" s="1"/>
      <c r="QMM62" s="1"/>
      <c r="QMN62" s="1"/>
      <c r="QMO62" s="1"/>
      <c r="QMP62" s="1"/>
      <c r="QMQ62" s="1"/>
      <c r="QMR62" s="1"/>
      <c r="QMS62" s="1"/>
      <c r="QMT62" s="1"/>
      <c r="QMU62" s="1"/>
      <c r="QMV62" s="1"/>
      <c r="QMW62" s="1"/>
      <c r="QMX62" s="1"/>
      <c r="QMY62" s="1"/>
      <c r="QMZ62" s="1"/>
      <c r="QNA62" s="1"/>
      <c r="QNB62" s="1"/>
      <c r="QNC62" s="1"/>
      <c r="QND62" s="1"/>
      <c r="QNE62" s="1"/>
      <c r="QNF62" s="1"/>
      <c r="QNG62" s="1"/>
      <c r="QNH62" s="1"/>
      <c r="QNI62" s="1"/>
      <c r="QNJ62" s="1"/>
      <c r="QNK62" s="1"/>
      <c r="QNL62" s="1"/>
      <c r="QNM62" s="1"/>
      <c r="QNN62" s="1"/>
      <c r="QNO62" s="1"/>
      <c r="QNP62" s="1"/>
      <c r="QNQ62" s="1"/>
      <c r="QNR62" s="1"/>
      <c r="QNS62" s="1"/>
      <c r="QNT62" s="1"/>
      <c r="QNU62" s="1"/>
      <c r="QNV62" s="1"/>
      <c r="QNW62" s="1"/>
      <c r="QNX62" s="1"/>
      <c r="QNY62" s="1"/>
      <c r="QNZ62" s="1"/>
      <c r="QOA62" s="1"/>
      <c r="QOB62" s="1"/>
      <c r="QOC62" s="1"/>
      <c r="QOD62" s="1"/>
      <c r="QOE62" s="1"/>
      <c r="QOF62" s="1"/>
      <c r="QOG62" s="1"/>
      <c r="QOH62" s="1"/>
      <c r="QOI62" s="1"/>
      <c r="QOJ62" s="1"/>
      <c r="QOK62" s="1"/>
      <c r="QOL62" s="1"/>
      <c r="QOM62" s="1"/>
      <c r="QON62" s="1"/>
      <c r="QOO62" s="1"/>
      <c r="QOP62" s="1"/>
      <c r="QOQ62" s="1"/>
      <c r="QOR62" s="1"/>
      <c r="QOS62" s="1"/>
      <c r="QOT62" s="1"/>
      <c r="QOU62" s="1"/>
      <c r="QOV62" s="1"/>
      <c r="QOW62" s="1"/>
      <c r="QOX62" s="1"/>
      <c r="QOY62" s="1"/>
      <c r="QOZ62" s="1"/>
      <c r="QPA62" s="1"/>
      <c r="QPB62" s="1"/>
      <c r="QPC62" s="1"/>
      <c r="QPD62" s="1"/>
      <c r="QPE62" s="1"/>
      <c r="QPF62" s="1"/>
      <c r="QPG62" s="1"/>
      <c r="QPH62" s="1"/>
      <c r="QPI62" s="1"/>
      <c r="QPJ62" s="1"/>
      <c r="QPK62" s="1"/>
      <c r="QPL62" s="1"/>
      <c r="QPM62" s="1"/>
      <c r="QPN62" s="1"/>
      <c r="QPO62" s="1"/>
      <c r="QPP62" s="1"/>
      <c r="QPQ62" s="1"/>
      <c r="QPR62" s="1"/>
      <c r="QPS62" s="1"/>
      <c r="QPT62" s="1"/>
      <c r="QPU62" s="1"/>
      <c r="QPV62" s="1"/>
      <c r="QPW62" s="1"/>
      <c r="QPX62" s="1"/>
      <c r="QPY62" s="1"/>
      <c r="QPZ62" s="1"/>
      <c r="QQA62" s="1"/>
      <c r="QQB62" s="1"/>
      <c r="QQC62" s="1"/>
      <c r="QQD62" s="1"/>
      <c r="QQE62" s="1"/>
      <c r="QQF62" s="1"/>
      <c r="QQG62" s="1"/>
      <c r="QQH62" s="1"/>
      <c r="QQI62" s="1"/>
      <c r="QQJ62" s="1"/>
      <c r="QQK62" s="1"/>
      <c r="QQL62" s="1"/>
      <c r="QQM62" s="1"/>
      <c r="QQN62" s="1"/>
      <c r="QQO62" s="1"/>
      <c r="QQP62" s="1"/>
      <c r="QQQ62" s="1"/>
      <c r="QQR62" s="1"/>
      <c r="QQS62" s="1"/>
      <c r="QQT62" s="1"/>
      <c r="QQU62" s="1"/>
      <c r="QQV62" s="1"/>
      <c r="QQW62" s="1"/>
      <c r="QQX62" s="1"/>
      <c r="QQY62" s="1"/>
      <c r="QQZ62" s="1"/>
      <c r="QRA62" s="1"/>
      <c r="QRB62" s="1"/>
      <c r="QRC62" s="1"/>
      <c r="QRD62" s="1"/>
      <c r="QRE62" s="1"/>
      <c r="QRF62" s="1"/>
      <c r="QRG62" s="1"/>
      <c r="QRH62" s="1"/>
      <c r="QRI62" s="1"/>
      <c r="QRJ62" s="1"/>
      <c r="QRK62" s="1"/>
      <c r="QRL62" s="1"/>
      <c r="QRM62" s="1"/>
      <c r="QRN62" s="1"/>
      <c r="QRO62" s="1"/>
      <c r="QRP62" s="1"/>
      <c r="QRQ62" s="1"/>
      <c r="QRR62" s="1"/>
      <c r="QRS62" s="1"/>
      <c r="QRT62" s="1"/>
      <c r="QRU62" s="1"/>
      <c r="QRV62" s="1"/>
      <c r="QRW62" s="1"/>
      <c r="QRX62" s="1"/>
      <c r="QRY62" s="1"/>
      <c r="QRZ62" s="1"/>
      <c r="QSA62" s="1"/>
      <c r="QSB62" s="1"/>
      <c r="QSC62" s="1"/>
      <c r="QSD62" s="1"/>
      <c r="QSE62" s="1"/>
      <c r="QSF62" s="1"/>
      <c r="QSG62" s="1"/>
      <c r="QSH62" s="1"/>
      <c r="QSI62" s="1"/>
      <c r="QSJ62" s="1"/>
      <c r="QSK62" s="1"/>
      <c r="QSL62" s="1"/>
      <c r="QSM62" s="1"/>
      <c r="QSN62" s="1"/>
      <c r="QSO62" s="1"/>
      <c r="QSP62" s="1"/>
      <c r="QSQ62" s="1"/>
      <c r="QSR62" s="1"/>
      <c r="QSS62" s="1"/>
      <c r="QST62" s="1"/>
      <c r="QSU62" s="1"/>
      <c r="QSV62" s="1"/>
      <c r="QSW62" s="1"/>
      <c r="QSX62" s="1"/>
      <c r="QSY62" s="1"/>
      <c r="QSZ62" s="1"/>
      <c r="QTA62" s="1"/>
      <c r="QTB62" s="1"/>
      <c r="QTC62" s="1"/>
      <c r="QTD62" s="1"/>
      <c r="QTE62" s="1"/>
      <c r="QTF62" s="1"/>
      <c r="QTG62" s="1"/>
      <c r="QTH62" s="1"/>
      <c r="QTI62" s="1"/>
      <c r="QTJ62" s="1"/>
      <c r="QTK62" s="1"/>
      <c r="QTL62" s="1"/>
      <c r="QTM62" s="1"/>
      <c r="QTN62" s="1"/>
      <c r="QTO62" s="1"/>
      <c r="QTP62" s="1"/>
      <c r="QTQ62" s="1"/>
      <c r="QTR62" s="1"/>
      <c r="QTS62" s="1"/>
      <c r="QTT62" s="1"/>
      <c r="QTU62" s="1"/>
      <c r="QTV62" s="1"/>
      <c r="QTW62" s="1"/>
      <c r="QTX62" s="1"/>
      <c r="QTY62" s="1"/>
      <c r="QTZ62" s="1"/>
      <c r="QUA62" s="1"/>
      <c r="QUB62" s="1"/>
      <c r="QUC62" s="1"/>
      <c r="QUD62" s="1"/>
      <c r="QUE62" s="1"/>
      <c r="QUF62" s="1"/>
      <c r="QUG62" s="1"/>
      <c r="QUH62" s="1"/>
      <c r="QUI62" s="1"/>
      <c r="QUJ62" s="1"/>
      <c r="QUK62" s="1"/>
      <c r="QUL62" s="1"/>
      <c r="QUM62" s="1"/>
      <c r="QUN62" s="1"/>
      <c r="QUO62" s="1"/>
      <c r="QUP62" s="1"/>
      <c r="QUQ62" s="1"/>
      <c r="QUR62" s="1"/>
      <c r="QUS62" s="1"/>
      <c r="QUT62" s="1"/>
      <c r="QUU62" s="1"/>
      <c r="QUV62" s="1"/>
      <c r="QUW62" s="1"/>
      <c r="QUX62" s="1"/>
      <c r="QUY62" s="1"/>
      <c r="QUZ62" s="1"/>
      <c r="QVA62" s="1"/>
      <c r="QVB62" s="1"/>
      <c r="QVC62" s="1"/>
      <c r="QVD62" s="1"/>
      <c r="QVE62" s="1"/>
      <c r="QVF62" s="1"/>
      <c r="QVG62" s="1"/>
      <c r="QVH62" s="1"/>
      <c r="QVI62" s="1"/>
      <c r="QVJ62" s="1"/>
      <c r="QVK62" s="1"/>
      <c r="QVL62" s="1"/>
      <c r="QVM62" s="1"/>
      <c r="QVN62" s="1"/>
      <c r="QVO62" s="1"/>
      <c r="QVP62" s="1"/>
      <c r="QVQ62" s="1"/>
      <c r="QVR62" s="1"/>
      <c r="QVS62" s="1"/>
      <c r="QVT62" s="1"/>
      <c r="QVU62" s="1"/>
      <c r="QVV62" s="1"/>
      <c r="QVW62" s="1"/>
      <c r="QVX62" s="1"/>
      <c r="QVY62" s="1"/>
      <c r="QVZ62" s="1"/>
      <c r="QWA62" s="1"/>
      <c r="QWB62" s="1"/>
      <c r="QWC62" s="1"/>
      <c r="QWD62" s="1"/>
      <c r="QWE62" s="1"/>
      <c r="QWF62" s="1"/>
      <c r="QWG62" s="1"/>
      <c r="QWH62" s="1"/>
      <c r="QWI62" s="1"/>
      <c r="QWJ62" s="1"/>
      <c r="QWK62" s="1"/>
      <c r="QWL62" s="1"/>
      <c r="QWM62" s="1"/>
      <c r="QWN62" s="1"/>
      <c r="QWO62" s="1"/>
      <c r="QWP62" s="1"/>
      <c r="QWQ62" s="1"/>
      <c r="QWR62" s="1"/>
      <c r="QWS62" s="1"/>
      <c r="QWT62" s="1"/>
      <c r="QWU62" s="1"/>
      <c r="QWV62" s="1"/>
      <c r="QWW62" s="1"/>
      <c r="QWX62" s="1"/>
      <c r="QWY62" s="1"/>
      <c r="QWZ62" s="1"/>
      <c r="QXA62" s="1"/>
      <c r="QXB62" s="1"/>
      <c r="QXC62" s="1"/>
      <c r="QXD62" s="1"/>
      <c r="QXE62" s="1"/>
      <c r="QXF62" s="1"/>
      <c r="QXG62" s="1"/>
      <c r="QXH62" s="1"/>
      <c r="QXI62" s="1"/>
      <c r="QXJ62" s="1"/>
      <c r="QXK62" s="1"/>
      <c r="QXL62" s="1"/>
      <c r="QXM62" s="1"/>
      <c r="QXN62" s="1"/>
      <c r="QXO62" s="1"/>
      <c r="QXP62" s="1"/>
      <c r="QXQ62" s="1"/>
      <c r="QXR62" s="1"/>
      <c r="QXS62" s="1"/>
      <c r="QXT62" s="1"/>
      <c r="QXU62" s="1"/>
      <c r="QXV62" s="1"/>
      <c r="QXW62" s="1"/>
      <c r="QXX62" s="1"/>
      <c r="QXY62" s="1"/>
      <c r="QXZ62" s="1"/>
      <c r="QYA62" s="1"/>
      <c r="QYB62" s="1"/>
      <c r="QYC62" s="1"/>
      <c r="QYD62" s="1"/>
      <c r="QYE62" s="1"/>
      <c r="QYF62" s="1"/>
      <c r="QYG62" s="1"/>
      <c r="QYH62" s="1"/>
      <c r="QYI62" s="1"/>
      <c r="QYJ62" s="1"/>
      <c r="QYK62" s="1"/>
      <c r="QYL62" s="1"/>
      <c r="QYM62" s="1"/>
      <c r="QYN62" s="1"/>
      <c r="QYO62" s="1"/>
      <c r="QYP62" s="1"/>
      <c r="QYQ62" s="1"/>
      <c r="QYR62" s="1"/>
      <c r="QYS62" s="1"/>
      <c r="QYT62" s="1"/>
      <c r="QYU62" s="1"/>
      <c r="QYV62" s="1"/>
      <c r="QYW62" s="1"/>
      <c r="QYX62" s="1"/>
      <c r="QYY62" s="1"/>
      <c r="QYZ62" s="1"/>
      <c r="QZA62" s="1"/>
      <c r="QZB62" s="1"/>
      <c r="QZC62" s="1"/>
      <c r="QZD62" s="1"/>
      <c r="QZE62" s="1"/>
      <c r="QZF62" s="1"/>
      <c r="QZG62" s="1"/>
      <c r="QZH62" s="1"/>
      <c r="QZI62" s="1"/>
      <c r="QZJ62" s="1"/>
      <c r="QZK62" s="1"/>
      <c r="QZL62" s="1"/>
      <c r="QZM62" s="1"/>
      <c r="QZN62" s="1"/>
      <c r="QZO62" s="1"/>
      <c r="QZP62" s="1"/>
      <c r="QZQ62" s="1"/>
      <c r="QZR62" s="1"/>
      <c r="QZS62" s="1"/>
      <c r="QZT62" s="1"/>
      <c r="QZU62" s="1"/>
      <c r="QZV62" s="1"/>
      <c r="QZW62" s="1"/>
      <c r="QZX62" s="1"/>
      <c r="QZY62" s="1"/>
      <c r="QZZ62" s="1"/>
      <c r="RAA62" s="1"/>
      <c r="RAB62" s="1"/>
      <c r="RAC62" s="1"/>
      <c r="RAD62" s="1"/>
      <c r="RAE62" s="1"/>
      <c r="RAF62" s="1"/>
      <c r="RAG62" s="1"/>
      <c r="RAH62" s="1"/>
      <c r="RAI62" s="1"/>
      <c r="RAJ62" s="1"/>
      <c r="RAK62" s="1"/>
      <c r="RAL62" s="1"/>
      <c r="RAM62" s="1"/>
      <c r="RAN62" s="1"/>
      <c r="RAO62" s="1"/>
      <c r="RAP62" s="1"/>
      <c r="RAQ62" s="1"/>
      <c r="RAR62" s="1"/>
      <c r="RAS62" s="1"/>
      <c r="RAT62" s="1"/>
      <c r="RAU62" s="1"/>
      <c r="RAV62" s="1"/>
      <c r="RAW62" s="1"/>
      <c r="RAX62" s="1"/>
      <c r="RAY62" s="1"/>
      <c r="RAZ62" s="1"/>
      <c r="RBA62" s="1"/>
      <c r="RBB62" s="1"/>
      <c r="RBC62" s="1"/>
      <c r="RBD62" s="1"/>
      <c r="RBE62" s="1"/>
      <c r="RBF62" s="1"/>
      <c r="RBG62" s="1"/>
      <c r="RBH62" s="1"/>
      <c r="RBI62" s="1"/>
      <c r="RBJ62" s="1"/>
      <c r="RBK62" s="1"/>
      <c r="RBL62" s="1"/>
      <c r="RBM62" s="1"/>
      <c r="RBN62" s="1"/>
      <c r="RBO62" s="1"/>
      <c r="RBP62" s="1"/>
      <c r="RBQ62" s="1"/>
      <c r="RBR62" s="1"/>
      <c r="RBS62" s="1"/>
      <c r="RBT62" s="1"/>
      <c r="RBU62" s="1"/>
      <c r="RBV62" s="1"/>
      <c r="RBW62" s="1"/>
      <c r="RBX62" s="1"/>
      <c r="RBY62" s="1"/>
      <c r="RBZ62" s="1"/>
      <c r="RCA62" s="1"/>
      <c r="RCB62" s="1"/>
      <c r="RCC62" s="1"/>
      <c r="RCD62" s="1"/>
      <c r="RCE62" s="1"/>
      <c r="RCF62" s="1"/>
      <c r="RCG62" s="1"/>
      <c r="RCH62" s="1"/>
      <c r="RCI62" s="1"/>
      <c r="RCJ62" s="1"/>
      <c r="RCK62" s="1"/>
      <c r="RCL62" s="1"/>
      <c r="RCM62" s="1"/>
      <c r="RCN62" s="1"/>
      <c r="RCO62" s="1"/>
      <c r="RCP62" s="1"/>
      <c r="RCQ62" s="1"/>
      <c r="RCR62" s="1"/>
      <c r="RCS62" s="1"/>
      <c r="RCT62" s="1"/>
      <c r="RCU62" s="1"/>
      <c r="RCV62" s="1"/>
      <c r="RCW62" s="1"/>
      <c r="RCX62" s="1"/>
      <c r="RCY62" s="1"/>
      <c r="RCZ62" s="1"/>
      <c r="RDA62" s="1"/>
      <c r="RDB62" s="1"/>
      <c r="RDC62" s="1"/>
      <c r="RDD62" s="1"/>
      <c r="RDE62" s="1"/>
      <c r="RDF62" s="1"/>
      <c r="RDG62" s="1"/>
      <c r="RDH62" s="1"/>
      <c r="RDI62" s="1"/>
      <c r="RDJ62" s="1"/>
      <c r="RDK62" s="1"/>
      <c r="RDL62" s="1"/>
      <c r="RDM62" s="1"/>
      <c r="RDN62" s="1"/>
      <c r="RDO62" s="1"/>
      <c r="RDP62" s="1"/>
      <c r="RDQ62" s="1"/>
      <c r="RDR62" s="1"/>
      <c r="RDS62" s="1"/>
      <c r="RDT62" s="1"/>
      <c r="RDU62" s="1"/>
      <c r="RDV62" s="1"/>
      <c r="RDW62" s="1"/>
      <c r="RDX62" s="1"/>
      <c r="RDY62" s="1"/>
      <c r="RDZ62" s="1"/>
      <c r="REA62" s="1"/>
      <c r="REB62" s="1"/>
      <c r="REC62" s="1"/>
      <c r="RED62" s="1"/>
      <c r="REE62" s="1"/>
      <c r="REF62" s="1"/>
      <c r="REG62" s="1"/>
      <c r="REH62" s="1"/>
      <c r="REI62" s="1"/>
      <c r="REJ62" s="1"/>
      <c r="REK62" s="1"/>
      <c r="REL62" s="1"/>
      <c r="REM62" s="1"/>
      <c r="REN62" s="1"/>
      <c r="REO62" s="1"/>
      <c r="REP62" s="1"/>
      <c r="REQ62" s="1"/>
      <c r="RER62" s="1"/>
      <c r="RES62" s="1"/>
      <c r="RET62" s="1"/>
      <c r="REU62" s="1"/>
      <c r="REV62" s="1"/>
      <c r="REW62" s="1"/>
      <c r="REX62" s="1"/>
      <c r="REY62" s="1"/>
      <c r="REZ62" s="1"/>
      <c r="RFA62" s="1"/>
      <c r="RFB62" s="1"/>
      <c r="RFC62" s="1"/>
      <c r="RFD62" s="1"/>
      <c r="RFE62" s="1"/>
      <c r="RFF62" s="1"/>
      <c r="RFG62" s="1"/>
      <c r="RFH62" s="1"/>
      <c r="RFI62" s="1"/>
      <c r="RFJ62" s="1"/>
      <c r="RFK62" s="1"/>
      <c r="RFL62" s="1"/>
      <c r="RFM62" s="1"/>
      <c r="RFN62" s="1"/>
      <c r="RFO62" s="1"/>
      <c r="RFP62" s="1"/>
      <c r="RFQ62" s="1"/>
      <c r="RFR62" s="1"/>
      <c r="RFS62" s="1"/>
      <c r="RFT62" s="1"/>
      <c r="RFU62" s="1"/>
      <c r="RFV62" s="1"/>
      <c r="RFW62" s="1"/>
      <c r="RFX62" s="1"/>
      <c r="RFY62" s="1"/>
      <c r="RFZ62" s="1"/>
      <c r="RGA62" s="1"/>
      <c r="RGB62" s="1"/>
      <c r="RGC62" s="1"/>
      <c r="RGD62" s="1"/>
      <c r="RGE62" s="1"/>
      <c r="RGF62" s="1"/>
      <c r="RGG62" s="1"/>
      <c r="RGH62" s="1"/>
      <c r="RGI62" s="1"/>
      <c r="RGJ62" s="1"/>
      <c r="RGK62" s="1"/>
      <c r="RGL62" s="1"/>
      <c r="RGM62" s="1"/>
      <c r="RGN62" s="1"/>
      <c r="RGO62" s="1"/>
      <c r="RGP62" s="1"/>
      <c r="RGQ62" s="1"/>
      <c r="RGR62" s="1"/>
      <c r="RGS62" s="1"/>
      <c r="RGT62" s="1"/>
      <c r="RGU62" s="1"/>
      <c r="RGV62" s="1"/>
      <c r="RGW62" s="1"/>
      <c r="RGX62" s="1"/>
      <c r="RGY62" s="1"/>
      <c r="RGZ62" s="1"/>
      <c r="RHA62" s="1"/>
      <c r="RHB62" s="1"/>
      <c r="RHC62" s="1"/>
      <c r="RHD62" s="1"/>
      <c r="RHE62" s="1"/>
      <c r="RHF62" s="1"/>
      <c r="RHG62" s="1"/>
      <c r="RHH62" s="1"/>
      <c r="RHI62" s="1"/>
      <c r="RHJ62" s="1"/>
      <c r="RHK62" s="1"/>
      <c r="RHL62" s="1"/>
      <c r="RHM62" s="1"/>
      <c r="RHN62" s="1"/>
      <c r="RHO62" s="1"/>
      <c r="RHP62" s="1"/>
      <c r="RHQ62" s="1"/>
      <c r="RHR62" s="1"/>
      <c r="RHS62" s="1"/>
      <c r="RHT62" s="1"/>
      <c r="RHU62" s="1"/>
      <c r="RHV62" s="1"/>
      <c r="RHW62" s="1"/>
      <c r="RHX62" s="1"/>
      <c r="RHY62" s="1"/>
      <c r="RHZ62" s="1"/>
      <c r="RIA62" s="1"/>
      <c r="RIB62" s="1"/>
      <c r="RIC62" s="1"/>
      <c r="RID62" s="1"/>
      <c r="RIE62" s="1"/>
      <c r="RIF62" s="1"/>
      <c r="RIG62" s="1"/>
      <c r="RIH62" s="1"/>
      <c r="RII62" s="1"/>
      <c r="RIJ62" s="1"/>
      <c r="RIK62" s="1"/>
      <c r="RIL62" s="1"/>
      <c r="RIM62" s="1"/>
      <c r="RIN62" s="1"/>
      <c r="RIO62" s="1"/>
      <c r="RIP62" s="1"/>
      <c r="RIQ62" s="1"/>
      <c r="RIR62" s="1"/>
      <c r="RIS62" s="1"/>
      <c r="RIT62" s="1"/>
      <c r="RIU62" s="1"/>
      <c r="RIV62" s="1"/>
      <c r="RIW62" s="1"/>
      <c r="RIX62" s="1"/>
      <c r="RIY62" s="1"/>
      <c r="RIZ62" s="1"/>
      <c r="RJA62" s="1"/>
      <c r="RJB62" s="1"/>
      <c r="RJC62" s="1"/>
      <c r="RJD62" s="1"/>
      <c r="RJE62" s="1"/>
      <c r="RJF62" s="1"/>
      <c r="RJG62" s="1"/>
      <c r="RJH62" s="1"/>
      <c r="RJI62" s="1"/>
      <c r="RJJ62" s="1"/>
      <c r="RJK62" s="1"/>
      <c r="RJL62" s="1"/>
      <c r="RJM62" s="1"/>
      <c r="RJN62" s="1"/>
      <c r="RJO62" s="1"/>
      <c r="RJP62" s="1"/>
      <c r="RJQ62" s="1"/>
      <c r="RJR62" s="1"/>
      <c r="RJS62" s="1"/>
      <c r="RJT62" s="1"/>
      <c r="RJU62" s="1"/>
      <c r="RJV62" s="1"/>
      <c r="RJW62" s="1"/>
      <c r="RJX62" s="1"/>
      <c r="RJY62" s="1"/>
      <c r="RJZ62" s="1"/>
      <c r="RKA62" s="1"/>
      <c r="RKB62" s="1"/>
      <c r="RKC62" s="1"/>
      <c r="RKD62" s="1"/>
      <c r="RKE62" s="1"/>
      <c r="RKF62" s="1"/>
      <c r="RKG62" s="1"/>
      <c r="RKH62" s="1"/>
      <c r="RKI62" s="1"/>
      <c r="RKJ62" s="1"/>
      <c r="RKK62" s="1"/>
      <c r="RKL62" s="1"/>
      <c r="RKM62" s="1"/>
      <c r="RKN62" s="1"/>
      <c r="RKO62" s="1"/>
      <c r="RKP62" s="1"/>
      <c r="RKQ62" s="1"/>
      <c r="RKR62" s="1"/>
      <c r="RKS62" s="1"/>
      <c r="RKT62" s="1"/>
      <c r="RKU62" s="1"/>
      <c r="RKV62" s="1"/>
      <c r="RKW62" s="1"/>
      <c r="RKX62" s="1"/>
      <c r="RKY62" s="1"/>
      <c r="RKZ62" s="1"/>
      <c r="RLA62" s="1"/>
      <c r="RLB62" s="1"/>
      <c r="RLC62" s="1"/>
      <c r="RLD62" s="1"/>
      <c r="RLE62" s="1"/>
      <c r="RLF62" s="1"/>
      <c r="RLG62" s="1"/>
      <c r="RLH62" s="1"/>
      <c r="RLI62" s="1"/>
      <c r="RLJ62" s="1"/>
      <c r="RLK62" s="1"/>
      <c r="RLL62" s="1"/>
      <c r="RLM62" s="1"/>
      <c r="RLN62" s="1"/>
      <c r="RLO62" s="1"/>
      <c r="RLP62" s="1"/>
      <c r="RLQ62" s="1"/>
      <c r="RLR62" s="1"/>
      <c r="RLS62" s="1"/>
      <c r="RLT62" s="1"/>
      <c r="RLU62" s="1"/>
      <c r="RLV62" s="1"/>
      <c r="RLW62" s="1"/>
      <c r="RLX62" s="1"/>
      <c r="RLY62" s="1"/>
      <c r="RLZ62" s="1"/>
      <c r="RMA62" s="1"/>
      <c r="RMB62" s="1"/>
      <c r="RMC62" s="1"/>
      <c r="RMD62" s="1"/>
      <c r="RME62" s="1"/>
      <c r="RMF62" s="1"/>
      <c r="RMG62" s="1"/>
      <c r="RMH62" s="1"/>
      <c r="RMI62" s="1"/>
      <c r="RMJ62" s="1"/>
      <c r="RMK62" s="1"/>
      <c r="RML62" s="1"/>
      <c r="RMM62" s="1"/>
      <c r="RMN62" s="1"/>
      <c r="RMO62" s="1"/>
      <c r="RMP62" s="1"/>
      <c r="RMQ62" s="1"/>
      <c r="RMR62" s="1"/>
      <c r="RMS62" s="1"/>
      <c r="RMT62" s="1"/>
      <c r="RMU62" s="1"/>
      <c r="RMV62" s="1"/>
      <c r="RMW62" s="1"/>
      <c r="RMX62" s="1"/>
      <c r="RMY62" s="1"/>
      <c r="RMZ62" s="1"/>
      <c r="RNA62" s="1"/>
      <c r="RNB62" s="1"/>
      <c r="RNC62" s="1"/>
      <c r="RND62" s="1"/>
      <c r="RNE62" s="1"/>
      <c r="RNF62" s="1"/>
      <c r="RNG62" s="1"/>
      <c r="RNH62" s="1"/>
      <c r="RNI62" s="1"/>
      <c r="RNJ62" s="1"/>
      <c r="RNK62" s="1"/>
      <c r="RNL62" s="1"/>
      <c r="RNM62" s="1"/>
      <c r="RNN62" s="1"/>
      <c r="RNO62" s="1"/>
      <c r="RNP62" s="1"/>
      <c r="RNQ62" s="1"/>
      <c r="RNR62" s="1"/>
      <c r="RNS62" s="1"/>
      <c r="RNT62" s="1"/>
      <c r="RNU62" s="1"/>
      <c r="RNV62" s="1"/>
      <c r="RNW62" s="1"/>
      <c r="RNX62" s="1"/>
      <c r="RNY62" s="1"/>
      <c r="RNZ62" s="1"/>
      <c r="ROA62" s="1"/>
      <c r="ROB62" s="1"/>
      <c r="ROC62" s="1"/>
      <c r="ROD62" s="1"/>
      <c r="ROE62" s="1"/>
      <c r="ROF62" s="1"/>
      <c r="ROG62" s="1"/>
      <c r="ROH62" s="1"/>
      <c r="ROI62" s="1"/>
      <c r="ROJ62" s="1"/>
      <c r="ROK62" s="1"/>
      <c r="ROL62" s="1"/>
      <c r="ROM62" s="1"/>
      <c r="RON62" s="1"/>
      <c r="ROO62" s="1"/>
      <c r="ROP62" s="1"/>
      <c r="ROQ62" s="1"/>
      <c r="ROR62" s="1"/>
      <c r="ROS62" s="1"/>
      <c r="ROT62" s="1"/>
      <c r="ROU62" s="1"/>
      <c r="ROV62" s="1"/>
      <c r="ROW62" s="1"/>
      <c r="ROX62" s="1"/>
      <c r="ROY62" s="1"/>
      <c r="ROZ62" s="1"/>
      <c r="RPA62" s="1"/>
      <c r="RPB62" s="1"/>
      <c r="RPC62" s="1"/>
      <c r="RPD62" s="1"/>
      <c r="RPE62" s="1"/>
      <c r="RPF62" s="1"/>
      <c r="RPG62" s="1"/>
      <c r="RPH62" s="1"/>
      <c r="RPI62" s="1"/>
      <c r="RPJ62" s="1"/>
      <c r="RPK62" s="1"/>
      <c r="RPL62" s="1"/>
      <c r="RPM62" s="1"/>
      <c r="RPN62" s="1"/>
      <c r="RPO62" s="1"/>
      <c r="RPP62" s="1"/>
      <c r="RPQ62" s="1"/>
      <c r="RPR62" s="1"/>
      <c r="RPS62" s="1"/>
      <c r="RPT62" s="1"/>
      <c r="RPU62" s="1"/>
      <c r="RPV62" s="1"/>
      <c r="RPW62" s="1"/>
      <c r="RPX62" s="1"/>
      <c r="RPY62" s="1"/>
      <c r="RPZ62" s="1"/>
      <c r="RQA62" s="1"/>
      <c r="RQB62" s="1"/>
      <c r="RQC62" s="1"/>
      <c r="RQD62" s="1"/>
      <c r="RQE62" s="1"/>
      <c r="RQF62" s="1"/>
      <c r="RQG62" s="1"/>
      <c r="RQH62" s="1"/>
      <c r="RQI62" s="1"/>
      <c r="RQJ62" s="1"/>
      <c r="RQK62" s="1"/>
      <c r="RQL62" s="1"/>
      <c r="RQM62" s="1"/>
      <c r="RQN62" s="1"/>
      <c r="RQO62" s="1"/>
      <c r="RQP62" s="1"/>
      <c r="RQQ62" s="1"/>
      <c r="RQR62" s="1"/>
      <c r="RQS62" s="1"/>
      <c r="RQT62" s="1"/>
      <c r="RQU62" s="1"/>
      <c r="RQV62" s="1"/>
      <c r="RQW62" s="1"/>
      <c r="RQX62" s="1"/>
      <c r="RQY62" s="1"/>
      <c r="RQZ62" s="1"/>
      <c r="RRA62" s="1"/>
      <c r="RRB62" s="1"/>
      <c r="RRC62" s="1"/>
      <c r="RRD62" s="1"/>
      <c r="RRE62" s="1"/>
      <c r="RRF62" s="1"/>
      <c r="RRG62" s="1"/>
      <c r="RRH62" s="1"/>
      <c r="RRI62" s="1"/>
      <c r="RRJ62" s="1"/>
      <c r="RRK62" s="1"/>
      <c r="RRL62" s="1"/>
      <c r="RRM62" s="1"/>
      <c r="RRN62" s="1"/>
      <c r="RRO62" s="1"/>
      <c r="RRP62" s="1"/>
      <c r="RRQ62" s="1"/>
      <c r="RRR62" s="1"/>
      <c r="RRS62" s="1"/>
      <c r="RRT62" s="1"/>
      <c r="RRU62" s="1"/>
      <c r="RRV62" s="1"/>
      <c r="RRW62" s="1"/>
      <c r="RRX62" s="1"/>
      <c r="RRY62" s="1"/>
      <c r="RRZ62" s="1"/>
      <c r="RSA62" s="1"/>
      <c r="RSB62" s="1"/>
      <c r="RSC62" s="1"/>
      <c r="RSD62" s="1"/>
      <c r="RSE62" s="1"/>
      <c r="RSF62" s="1"/>
      <c r="RSG62" s="1"/>
      <c r="RSH62" s="1"/>
      <c r="RSI62" s="1"/>
      <c r="RSJ62" s="1"/>
      <c r="RSK62" s="1"/>
      <c r="RSL62" s="1"/>
      <c r="RSM62" s="1"/>
      <c r="RSN62" s="1"/>
      <c r="RSO62" s="1"/>
      <c r="RSP62" s="1"/>
      <c r="RSQ62" s="1"/>
      <c r="RSR62" s="1"/>
      <c r="RSS62" s="1"/>
      <c r="RST62" s="1"/>
      <c r="RSU62" s="1"/>
      <c r="RSV62" s="1"/>
      <c r="RSW62" s="1"/>
      <c r="RSX62" s="1"/>
      <c r="RSY62" s="1"/>
      <c r="RSZ62" s="1"/>
      <c r="RTA62" s="1"/>
      <c r="RTB62" s="1"/>
      <c r="RTC62" s="1"/>
      <c r="RTD62" s="1"/>
      <c r="RTE62" s="1"/>
      <c r="RTF62" s="1"/>
      <c r="RTG62" s="1"/>
      <c r="RTH62" s="1"/>
      <c r="RTI62" s="1"/>
      <c r="RTJ62" s="1"/>
      <c r="RTK62" s="1"/>
      <c r="RTL62" s="1"/>
      <c r="RTM62" s="1"/>
      <c r="RTN62" s="1"/>
      <c r="RTO62" s="1"/>
      <c r="RTP62" s="1"/>
      <c r="RTQ62" s="1"/>
      <c r="RTR62" s="1"/>
      <c r="RTS62" s="1"/>
      <c r="RTT62" s="1"/>
      <c r="RTU62" s="1"/>
      <c r="RTV62" s="1"/>
      <c r="RTW62" s="1"/>
      <c r="RTX62" s="1"/>
      <c r="RTY62" s="1"/>
      <c r="RTZ62" s="1"/>
      <c r="RUA62" s="1"/>
      <c r="RUB62" s="1"/>
      <c r="RUC62" s="1"/>
      <c r="RUD62" s="1"/>
      <c r="RUE62" s="1"/>
      <c r="RUF62" s="1"/>
      <c r="RUG62" s="1"/>
      <c r="RUH62" s="1"/>
      <c r="RUI62" s="1"/>
      <c r="RUJ62" s="1"/>
      <c r="RUK62" s="1"/>
      <c r="RUL62" s="1"/>
      <c r="RUM62" s="1"/>
      <c r="RUN62" s="1"/>
      <c r="RUO62" s="1"/>
      <c r="RUP62" s="1"/>
      <c r="RUQ62" s="1"/>
      <c r="RUR62" s="1"/>
      <c r="RUS62" s="1"/>
      <c r="RUT62" s="1"/>
      <c r="RUU62" s="1"/>
      <c r="RUV62" s="1"/>
      <c r="RUW62" s="1"/>
      <c r="RUX62" s="1"/>
      <c r="RUY62" s="1"/>
      <c r="RUZ62" s="1"/>
      <c r="RVA62" s="1"/>
      <c r="RVB62" s="1"/>
      <c r="RVC62" s="1"/>
      <c r="RVD62" s="1"/>
      <c r="RVE62" s="1"/>
      <c r="RVF62" s="1"/>
      <c r="RVG62" s="1"/>
      <c r="RVH62" s="1"/>
      <c r="RVI62" s="1"/>
      <c r="RVJ62" s="1"/>
      <c r="RVK62" s="1"/>
      <c r="RVL62" s="1"/>
      <c r="RVM62" s="1"/>
      <c r="RVN62" s="1"/>
      <c r="RVO62" s="1"/>
      <c r="RVP62" s="1"/>
      <c r="RVQ62" s="1"/>
      <c r="RVR62" s="1"/>
      <c r="RVS62" s="1"/>
      <c r="RVT62" s="1"/>
      <c r="RVU62" s="1"/>
      <c r="RVV62" s="1"/>
      <c r="RVW62" s="1"/>
      <c r="RVX62" s="1"/>
      <c r="RVY62" s="1"/>
      <c r="RVZ62" s="1"/>
      <c r="RWA62" s="1"/>
      <c r="RWB62" s="1"/>
      <c r="RWC62" s="1"/>
      <c r="RWD62" s="1"/>
      <c r="RWE62" s="1"/>
      <c r="RWF62" s="1"/>
      <c r="RWG62" s="1"/>
      <c r="RWH62" s="1"/>
      <c r="RWI62" s="1"/>
      <c r="RWJ62" s="1"/>
      <c r="RWK62" s="1"/>
      <c r="RWL62" s="1"/>
      <c r="RWM62" s="1"/>
      <c r="RWN62" s="1"/>
      <c r="RWO62" s="1"/>
      <c r="RWP62" s="1"/>
      <c r="RWQ62" s="1"/>
      <c r="RWR62" s="1"/>
      <c r="RWS62" s="1"/>
      <c r="RWT62" s="1"/>
      <c r="RWU62" s="1"/>
      <c r="RWV62" s="1"/>
      <c r="RWW62" s="1"/>
      <c r="RWX62" s="1"/>
      <c r="RWY62" s="1"/>
      <c r="RWZ62" s="1"/>
      <c r="RXA62" s="1"/>
      <c r="RXB62" s="1"/>
      <c r="RXC62" s="1"/>
      <c r="RXD62" s="1"/>
      <c r="RXE62" s="1"/>
      <c r="RXF62" s="1"/>
      <c r="RXG62" s="1"/>
      <c r="RXH62" s="1"/>
      <c r="RXI62" s="1"/>
      <c r="RXJ62" s="1"/>
      <c r="RXK62" s="1"/>
      <c r="RXL62" s="1"/>
      <c r="RXM62" s="1"/>
      <c r="RXN62" s="1"/>
      <c r="RXO62" s="1"/>
      <c r="RXP62" s="1"/>
      <c r="RXQ62" s="1"/>
      <c r="RXR62" s="1"/>
      <c r="RXS62" s="1"/>
      <c r="RXT62" s="1"/>
      <c r="RXU62" s="1"/>
      <c r="RXV62" s="1"/>
      <c r="RXW62" s="1"/>
      <c r="RXX62" s="1"/>
      <c r="RXY62" s="1"/>
      <c r="RXZ62" s="1"/>
      <c r="RYA62" s="1"/>
      <c r="RYB62" s="1"/>
      <c r="RYC62" s="1"/>
      <c r="RYD62" s="1"/>
      <c r="RYE62" s="1"/>
      <c r="RYF62" s="1"/>
      <c r="RYG62" s="1"/>
      <c r="RYH62" s="1"/>
      <c r="RYI62" s="1"/>
      <c r="RYJ62" s="1"/>
      <c r="RYK62" s="1"/>
      <c r="RYL62" s="1"/>
      <c r="RYM62" s="1"/>
      <c r="RYN62" s="1"/>
      <c r="RYO62" s="1"/>
      <c r="RYP62" s="1"/>
      <c r="RYQ62" s="1"/>
      <c r="RYR62" s="1"/>
      <c r="RYS62" s="1"/>
      <c r="RYT62" s="1"/>
      <c r="RYU62" s="1"/>
      <c r="RYV62" s="1"/>
      <c r="RYW62" s="1"/>
      <c r="RYX62" s="1"/>
      <c r="RYY62" s="1"/>
      <c r="RYZ62" s="1"/>
      <c r="RZA62" s="1"/>
      <c r="RZB62" s="1"/>
      <c r="RZC62" s="1"/>
      <c r="RZD62" s="1"/>
      <c r="RZE62" s="1"/>
      <c r="RZF62" s="1"/>
      <c r="RZG62" s="1"/>
      <c r="RZH62" s="1"/>
      <c r="RZI62" s="1"/>
      <c r="RZJ62" s="1"/>
      <c r="RZK62" s="1"/>
      <c r="RZL62" s="1"/>
      <c r="RZM62" s="1"/>
      <c r="RZN62" s="1"/>
      <c r="RZO62" s="1"/>
      <c r="RZP62" s="1"/>
      <c r="RZQ62" s="1"/>
      <c r="RZR62" s="1"/>
      <c r="RZS62" s="1"/>
      <c r="RZT62" s="1"/>
      <c r="RZU62" s="1"/>
      <c r="RZV62" s="1"/>
      <c r="RZW62" s="1"/>
      <c r="RZX62" s="1"/>
      <c r="RZY62" s="1"/>
      <c r="RZZ62" s="1"/>
      <c r="SAA62" s="1"/>
      <c r="SAB62" s="1"/>
      <c r="SAC62" s="1"/>
      <c r="SAD62" s="1"/>
      <c r="SAE62" s="1"/>
      <c r="SAF62" s="1"/>
      <c r="SAG62" s="1"/>
      <c r="SAH62" s="1"/>
      <c r="SAI62" s="1"/>
      <c r="SAJ62" s="1"/>
      <c r="SAK62" s="1"/>
      <c r="SAL62" s="1"/>
      <c r="SAM62" s="1"/>
      <c r="SAN62" s="1"/>
      <c r="SAO62" s="1"/>
      <c r="SAP62" s="1"/>
      <c r="SAQ62" s="1"/>
      <c r="SAR62" s="1"/>
      <c r="SAS62" s="1"/>
      <c r="SAT62" s="1"/>
      <c r="SAU62" s="1"/>
      <c r="SAV62" s="1"/>
      <c r="SAW62" s="1"/>
      <c r="SAX62" s="1"/>
      <c r="SAY62" s="1"/>
      <c r="SAZ62" s="1"/>
      <c r="SBA62" s="1"/>
      <c r="SBB62" s="1"/>
      <c r="SBC62" s="1"/>
      <c r="SBD62" s="1"/>
      <c r="SBE62" s="1"/>
      <c r="SBF62" s="1"/>
      <c r="SBG62" s="1"/>
      <c r="SBH62" s="1"/>
      <c r="SBI62" s="1"/>
      <c r="SBJ62" s="1"/>
      <c r="SBK62" s="1"/>
      <c r="SBL62" s="1"/>
      <c r="SBM62" s="1"/>
      <c r="SBN62" s="1"/>
      <c r="SBO62" s="1"/>
      <c r="SBP62" s="1"/>
      <c r="SBQ62" s="1"/>
      <c r="SBR62" s="1"/>
      <c r="SBS62" s="1"/>
      <c r="SBT62" s="1"/>
      <c r="SBU62" s="1"/>
      <c r="SBV62" s="1"/>
      <c r="SBW62" s="1"/>
      <c r="SBX62" s="1"/>
      <c r="SBY62" s="1"/>
      <c r="SBZ62" s="1"/>
      <c r="SCA62" s="1"/>
      <c r="SCB62" s="1"/>
      <c r="SCC62" s="1"/>
      <c r="SCD62" s="1"/>
      <c r="SCE62" s="1"/>
      <c r="SCF62" s="1"/>
      <c r="SCG62" s="1"/>
      <c r="SCH62" s="1"/>
      <c r="SCI62" s="1"/>
      <c r="SCJ62" s="1"/>
      <c r="SCK62" s="1"/>
      <c r="SCL62" s="1"/>
      <c r="SCM62" s="1"/>
      <c r="SCN62" s="1"/>
      <c r="SCO62" s="1"/>
      <c r="SCP62" s="1"/>
      <c r="SCQ62" s="1"/>
      <c r="SCR62" s="1"/>
      <c r="SCS62" s="1"/>
      <c r="SCT62" s="1"/>
      <c r="SCU62" s="1"/>
      <c r="SCV62" s="1"/>
      <c r="SCW62" s="1"/>
      <c r="SCX62" s="1"/>
      <c r="SCY62" s="1"/>
      <c r="SCZ62" s="1"/>
      <c r="SDA62" s="1"/>
      <c r="SDB62" s="1"/>
      <c r="SDC62" s="1"/>
      <c r="SDD62" s="1"/>
      <c r="SDE62" s="1"/>
      <c r="SDF62" s="1"/>
      <c r="SDG62" s="1"/>
      <c r="SDH62" s="1"/>
      <c r="SDI62" s="1"/>
      <c r="SDJ62" s="1"/>
      <c r="SDK62" s="1"/>
      <c r="SDL62" s="1"/>
      <c r="SDM62" s="1"/>
      <c r="SDN62" s="1"/>
      <c r="SDO62" s="1"/>
      <c r="SDP62" s="1"/>
      <c r="SDQ62" s="1"/>
      <c r="SDR62" s="1"/>
      <c r="SDS62" s="1"/>
      <c r="SDT62" s="1"/>
      <c r="SDU62" s="1"/>
      <c r="SDV62" s="1"/>
      <c r="SDW62" s="1"/>
      <c r="SDX62" s="1"/>
      <c r="SDY62" s="1"/>
      <c r="SDZ62" s="1"/>
      <c r="SEA62" s="1"/>
      <c r="SEB62" s="1"/>
      <c r="SEC62" s="1"/>
      <c r="SED62" s="1"/>
      <c r="SEE62" s="1"/>
      <c r="SEF62" s="1"/>
      <c r="SEG62" s="1"/>
      <c r="SEH62" s="1"/>
      <c r="SEI62" s="1"/>
      <c r="SEJ62" s="1"/>
      <c r="SEK62" s="1"/>
      <c r="SEL62" s="1"/>
      <c r="SEM62" s="1"/>
      <c r="SEN62" s="1"/>
      <c r="SEO62" s="1"/>
      <c r="SEP62" s="1"/>
      <c r="SEQ62" s="1"/>
      <c r="SER62" s="1"/>
      <c r="SES62" s="1"/>
      <c r="SET62" s="1"/>
      <c r="SEU62" s="1"/>
      <c r="SEV62" s="1"/>
      <c r="SEW62" s="1"/>
      <c r="SEX62" s="1"/>
      <c r="SEY62" s="1"/>
      <c r="SEZ62" s="1"/>
      <c r="SFA62" s="1"/>
      <c r="SFB62" s="1"/>
      <c r="SFC62" s="1"/>
      <c r="SFD62" s="1"/>
      <c r="SFE62" s="1"/>
      <c r="SFF62" s="1"/>
      <c r="SFG62" s="1"/>
      <c r="SFH62" s="1"/>
      <c r="SFI62" s="1"/>
      <c r="SFJ62" s="1"/>
      <c r="SFK62" s="1"/>
      <c r="SFL62" s="1"/>
      <c r="SFM62" s="1"/>
      <c r="SFN62" s="1"/>
      <c r="SFO62" s="1"/>
      <c r="SFP62" s="1"/>
      <c r="SFQ62" s="1"/>
      <c r="SFR62" s="1"/>
      <c r="SFS62" s="1"/>
      <c r="SFT62" s="1"/>
      <c r="SFU62" s="1"/>
      <c r="SFV62" s="1"/>
      <c r="SFW62" s="1"/>
      <c r="SFX62" s="1"/>
      <c r="SFY62" s="1"/>
      <c r="SFZ62" s="1"/>
      <c r="SGA62" s="1"/>
      <c r="SGB62" s="1"/>
      <c r="SGC62" s="1"/>
      <c r="SGD62" s="1"/>
      <c r="SGE62" s="1"/>
      <c r="SGF62" s="1"/>
      <c r="SGG62" s="1"/>
      <c r="SGH62" s="1"/>
      <c r="SGI62" s="1"/>
      <c r="SGJ62" s="1"/>
      <c r="SGK62" s="1"/>
      <c r="SGL62" s="1"/>
      <c r="SGM62" s="1"/>
      <c r="SGN62" s="1"/>
      <c r="SGO62" s="1"/>
      <c r="SGP62" s="1"/>
      <c r="SGQ62" s="1"/>
      <c r="SGR62" s="1"/>
      <c r="SGS62" s="1"/>
      <c r="SGT62" s="1"/>
      <c r="SGU62" s="1"/>
      <c r="SGV62" s="1"/>
      <c r="SGW62" s="1"/>
      <c r="SGX62" s="1"/>
      <c r="SGY62" s="1"/>
      <c r="SGZ62" s="1"/>
      <c r="SHA62" s="1"/>
      <c r="SHB62" s="1"/>
      <c r="SHC62" s="1"/>
      <c r="SHD62" s="1"/>
      <c r="SHE62" s="1"/>
      <c r="SHF62" s="1"/>
      <c r="SHG62" s="1"/>
      <c r="SHH62" s="1"/>
      <c r="SHI62" s="1"/>
      <c r="SHJ62" s="1"/>
      <c r="SHK62" s="1"/>
      <c r="SHL62" s="1"/>
      <c r="SHM62" s="1"/>
      <c r="SHN62" s="1"/>
      <c r="SHO62" s="1"/>
      <c r="SHP62" s="1"/>
      <c r="SHQ62" s="1"/>
      <c r="SHR62" s="1"/>
      <c r="SHS62" s="1"/>
      <c r="SHT62" s="1"/>
      <c r="SHU62" s="1"/>
      <c r="SHV62" s="1"/>
      <c r="SHW62" s="1"/>
      <c r="SHX62" s="1"/>
      <c r="SHY62" s="1"/>
      <c r="SHZ62" s="1"/>
      <c r="SIA62" s="1"/>
      <c r="SIB62" s="1"/>
      <c r="SIC62" s="1"/>
      <c r="SID62" s="1"/>
      <c r="SIE62" s="1"/>
      <c r="SIF62" s="1"/>
      <c r="SIG62" s="1"/>
      <c r="SIH62" s="1"/>
      <c r="SII62" s="1"/>
      <c r="SIJ62" s="1"/>
      <c r="SIK62" s="1"/>
      <c r="SIL62" s="1"/>
      <c r="SIM62" s="1"/>
      <c r="SIN62" s="1"/>
      <c r="SIO62" s="1"/>
      <c r="SIP62" s="1"/>
      <c r="SIQ62" s="1"/>
      <c r="SIR62" s="1"/>
      <c r="SIS62" s="1"/>
      <c r="SIT62" s="1"/>
      <c r="SIU62" s="1"/>
      <c r="SIV62" s="1"/>
      <c r="SIW62" s="1"/>
      <c r="SIX62" s="1"/>
      <c r="SIY62" s="1"/>
      <c r="SIZ62" s="1"/>
      <c r="SJA62" s="1"/>
      <c r="SJB62" s="1"/>
      <c r="SJC62" s="1"/>
      <c r="SJD62" s="1"/>
      <c r="SJE62" s="1"/>
      <c r="SJF62" s="1"/>
      <c r="SJG62" s="1"/>
      <c r="SJH62" s="1"/>
      <c r="SJI62" s="1"/>
      <c r="SJJ62" s="1"/>
      <c r="SJK62" s="1"/>
      <c r="SJL62" s="1"/>
      <c r="SJM62" s="1"/>
      <c r="SJN62" s="1"/>
      <c r="SJO62" s="1"/>
      <c r="SJP62" s="1"/>
      <c r="SJQ62" s="1"/>
      <c r="SJR62" s="1"/>
      <c r="SJS62" s="1"/>
      <c r="SJT62" s="1"/>
      <c r="SJU62" s="1"/>
      <c r="SJV62" s="1"/>
      <c r="SJW62" s="1"/>
      <c r="SJX62" s="1"/>
      <c r="SJY62" s="1"/>
      <c r="SJZ62" s="1"/>
      <c r="SKA62" s="1"/>
      <c r="SKB62" s="1"/>
      <c r="SKC62" s="1"/>
      <c r="SKD62" s="1"/>
      <c r="SKE62" s="1"/>
      <c r="SKF62" s="1"/>
      <c r="SKG62" s="1"/>
      <c r="SKH62" s="1"/>
      <c r="SKI62" s="1"/>
      <c r="SKJ62" s="1"/>
      <c r="SKK62" s="1"/>
      <c r="SKL62" s="1"/>
      <c r="SKM62" s="1"/>
      <c r="SKN62" s="1"/>
      <c r="SKO62" s="1"/>
      <c r="SKP62" s="1"/>
      <c r="SKQ62" s="1"/>
      <c r="SKR62" s="1"/>
      <c r="SKS62" s="1"/>
      <c r="SKT62" s="1"/>
      <c r="SKU62" s="1"/>
      <c r="SKV62" s="1"/>
      <c r="SKW62" s="1"/>
      <c r="SKX62" s="1"/>
      <c r="SKY62" s="1"/>
      <c r="SKZ62" s="1"/>
      <c r="SLA62" s="1"/>
      <c r="SLB62" s="1"/>
      <c r="SLC62" s="1"/>
      <c r="SLD62" s="1"/>
      <c r="SLE62" s="1"/>
      <c r="SLF62" s="1"/>
      <c r="SLG62" s="1"/>
      <c r="SLH62" s="1"/>
      <c r="SLI62" s="1"/>
      <c r="SLJ62" s="1"/>
      <c r="SLK62" s="1"/>
      <c r="SLL62" s="1"/>
      <c r="SLM62" s="1"/>
      <c r="SLN62" s="1"/>
      <c r="SLO62" s="1"/>
      <c r="SLP62" s="1"/>
      <c r="SLQ62" s="1"/>
      <c r="SLR62" s="1"/>
      <c r="SLS62" s="1"/>
      <c r="SLT62" s="1"/>
      <c r="SLU62" s="1"/>
      <c r="SLV62" s="1"/>
      <c r="SLW62" s="1"/>
      <c r="SLX62" s="1"/>
      <c r="SLY62" s="1"/>
      <c r="SLZ62" s="1"/>
      <c r="SMA62" s="1"/>
      <c r="SMB62" s="1"/>
      <c r="SMC62" s="1"/>
      <c r="SMD62" s="1"/>
      <c r="SME62" s="1"/>
      <c r="SMF62" s="1"/>
      <c r="SMG62" s="1"/>
      <c r="SMH62" s="1"/>
      <c r="SMI62" s="1"/>
      <c r="SMJ62" s="1"/>
      <c r="SMK62" s="1"/>
      <c r="SML62" s="1"/>
      <c r="SMM62" s="1"/>
      <c r="SMN62" s="1"/>
      <c r="SMO62" s="1"/>
      <c r="SMP62" s="1"/>
      <c r="SMQ62" s="1"/>
      <c r="SMR62" s="1"/>
      <c r="SMS62" s="1"/>
      <c r="SMT62" s="1"/>
      <c r="SMU62" s="1"/>
      <c r="SMV62" s="1"/>
      <c r="SMW62" s="1"/>
      <c r="SMX62" s="1"/>
      <c r="SMY62" s="1"/>
      <c r="SMZ62" s="1"/>
      <c r="SNA62" s="1"/>
      <c r="SNB62" s="1"/>
      <c r="SNC62" s="1"/>
      <c r="SND62" s="1"/>
      <c r="SNE62" s="1"/>
      <c r="SNF62" s="1"/>
      <c r="SNG62" s="1"/>
      <c r="SNH62" s="1"/>
      <c r="SNI62" s="1"/>
      <c r="SNJ62" s="1"/>
      <c r="SNK62" s="1"/>
      <c r="SNL62" s="1"/>
      <c r="SNM62" s="1"/>
      <c r="SNN62" s="1"/>
      <c r="SNO62" s="1"/>
      <c r="SNP62" s="1"/>
      <c r="SNQ62" s="1"/>
      <c r="SNR62" s="1"/>
      <c r="SNS62" s="1"/>
      <c r="SNT62" s="1"/>
      <c r="SNU62" s="1"/>
      <c r="SNV62" s="1"/>
      <c r="SNW62" s="1"/>
      <c r="SNX62" s="1"/>
      <c r="SNY62" s="1"/>
      <c r="SNZ62" s="1"/>
      <c r="SOA62" s="1"/>
      <c r="SOB62" s="1"/>
      <c r="SOC62" s="1"/>
      <c r="SOD62" s="1"/>
      <c r="SOE62" s="1"/>
      <c r="SOF62" s="1"/>
      <c r="SOG62" s="1"/>
      <c r="SOH62" s="1"/>
      <c r="SOI62" s="1"/>
      <c r="SOJ62" s="1"/>
      <c r="SOK62" s="1"/>
      <c r="SOL62" s="1"/>
      <c r="SOM62" s="1"/>
      <c r="SON62" s="1"/>
      <c r="SOO62" s="1"/>
      <c r="SOP62" s="1"/>
      <c r="SOQ62" s="1"/>
      <c r="SOR62" s="1"/>
      <c r="SOS62" s="1"/>
      <c r="SOT62" s="1"/>
      <c r="SOU62" s="1"/>
      <c r="SOV62" s="1"/>
      <c r="SOW62" s="1"/>
      <c r="SOX62" s="1"/>
      <c r="SOY62" s="1"/>
      <c r="SOZ62" s="1"/>
      <c r="SPA62" s="1"/>
      <c r="SPB62" s="1"/>
      <c r="SPC62" s="1"/>
      <c r="SPD62" s="1"/>
      <c r="SPE62" s="1"/>
      <c r="SPF62" s="1"/>
      <c r="SPG62" s="1"/>
      <c r="SPH62" s="1"/>
      <c r="SPI62" s="1"/>
      <c r="SPJ62" s="1"/>
      <c r="SPK62" s="1"/>
      <c r="SPL62" s="1"/>
      <c r="SPM62" s="1"/>
      <c r="SPN62" s="1"/>
      <c r="SPO62" s="1"/>
      <c r="SPP62" s="1"/>
      <c r="SPQ62" s="1"/>
      <c r="SPR62" s="1"/>
      <c r="SPS62" s="1"/>
      <c r="SPT62" s="1"/>
      <c r="SPU62" s="1"/>
      <c r="SPV62" s="1"/>
      <c r="SPW62" s="1"/>
      <c r="SPX62" s="1"/>
      <c r="SPY62" s="1"/>
      <c r="SPZ62" s="1"/>
      <c r="SQA62" s="1"/>
      <c r="SQB62" s="1"/>
      <c r="SQC62" s="1"/>
      <c r="SQD62" s="1"/>
      <c r="SQE62" s="1"/>
      <c r="SQF62" s="1"/>
      <c r="SQG62" s="1"/>
      <c r="SQH62" s="1"/>
      <c r="SQI62" s="1"/>
      <c r="SQJ62" s="1"/>
      <c r="SQK62" s="1"/>
      <c r="SQL62" s="1"/>
      <c r="SQM62" s="1"/>
      <c r="SQN62" s="1"/>
      <c r="SQO62" s="1"/>
      <c r="SQP62" s="1"/>
      <c r="SQQ62" s="1"/>
      <c r="SQR62" s="1"/>
      <c r="SQS62" s="1"/>
      <c r="SQT62" s="1"/>
      <c r="SQU62" s="1"/>
      <c r="SQV62" s="1"/>
      <c r="SQW62" s="1"/>
      <c r="SQX62" s="1"/>
      <c r="SQY62" s="1"/>
      <c r="SQZ62" s="1"/>
      <c r="SRA62" s="1"/>
      <c r="SRB62" s="1"/>
      <c r="SRC62" s="1"/>
      <c r="SRD62" s="1"/>
      <c r="SRE62" s="1"/>
      <c r="SRF62" s="1"/>
      <c r="SRG62" s="1"/>
      <c r="SRH62" s="1"/>
      <c r="SRI62" s="1"/>
      <c r="SRJ62" s="1"/>
      <c r="SRK62" s="1"/>
      <c r="SRL62" s="1"/>
      <c r="SRM62" s="1"/>
      <c r="SRN62" s="1"/>
      <c r="SRO62" s="1"/>
      <c r="SRP62" s="1"/>
      <c r="SRQ62" s="1"/>
      <c r="SRR62" s="1"/>
      <c r="SRS62" s="1"/>
      <c r="SRT62" s="1"/>
      <c r="SRU62" s="1"/>
      <c r="SRV62" s="1"/>
      <c r="SRW62" s="1"/>
      <c r="SRX62" s="1"/>
      <c r="SRY62" s="1"/>
      <c r="SRZ62" s="1"/>
      <c r="SSA62" s="1"/>
      <c r="SSB62" s="1"/>
      <c r="SSC62" s="1"/>
      <c r="SSD62" s="1"/>
      <c r="SSE62" s="1"/>
      <c r="SSF62" s="1"/>
      <c r="SSG62" s="1"/>
      <c r="SSH62" s="1"/>
      <c r="SSI62" s="1"/>
      <c r="SSJ62" s="1"/>
      <c r="SSK62" s="1"/>
      <c r="SSL62" s="1"/>
      <c r="SSM62" s="1"/>
      <c r="SSN62" s="1"/>
      <c r="SSO62" s="1"/>
      <c r="SSP62" s="1"/>
      <c r="SSQ62" s="1"/>
      <c r="SSR62" s="1"/>
      <c r="SSS62" s="1"/>
      <c r="SST62" s="1"/>
      <c r="SSU62" s="1"/>
      <c r="SSV62" s="1"/>
      <c r="SSW62" s="1"/>
      <c r="SSX62" s="1"/>
      <c r="SSY62" s="1"/>
      <c r="SSZ62" s="1"/>
      <c r="STA62" s="1"/>
      <c r="STB62" s="1"/>
      <c r="STC62" s="1"/>
      <c r="STD62" s="1"/>
      <c r="STE62" s="1"/>
      <c r="STF62" s="1"/>
      <c r="STG62" s="1"/>
      <c r="STH62" s="1"/>
      <c r="STI62" s="1"/>
      <c r="STJ62" s="1"/>
      <c r="STK62" s="1"/>
      <c r="STL62" s="1"/>
      <c r="STM62" s="1"/>
      <c r="STN62" s="1"/>
      <c r="STO62" s="1"/>
      <c r="STP62" s="1"/>
      <c r="STQ62" s="1"/>
      <c r="STR62" s="1"/>
      <c r="STS62" s="1"/>
      <c r="STT62" s="1"/>
      <c r="STU62" s="1"/>
      <c r="STV62" s="1"/>
      <c r="STW62" s="1"/>
      <c r="STX62" s="1"/>
      <c r="STY62" s="1"/>
      <c r="STZ62" s="1"/>
      <c r="SUA62" s="1"/>
      <c r="SUB62" s="1"/>
      <c r="SUC62" s="1"/>
      <c r="SUD62" s="1"/>
      <c r="SUE62" s="1"/>
      <c r="SUF62" s="1"/>
      <c r="SUG62" s="1"/>
      <c r="SUH62" s="1"/>
      <c r="SUI62" s="1"/>
      <c r="SUJ62" s="1"/>
      <c r="SUK62" s="1"/>
      <c r="SUL62" s="1"/>
      <c r="SUM62" s="1"/>
      <c r="SUN62" s="1"/>
      <c r="SUO62" s="1"/>
      <c r="SUP62" s="1"/>
      <c r="SUQ62" s="1"/>
      <c r="SUR62" s="1"/>
      <c r="SUS62" s="1"/>
      <c r="SUT62" s="1"/>
      <c r="SUU62" s="1"/>
      <c r="SUV62" s="1"/>
      <c r="SUW62" s="1"/>
      <c r="SUX62" s="1"/>
      <c r="SUY62" s="1"/>
      <c r="SUZ62" s="1"/>
      <c r="SVA62" s="1"/>
      <c r="SVB62" s="1"/>
      <c r="SVC62" s="1"/>
      <c r="SVD62" s="1"/>
      <c r="SVE62" s="1"/>
      <c r="SVF62" s="1"/>
      <c r="SVG62" s="1"/>
      <c r="SVH62" s="1"/>
      <c r="SVI62" s="1"/>
      <c r="SVJ62" s="1"/>
      <c r="SVK62" s="1"/>
      <c r="SVL62" s="1"/>
      <c r="SVM62" s="1"/>
      <c r="SVN62" s="1"/>
      <c r="SVO62" s="1"/>
      <c r="SVP62" s="1"/>
      <c r="SVQ62" s="1"/>
      <c r="SVR62" s="1"/>
      <c r="SVS62" s="1"/>
      <c r="SVT62" s="1"/>
      <c r="SVU62" s="1"/>
      <c r="SVV62" s="1"/>
      <c r="SVW62" s="1"/>
      <c r="SVX62" s="1"/>
      <c r="SVY62" s="1"/>
      <c r="SVZ62" s="1"/>
      <c r="SWA62" s="1"/>
      <c r="SWB62" s="1"/>
      <c r="SWC62" s="1"/>
      <c r="SWD62" s="1"/>
      <c r="SWE62" s="1"/>
      <c r="SWF62" s="1"/>
      <c r="SWG62" s="1"/>
      <c r="SWH62" s="1"/>
      <c r="SWI62" s="1"/>
      <c r="SWJ62" s="1"/>
      <c r="SWK62" s="1"/>
      <c r="SWL62" s="1"/>
      <c r="SWM62" s="1"/>
      <c r="SWN62" s="1"/>
      <c r="SWO62" s="1"/>
      <c r="SWP62" s="1"/>
      <c r="SWQ62" s="1"/>
      <c r="SWR62" s="1"/>
      <c r="SWS62" s="1"/>
      <c r="SWT62" s="1"/>
      <c r="SWU62" s="1"/>
      <c r="SWV62" s="1"/>
      <c r="SWW62" s="1"/>
      <c r="SWX62" s="1"/>
      <c r="SWY62" s="1"/>
      <c r="SWZ62" s="1"/>
      <c r="SXA62" s="1"/>
      <c r="SXB62" s="1"/>
      <c r="SXC62" s="1"/>
      <c r="SXD62" s="1"/>
      <c r="SXE62" s="1"/>
      <c r="SXF62" s="1"/>
      <c r="SXG62" s="1"/>
      <c r="SXH62" s="1"/>
      <c r="SXI62" s="1"/>
      <c r="SXJ62" s="1"/>
      <c r="SXK62" s="1"/>
      <c r="SXL62" s="1"/>
      <c r="SXM62" s="1"/>
      <c r="SXN62" s="1"/>
      <c r="SXO62" s="1"/>
      <c r="SXP62" s="1"/>
      <c r="SXQ62" s="1"/>
      <c r="SXR62" s="1"/>
      <c r="SXS62" s="1"/>
      <c r="SXT62" s="1"/>
      <c r="SXU62" s="1"/>
      <c r="SXV62" s="1"/>
      <c r="SXW62" s="1"/>
      <c r="SXX62" s="1"/>
      <c r="SXY62" s="1"/>
      <c r="SXZ62" s="1"/>
      <c r="SYA62" s="1"/>
      <c r="SYB62" s="1"/>
      <c r="SYC62" s="1"/>
      <c r="SYD62" s="1"/>
      <c r="SYE62" s="1"/>
      <c r="SYF62" s="1"/>
      <c r="SYG62" s="1"/>
      <c r="SYH62" s="1"/>
      <c r="SYI62" s="1"/>
      <c r="SYJ62" s="1"/>
      <c r="SYK62" s="1"/>
      <c r="SYL62" s="1"/>
      <c r="SYM62" s="1"/>
      <c r="SYN62" s="1"/>
      <c r="SYO62" s="1"/>
      <c r="SYP62" s="1"/>
      <c r="SYQ62" s="1"/>
      <c r="SYR62" s="1"/>
      <c r="SYS62" s="1"/>
      <c r="SYT62" s="1"/>
      <c r="SYU62" s="1"/>
      <c r="SYV62" s="1"/>
      <c r="SYW62" s="1"/>
      <c r="SYX62" s="1"/>
      <c r="SYY62" s="1"/>
      <c r="SYZ62" s="1"/>
      <c r="SZA62" s="1"/>
      <c r="SZB62" s="1"/>
      <c r="SZC62" s="1"/>
      <c r="SZD62" s="1"/>
      <c r="SZE62" s="1"/>
      <c r="SZF62" s="1"/>
      <c r="SZG62" s="1"/>
      <c r="SZH62" s="1"/>
      <c r="SZI62" s="1"/>
      <c r="SZJ62" s="1"/>
      <c r="SZK62" s="1"/>
      <c r="SZL62" s="1"/>
      <c r="SZM62" s="1"/>
      <c r="SZN62" s="1"/>
      <c r="SZO62" s="1"/>
      <c r="SZP62" s="1"/>
      <c r="SZQ62" s="1"/>
      <c r="SZR62" s="1"/>
      <c r="SZS62" s="1"/>
      <c r="SZT62" s="1"/>
      <c r="SZU62" s="1"/>
      <c r="SZV62" s="1"/>
      <c r="SZW62" s="1"/>
      <c r="SZX62" s="1"/>
      <c r="SZY62" s="1"/>
      <c r="SZZ62" s="1"/>
      <c r="TAA62" s="1"/>
      <c r="TAB62" s="1"/>
      <c r="TAC62" s="1"/>
      <c r="TAD62" s="1"/>
      <c r="TAE62" s="1"/>
      <c r="TAF62" s="1"/>
      <c r="TAG62" s="1"/>
      <c r="TAH62" s="1"/>
      <c r="TAI62" s="1"/>
      <c r="TAJ62" s="1"/>
      <c r="TAK62" s="1"/>
      <c r="TAL62" s="1"/>
      <c r="TAM62" s="1"/>
      <c r="TAN62" s="1"/>
      <c r="TAO62" s="1"/>
      <c r="TAP62" s="1"/>
      <c r="TAQ62" s="1"/>
      <c r="TAR62" s="1"/>
      <c r="TAS62" s="1"/>
      <c r="TAT62" s="1"/>
      <c r="TAU62" s="1"/>
      <c r="TAV62" s="1"/>
      <c r="TAW62" s="1"/>
      <c r="TAX62" s="1"/>
      <c r="TAY62" s="1"/>
      <c r="TAZ62" s="1"/>
      <c r="TBA62" s="1"/>
      <c r="TBB62" s="1"/>
      <c r="TBC62" s="1"/>
      <c r="TBD62" s="1"/>
      <c r="TBE62" s="1"/>
      <c r="TBF62" s="1"/>
      <c r="TBG62" s="1"/>
      <c r="TBH62" s="1"/>
      <c r="TBI62" s="1"/>
      <c r="TBJ62" s="1"/>
      <c r="TBK62" s="1"/>
      <c r="TBL62" s="1"/>
      <c r="TBM62" s="1"/>
      <c r="TBN62" s="1"/>
      <c r="TBO62" s="1"/>
      <c r="TBP62" s="1"/>
      <c r="TBQ62" s="1"/>
      <c r="TBR62" s="1"/>
      <c r="TBS62" s="1"/>
      <c r="TBT62" s="1"/>
      <c r="TBU62" s="1"/>
      <c r="TBV62" s="1"/>
      <c r="TBW62" s="1"/>
      <c r="TBX62" s="1"/>
      <c r="TBY62" s="1"/>
      <c r="TBZ62" s="1"/>
      <c r="TCA62" s="1"/>
      <c r="TCB62" s="1"/>
      <c r="TCC62" s="1"/>
      <c r="TCD62" s="1"/>
      <c r="TCE62" s="1"/>
      <c r="TCF62" s="1"/>
      <c r="TCG62" s="1"/>
      <c r="TCH62" s="1"/>
      <c r="TCI62" s="1"/>
      <c r="TCJ62" s="1"/>
      <c r="TCK62" s="1"/>
      <c r="TCL62" s="1"/>
      <c r="TCM62" s="1"/>
      <c r="TCN62" s="1"/>
      <c r="TCO62" s="1"/>
      <c r="TCP62" s="1"/>
      <c r="TCQ62" s="1"/>
      <c r="TCR62" s="1"/>
      <c r="TCS62" s="1"/>
      <c r="TCT62" s="1"/>
      <c r="TCU62" s="1"/>
      <c r="TCV62" s="1"/>
      <c r="TCW62" s="1"/>
      <c r="TCX62" s="1"/>
      <c r="TCY62" s="1"/>
      <c r="TCZ62" s="1"/>
      <c r="TDA62" s="1"/>
      <c r="TDB62" s="1"/>
      <c r="TDC62" s="1"/>
      <c r="TDD62" s="1"/>
      <c r="TDE62" s="1"/>
      <c r="TDF62" s="1"/>
      <c r="TDG62" s="1"/>
      <c r="TDH62" s="1"/>
      <c r="TDI62" s="1"/>
      <c r="TDJ62" s="1"/>
      <c r="TDK62" s="1"/>
      <c r="TDL62" s="1"/>
      <c r="TDM62" s="1"/>
      <c r="TDN62" s="1"/>
      <c r="TDO62" s="1"/>
      <c r="TDP62" s="1"/>
      <c r="TDQ62" s="1"/>
      <c r="TDR62" s="1"/>
      <c r="TDS62" s="1"/>
      <c r="TDT62" s="1"/>
      <c r="TDU62" s="1"/>
      <c r="TDV62" s="1"/>
      <c r="TDW62" s="1"/>
      <c r="TDX62" s="1"/>
      <c r="TDY62" s="1"/>
      <c r="TDZ62" s="1"/>
      <c r="TEA62" s="1"/>
      <c r="TEB62" s="1"/>
      <c r="TEC62" s="1"/>
      <c r="TED62" s="1"/>
      <c r="TEE62" s="1"/>
      <c r="TEF62" s="1"/>
      <c r="TEG62" s="1"/>
      <c r="TEH62" s="1"/>
      <c r="TEI62" s="1"/>
      <c r="TEJ62" s="1"/>
      <c r="TEK62" s="1"/>
      <c r="TEL62" s="1"/>
      <c r="TEM62" s="1"/>
      <c r="TEN62" s="1"/>
      <c r="TEO62" s="1"/>
      <c r="TEP62" s="1"/>
      <c r="TEQ62" s="1"/>
      <c r="TER62" s="1"/>
      <c r="TES62" s="1"/>
      <c r="TET62" s="1"/>
      <c r="TEU62" s="1"/>
      <c r="TEV62" s="1"/>
      <c r="TEW62" s="1"/>
      <c r="TEX62" s="1"/>
      <c r="TEY62" s="1"/>
      <c r="TEZ62" s="1"/>
      <c r="TFA62" s="1"/>
      <c r="TFB62" s="1"/>
      <c r="TFC62" s="1"/>
      <c r="TFD62" s="1"/>
      <c r="TFE62" s="1"/>
      <c r="TFF62" s="1"/>
      <c r="TFG62" s="1"/>
      <c r="TFH62" s="1"/>
      <c r="TFI62" s="1"/>
      <c r="TFJ62" s="1"/>
      <c r="TFK62" s="1"/>
      <c r="TFL62" s="1"/>
      <c r="TFM62" s="1"/>
      <c r="TFN62" s="1"/>
      <c r="TFO62" s="1"/>
      <c r="TFP62" s="1"/>
      <c r="TFQ62" s="1"/>
      <c r="TFR62" s="1"/>
      <c r="TFS62" s="1"/>
      <c r="TFT62" s="1"/>
      <c r="TFU62" s="1"/>
      <c r="TFV62" s="1"/>
      <c r="TFW62" s="1"/>
      <c r="TFX62" s="1"/>
      <c r="TFY62" s="1"/>
      <c r="TFZ62" s="1"/>
      <c r="TGA62" s="1"/>
      <c r="TGB62" s="1"/>
      <c r="TGC62" s="1"/>
      <c r="TGD62" s="1"/>
      <c r="TGE62" s="1"/>
      <c r="TGF62" s="1"/>
      <c r="TGG62" s="1"/>
      <c r="TGH62" s="1"/>
      <c r="TGI62" s="1"/>
      <c r="TGJ62" s="1"/>
      <c r="TGK62" s="1"/>
      <c r="TGL62" s="1"/>
      <c r="TGM62" s="1"/>
      <c r="TGN62" s="1"/>
      <c r="TGO62" s="1"/>
      <c r="TGP62" s="1"/>
      <c r="TGQ62" s="1"/>
      <c r="TGR62" s="1"/>
      <c r="TGS62" s="1"/>
      <c r="TGT62" s="1"/>
      <c r="TGU62" s="1"/>
      <c r="TGV62" s="1"/>
      <c r="TGW62" s="1"/>
      <c r="TGX62" s="1"/>
      <c r="TGY62" s="1"/>
      <c r="TGZ62" s="1"/>
      <c r="THA62" s="1"/>
      <c r="THB62" s="1"/>
      <c r="THC62" s="1"/>
      <c r="THD62" s="1"/>
      <c r="THE62" s="1"/>
      <c r="THF62" s="1"/>
      <c r="THG62" s="1"/>
      <c r="THH62" s="1"/>
      <c r="THI62" s="1"/>
      <c r="THJ62" s="1"/>
      <c r="THK62" s="1"/>
      <c r="THL62" s="1"/>
      <c r="THM62" s="1"/>
      <c r="THN62" s="1"/>
      <c r="THO62" s="1"/>
      <c r="THP62" s="1"/>
      <c r="THQ62" s="1"/>
      <c r="THR62" s="1"/>
      <c r="THS62" s="1"/>
      <c r="THT62" s="1"/>
      <c r="THU62" s="1"/>
      <c r="THV62" s="1"/>
      <c r="THW62" s="1"/>
      <c r="THX62" s="1"/>
      <c r="THY62" s="1"/>
      <c r="THZ62" s="1"/>
      <c r="TIA62" s="1"/>
      <c r="TIB62" s="1"/>
      <c r="TIC62" s="1"/>
      <c r="TID62" s="1"/>
      <c r="TIE62" s="1"/>
      <c r="TIF62" s="1"/>
      <c r="TIG62" s="1"/>
      <c r="TIH62" s="1"/>
      <c r="TII62" s="1"/>
      <c r="TIJ62" s="1"/>
      <c r="TIK62" s="1"/>
      <c r="TIL62" s="1"/>
      <c r="TIM62" s="1"/>
      <c r="TIN62" s="1"/>
      <c r="TIO62" s="1"/>
      <c r="TIP62" s="1"/>
      <c r="TIQ62" s="1"/>
      <c r="TIR62" s="1"/>
      <c r="TIS62" s="1"/>
      <c r="TIT62" s="1"/>
      <c r="TIU62" s="1"/>
      <c r="TIV62" s="1"/>
      <c r="TIW62" s="1"/>
      <c r="TIX62" s="1"/>
      <c r="TIY62" s="1"/>
      <c r="TIZ62" s="1"/>
      <c r="TJA62" s="1"/>
      <c r="TJB62" s="1"/>
      <c r="TJC62" s="1"/>
      <c r="TJD62" s="1"/>
      <c r="TJE62" s="1"/>
      <c r="TJF62" s="1"/>
      <c r="TJG62" s="1"/>
      <c r="TJH62" s="1"/>
      <c r="TJI62" s="1"/>
      <c r="TJJ62" s="1"/>
      <c r="TJK62" s="1"/>
      <c r="TJL62" s="1"/>
      <c r="TJM62" s="1"/>
      <c r="TJN62" s="1"/>
      <c r="TJO62" s="1"/>
      <c r="TJP62" s="1"/>
      <c r="TJQ62" s="1"/>
      <c r="TJR62" s="1"/>
      <c r="TJS62" s="1"/>
      <c r="TJT62" s="1"/>
      <c r="TJU62" s="1"/>
      <c r="TJV62" s="1"/>
      <c r="TJW62" s="1"/>
      <c r="TJX62" s="1"/>
      <c r="TJY62" s="1"/>
      <c r="TJZ62" s="1"/>
      <c r="TKA62" s="1"/>
      <c r="TKB62" s="1"/>
      <c r="TKC62" s="1"/>
      <c r="TKD62" s="1"/>
      <c r="TKE62" s="1"/>
      <c r="TKF62" s="1"/>
      <c r="TKG62" s="1"/>
      <c r="TKH62" s="1"/>
      <c r="TKI62" s="1"/>
      <c r="TKJ62" s="1"/>
      <c r="TKK62" s="1"/>
      <c r="TKL62" s="1"/>
      <c r="TKM62" s="1"/>
      <c r="TKN62" s="1"/>
      <c r="TKO62" s="1"/>
      <c r="TKP62" s="1"/>
      <c r="TKQ62" s="1"/>
      <c r="TKR62" s="1"/>
      <c r="TKS62" s="1"/>
      <c r="TKT62" s="1"/>
      <c r="TKU62" s="1"/>
      <c r="TKV62" s="1"/>
      <c r="TKW62" s="1"/>
      <c r="TKX62" s="1"/>
      <c r="TKY62" s="1"/>
      <c r="TKZ62" s="1"/>
      <c r="TLA62" s="1"/>
      <c r="TLB62" s="1"/>
      <c r="TLC62" s="1"/>
      <c r="TLD62" s="1"/>
      <c r="TLE62" s="1"/>
      <c r="TLF62" s="1"/>
      <c r="TLG62" s="1"/>
      <c r="TLH62" s="1"/>
      <c r="TLI62" s="1"/>
      <c r="TLJ62" s="1"/>
      <c r="TLK62" s="1"/>
      <c r="TLL62" s="1"/>
      <c r="TLM62" s="1"/>
      <c r="TLN62" s="1"/>
      <c r="TLO62" s="1"/>
      <c r="TLP62" s="1"/>
      <c r="TLQ62" s="1"/>
      <c r="TLR62" s="1"/>
      <c r="TLS62" s="1"/>
      <c r="TLT62" s="1"/>
      <c r="TLU62" s="1"/>
      <c r="TLV62" s="1"/>
      <c r="TLW62" s="1"/>
      <c r="TLX62" s="1"/>
      <c r="TLY62" s="1"/>
      <c r="TLZ62" s="1"/>
      <c r="TMA62" s="1"/>
      <c r="TMB62" s="1"/>
      <c r="TMC62" s="1"/>
      <c r="TMD62" s="1"/>
      <c r="TME62" s="1"/>
      <c r="TMF62" s="1"/>
      <c r="TMG62" s="1"/>
      <c r="TMH62" s="1"/>
      <c r="TMI62" s="1"/>
      <c r="TMJ62" s="1"/>
      <c r="TMK62" s="1"/>
      <c r="TML62" s="1"/>
      <c r="TMM62" s="1"/>
      <c r="TMN62" s="1"/>
      <c r="TMO62" s="1"/>
      <c r="TMP62" s="1"/>
      <c r="TMQ62" s="1"/>
      <c r="TMR62" s="1"/>
      <c r="TMS62" s="1"/>
      <c r="TMT62" s="1"/>
      <c r="TMU62" s="1"/>
      <c r="TMV62" s="1"/>
      <c r="TMW62" s="1"/>
      <c r="TMX62" s="1"/>
      <c r="TMY62" s="1"/>
      <c r="TMZ62" s="1"/>
      <c r="TNA62" s="1"/>
      <c r="TNB62" s="1"/>
      <c r="TNC62" s="1"/>
      <c r="TND62" s="1"/>
      <c r="TNE62" s="1"/>
      <c r="TNF62" s="1"/>
      <c r="TNG62" s="1"/>
      <c r="TNH62" s="1"/>
      <c r="TNI62" s="1"/>
      <c r="TNJ62" s="1"/>
      <c r="TNK62" s="1"/>
      <c r="TNL62" s="1"/>
      <c r="TNM62" s="1"/>
      <c r="TNN62" s="1"/>
      <c r="TNO62" s="1"/>
      <c r="TNP62" s="1"/>
      <c r="TNQ62" s="1"/>
      <c r="TNR62" s="1"/>
      <c r="TNS62" s="1"/>
      <c r="TNT62" s="1"/>
      <c r="TNU62" s="1"/>
      <c r="TNV62" s="1"/>
      <c r="TNW62" s="1"/>
      <c r="TNX62" s="1"/>
      <c r="TNY62" s="1"/>
      <c r="TNZ62" s="1"/>
      <c r="TOA62" s="1"/>
      <c r="TOB62" s="1"/>
      <c r="TOC62" s="1"/>
      <c r="TOD62" s="1"/>
      <c r="TOE62" s="1"/>
      <c r="TOF62" s="1"/>
      <c r="TOG62" s="1"/>
      <c r="TOH62" s="1"/>
      <c r="TOI62" s="1"/>
      <c r="TOJ62" s="1"/>
      <c r="TOK62" s="1"/>
      <c r="TOL62" s="1"/>
      <c r="TOM62" s="1"/>
      <c r="TON62" s="1"/>
      <c r="TOO62" s="1"/>
      <c r="TOP62" s="1"/>
      <c r="TOQ62" s="1"/>
      <c r="TOR62" s="1"/>
      <c r="TOS62" s="1"/>
      <c r="TOT62" s="1"/>
      <c r="TOU62" s="1"/>
      <c r="TOV62" s="1"/>
      <c r="TOW62" s="1"/>
      <c r="TOX62" s="1"/>
      <c r="TOY62" s="1"/>
      <c r="TOZ62" s="1"/>
      <c r="TPA62" s="1"/>
      <c r="TPB62" s="1"/>
      <c r="TPC62" s="1"/>
      <c r="TPD62" s="1"/>
      <c r="TPE62" s="1"/>
      <c r="TPF62" s="1"/>
      <c r="TPG62" s="1"/>
      <c r="TPH62" s="1"/>
      <c r="TPI62" s="1"/>
      <c r="TPJ62" s="1"/>
      <c r="TPK62" s="1"/>
      <c r="TPL62" s="1"/>
      <c r="TPM62" s="1"/>
      <c r="TPN62" s="1"/>
      <c r="TPO62" s="1"/>
      <c r="TPP62" s="1"/>
      <c r="TPQ62" s="1"/>
      <c r="TPR62" s="1"/>
      <c r="TPS62" s="1"/>
      <c r="TPT62" s="1"/>
      <c r="TPU62" s="1"/>
      <c r="TPV62" s="1"/>
      <c r="TPW62" s="1"/>
      <c r="TPX62" s="1"/>
      <c r="TPY62" s="1"/>
      <c r="TPZ62" s="1"/>
      <c r="TQA62" s="1"/>
      <c r="TQB62" s="1"/>
      <c r="TQC62" s="1"/>
      <c r="TQD62" s="1"/>
      <c r="TQE62" s="1"/>
      <c r="TQF62" s="1"/>
      <c r="TQG62" s="1"/>
      <c r="TQH62" s="1"/>
      <c r="TQI62" s="1"/>
      <c r="TQJ62" s="1"/>
      <c r="TQK62" s="1"/>
      <c r="TQL62" s="1"/>
      <c r="TQM62" s="1"/>
      <c r="TQN62" s="1"/>
      <c r="TQO62" s="1"/>
      <c r="TQP62" s="1"/>
      <c r="TQQ62" s="1"/>
      <c r="TQR62" s="1"/>
      <c r="TQS62" s="1"/>
      <c r="TQT62" s="1"/>
      <c r="TQU62" s="1"/>
      <c r="TQV62" s="1"/>
      <c r="TQW62" s="1"/>
      <c r="TQX62" s="1"/>
      <c r="TQY62" s="1"/>
      <c r="TQZ62" s="1"/>
      <c r="TRA62" s="1"/>
      <c r="TRB62" s="1"/>
      <c r="TRC62" s="1"/>
      <c r="TRD62" s="1"/>
      <c r="TRE62" s="1"/>
      <c r="TRF62" s="1"/>
      <c r="TRG62" s="1"/>
      <c r="TRH62" s="1"/>
      <c r="TRI62" s="1"/>
      <c r="TRJ62" s="1"/>
      <c r="TRK62" s="1"/>
      <c r="TRL62" s="1"/>
      <c r="TRM62" s="1"/>
      <c r="TRN62" s="1"/>
      <c r="TRO62" s="1"/>
      <c r="TRP62" s="1"/>
      <c r="TRQ62" s="1"/>
      <c r="TRR62" s="1"/>
      <c r="TRS62" s="1"/>
      <c r="TRT62" s="1"/>
      <c r="TRU62" s="1"/>
      <c r="TRV62" s="1"/>
      <c r="TRW62" s="1"/>
      <c r="TRX62" s="1"/>
      <c r="TRY62" s="1"/>
      <c r="TRZ62" s="1"/>
      <c r="TSA62" s="1"/>
      <c r="TSB62" s="1"/>
      <c r="TSC62" s="1"/>
      <c r="TSD62" s="1"/>
      <c r="TSE62" s="1"/>
      <c r="TSF62" s="1"/>
      <c r="TSG62" s="1"/>
      <c r="TSH62" s="1"/>
      <c r="TSI62" s="1"/>
      <c r="TSJ62" s="1"/>
      <c r="TSK62" s="1"/>
      <c r="TSL62" s="1"/>
      <c r="TSM62" s="1"/>
      <c r="TSN62" s="1"/>
      <c r="TSO62" s="1"/>
      <c r="TSP62" s="1"/>
      <c r="TSQ62" s="1"/>
      <c r="TSR62" s="1"/>
      <c r="TSS62" s="1"/>
      <c r="TST62" s="1"/>
      <c r="TSU62" s="1"/>
      <c r="TSV62" s="1"/>
      <c r="TSW62" s="1"/>
      <c r="TSX62" s="1"/>
      <c r="TSY62" s="1"/>
      <c r="TSZ62" s="1"/>
      <c r="TTA62" s="1"/>
      <c r="TTB62" s="1"/>
      <c r="TTC62" s="1"/>
      <c r="TTD62" s="1"/>
      <c r="TTE62" s="1"/>
      <c r="TTF62" s="1"/>
      <c r="TTG62" s="1"/>
      <c r="TTH62" s="1"/>
      <c r="TTI62" s="1"/>
      <c r="TTJ62" s="1"/>
      <c r="TTK62" s="1"/>
      <c r="TTL62" s="1"/>
      <c r="TTM62" s="1"/>
      <c r="TTN62" s="1"/>
      <c r="TTO62" s="1"/>
      <c r="TTP62" s="1"/>
      <c r="TTQ62" s="1"/>
      <c r="TTR62" s="1"/>
      <c r="TTS62" s="1"/>
      <c r="TTT62" s="1"/>
      <c r="TTU62" s="1"/>
      <c r="TTV62" s="1"/>
      <c r="TTW62" s="1"/>
      <c r="TTX62" s="1"/>
      <c r="TTY62" s="1"/>
      <c r="TTZ62" s="1"/>
      <c r="TUA62" s="1"/>
      <c r="TUB62" s="1"/>
      <c r="TUC62" s="1"/>
      <c r="TUD62" s="1"/>
      <c r="TUE62" s="1"/>
      <c r="TUF62" s="1"/>
      <c r="TUG62" s="1"/>
      <c r="TUH62" s="1"/>
      <c r="TUI62" s="1"/>
      <c r="TUJ62" s="1"/>
      <c r="TUK62" s="1"/>
      <c r="TUL62" s="1"/>
      <c r="TUM62" s="1"/>
      <c r="TUN62" s="1"/>
      <c r="TUO62" s="1"/>
      <c r="TUP62" s="1"/>
      <c r="TUQ62" s="1"/>
      <c r="TUR62" s="1"/>
      <c r="TUS62" s="1"/>
      <c r="TUT62" s="1"/>
      <c r="TUU62" s="1"/>
      <c r="TUV62" s="1"/>
      <c r="TUW62" s="1"/>
      <c r="TUX62" s="1"/>
      <c r="TUY62" s="1"/>
      <c r="TUZ62" s="1"/>
      <c r="TVA62" s="1"/>
      <c r="TVB62" s="1"/>
      <c r="TVC62" s="1"/>
      <c r="TVD62" s="1"/>
      <c r="TVE62" s="1"/>
      <c r="TVF62" s="1"/>
      <c r="TVG62" s="1"/>
      <c r="TVH62" s="1"/>
      <c r="TVI62" s="1"/>
      <c r="TVJ62" s="1"/>
      <c r="TVK62" s="1"/>
      <c r="TVL62" s="1"/>
      <c r="TVM62" s="1"/>
      <c r="TVN62" s="1"/>
      <c r="TVO62" s="1"/>
      <c r="TVP62" s="1"/>
      <c r="TVQ62" s="1"/>
      <c r="TVR62" s="1"/>
      <c r="TVS62" s="1"/>
      <c r="TVT62" s="1"/>
      <c r="TVU62" s="1"/>
      <c r="TVV62" s="1"/>
      <c r="TVW62" s="1"/>
      <c r="TVX62" s="1"/>
      <c r="TVY62" s="1"/>
      <c r="TVZ62" s="1"/>
      <c r="TWA62" s="1"/>
      <c r="TWB62" s="1"/>
      <c r="TWC62" s="1"/>
      <c r="TWD62" s="1"/>
      <c r="TWE62" s="1"/>
      <c r="TWF62" s="1"/>
      <c r="TWG62" s="1"/>
      <c r="TWH62" s="1"/>
      <c r="TWI62" s="1"/>
      <c r="TWJ62" s="1"/>
      <c r="TWK62" s="1"/>
      <c r="TWL62" s="1"/>
      <c r="TWM62" s="1"/>
      <c r="TWN62" s="1"/>
      <c r="TWO62" s="1"/>
      <c r="TWP62" s="1"/>
      <c r="TWQ62" s="1"/>
      <c r="TWR62" s="1"/>
      <c r="TWS62" s="1"/>
      <c r="TWT62" s="1"/>
      <c r="TWU62" s="1"/>
      <c r="TWV62" s="1"/>
      <c r="TWW62" s="1"/>
      <c r="TWX62" s="1"/>
      <c r="TWY62" s="1"/>
      <c r="TWZ62" s="1"/>
      <c r="TXA62" s="1"/>
      <c r="TXB62" s="1"/>
      <c r="TXC62" s="1"/>
      <c r="TXD62" s="1"/>
      <c r="TXE62" s="1"/>
      <c r="TXF62" s="1"/>
      <c r="TXG62" s="1"/>
      <c r="TXH62" s="1"/>
      <c r="TXI62" s="1"/>
      <c r="TXJ62" s="1"/>
      <c r="TXK62" s="1"/>
      <c r="TXL62" s="1"/>
      <c r="TXM62" s="1"/>
      <c r="TXN62" s="1"/>
      <c r="TXO62" s="1"/>
      <c r="TXP62" s="1"/>
      <c r="TXQ62" s="1"/>
      <c r="TXR62" s="1"/>
      <c r="TXS62" s="1"/>
      <c r="TXT62" s="1"/>
      <c r="TXU62" s="1"/>
      <c r="TXV62" s="1"/>
      <c r="TXW62" s="1"/>
      <c r="TXX62" s="1"/>
      <c r="TXY62" s="1"/>
      <c r="TXZ62" s="1"/>
      <c r="TYA62" s="1"/>
      <c r="TYB62" s="1"/>
      <c r="TYC62" s="1"/>
      <c r="TYD62" s="1"/>
      <c r="TYE62" s="1"/>
      <c r="TYF62" s="1"/>
      <c r="TYG62" s="1"/>
      <c r="TYH62" s="1"/>
      <c r="TYI62" s="1"/>
      <c r="TYJ62" s="1"/>
      <c r="TYK62" s="1"/>
      <c r="TYL62" s="1"/>
      <c r="TYM62" s="1"/>
      <c r="TYN62" s="1"/>
      <c r="TYO62" s="1"/>
      <c r="TYP62" s="1"/>
      <c r="TYQ62" s="1"/>
      <c r="TYR62" s="1"/>
      <c r="TYS62" s="1"/>
      <c r="TYT62" s="1"/>
      <c r="TYU62" s="1"/>
      <c r="TYV62" s="1"/>
      <c r="TYW62" s="1"/>
      <c r="TYX62" s="1"/>
      <c r="TYY62" s="1"/>
      <c r="TYZ62" s="1"/>
      <c r="TZA62" s="1"/>
      <c r="TZB62" s="1"/>
      <c r="TZC62" s="1"/>
      <c r="TZD62" s="1"/>
      <c r="TZE62" s="1"/>
      <c r="TZF62" s="1"/>
      <c r="TZG62" s="1"/>
      <c r="TZH62" s="1"/>
      <c r="TZI62" s="1"/>
      <c r="TZJ62" s="1"/>
      <c r="TZK62" s="1"/>
      <c r="TZL62" s="1"/>
      <c r="TZM62" s="1"/>
      <c r="TZN62" s="1"/>
      <c r="TZO62" s="1"/>
      <c r="TZP62" s="1"/>
      <c r="TZQ62" s="1"/>
      <c r="TZR62" s="1"/>
      <c r="TZS62" s="1"/>
      <c r="TZT62" s="1"/>
      <c r="TZU62" s="1"/>
      <c r="TZV62" s="1"/>
      <c r="TZW62" s="1"/>
      <c r="TZX62" s="1"/>
      <c r="TZY62" s="1"/>
      <c r="TZZ62" s="1"/>
      <c r="UAA62" s="1"/>
      <c r="UAB62" s="1"/>
      <c r="UAC62" s="1"/>
      <c r="UAD62" s="1"/>
      <c r="UAE62" s="1"/>
      <c r="UAF62" s="1"/>
      <c r="UAG62" s="1"/>
      <c r="UAH62" s="1"/>
      <c r="UAI62" s="1"/>
      <c r="UAJ62" s="1"/>
      <c r="UAK62" s="1"/>
      <c r="UAL62" s="1"/>
      <c r="UAM62" s="1"/>
      <c r="UAN62" s="1"/>
      <c r="UAO62" s="1"/>
      <c r="UAP62" s="1"/>
      <c r="UAQ62" s="1"/>
      <c r="UAR62" s="1"/>
      <c r="UAS62" s="1"/>
      <c r="UAT62" s="1"/>
      <c r="UAU62" s="1"/>
      <c r="UAV62" s="1"/>
      <c r="UAW62" s="1"/>
      <c r="UAX62" s="1"/>
      <c r="UAY62" s="1"/>
      <c r="UAZ62" s="1"/>
      <c r="UBA62" s="1"/>
      <c r="UBB62" s="1"/>
      <c r="UBC62" s="1"/>
      <c r="UBD62" s="1"/>
      <c r="UBE62" s="1"/>
      <c r="UBF62" s="1"/>
      <c r="UBG62" s="1"/>
      <c r="UBH62" s="1"/>
      <c r="UBI62" s="1"/>
      <c r="UBJ62" s="1"/>
      <c r="UBK62" s="1"/>
      <c r="UBL62" s="1"/>
      <c r="UBM62" s="1"/>
      <c r="UBN62" s="1"/>
      <c r="UBO62" s="1"/>
      <c r="UBP62" s="1"/>
      <c r="UBQ62" s="1"/>
      <c r="UBR62" s="1"/>
      <c r="UBS62" s="1"/>
      <c r="UBT62" s="1"/>
      <c r="UBU62" s="1"/>
      <c r="UBV62" s="1"/>
      <c r="UBW62" s="1"/>
      <c r="UBX62" s="1"/>
      <c r="UBY62" s="1"/>
      <c r="UBZ62" s="1"/>
      <c r="UCA62" s="1"/>
      <c r="UCB62" s="1"/>
      <c r="UCC62" s="1"/>
      <c r="UCD62" s="1"/>
      <c r="UCE62" s="1"/>
      <c r="UCF62" s="1"/>
      <c r="UCG62" s="1"/>
      <c r="UCH62" s="1"/>
      <c r="UCI62" s="1"/>
      <c r="UCJ62" s="1"/>
      <c r="UCK62" s="1"/>
      <c r="UCL62" s="1"/>
      <c r="UCM62" s="1"/>
      <c r="UCN62" s="1"/>
      <c r="UCO62" s="1"/>
      <c r="UCP62" s="1"/>
      <c r="UCQ62" s="1"/>
      <c r="UCR62" s="1"/>
      <c r="UCS62" s="1"/>
      <c r="UCT62" s="1"/>
      <c r="UCU62" s="1"/>
      <c r="UCV62" s="1"/>
      <c r="UCW62" s="1"/>
      <c r="UCX62" s="1"/>
      <c r="UCY62" s="1"/>
      <c r="UCZ62" s="1"/>
      <c r="UDA62" s="1"/>
      <c r="UDB62" s="1"/>
      <c r="UDC62" s="1"/>
      <c r="UDD62" s="1"/>
      <c r="UDE62" s="1"/>
      <c r="UDF62" s="1"/>
      <c r="UDG62" s="1"/>
      <c r="UDH62" s="1"/>
      <c r="UDI62" s="1"/>
      <c r="UDJ62" s="1"/>
      <c r="UDK62" s="1"/>
      <c r="UDL62" s="1"/>
      <c r="UDM62" s="1"/>
      <c r="UDN62" s="1"/>
      <c r="UDO62" s="1"/>
      <c r="UDP62" s="1"/>
      <c r="UDQ62" s="1"/>
      <c r="UDR62" s="1"/>
      <c r="UDS62" s="1"/>
      <c r="UDT62" s="1"/>
      <c r="UDU62" s="1"/>
      <c r="UDV62" s="1"/>
      <c r="UDW62" s="1"/>
      <c r="UDX62" s="1"/>
      <c r="UDY62" s="1"/>
      <c r="UDZ62" s="1"/>
      <c r="UEA62" s="1"/>
      <c r="UEB62" s="1"/>
      <c r="UEC62" s="1"/>
      <c r="UED62" s="1"/>
      <c r="UEE62" s="1"/>
      <c r="UEF62" s="1"/>
      <c r="UEG62" s="1"/>
      <c r="UEH62" s="1"/>
      <c r="UEI62" s="1"/>
      <c r="UEJ62" s="1"/>
      <c r="UEK62" s="1"/>
      <c r="UEL62" s="1"/>
      <c r="UEM62" s="1"/>
      <c r="UEN62" s="1"/>
      <c r="UEO62" s="1"/>
      <c r="UEP62" s="1"/>
      <c r="UEQ62" s="1"/>
      <c r="UER62" s="1"/>
      <c r="UES62" s="1"/>
      <c r="UET62" s="1"/>
      <c r="UEU62" s="1"/>
      <c r="UEV62" s="1"/>
      <c r="UEW62" s="1"/>
      <c r="UEX62" s="1"/>
      <c r="UEY62" s="1"/>
      <c r="UEZ62" s="1"/>
      <c r="UFA62" s="1"/>
      <c r="UFB62" s="1"/>
      <c r="UFC62" s="1"/>
      <c r="UFD62" s="1"/>
      <c r="UFE62" s="1"/>
      <c r="UFF62" s="1"/>
      <c r="UFG62" s="1"/>
      <c r="UFH62" s="1"/>
      <c r="UFI62" s="1"/>
      <c r="UFJ62" s="1"/>
      <c r="UFK62" s="1"/>
      <c r="UFL62" s="1"/>
      <c r="UFM62" s="1"/>
      <c r="UFN62" s="1"/>
      <c r="UFO62" s="1"/>
      <c r="UFP62" s="1"/>
      <c r="UFQ62" s="1"/>
      <c r="UFR62" s="1"/>
      <c r="UFS62" s="1"/>
      <c r="UFT62" s="1"/>
      <c r="UFU62" s="1"/>
      <c r="UFV62" s="1"/>
      <c r="UFW62" s="1"/>
      <c r="UFX62" s="1"/>
      <c r="UFY62" s="1"/>
      <c r="UFZ62" s="1"/>
      <c r="UGA62" s="1"/>
      <c r="UGB62" s="1"/>
      <c r="UGC62" s="1"/>
      <c r="UGD62" s="1"/>
      <c r="UGE62" s="1"/>
      <c r="UGF62" s="1"/>
      <c r="UGG62" s="1"/>
      <c r="UGH62" s="1"/>
      <c r="UGI62" s="1"/>
      <c r="UGJ62" s="1"/>
      <c r="UGK62" s="1"/>
      <c r="UGL62" s="1"/>
      <c r="UGM62" s="1"/>
      <c r="UGN62" s="1"/>
      <c r="UGO62" s="1"/>
      <c r="UGP62" s="1"/>
      <c r="UGQ62" s="1"/>
      <c r="UGR62" s="1"/>
      <c r="UGS62" s="1"/>
      <c r="UGT62" s="1"/>
      <c r="UGU62" s="1"/>
      <c r="UGV62" s="1"/>
      <c r="UGW62" s="1"/>
      <c r="UGX62" s="1"/>
      <c r="UGY62" s="1"/>
      <c r="UGZ62" s="1"/>
      <c r="UHA62" s="1"/>
      <c r="UHB62" s="1"/>
      <c r="UHC62" s="1"/>
      <c r="UHD62" s="1"/>
      <c r="UHE62" s="1"/>
      <c r="UHF62" s="1"/>
      <c r="UHG62" s="1"/>
      <c r="UHH62" s="1"/>
      <c r="UHI62" s="1"/>
      <c r="UHJ62" s="1"/>
      <c r="UHK62" s="1"/>
      <c r="UHL62" s="1"/>
      <c r="UHM62" s="1"/>
      <c r="UHN62" s="1"/>
      <c r="UHO62" s="1"/>
      <c r="UHP62" s="1"/>
      <c r="UHQ62" s="1"/>
      <c r="UHR62" s="1"/>
      <c r="UHS62" s="1"/>
      <c r="UHT62" s="1"/>
      <c r="UHU62" s="1"/>
      <c r="UHV62" s="1"/>
      <c r="UHW62" s="1"/>
      <c r="UHX62" s="1"/>
      <c r="UHY62" s="1"/>
      <c r="UHZ62" s="1"/>
      <c r="UIA62" s="1"/>
      <c r="UIB62" s="1"/>
      <c r="UIC62" s="1"/>
      <c r="UID62" s="1"/>
      <c r="UIE62" s="1"/>
      <c r="UIF62" s="1"/>
      <c r="UIG62" s="1"/>
      <c r="UIH62" s="1"/>
      <c r="UII62" s="1"/>
      <c r="UIJ62" s="1"/>
      <c r="UIK62" s="1"/>
      <c r="UIL62" s="1"/>
      <c r="UIM62" s="1"/>
      <c r="UIN62" s="1"/>
      <c r="UIO62" s="1"/>
      <c r="UIP62" s="1"/>
      <c r="UIQ62" s="1"/>
      <c r="UIR62" s="1"/>
      <c r="UIS62" s="1"/>
      <c r="UIT62" s="1"/>
      <c r="UIU62" s="1"/>
      <c r="UIV62" s="1"/>
      <c r="UIW62" s="1"/>
      <c r="UIX62" s="1"/>
      <c r="UIY62" s="1"/>
      <c r="UIZ62" s="1"/>
      <c r="UJA62" s="1"/>
      <c r="UJB62" s="1"/>
      <c r="UJC62" s="1"/>
      <c r="UJD62" s="1"/>
      <c r="UJE62" s="1"/>
      <c r="UJF62" s="1"/>
      <c r="UJG62" s="1"/>
      <c r="UJH62" s="1"/>
      <c r="UJI62" s="1"/>
      <c r="UJJ62" s="1"/>
      <c r="UJK62" s="1"/>
      <c r="UJL62" s="1"/>
      <c r="UJM62" s="1"/>
      <c r="UJN62" s="1"/>
      <c r="UJO62" s="1"/>
      <c r="UJP62" s="1"/>
      <c r="UJQ62" s="1"/>
      <c r="UJR62" s="1"/>
      <c r="UJS62" s="1"/>
      <c r="UJT62" s="1"/>
      <c r="UJU62" s="1"/>
      <c r="UJV62" s="1"/>
      <c r="UJW62" s="1"/>
      <c r="UJX62" s="1"/>
      <c r="UJY62" s="1"/>
      <c r="UJZ62" s="1"/>
      <c r="UKA62" s="1"/>
      <c r="UKB62" s="1"/>
      <c r="UKC62" s="1"/>
      <c r="UKD62" s="1"/>
      <c r="UKE62" s="1"/>
      <c r="UKF62" s="1"/>
      <c r="UKG62" s="1"/>
      <c r="UKH62" s="1"/>
      <c r="UKI62" s="1"/>
      <c r="UKJ62" s="1"/>
      <c r="UKK62" s="1"/>
      <c r="UKL62" s="1"/>
      <c r="UKM62" s="1"/>
      <c r="UKN62" s="1"/>
      <c r="UKO62" s="1"/>
      <c r="UKP62" s="1"/>
      <c r="UKQ62" s="1"/>
      <c r="UKR62" s="1"/>
      <c r="UKS62" s="1"/>
      <c r="UKT62" s="1"/>
      <c r="UKU62" s="1"/>
      <c r="UKV62" s="1"/>
      <c r="UKW62" s="1"/>
      <c r="UKX62" s="1"/>
      <c r="UKY62" s="1"/>
      <c r="UKZ62" s="1"/>
      <c r="ULA62" s="1"/>
      <c r="ULB62" s="1"/>
      <c r="ULC62" s="1"/>
      <c r="ULD62" s="1"/>
      <c r="ULE62" s="1"/>
      <c r="ULF62" s="1"/>
      <c r="ULG62" s="1"/>
      <c r="ULH62" s="1"/>
      <c r="ULI62" s="1"/>
      <c r="ULJ62" s="1"/>
      <c r="ULK62" s="1"/>
      <c r="ULL62" s="1"/>
      <c r="ULM62" s="1"/>
      <c r="ULN62" s="1"/>
      <c r="ULO62" s="1"/>
      <c r="ULP62" s="1"/>
      <c r="ULQ62" s="1"/>
      <c r="ULR62" s="1"/>
      <c r="ULS62" s="1"/>
      <c r="ULT62" s="1"/>
      <c r="ULU62" s="1"/>
      <c r="ULV62" s="1"/>
      <c r="ULW62" s="1"/>
      <c r="ULX62" s="1"/>
      <c r="ULY62" s="1"/>
      <c r="ULZ62" s="1"/>
      <c r="UMA62" s="1"/>
      <c r="UMB62" s="1"/>
      <c r="UMC62" s="1"/>
      <c r="UMD62" s="1"/>
      <c r="UME62" s="1"/>
      <c r="UMF62" s="1"/>
      <c r="UMG62" s="1"/>
      <c r="UMH62" s="1"/>
      <c r="UMI62" s="1"/>
      <c r="UMJ62" s="1"/>
      <c r="UMK62" s="1"/>
      <c r="UML62" s="1"/>
      <c r="UMM62" s="1"/>
      <c r="UMN62" s="1"/>
      <c r="UMO62" s="1"/>
      <c r="UMP62" s="1"/>
      <c r="UMQ62" s="1"/>
      <c r="UMR62" s="1"/>
      <c r="UMS62" s="1"/>
      <c r="UMT62" s="1"/>
      <c r="UMU62" s="1"/>
      <c r="UMV62" s="1"/>
      <c r="UMW62" s="1"/>
      <c r="UMX62" s="1"/>
      <c r="UMY62" s="1"/>
      <c r="UMZ62" s="1"/>
      <c r="UNA62" s="1"/>
      <c r="UNB62" s="1"/>
      <c r="UNC62" s="1"/>
      <c r="UND62" s="1"/>
      <c r="UNE62" s="1"/>
      <c r="UNF62" s="1"/>
      <c r="UNG62" s="1"/>
      <c r="UNH62" s="1"/>
      <c r="UNI62" s="1"/>
      <c r="UNJ62" s="1"/>
      <c r="UNK62" s="1"/>
      <c r="UNL62" s="1"/>
      <c r="UNM62" s="1"/>
      <c r="UNN62" s="1"/>
      <c r="UNO62" s="1"/>
      <c r="UNP62" s="1"/>
      <c r="UNQ62" s="1"/>
      <c r="UNR62" s="1"/>
      <c r="UNS62" s="1"/>
      <c r="UNT62" s="1"/>
      <c r="UNU62" s="1"/>
      <c r="UNV62" s="1"/>
      <c r="UNW62" s="1"/>
      <c r="UNX62" s="1"/>
      <c r="UNY62" s="1"/>
      <c r="UNZ62" s="1"/>
      <c r="UOA62" s="1"/>
      <c r="UOB62" s="1"/>
      <c r="UOC62" s="1"/>
      <c r="UOD62" s="1"/>
      <c r="UOE62" s="1"/>
      <c r="UOF62" s="1"/>
      <c r="UOG62" s="1"/>
      <c r="UOH62" s="1"/>
      <c r="UOI62" s="1"/>
      <c r="UOJ62" s="1"/>
      <c r="UOK62" s="1"/>
      <c r="UOL62" s="1"/>
      <c r="UOM62" s="1"/>
      <c r="UON62" s="1"/>
      <c r="UOO62" s="1"/>
      <c r="UOP62" s="1"/>
      <c r="UOQ62" s="1"/>
      <c r="UOR62" s="1"/>
      <c r="UOS62" s="1"/>
      <c r="UOT62" s="1"/>
      <c r="UOU62" s="1"/>
      <c r="UOV62" s="1"/>
      <c r="UOW62" s="1"/>
      <c r="UOX62" s="1"/>
      <c r="UOY62" s="1"/>
      <c r="UOZ62" s="1"/>
      <c r="UPA62" s="1"/>
      <c r="UPB62" s="1"/>
      <c r="UPC62" s="1"/>
      <c r="UPD62" s="1"/>
      <c r="UPE62" s="1"/>
      <c r="UPF62" s="1"/>
      <c r="UPG62" s="1"/>
      <c r="UPH62" s="1"/>
      <c r="UPI62" s="1"/>
      <c r="UPJ62" s="1"/>
      <c r="UPK62" s="1"/>
      <c r="UPL62" s="1"/>
      <c r="UPM62" s="1"/>
      <c r="UPN62" s="1"/>
      <c r="UPO62" s="1"/>
      <c r="UPP62" s="1"/>
      <c r="UPQ62" s="1"/>
      <c r="UPR62" s="1"/>
      <c r="UPS62" s="1"/>
      <c r="UPT62" s="1"/>
      <c r="UPU62" s="1"/>
      <c r="UPV62" s="1"/>
      <c r="UPW62" s="1"/>
      <c r="UPX62" s="1"/>
      <c r="UPY62" s="1"/>
      <c r="UPZ62" s="1"/>
      <c r="UQA62" s="1"/>
      <c r="UQB62" s="1"/>
      <c r="UQC62" s="1"/>
      <c r="UQD62" s="1"/>
      <c r="UQE62" s="1"/>
      <c r="UQF62" s="1"/>
      <c r="UQG62" s="1"/>
      <c r="UQH62" s="1"/>
      <c r="UQI62" s="1"/>
      <c r="UQJ62" s="1"/>
      <c r="UQK62" s="1"/>
      <c r="UQL62" s="1"/>
      <c r="UQM62" s="1"/>
      <c r="UQN62" s="1"/>
      <c r="UQO62" s="1"/>
      <c r="UQP62" s="1"/>
      <c r="UQQ62" s="1"/>
      <c r="UQR62" s="1"/>
      <c r="UQS62" s="1"/>
      <c r="UQT62" s="1"/>
      <c r="UQU62" s="1"/>
      <c r="UQV62" s="1"/>
      <c r="UQW62" s="1"/>
      <c r="UQX62" s="1"/>
      <c r="UQY62" s="1"/>
      <c r="UQZ62" s="1"/>
      <c r="URA62" s="1"/>
      <c r="URB62" s="1"/>
      <c r="URC62" s="1"/>
      <c r="URD62" s="1"/>
      <c r="URE62" s="1"/>
      <c r="URF62" s="1"/>
      <c r="URG62" s="1"/>
      <c r="URH62" s="1"/>
      <c r="URI62" s="1"/>
      <c r="URJ62" s="1"/>
      <c r="URK62" s="1"/>
      <c r="URL62" s="1"/>
      <c r="URM62" s="1"/>
      <c r="URN62" s="1"/>
      <c r="URO62" s="1"/>
      <c r="URP62" s="1"/>
      <c r="URQ62" s="1"/>
      <c r="URR62" s="1"/>
      <c r="URS62" s="1"/>
      <c r="URT62" s="1"/>
      <c r="URU62" s="1"/>
      <c r="URV62" s="1"/>
      <c r="URW62" s="1"/>
      <c r="URX62" s="1"/>
      <c r="URY62" s="1"/>
      <c r="URZ62" s="1"/>
      <c r="USA62" s="1"/>
      <c r="USB62" s="1"/>
      <c r="USC62" s="1"/>
      <c r="USD62" s="1"/>
      <c r="USE62" s="1"/>
      <c r="USF62" s="1"/>
      <c r="USG62" s="1"/>
      <c r="USH62" s="1"/>
      <c r="USI62" s="1"/>
      <c r="USJ62" s="1"/>
      <c r="USK62" s="1"/>
      <c r="USL62" s="1"/>
      <c r="USM62" s="1"/>
      <c r="USN62" s="1"/>
      <c r="USO62" s="1"/>
      <c r="USP62" s="1"/>
      <c r="USQ62" s="1"/>
      <c r="USR62" s="1"/>
      <c r="USS62" s="1"/>
      <c r="UST62" s="1"/>
      <c r="USU62" s="1"/>
      <c r="USV62" s="1"/>
      <c r="USW62" s="1"/>
      <c r="USX62" s="1"/>
      <c r="USY62" s="1"/>
      <c r="USZ62" s="1"/>
      <c r="UTA62" s="1"/>
      <c r="UTB62" s="1"/>
      <c r="UTC62" s="1"/>
      <c r="UTD62" s="1"/>
      <c r="UTE62" s="1"/>
      <c r="UTF62" s="1"/>
      <c r="UTG62" s="1"/>
      <c r="UTH62" s="1"/>
      <c r="UTI62" s="1"/>
      <c r="UTJ62" s="1"/>
      <c r="UTK62" s="1"/>
      <c r="UTL62" s="1"/>
      <c r="UTM62" s="1"/>
      <c r="UTN62" s="1"/>
      <c r="UTO62" s="1"/>
      <c r="UTP62" s="1"/>
      <c r="UTQ62" s="1"/>
      <c r="UTR62" s="1"/>
      <c r="UTS62" s="1"/>
      <c r="UTT62" s="1"/>
      <c r="UTU62" s="1"/>
      <c r="UTV62" s="1"/>
      <c r="UTW62" s="1"/>
      <c r="UTX62" s="1"/>
      <c r="UTY62" s="1"/>
      <c r="UTZ62" s="1"/>
      <c r="UUA62" s="1"/>
      <c r="UUB62" s="1"/>
      <c r="UUC62" s="1"/>
      <c r="UUD62" s="1"/>
      <c r="UUE62" s="1"/>
      <c r="UUF62" s="1"/>
      <c r="UUG62" s="1"/>
      <c r="UUH62" s="1"/>
      <c r="UUI62" s="1"/>
      <c r="UUJ62" s="1"/>
      <c r="UUK62" s="1"/>
      <c r="UUL62" s="1"/>
      <c r="UUM62" s="1"/>
      <c r="UUN62" s="1"/>
      <c r="UUO62" s="1"/>
      <c r="UUP62" s="1"/>
      <c r="UUQ62" s="1"/>
      <c r="UUR62" s="1"/>
      <c r="UUS62" s="1"/>
      <c r="UUT62" s="1"/>
      <c r="UUU62" s="1"/>
      <c r="UUV62" s="1"/>
      <c r="UUW62" s="1"/>
      <c r="UUX62" s="1"/>
      <c r="UUY62" s="1"/>
      <c r="UUZ62" s="1"/>
      <c r="UVA62" s="1"/>
      <c r="UVB62" s="1"/>
      <c r="UVC62" s="1"/>
      <c r="UVD62" s="1"/>
      <c r="UVE62" s="1"/>
      <c r="UVF62" s="1"/>
      <c r="UVG62" s="1"/>
      <c r="UVH62" s="1"/>
      <c r="UVI62" s="1"/>
      <c r="UVJ62" s="1"/>
      <c r="UVK62" s="1"/>
      <c r="UVL62" s="1"/>
      <c r="UVM62" s="1"/>
      <c r="UVN62" s="1"/>
      <c r="UVO62" s="1"/>
      <c r="UVP62" s="1"/>
      <c r="UVQ62" s="1"/>
      <c r="UVR62" s="1"/>
      <c r="UVS62" s="1"/>
      <c r="UVT62" s="1"/>
      <c r="UVU62" s="1"/>
      <c r="UVV62" s="1"/>
      <c r="UVW62" s="1"/>
      <c r="UVX62" s="1"/>
      <c r="UVY62" s="1"/>
      <c r="UVZ62" s="1"/>
      <c r="UWA62" s="1"/>
      <c r="UWB62" s="1"/>
      <c r="UWC62" s="1"/>
      <c r="UWD62" s="1"/>
      <c r="UWE62" s="1"/>
      <c r="UWF62" s="1"/>
      <c r="UWG62" s="1"/>
      <c r="UWH62" s="1"/>
      <c r="UWI62" s="1"/>
      <c r="UWJ62" s="1"/>
      <c r="UWK62" s="1"/>
      <c r="UWL62" s="1"/>
      <c r="UWM62" s="1"/>
      <c r="UWN62" s="1"/>
      <c r="UWO62" s="1"/>
      <c r="UWP62" s="1"/>
      <c r="UWQ62" s="1"/>
      <c r="UWR62" s="1"/>
      <c r="UWS62" s="1"/>
      <c r="UWT62" s="1"/>
      <c r="UWU62" s="1"/>
      <c r="UWV62" s="1"/>
      <c r="UWW62" s="1"/>
      <c r="UWX62" s="1"/>
      <c r="UWY62" s="1"/>
      <c r="UWZ62" s="1"/>
      <c r="UXA62" s="1"/>
      <c r="UXB62" s="1"/>
      <c r="UXC62" s="1"/>
      <c r="UXD62" s="1"/>
      <c r="UXE62" s="1"/>
      <c r="UXF62" s="1"/>
      <c r="UXG62" s="1"/>
      <c r="UXH62" s="1"/>
      <c r="UXI62" s="1"/>
      <c r="UXJ62" s="1"/>
      <c r="UXK62" s="1"/>
      <c r="UXL62" s="1"/>
      <c r="UXM62" s="1"/>
      <c r="UXN62" s="1"/>
      <c r="UXO62" s="1"/>
      <c r="UXP62" s="1"/>
      <c r="UXQ62" s="1"/>
      <c r="UXR62" s="1"/>
      <c r="UXS62" s="1"/>
      <c r="UXT62" s="1"/>
      <c r="UXU62" s="1"/>
      <c r="UXV62" s="1"/>
      <c r="UXW62" s="1"/>
      <c r="UXX62" s="1"/>
      <c r="UXY62" s="1"/>
      <c r="UXZ62" s="1"/>
      <c r="UYA62" s="1"/>
      <c r="UYB62" s="1"/>
      <c r="UYC62" s="1"/>
      <c r="UYD62" s="1"/>
      <c r="UYE62" s="1"/>
      <c r="UYF62" s="1"/>
      <c r="UYG62" s="1"/>
      <c r="UYH62" s="1"/>
      <c r="UYI62" s="1"/>
      <c r="UYJ62" s="1"/>
      <c r="UYK62" s="1"/>
      <c r="UYL62" s="1"/>
      <c r="UYM62" s="1"/>
      <c r="UYN62" s="1"/>
      <c r="UYO62" s="1"/>
      <c r="UYP62" s="1"/>
      <c r="UYQ62" s="1"/>
      <c r="UYR62" s="1"/>
      <c r="UYS62" s="1"/>
      <c r="UYT62" s="1"/>
      <c r="UYU62" s="1"/>
      <c r="UYV62" s="1"/>
      <c r="UYW62" s="1"/>
      <c r="UYX62" s="1"/>
      <c r="UYY62" s="1"/>
      <c r="UYZ62" s="1"/>
      <c r="UZA62" s="1"/>
      <c r="UZB62" s="1"/>
      <c r="UZC62" s="1"/>
      <c r="UZD62" s="1"/>
      <c r="UZE62" s="1"/>
      <c r="UZF62" s="1"/>
      <c r="UZG62" s="1"/>
      <c r="UZH62" s="1"/>
      <c r="UZI62" s="1"/>
      <c r="UZJ62" s="1"/>
      <c r="UZK62" s="1"/>
      <c r="UZL62" s="1"/>
      <c r="UZM62" s="1"/>
      <c r="UZN62" s="1"/>
      <c r="UZO62" s="1"/>
      <c r="UZP62" s="1"/>
      <c r="UZQ62" s="1"/>
      <c r="UZR62" s="1"/>
      <c r="UZS62" s="1"/>
      <c r="UZT62" s="1"/>
      <c r="UZU62" s="1"/>
      <c r="UZV62" s="1"/>
      <c r="UZW62" s="1"/>
      <c r="UZX62" s="1"/>
      <c r="UZY62" s="1"/>
      <c r="UZZ62" s="1"/>
      <c r="VAA62" s="1"/>
      <c r="VAB62" s="1"/>
      <c r="VAC62" s="1"/>
      <c r="VAD62" s="1"/>
      <c r="VAE62" s="1"/>
      <c r="VAF62" s="1"/>
      <c r="VAG62" s="1"/>
      <c r="VAH62" s="1"/>
      <c r="VAI62" s="1"/>
      <c r="VAJ62" s="1"/>
      <c r="VAK62" s="1"/>
      <c r="VAL62" s="1"/>
      <c r="VAM62" s="1"/>
      <c r="VAN62" s="1"/>
      <c r="VAO62" s="1"/>
      <c r="VAP62" s="1"/>
      <c r="VAQ62" s="1"/>
      <c r="VAR62" s="1"/>
      <c r="VAS62" s="1"/>
      <c r="VAT62" s="1"/>
      <c r="VAU62" s="1"/>
      <c r="VAV62" s="1"/>
      <c r="VAW62" s="1"/>
      <c r="VAX62" s="1"/>
      <c r="VAY62" s="1"/>
      <c r="VAZ62" s="1"/>
      <c r="VBA62" s="1"/>
      <c r="VBB62" s="1"/>
      <c r="VBC62" s="1"/>
      <c r="VBD62" s="1"/>
      <c r="VBE62" s="1"/>
      <c r="VBF62" s="1"/>
      <c r="VBG62" s="1"/>
      <c r="VBH62" s="1"/>
      <c r="VBI62" s="1"/>
      <c r="VBJ62" s="1"/>
      <c r="VBK62" s="1"/>
      <c r="VBL62" s="1"/>
      <c r="VBM62" s="1"/>
      <c r="VBN62" s="1"/>
      <c r="VBO62" s="1"/>
      <c r="VBP62" s="1"/>
      <c r="VBQ62" s="1"/>
      <c r="VBR62" s="1"/>
      <c r="VBS62" s="1"/>
      <c r="VBT62" s="1"/>
      <c r="VBU62" s="1"/>
      <c r="VBV62" s="1"/>
      <c r="VBW62" s="1"/>
      <c r="VBX62" s="1"/>
      <c r="VBY62" s="1"/>
      <c r="VBZ62" s="1"/>
      <c r="VCA62" s="1"/>
      <c r="VCB62" s="1"/>
      <c r="VCC62" s="1"/>
      <c r="VCD62" s="1"/>
      <c r="VCE62" s="1"/>
      <c r="VCF62" s="1"/>
      <c r="VCG62" s="1"/>
      <c r="VCH62" s="1"/>
      <c r="VCI62" s="1"/>
      <c r="VCJ62" s="1"/>
      <c r="VCK62" s="1"/>
      <c r="VCL62" s="1"/>
      <c r="VCM62" s="1"/>
      <c r="VCN62" s="1"/>
      <c r="VCO62" s="1"/>
      <c r="VCP62" s="1"/>
      <c r="VCQ62" s="1"/>
      <c r="VCR62" s="1"/>
      <c r="VCS62" s="1"/>
      <c r="VCT62" s="1"/>
      <c r="VCU62" s="1"/>
      <c r="VCV62" s="1"/>
      <c r="VCW62" s="1"/>
      <c r="VCX62" s="1"/>
      <c r="VCY62" s="1"/>
      <c r="VCZ62" s="1"/>
      <c r="VDA62" s="1"/>
      <c r="VDB62" s="1"/>
      <c r="VDC62" s="1"/>
      <c r="VDD62" s="1"/>
      <c r="VDE62" s="1"/>
      <c r="VDF62" s="1"/>
      <c r="VDG62" s="1"/>
      <c r="VDH62" s="1"/>
      <c r="VDI62" s="1"/>
      <c r="VDJ62" s="1"/>
      <c r="VDK62" s="1"/>
      <c r="VDL62" s="1"/>
      <c r="VDM62" s="1"/>
      <c r="VDN62" s="1"/>
      <c r="VDO62" s="1"/>
      <c r="VDP62" s="1"/>
      <c r="VDQ62" s="1"/>
      <c r="VDR62" s="1"/>
      <c r="VDS62" s="1"/>
      <c r="VDT62" s="1"/>
      <c r="VDU62" s="1"/>
      <c r="VDV62" s="1"/>
      <c r="VDW62" s="1"/>
      <c r="VDX62" s="1"/>
      <c r="VDY62" s="1"/>
      <c r="VDZ62" s="1"/>
      <c r="VEA62" s="1"/>
      <c r="VEB62" s="1"/>
      <c r="VEC62" s="1"/>
      <c r="VED62" s="1"/>
      <c r="VEE62" s="1"/>
      <c r="VEF62" s="1"/>
      <c r="VEG62" s="1"/>
      <c r="VEH62" s="1"/>
      <c r="VEI62" s="1"/>
      <c r="VEJ62" s="1"/>
      <c r="VEK62" s="1"/>
      <c r="VEL62" s="1"/>
      <c r="VEM62" s="1"/>
      <c r="VEN62" s="1"/>
      <c r="VEO62" s="1"/>
      <c r="VEP62" s="1"/>
      <c r="VEQ62" s="1"/>
      <c r="VER62" s="1"/>
      <c r="VES62" s="1"/>
      <c r="VET62" s="1"/>
      <c r="VEU62" s="1"/>
      <c r="VEV62" s="1"/>
      <c r="VEW62" s="1"/>
      <c r="VEX62" s="1"/>
      <c r="VEY62" s="1"/>
      <c r="VEZ62" s="1"/>
      <c r="VFA62" s="1"/>
      <c r="VFB62" s="1"/>
      <c r="VFC62" s="1"/>
      <c r="VFD62" s="1"/>
      <c r="VFE62" s="1"/>
      <c r="VFF62" s="1"/>
      <c r="VFG62" s="1"/>
      <c r="VFH62" s="1"/>
      <c r="VFI62" s="1"/>
      <c r="VFJ62" s="1"/>
      <c r="VFK62" s="1"/>
      <c r="VFL62" s="1"/>
      <c r="VFM62" s="1"/>
      <c r="VFN62" s="1"/>
      <c r="VFO62" s="1"/>
      <c r="VFP62" s="1"/>
      <c r="VFQ62" s="1"/>
      <c r="VFR62" s="1"/>
      <c r="VFS62" s="1"/>
      <c r="VFT62" s="1"/>
      <c r="VFU62" s="1"/>
      <c r="VFV62" s="1"/>
      <c r="VFW62" s="1"/>
      <c r="VFX62" s="1"/>
      <c r="VFY62" s="1"/>
      <c r="VFZ62" s="1"/>
      <c r="VGA62" s="1"/>
      <c r="VGB62" s="1"/>
      <c r="VGC62" s="1"/>
      <c r="VGD62" s="1"/>
      <c r="VGE62" s="1"/>
      <c r="VGF62" s="1"/>
      <c r="VGG62" s="1"/>
      <c r="VGH62" s="1"/>
      <c r="VGI62" s="1"/>
      <c r="VGJ62" s="1"/>
      <c r="VGK62" s="1"/>
      <c r="VGL62" s="1"/>
      <c r="VGM62" s="1"/>
      <c r="VGN62" s="1"/>
      <c r="VGO62" s="1"/>
      <c r="VGP62" s="1"/>
      <c r="VGQ62" s="1"/>
      <c r="VGR62" s="1"/>
      <c r="VGS62" s="1"/>
      <c r="VGT62" s="1"/>
      <c r="VGU62" s="1"/>
      <c r="VGV62" s="1"/>
      <c r="VGW62" s="1"/>
      <c r="VGX62" s="1"/>
      <c r="VGY62" s="1"/>
      <c r="VGZ62" s="1"/>
      <c r="VHA62" s="1"/>
      <c r="VHB62" s="1"/>
      <c r="VHC62" s="1"/>
      <c r="VHD62" s="1"/>
      <c r="VHE62" s="1"/>
      <c r="VHF62" s="1"/>
      <c r="VHG62" s="1"/>
      <c r="VHH62" s="1"/>
      <c r="VHI62" s="1"/>
      <c r="VHJ62" s="1"/>
      <c r="VHK62" s="1"/>
      <c r="VHL62" s="1"/>
      <c r="VHM62" s="1"/>
      <c r="VHN62" s="1"/>
      <c r="VHO62" s="1"/>
      <c r="VHP62" s="1"/>
      <c r="VHQ62" s="1"/>
      <c r="VHR62" s="1"/>
      <c r="VHS62" s="1"/>
      <c r="VHT62" s="1"/>
      <c r="VHU62" s="1"/>
      <c r="VHV62" s="1"/>
      <c r="VHW62" s="1"/>
      <c r="VHX62" s="1"/>
      <c r="VHY62" s="1"/>
      <c r="VHZ62" s="1"/>
      <c r="VIA62" s="1"/>
      <c r="VIB62" s="1"/>
      <c r="VIC62" s="1"/>
      <c r="VID62" s="1"/>
      <c r="VIE62" s="1"/>
      <c r="VIF62" s="1"/>
      <c r="VIG62" s="1"/>
      <c r="VIH62" s="1"/>
      <c r="VII62" s="1"/>
      <c r="VIJ62" s="1"/>
      <c r="VIK62" s="1"/>
      <c r="VIL62" s="1"/>
      <c r="VIM62" s="1"/>
      <c r="VIN62" s="1"/>
      <c r="VIO62" s="1"/>
      <c r="VIP62" s="1"/>
      <c r="VIQ62" s="1"/>
      <c r="VIR62" s="1"/>
      <c r="VIS62" s="1"/>
      <c r="VIT62" s="1"/>
      <c r="VIU62" s="1"/>
      <c r="VIV62" s="1"/>
      <c r="VIW62" s="1"/>
      <c r="VIX62" s="1"/>
      <c r="VIY62" s="1"/>
      <c r="VIZ62" s="1"/>
      <c r="VJA62" s="1"/>
      <c r="VJB62" s="1"/>
      <c r="VJC62" s="1"/>
      <c r="VJD62" s="1"/>
      <c r="VJE62" s="1"/>
      <c r="VJF62" s="1"/>
      <c r="VJG62" s="1"/>
      <c r="VJH62" s="1"/>
      <c r="VJI62" s="1"/>
      <c r="VJJ62" s="1"/>
      <c r="VJK62" s="1"/>
      <c r="VJL62" s="1"/>
      <c r="VJM62" s="1"/>
      <c r="VJN62" s="1"/>
      <c r="VJO62" s="1"/>
      <c r="VJP62" s="1"/>
      <c r="VJQ62" s="1"/>
      <c r="VJR62" s="1"/>
      <c r="VJS62" s="1"/>
      <c r="VJT62" s="1"/>
      <c r="VJU62" s="1"/>
      <c r="VJV62" s="1"/>
      <c r="VJW62" s="1"/>
      <c r="VJX62" s="1"/>
      <c r="VJY62" s="1"/>
      <c r="VJZ62" s="1"/>
      <c r="VKA62" s="1"/>
      <c r="VKB62" s="1"/>
      <c r="VKC62" s="1"/>
      <c r="VKD62" s="1"/>
      <c r="VKE62" s="1"/>
      <c r="VKF62" s="1"/>
      <c r="VKG62" s="1"/>
      <c r="VKH62" s="1"/>
      <c r="VKI62" s="1"/>
      <c r="VKJ62" s="1"/>
      <c r="VKK62" s="1"/>
      <c r="VKL62" s="1"/>
      <c r="VKM62" s="1"/>
      <c r="VKN62" s="1"/>
      <c r="VKO62" s="1"/>
      <c r="VKP62" s="1"/>
      <c r="VKQ62" s="1"/>
      <c r="VKR62" s="1"/>
      <c r="VKS62" s="1"/>
      <c r="VKT62" s="1"/>
      <c r="VKU62" s="1"/>
      <c r="VKV62" s="1"/>
      <c r="VKW62" s="1"/>
      <c r="VKX62" s="1"/>
      <c r="VKY62" s="1"/>
      <c r="VKZ62" s="1"/>
      <c r="VLA62" s="1"/>
      <c r="VLB62" s="1"/>
      <c r="VLC62" s="1"/>
      <c r="VLD62" s="1"/>
      <c r="VLE62" s="1"/>
      <c r="VLF62" s="1"/>
      <c r="VLG62" s="1"/>
      <c r="VLH62" s="1"/>
      <c r="VLI62" s="1"/>
      <c r="VLJ62" s="1"/>
      <c r="VLK62" s="1"/>
      <c r="VLL62" s="1"/>
      <c r="VLM62" s="1"/>
      <c r="VLN62" s="1"/>
      <c r="VLO62" s="1"/>
      <c r="VLP62" s="1"/>
      <c r="VLQ62" s="1"/>
      <c r="VLR62" s="1"/>
      <c r="VLS62" s="1"/>
      <c r="VLT62" s="1"/>
      <c r="VLU62" s="1"/>
      <c r="VLV62" s="1"/>
      <c r="VLW62" s="1"/>
      <c r="VLX62" s="1"/>
      <c r="VLY62" s="1"/>
      <c r="VLZ62" s="1"/>
      <c r="VMA62" s="1"/>
      <c r="VMB62" s="1"/>
      <c r="VMC62" s="1"/>
      <c r="VMD62" s="1"/>
      <c r="VME62" s="1"/>
      <c r="VMF62" s="1"/>
      <c r="VMG62" s="1"/>
      <c r="VMH62" s="1"/>
      <c r="VMI62" s="1"/>
      <c r="VMJ62" s="1"/>
      <c r="VMK62" s="1"/>
      <c r="VML62" s="1"/>
      <c r="VMM62" s="1"/>
      <c r="VMN62" s="1"/>
      <c r="VMO62" s="1"/>
      <c r="VMP62" s="1"/>
      <c r="VMQ62" s="1"/>
      <c r="VMR62" s="1"/>
      <c r="VMS62" s="1"/>
      <c r="VMT62" s="1"/>
      <c r="VMU62" s="1"/>
      <c r="VMV62" s="1"/>
      <c r="VMW62" s="1"/>
      <c r="VMX62" s="1"/>
      <c r="VMY62" s="1"/>
      <c r="VMZ62" s="1"/>
      <c r="VNA62" s="1"/>
      <c r="VNB62" s="1"/>
      <c r="VNC62" s="1"/>
      <c r="VND62" s="1"/>
      <c r="VNE62" s="1"/>
      <c r="VNF62" s="1"/>
      <c r="VNG62" s="1"/>
      <c r="VNH62" s="1"/>
      <c r="VNI62" s="1"/>
      <c r="VNJ62" s="1"/>
      <c r="VNK62" s="1"/>
      <c r="VNL62" s="1"/>
      <c r="VNM62" s="1"/>
      <c r="VNN62" s="1"/>
      <c r="VNO62" s="1"/>
      <c r="VNP62" s="1"/>
      <c r="VNQ62" s="1"/>
      <c r="VNR62" s="1"/>
      <c r="VNS62" s="1"/>
      <c r="VNT62" s="1"/>
      <c r="VNU62" s="1"/>
      <c r="VNV62" s="1"/>
      <c r="VNW62" s="1"/>
      <c r="VNX62" s="1"/>
      <c r="VNY62" s="1"/>
      <c r="VNZ62" s="1"/>
      <c r="VOA62" s="1"/>
      <c r="VOB62" s="1"/>
      <c r="VOC62" s="1"/>
      <c r="VOD62" s="1"/>
      <c r="VOE62" s="1"/>
      <c r="VOF62" s="1"/>
      <c r="VOG62" s="1"/>
      <c r="VOH62" s="1"/>
      <c r="VOI62" s="1"/>
      <c r="VOJ62" s="1"/>
      <c r="VOK62" s="1"/>
      <c r="VOL62" s="1"/>
      <c r="VOM62" s="1"/>
      <c r="VON62" s="1"/>
      <c r="VOO62" s="1"/>
      <c r="VOP62" s="1"/>
      <c r="VOQ62" s="1"/>
      <c r="VOR62" s="1"/>
      <c r="VOS62" s="1"/>
      <c r="VOT62" s="1"/>
      <c r="VOU62" s="1"/>
      <c r="VOV62" s="1"/>
      <c r="VOW62" s="1"/>
      <c r="VOX62" s="1"/>
      <c r="VOY62" s="1"/>
      <c r="VOZ62" s="1"/>
      <c r="VPA62" s="1"/>
      <c r="VPB62" s="1"/>
      <c r="VPC62" s="1"/>
      <c r="VPD62" s="1"/>
      <c r="VPE62" s="1"/>
      <c r="VPF62" s="1"/>
      <c r="VPG62" s="1"/>
      <c r="VPH62" s="1"/>
      <c r="VPI62" s="1"/>
      <c r="VPJ62" s="1"/>
      <c r="VPK62" s="1"/>
      <c r="VPL62" s="1"/>
      <c r="VPM62" s="1"/>
      <c r="VPN62" s="1"/>
      <c r="VPO62" s="1"/>
      <c r="VPP62" s="1"/>
      <c r="VPQ62" s="1"/>
      <c r="VPR62" s="1"/>
      <c r="VPS62" s="1"/>
      <c r="VPT62" s="1"/>
      <c r="VPU62" s="1"/>
      <c r="VPV62" s="1"/>
      <c r="VPW62" s="1"/>
      <c r="VPX62" s="1"/>
      <c r="VPY62" s="1"/>
      <c r="VPZ62" s="1"/>
      <c r="VQA62" s="1"/>
      <c r="VQB62" s="1"/>
      <c r="VQC62" s="1"/>
      <c r="VQD62" s="1"/>
      <c r="VQE62" s="1"/>
      <c r="VQF62" s="1"/>
      <c r="VQG62" s="1"/>
      <c r="VQH62" s="1"/>
      <c r="VQI62" s="1"/>
      <c r="VQJ62" s="1"/>
      <c r="VQK62" s="1"/>
      <c r="VQL62" s="1"/>
      <c r="VQM62" s="1"/>
      <c r="VQN62" s="1"/>
      <c r="VQO62" s="1"/>
      <c r="VQP62" s="1"/>
      <c r="VQQ62" s="1"/>
      <c r="VQR62" s="1"/>
      <c r="VQS62" s="1"/>
      <c r="VQT62" s="1"/>
      <c r="VQU62" s="1"/>
      <c r="VQV62" s="1"/>
      <c r="VQW62" s="1"/>
      <c r="VQX62" s="1"/>
      <c r="VQY62" s="1"/>
      <c r="VQZ62" s="1"/>
      <c r="VRA62" s="1"/>
      <c r="VRB62" s="1"/>
      <c r="VRC62" s="1"/>
      <c r="VRD62" s="1"/>
      <c r="VRE62" s="1"/>
      <c r="VRF62" s="1"/>
      <c r="VRG62" s="1"/>
      <c r="VRH62" s="1"/>
      <c r="VRI62" s="1"/>
      <c r="VRJ62" s="1"/>
      <c r="VRK62" s="1"/>
      <c r="VRL62" s="1"/>
      <c r="VRM62" s="1"/>
      <c r="VRN62" s="1"/>
      <c r="VRO62" s="1"/>
      <c r="VRP62" s="1"/>
      <c r="VRQ62" s="1"/>
      <c r="VRR62" s="1"/>
      <c r="VRS62" s="1"/>
      <c r="VRT62" s="1"/>
      <c r="VRU62" s="1"/>
      <c r="VRV62" s="1"/>
      <c r="VRW62" s="1"/>
      <c r="VRX62" s="1"/>
      <c r="VRY62" s="1"/>
      <c r="VRZ62" s="1"/>
      <c r="VSA62" s="1"/>
      <c r="VSB62" s="1"/>
      <c r="VSC62" s="1"/>
      <c r="VSD62" s="1"/>
      <c r="VSE62" s="1"/>
      <c r="VSF62" s="1"/>
      <c r="VSG62" s="1"/>
      <c r="VSH62" s="1"/>
      <c r="VSI62" s="1"/>
      <c r="VSJ62" s="1"/>
      <c r="VSK62" s="1"/>
      <c r="VSL62" s="1"/>
      <c r="VSM62" s="1"/>
      <c r="VSN62" s="1"/>
      <c r="VSO62" s="1"/>
      <c r="VSP62" s="1"/>
      <c r="VSQ62" s="1"/>
      <c r="VSR62" s="1"/>
      <c r="VSS62" s="1"/>
      <c r="VST62" s="1"/>
      <c r="VSU62" s="1"/>
      <c r="VSV62" s="1"/>
      <c r="VSW62" s="1"/>
      <c r="VSX62" s="1"/>
      <c r="VSY62" s="1"/>
      <c r="VSZ62" s="1"/>
      <c r="VTA62" s="1"/>
      <c r="VTB62" s="1"/>
      <c r="VTC62" s="1"/>
      <c r="VTD62" s="1"/>
      <c r="VTE62" s="1"/>
      <c r="VTF62" s="1"/>
      <c r="VTG62" s="1"/>
      <c r="VTH62" s="1"/>
      <c r="VTI62" s="1"/>
      <c r="VTJ62" s="1"/>
      <c r="VTK62" s="1"/>
      <c r="VTL62" s="1"/>
      <c r="VTM62" s="1"/>
      <c r="VTN62" s="1"/>
      <c r="VTO62" s="1"/>
      <c r="VTP62" s="1"/>
      <c r="VTQ62" s="1"/>
      <c r="VTR62" s="1"/>
      <c r="VTS62" s="1"/>
      <c r="VTT62" s="1"/>
      <c r="VTU62" s="1"/>
      <c r="VTV62" s="1"/>
      <c r="VTW62" s="1"/>
      <c r="VTX62" s="1"/>
      <c r="VTY62" s="1"/>
      <c r="VTZ62" s="1"/>
      <c r="VUA62" s="1"/>
      <c r="VUB62" s="1"/>
      <c r="VUC62" s="1"/>
      <c r="VUD62" s="1"/>
      <c r="VUE62" s="1"/>
      <c r="VUF62" s="1"/>
      <c r="VUG62" s="1"/>
      <c r="VUH62" s="1"/>
      <c r="VUI62" s="1"/>
      <c r="VUJ62" s="1"/>
      <c r="VUK62" s="1"/>
      <c r="VUL62" s="1"/>
      <c r="VUM62" s="1"/>
      <c r="VUN62" s="1"/>
      <c r="VUO62" s="1"/>
      <c r="VUP62" s="1"/>
      <c r="VUQ62" s="1"/>
      <c r="VUR62" s="1"/>
      <c r="VUS62" s="1"/>
      <c r="VUT62" s="1"/>
      <c r="VUU62" s="1"/>
      <c r="VUV62" s="1"/>
      <c r="VUW62" s="1"/>
      <c r="VUX62" s="1"/>
      <c r="VUY62" s="1"/>
      <c r="VUZ62" s="1"/>
      <c r="VVA62" s="1"/>
      <c r="VVB62" s="1"/>
      <c r="VVC62" s="1"/>
      <c r="VVD62" s="1"/>
      <c r="VVE62" s="1"/>
      <c r="VVF62" s="1"/>
      <c r="VVG62" s="1"/>
      <c r="VVH62" s="1"/>
      <c r="VVI62" s="1"/>
      <c r="VVJ62" s="1"/>
      <c r="VVK62" s="1"/>
      <c r="VVL62" s="1"/>
      <c r="VVM62" s="1"/>
      <c r="VVN62" s="1"/>
      <c r="VVO62" s="1"/>
      <c r="VVP62" s="1"/>
      <c r="VVQ62" s="1"/>
      <c r="VVR62" s="1"/>
      <c r="VVS62" s="1"/>
      <c r="VVT62" s="1"/>
      <c r="VVU62" s="1"/>
      <c r="VVV62" s="1"/>
      <c r="VVW62" s="1"/>
      <c r="VVX62" s="1"/>
      <c r="VVY62" s="1"/>
      <c r="VVZ62" s="1"/>
      <c r="VWA62" s="1"/>
      <c r="VWB62" s="1"/>
      <c r="VWC62" s="1"/>
      <c r="VWD62" s="1"/>
      <c r="VWE62" s="1"/>
      <c r="VWF62" s="1"/>
      <c r="VWG62" s="1"/>
      <c r="VWH62" s="1"/>
      <c r="VWI62" s="1"/>
      <c r="VWJ62" s="1"/>
      <c r="VWK62" s="1"/>
      <c r="VWL62" s="1"/>
      <c r="VWM62" s="1"/>
      <c r="VWN62" s="1"/>
      <c r="VWO62" s="1"/>
      <c r="VWP62" s="1"/>
      <c r="VWQ62" s="1"/>
      <c r="VWR62" s="1"/>
      <c r="VWS62" s="1"/>
      <c r="VWT62" s="1"/>
      <c r="VWU62" s="1"/>
      <c r="VWV62" s="1"/>
      <c r="VWW62" s="1"/>
      <c r="VWX62" s="1"/>
      <c r="VWY62" s="1"/>
      <c r="VWZ62" s="1"/>
      <c r="VXA62" s="1"/>
      <c r="VXB62" s="1"/>
      <c r="VXC62" s="1"/>
      <c r="VXD62" s="1"/>
      <c r="VXE62" s="1"/>
      <c r="VXF62" s="1"/>
      <c r="VXG62" s="1"/>
      <c r="VXH62" s="1"/>
      <c r="VXI62" s="1"/>
      <c r="VXJ62" s="1"/>
      <c r="VXK62" s="1"/>
      <c r="VXL62" s="1"/>
      <c r="VXM62" s="1"/>
      <c r="VXN62" s="1"/>
      <c r="VXO62" s="1"/>
      <c r="VXP62" s="1"/>
      <c r="VXQ62" s="1"/>
      <c r="VXR62" s="1"/>
      <c r="VXS62" s="1"/>
      <c r="VXT62" s="1"/>
      <c r="VXU62" s="1"/>
      <c r="VXV62" s="1"/>
      <c r="VXW62" s="1"/>
      <c r="VXX62" s="1"/>
      <c r="VXY62" s="1"/>
      <c r="VXZ62" s="1"/>
      <c r="VYA62" s="1"/>
      <c r="VYB62" s="1"/>
      <c r="VYC62" s="1"/>
      <c r="VYD62" s="1"/>
      <c r="VYE62" s="1"/>
      <c r="VYF62" s="1"/>
      <c r="VYG62" s="1"/>
      <c r="VYH62" s="1"/>
      <c r="VYI62" s="1"/>
      <c r="VYJ62" s="1"/>
      <c r="VYK62" s="1"/>
      <c r="VYL62" s="1"/>
      <c r="VYM62" s="1"/>
      <c r="VYN62" s="1"/>
      <c r="VYO62" s="1"/>
      <c r="VYP62" s="1"/>
      <c r="VYQ62" s="1"/>
      <c r="VYR62" s="1"/>
      <c r="VYS62" s="1"/>
      <c r="VYT62" s="1"/>
      <c r="VYU62" s="1"/>
      <c r="VYV62" s="1"/>
      <c r="VYW62" s="1"/>
      <c r="VYX62" s="1"/>
      <c r="VYY62" s="1"/>
      <c r="VYZ62" s="1"/>
      <c r="VZA62" s="1"/>
      <c r="VZB62" s="1"/>
      <c r="VZC62" s="1"/>
      <c r="VZD62" s="1"/>
      <c r="VZE62" s="1"/>
      <c r="VZF62" s="1"/>
      <c r="VZG62" s="1"/>
      <c r="VZH62" s="1"/>
      <c r="VZI62" s="1"/>
      <c r="VZJ62" s="1"/>
      <c r="VZK62" s="1"/>
      <c r="VZL62" s="1"/>
      <c r="VZM62" s="1"/>
      <c r="VZN62" s="1"/>
      <c r="VZO62" s="1"/>
      <c r="VZP62" s="1"/>
      <c r="VZQ62" s="1"/>
      <c r="VZR62" s="1"/>
      <c r="VZS62" s="1"/>
      <c r="VZT62" s="1"/>
      <c r="VZU62" s="1"/>
      <c r="VZV62" s="1"/>
      <c r="VZW62" s="1"/>
      <c r="VZX62" s="1"/>
      <c r="VZY62" s="1"/>
      <c r="VZZ62" s="1"/>
      <c r="WAA62" s="1"/>
      <c r="WAB62" s="1"/>
      <c r="WAC62" s="1"/>
      <c r="WAD62" s="1"/>
      <c r="WAE62" s="1"/>
      <c r="WAF62" s="1"/>
      <c r="WAG62" s="1"/>
      <c r="WAH62" s="1"/>
      <c r="WAI62" s="1"/>
      <c r="WAJ62" s="1"/>
      <c r="WAK62" s="1"/>
      <c r="WAL62" s="1"/>
      <c r="WAM62" s="1"/>
      <c r="WAN62" s="1"/>
      <c r="WAO62" s="1"/>
      <c r="WAP62" s="1"/>
      <c r="WAQ62" s="1"/>
      <c r="WAR62" s="1"/>
      <c r="WAS62" s="1"/>
      <c r="WAT62" s="1"/>
      <c r="WAU62" s="1"/>
      <c r="WAV62" s="1"/>
      <c r="WAW62" s="1"/>
      <c r="WAX62" s="1"/>
      <c r="WAY62" s="1"/>
      <c r="WAZ62" s="1"/>
      <c r="WBA62" s="1"/>
      <c r="WBB62" s="1"/>
      <c r="WBC62" s="1"/>
      <c r="WBD62" s="1"/>
      <c r="WBE62" s="1"/>
      <c r="WBF62" s="1"/>
      <c r="WBG62" s="1"/>
      <c r="WBH62" s="1"/>
      <c r="WBI62" s="1"/>
      <c r="WBJ62" s="1"/>
      <c r="WBK62" s="1"/>
      <c r="WBL62" s="1"/>
      <c r="WBM62" s="1"/>
      <c r="WBN62" s="1"/>
      <c r="WBO62" s="1"/>
      <c r="WBP62" s="1"/>
      <c r="WBQ62" s="1"/>
      <c r="WBR62" s="1"/>
      <c r="WBS62" s="1"/>
      <c r="WBT62" s="1"/>
      <c r="WBU62" s="1"/>
      <c r="WBV62" s="1"/>
      <c r="WBW62" s="1"/>
      <c r="WBX62" s="1"/>
      <c r="WBY62" s="1"/>
      <c r="WBZ62" s="1"/>
      <c r="WCA62" s="1"/>
      <c r="WCB62" s="1"/>
      <c r="WCC62" s="1"/>
      <c r="WCD62" s="1"/>
      <c r="WCE62" s="1"/>
      <c r="WCF62" s="1"/>
      <c r="WCG62" s="1"/>
      <c r="WCH62" s="1"/>
      <c r="WCI62" s="1"/>
      <c r="WCJ62" s="1"/>
      <c r="WCK62" s="1"/>
      <c r="WCL62" s="1"/>
      <c r="WCM62" s="1"/>
      <c r="WCN62" s="1"/>
      <c r="WCO62" s="1"/>
      <c r="WCP62" s="1"/>
      <c r="WCQ62" s="1"/>
      <c r="WCR62" s="1"/>
      <c r="WCS62" s="1"/>
      <c r="WCT62" s="1"/>
      <c r="WCU62" s="1"/>
      <c r="WCV62" s="1"/>
      <c r="WCW62" s="1"/>
      <c r="WCX62" s="1"/>
      <c r="WCY62" s="1"/>
      <c r="WCZ62" s="1"/>
      <c r="WDA62" s="1"/>
      <c r="WDB62" s="1"/>
      <c r="WDC62" s="1"/>
      <c r="WDD62" s="1"/>
      <c r="WDE62" s="1"/>
      <c r="WDF62" s="1"/>
      <c r="WDG62" s="1"/>
      <c r="WDH62" s="1"/>
      <c r="WDI62" s="1"/>
      <c r="WDJ62" s="1"/>
      <c r="WDK62" s="1"/>
      <c r="WDL62" s="1"/>
      <c r="WDM62" s="1"/>
      <c r="WDN62" s="1"/>
      <c r="WDO62" s="1"/>
      <c r="WDP62" s="1"/>
      <c r="WDQ62" s="1"/>
      <c r="WDR62" s="1"/>
      <c r="WDS62" s="1"/>
      <c r="WDT62" s="1"/>
      <c r="WDU62" s="1"/>
      <c r="WDV62" s="1"/>
      <c r="WDW62" s="1"/>
      <c r="WDX62" s="1"/>
      <c r="WDY62" s="1"/>
      <c r="WDZ62" s="1"/>
      <c r="WEA62" s="1"/>
      <c r="WEB62" s="1"/>
      <c r="WEC62" s="1"/>
      <c r="WED62" s="1"/>
      <c r="WEE62" s="1"/>
      <c r="WEF62" s="1"/>
      <c r="WEG62" s="1"/>
      <c r="WEH62" s="1"/>
      <c r="WEI62" s="1"/>
      <c r="WEJ62" s="1"/>
      <c r="WEK62" s="1"/>
      <c r="WEL62" s="1"/>
      <c r="WEM62" s="1"/>
      <c r="WEN62" s="1"/>
      <c r="WEO62" s="1"/>
      <c r="WEP62" s="1"/>
      <c r="WEQ62" s="1"/>
      <c r="WER62" s="1"/>
      <c r="WES62" s="1"/>
      <c r="WET62" s="1"/>
      <c r="WEU62" s="1"/>
      <c r="WEV62" s="1"/>
      <c r="WEW62" s="1"/>
      <c r="WEX62" s="1"/>
      <c r="WEY62" s="1"/>
      <c r="WEZ62" s="1"/>
      <c r="WFA62" s="1"/>
      <c r="WFB62" s="1"/>
      <c r="WFC62" s="1"/>
      <c r="WFD62" s="1"/>
      <c r="WFE62" s="1"/>
      <c r="WFF62" s="1"/>
      <c r="WFG62" s="1"/>
      <c r="WFH62" s="1"/>
      <c r="WFI62" s="1"/>
      <c r="WFJ62" s="1"/>
      <c r="WFK62" s="1"/>
      <c r="WFL62" s="1"/>
      <c r="WFM62" s="1"/>
      <c r="WFN62" s="1"/>
      <c r="WFO62" s="1"/>
      <c r="WFP62" s="1"/>
      <c r="WFQ62" s="1"/>
      <c r="WFR62" s="1"/>
      <c r="WFS62" s="1"/>
      <c r="WFT62" s="1"/>
      <c r="WFU62" s="1"/>
      <c r="WFV62" s="1"/>
      <c r="WFW62" s="1"/>
      <c r="WFX62" s="1"/>
      <c r="WFY62" s="1"/>
      <c r="WFZ62" s="1"/>
      <c r="WGA62" s="1"/>
      <c r="WGB62" s="1"/>
      <c r="WGC62" s="1"/>
      <c r="WGD62" s="1"/>
      <c r="WGE62" s="1"/>
      <c r="WGF62" s="1"/>
      <c r="WGG62" s="1"/>
      <c r="WGH62" s="1"/>
      <c r="WGI62" s="1"/>
      <c r="WGJ62" s="1"/>
      <c r="WGK62" s="1"/>
      <c r="WGL62" s="1"/>
      <c r="WGM62" s="1"/>
      <c r="WGN62" s="1"/>
      <c r="WGO62" s="1"/>
      <c r="WGP62" s="1"/>
      <c r="WGQ62" s="1"/>
      <c r="WGR62" s="1"/>
      <c r="WGS62" s="1"/>
      <c r="WGT62" s="1"/>
      <c r="WGU62" s="1"/>
      <c r="WGV62" s="1"/>
      <c r="WGW62" s="1"/>
      <c r="WGX62" s="1"/>
      <c r="WGY62" s="1"/>
      <c r="WGZ62" s="1"/>
      <c r="WHA62" s="1"/>
      <c r="WHB62" s="1"/>
      <c r="WHC62" s="1"/>
      <c r="WHD62" s="1"/>
      <c r="WHE62" s="1"/>
      <c r="WHF62" s="1"/>
      <c r="WHG62" s="1"/>
      <c r="WHH62" s="1"/>
      <c r="WHI62" s="1"/>
      <c r="WHJ62" s="1"/>
      <c r="WHK62" s="1"/>
      <c r="WHL62" s="1"/>
      <c r="WHM62" s="1"/>
      <c r="WHN62" s="1"/>
      <c r="WHO62" s="1"/>
      <c r="WHP62" s="1"/>
      <c r="WHQ62" s="1"/>
      <c r="WHR62" s="1"/>
      <c r="WHS62" s="1"/>
      <c r="WHT62" s="1"/>
      <c r="WHU62" s="1"/>
      <c r="WHV62" s="1"/>
      <c r="WHW62" s="1"/>
      <c r="WHX62" s="1"/>
      <c r="WHY62" s="1"/>
      <c r="WHZ62" s="1"/>
      <c r="WIA62" s="1"/>
      <c r="WIB62" s="1"/>
      <c r="WIC62" s="1"/>
      <c r="WID62" s="1"/>
      <c r="WIE62" s="1"/>
      <c r="WIF62" s="1"/>
      <c r="WIG62" s="1"/>
      <c r="WIH62" s="1"/>
      <c r="WII62" s="1"/>
      <c r="WIJ62" s="1"/>
      <c r="WIK62" s="1"/>
      <c r="WIL62" s="1"/>
      <c r="WIM62" s="1"/>
      <c r="WIN62" s="1"/>
      <c r="WIO62" s="1"/>
      <c r="WIP62" s="1"/>
      <c r="WIQ62" s="1"/>
      <c r="WIR62" s="1"/>
      <c r="WIS62" s="1"/>
      <c r="WIT62" s="1"/>
      <c r="WIU62" s="1"/>
      <c r="WIV62" s="1"/>
      <c r="WIW62" s="1"/>
      <c r="WIX62" s="1"/>
      <c r="WIY62" s="1"/>
      <c r="WIZ62" s="1"/>
      <c r="WJA62" s="1"/>
      <c r="WJB62" s="1"/>
      <c r="WJC62" s="1"/>
      <c r="WJD62" s="1"/>
      <c r="WJE62" s="1"/>
      <c r="WJF62" s="1"/>
      <c r="WJG62" s="1"/>
      <c r="WJH62" s="1"/>
      <c r="WJI62" s="1"/>
      <c r="WJJ62" s="1"/>
      <c r="WJK62" s="1"/>
      <c r="WJL62" s="1"/>
      <c r="WJM62" s="1"/>
      <c r="WJN62" s="1"/>
      <c r="WJO62" s="1"/>
      <c r="WJP62" s="1"/>
      <c r="WJQ62" s="1"/>
      <c r="WJR62" s="1"/>
      <c r="WJS62" s="1"/>
      <c r="WJT62" s="1"/>
      <c r="WJU62" s="1"/>
      <c r="WJV62" s="1"/>
      <c r="WJW62" s="1"/>
      <c r="WJX62" s="1"/>
      <c r="WJY62" s="1"/>
      <c r="WJZ62" s="1"/>
      <c r="WKA62" s="1"/>
      <c r="WKB62" s="1"/>
      <c r="WKC62" s="1"/>
      <c r="WKD62" s="1"/>
      <c r="WKE62" s="1"/>
      <c r="WKF62" s="1"/>
      <c r="WKG62" s="1"/>
      <c r="WKH62" s="1"/>
      <c r="WKI62" s="1"/>
      <c r="WKJ62" s="1"/>
      <c r="WKK62" s="1"/>
      <c r="WKL62" s="1"/>
      <c r="WKM62" s="1"/>
      <c r="WKN62" s="1"/>
      <c r="WKO62" s="1"/>
      <c r="WKP62" s="1"/>
      <c r="WKQ62" s="1"/>
      <c r="WKR62" s="1"/>
      <c r="WKS62" s="1"/>
      <c r="WKT62" s="1"/>
      <c r="WKU62" s="1"/>
      <c r="WKV62" s="1"/>
      <c r="WKW62" s="1"/>
      <c r="WKX62" s="1"/>
      <c r="WKY62" s="1"/>
      <c r="WKZ62" s="1"/>
      <c r="WLA62" s="1"/>
      <c r="WLB62" s="1"/>
      <c r="WLC62" s="1"/>
      <c r="WLD62" s="1"/>
      <c r="WLE62" s="1"/>
      <c r="WLF62" s="1"/>
      <c r="WLG62" s="1"/>
      <c r="WLH62" s="1"/>
      <c r="WLI62" s="1"/>
      <c r="WLJ62" s="1"/>
      <c r="WLK62" s="1"/>
      <c r="WLL62" s="1"/>
      <c r="WLM62" s="1"/>
      <c r="WLN62" s="1"/>
      <c r="WLO62" s="1"/>
      <c r="WLP62" s="1"/>
      <c r="WLQ62" s="1"/>
      <c r="WLR62" s="1"/>
      <c r="WLS62" s="1"/>
      <c r="WLT62" s="1"/>
      <c r="WLU62" s="1"/>
      <c r="WLV62" s="1"/>
      <c r="WLW62" s="1"/>
      <c r="WLX62" s="1"/>
      <c r="WLY62" s="1"/>
      <c r="WLZ62" s="1"/>
      <c r="WMA62" s="1"/>
      <c r="WMB62" s="1"/>
      <c r="WMC62" s="1"/>
      <c r="WMD62" s="1"/>
      <c r="WME62" s="1"/>
      <c r="WMF62" s="1"/>
      <c r="WMG62" s="1"/>
      <c r="WMH62" s="1"/>
      <c r="WMI62" s="1"/>
      <c r="WMJ62" s="1"/>
      <c r="WMK62" s="1"/>
      <c r="WML62" s="1"/>
      <c r="WMM62" s="1"/>
      <c r="WMN62" s="1"/>
      <c r="WMO62" s="1"/>
      <c r="WMP62" s="1"/>
      <c r="WMQ62" s="1"/>
      <c r="WMR62" s="1"/>
      <c r="WMS62" s="1"/>
      <c r="WMT62" s="1"/>
      <c r="WMU62" s="1"/>
      <c r="WMV62" s="1"/>
      <c r="WMW62" s="1"/>
      <c r="WMX62" s="1"/>
      <c r="WMY62" s="1"/>
      <c r="WMZ62" s="1"/>
      <c r="WNA62" s="1"/>
      <c r="WNB62" s="1"/>
      <c r="WNC62" s="1"/>
      <c r="WND62" s="1"/>
      <c r="WNE62" s="1"/>
      <c r="WNF62" s="1"/>
      <c r="WNG62" s="1"/>
      <c r="WNH62" s="1"/>
      <c r="WNI62" s="1"/>
      <c r="WNJ62" s="1"/>
      <c r="WNK62" s="1"/>
      <c r="WNL62" s="1"/>
      <c r="WNM62" s="1"/>
      <c r="WNN62" s="1"/>
      <c r="WNO62" s="1"/>
      <c r="WNP62" s="1"/>
      <c r="WNQ62" s="1"/>
      <c r="WNR62" s="1"/>
      <c r="WNS62" s="1"/>
      <c r="WNT62" s="1"/>
      <c r="WNU62" s="1"/>
      <c r="WNV62" s="1"/>
      <c r="WNW62" s="1"/>
      <c r="WNX62" s="1"/>
      <c r="WNY62" s="1"/>
      <c r="WNZ62" s="1"/>
      <c r="WOA62" s="1"/>
      <c r="WOB62" s="1"/>
      <c r="WOC62" s="1"/>
      <c r="WOD62" s="1"/>
      <c r="WOE62" s="1"/>
      <c r="WOF62" s="1"/>
      <c r="WOG62" s="1"/>
      <c r="WOH62" s="1"/>
      <c r="WOI62" s="1"/>
      <c r="WOJ62" s="1"/>
      <c r="WOK62" s="1"/>
      <c r="WOL62" s="1"/>
      <c r="WOM62" s="1"/>
      <c r="WON62" s="1"/>
      <c r="WOO62" s="1"/>
      <c r="WOP62" s="1"/>
      <c r="WOQ62" s="1"/>
      <c r="WOR62" s="1"/>
      <c r="WOS62" s="1"/>
      <c r="WOT62" s="1"/>
      <c r="WOU62" s="1"/>
      <c r="WOV62" s="1"/>
      <c r="WOW62" s="1"/>
      <c r="WOX62" s="1"/>
      <c r="WOY62" s="1"/>
      <c r="WOZ62" s="1"/>
      <c r="WPA62" s="1"/>
      <c r="WPB62" s="1"/>
      <c r="WPC62" s="1"/>
      <c r="WPD62" s="1"/>
      <c r="WPE62" s="1"/>
      <c r="WPF62" s="1"/>
      <c r="WPG62" s="1"/>
      <c r="WPH62" s="1"/>
      <c r="WPI62" s="1"/>
      <c r="WPJ62" s="1"/>
      <c r="WPK62" s="1"/>
      <c r="WPL62" s="1"/>
      <c r="WPM62" s="1"/>
      <c r="WPN62" s="1"/>
      <c r="WPO62" s="1"/>
      <c r="WPP62" s="1"/>
      <c r="WPQ62" s="1"/>
      <c r="WPR62" s="1"/>
      <c r="WPS62" s="1"/>
      <c r="WPT62" s="1"/>
      <c r="WPU62" s="1"/>
      <c r="WPV62" s="1"/>
      <c r="WPW62" s="1"/>
      <c r="WPX62" s="1"/>
      <c r="WPY62" s="1"/>
      <c r="WPZ62" s="1"/>
      <c r="WQA62" s="1"/>
      <c r="WQB62" s="1"/>
      <c r="WQC62" s="1"/>
      <c r="WQD62" s="1"/>
      <c r="WQE62" s="1"/>
      <c r="WQF62" s="1"/>
      <c r="WQG62" s="1"/>
      <c r="WQH62" s="1"/>
      <c r="WQI62" s="1"/>
      <c r="WQJ62" s="1"/>
      <c r="WQK62" s="1"/>
      <c r="WQL62" s="1"/>
      <c r="WQM62" s="1"/>
      <c r="WQN62" s="1"/>
      <c r="WQO62" s="1"/>
      <c r="WQP62" s="1"/>
      <c r="WQQ62" s="1"/>
      <c r="WQR62" s="1"/>
      <c r="WQS62" s="1"/>
      <c r="WQT62" s="1"/>
      <c r="WQU62" s="1"/>
      <c r="WQV62" s="1"/>
      <c r="WQW62" s="1"/>
      <c r="WQX62" s="1"/>
      <c r="WQY62" s="1"/>
      <c r="WQZ62" s="1"/>
      <c r="WRA62" s="1"/>
      <c r="WRB62" s="1"/>
      <c r="WRC62" s="1"/>
      <c r="WRD62" s="1"/>
      <c r="WRE62" s="1"/>
      <c r="WRF62" s="1"/>
      <c r="WRG62" s="1"/>
      <c r="WRH62" s="1"/>
      <c r="WRI62" s="1"/>
      <c r="WRJ62" s="1"/>
      <c r="WRK62" s="1"/>
      <c r="WRL62" s="1"/>
      <c r="WRM62" s="1"/>
      <c r="WRN62" s="1"/>
      <c r="WRO62" s="1"/>
      <c r="WRP62" s="1"/>
      <c r="WRQ62" s="1"/>
      <c r="WRR62" s="1"/>
      <c r="WRS62" s="1"/>
      <c r="WRT62" s="1"/>
      <c r="WRU62" s="1"/>
      <c r="WRV62" s="1"/>
      <c r="WRW62" s="1"/>
      <c r="WRX62" s="1"/>
      <c r="WRY62" s="1"/>
      <c r="WRZ62" s="1"/>
      <c r="WSA62" s="1"/>
      <c r="WSB62" s="1"/>
      <c r="WSC62" s="1"/>
      <c r="WSD62" s="1"/>
      <c r="WSE62" s="1"/>
      <c r="WSF62" s="1"/>
      <c r="WSG62" s="1"/>
      <c r="WSH62" s="1"/>
      <c r="WSI62" s="1"/>
      <c r="WSJ62" s="1"/>
      <c r="WSK62" s="1"/>
      <c r="WSL62" s="1"/>
      <c r="WSM62" s="1"/>
      <c r="WSN62" s="1"/>
      <c r="WSO62" s="1"/>
      <c r="WSP62" s="1"/>
      <c r="WSQ62" s="1"/>
      <c r="WSR62" s="1"/>
      <c r="WSS62" s="1"/>
      <c r="WST62" s="1"/>
      <c r="WSU62" s="1"/>
      <c r="WSV62" s="1"/>
      <c r="WSW62" s="1"/>
      <c r="WSX62" s="1"/>
      <c r="WSY62" s="1"/>
      <c r="WSZ62" s="1"/>
      <c r="WTA62" s="1"/>
      <c r="WTB62" s="1"/>
      <c r="WTC62" s="1"/>
      <c r="WTD62" s="1"/>
      <c r="WTE62" s="1"/>
      <c r="WTF62" s="1"/>
      <c r="WTG62" s="1"/>
      <c r="WTH62" s="1"/>
      <c r="WTI62" s="1"/>
      <c r="WTJ62" s="1"/>
      <c r="WTK62" s="1"/>
      <c r="WTL62" s="1"/>
      <c r="WTM62" s="1"/>
      <c r="WTN62" s="1"/>
      <c r="WTO62" s="1"/>
      <c r="WTP62" s="1"/>
      <c r="WTQ62" s="1"/>
      <c r="WTR62" s="1"/>
      <c r="WTS62" s="1"/>
      <c r="WTT62" s="1"/>
      <c r="WTU62" s="1"/>
      <c r="WTV62" s="1"/>
      <c r="WTW62" s="1"/>
      <c r="WTX62" s="1"/>
      <c r="WTY62" s="1"/>
      <c r="WTZ62" s="1"/>
      <c r="WUA62" s="1"/>
      <c r="WUB62" s="1"/>
      <c r="WUC62" s="1"/>
      <c r="WUD62" s="1"/>
      <c r="WUE62" s="1"/>
      <c r="WUF62" s="1"/>
      <c r="WUG62" s="1"/>
      <c r="WUH62" s="1"/>
      <c r="WUI62" s="1"/>
      <c r="WUJ62" s="1"/>
      <c r="WUK62" s="1"/>
      <c r="WUL62" s="1"/>
      <c r="WUM62" s="1"/>
      <c r="WUN62" s="1"/>
      <c r="WUO62" s="1"/>
      <c r="WUP62" s="1"/>
      <c r="WUQ62" s="1"/>
      <c r="WUR62" s="1"/>
      <c r="WUS62" s="1"/>
      <c r="WUT62" s="1"/>
      <c r="WUU62" s="1"/>
      <c r="WUV62" s="1"/>
      <c r="WUW62" s="1"/>
      <c r="WUX62" s="1"/>
      <c r="WUY62" s="1"/>
      <c r="WUZ62" s="1"/>
      <c r="WVA62" s="1"/>
      <c r="WVB62" s="1"/>
      <c r="WVC62" s="1"/>
      <c r="WVD62" s="1"/>
      <c r="WVE62" s="1"/>
      <c r="WVF62" s="1"/>
      <c r="WVG62" s="1"/>
      <c r="WVH62" s="1"/>
      <c r="WVI62" s="1"/>
      <c r="WVJ62" s="1"/>
      <c r="WVK62" s="1"/>
      <c r="WVL62" s="1"/>
      <c r="WVM62" s="1"/>
      <c r="WVN62" s="1"/>
      <c r="WVO62" s="1"/>
      <c r="WVP62" s="1"/>
      <c r="WVQ62" s="1"/>
      <c r="WVR62" s="1"/>
      <c r="WVS62" s="1"/>
      <c r="WVT62" s="1"/>
      <c r="WVU62" s="1"/>
      <c r="WVV62" s="1"/>
      <c r="WVW62" s="1"/>
      <c r="WVX62" s="1"/>
      <c r="WVY62" s="1"/>
      <c r="WVZ62" s="1"/>
      <c r="WWA62" s="1"/>
      <c r="WWB62" s="1"/>
      <c r="WWC62" s="1"/>
      <c r="WWD62" s="1"/>
      <c r="WWE62" s="1"/>
      <c r="WWF62" s="1"/>
      <c r="WWG62" s="1"/>
      <c r="WWH62" s="1"/>
      <c r="WWI62" s="1"/>
      <c r="WWJ62" s="1"/>
      <c r="WWK62" s="1"/>
      <c r="WWL62" s="1"/>
      <c r="WWM62" s="1"/>
      <c r="WWN62" s="1"/>
      <c r="WWO62" s="1"/>
      <c r="WWP62" s="1"/>
      <c r="WWQ62" s="1"/>
      <c r="WWR62" s="1"/>
      <c r="WWS62" s="1"/>
      <c r="WWT62" s="1"/>
      <c r="WWU62" s="1"/>
      <c r="WWV62" s="1"/>
      <c r="WWW62" s="1"/>
      <c r="WWX62" s="1"/>
      <c r="WWY62" s="1"/>
      <c r="WWZ62" s="1"/>
      <c r="WXA62" s="1"/>
      <c r="WXB62" s="1"/>
      <c r="WXC62" s="1"/>
      <c r="WXD62" s="1"/>
      <c r="WXE62" s="1"/>
      <c r="WXF62" s="1"/>
      <c r="WXG62" s="1"/>
      <c r="WXH62" s="1"/>
      <c r="WXI62" s="1"/>
      <c r="WXJ62" s="1"/>
      <c r="WXK62" s="1"/>
      <c r="WXL62" s="1"/>
      <c r="WXM62" s="1"/>
      <c r="WXN62" s="1"/>
      <c r="WXO62" s="1"/>
      <c r="WXP62" s="1"/>
      <c r="WXQ62" s="1"/>
      <c r="WXR62" s="1"/>
      <c r="WXS62" s="1"/>
      <c r="WXT62" s="1"/>
      <c r="WXU62" s="1"/>
      <c r="WXV62" s="1"/>
      <c r="WXW62" s="1"/>
      <c r="WXX62" s="1"/>
      <c r="WXY62" s="1"/>
      <c r="WXZ62" s="1"/>
      <c r="WYA62" s="1"/>
      <c r="WYB62" s="1"/>
      <c r="WYC62" s="1"/>
      <c r="WYD62" s="1"/>
      <c r="WYE62" s="1"/>
      <c r="WYF62" s="1"/>
      <c r="WYG62" s="1"/>
      <c r="WYH62" s="1"/>
      <c r="WYI62" s="1"/>
      <c r="WYJ62" s="1"/>
      <c r="WYK62" s="1"/>
      <c r="WYL62" s="1"/>
      <c r="WYM62" s="1"/>
      <c r="WYN62" s="1"/>
      <c r="WYO62" s="1"/>
      <c r="WYP62" s="1"/>
      <c r="WYQ62" s="1"/>
      <c r="WYR62" s="1"/>
      <c r="WYS62" s="1"/>
      <c r="WYT62" s="1"/>
      <c r="WYU62" s="1"/>
      <c r="WYV62" s="1"/>
      <c r="WYW62" s="1"/>
      <c r="WYX62" s="1"/>
      <c r="WYY62" s="1"/>
      <c r="WYZ62" s="1"/>
      <c r="WZA62" s="1"/>
      <c r="WZB62" s="1"/>
      <c r="WZC62" s="1"/>
      <c r="WZD62" s="1"/>
      <c r="WZE62" s="1"/>
      <c r="WZF62" s="1"/>
      <c r="WZG62" s="1"/>
      <c r="WZH62" s="1"/>
      <c r="WZI62" s="1"/>
      <c r="WZJ62" s="1"/>
      <c r="WZK62" s="1"/>
      <c r="WZL62" s="1"/>
      <c r="WZM62" s="1"/>
      <c r="WZN62" s="1"/>
      <c r="WZO62" s="1"/>
      <c r="WZP62" s="1"/>
      <c r="WZQ62" s="1"/>
      <c r="WZR62" s="1"/>
      <c r="WZS62" s="1"/>
      <c r="WZT62" s="1"/>
      <c r="WZU62" s="1"/>
      <c r="WZV62" s="1"/>
      <c r="WZW62" s="1"/>
      <c r="WZX62" s="1"/>
      <c r="WZY62" s="1"/>
      <c r="WZZ62" s="1"/>
      <c r="XAA62" s="1"/>
      <c r="XAB62" s="1"/>
      <c r="XAC62" s="1"/>
      <c r="XAD62" s="1"/>
      <c r="XAE62" s="1"/>
      <c r="XAF62" s="1"/>
      <c r="XAG62" s="1"/>
      <c r="XAH62" s="1"/>
      <c r="XAI62" s="1"/>
      <c r="XAJ62" s="1"/>
      <c r="XAK62" s="1"/>
      <c r="XAL62" s="1"/>
      <c r="XAM62" s="1"/>
      <c r="XAN62" s="1"/>
      <c r="XAO62" s="1"/>
      <c r="XAP62" s="1"/>
      <c r="XAQ62" s="1"/>
      <c r="XAR62" s="1"/>
      <c r="XAS62" s="1"/>
      <c r="XAT62" s="1"/>
      <c r="XAU62" s="1"/>
      <c r="XAV62" s="1"/>
      <c r="XAW62" s="1"/>
      <c r="XAX62" s="1"/>
      <c r="XAY62" s="1"/>
      <c r="XAZ62" s="1"/>
      <c r="XBA62" s="1"/>
      <c r="XBB62" s="1"/>
      <c r="XBC62" s="1"/>
      <c r="XBD62" s="1"/>
      <c r="XBE62" s="1"/>
      <c r="XBF62" s="1"/>
      <c r="XBG62" s="1"/>
      <c r="XBH62" s="1"/>
      <c r="XBI62" s="1"/>
      <c r="XBJ62" s="1"/>
      <c r="XBK62" s="1"/>
      <c r="XBL62" s="1"/>
      <c r="XBM62" s="1"/>
      <c r="XBN62" s="1"/>
      <c r="XBO62" s="1"/>
      <c r="XBP62" s="1"/>
      <c r="XBQ62" s="1"/>
      <c r="XBR62" s="1"/>
      <c r="XBS62" s="1"/>
    </row>
    <row r="63" spans="1:16295" s="17" customFormat="1" ht="6.95" customHeight="1" x14ac:dyDescent="0.2">
      <c r="A63" s="1"/>
      <c r="B63" s="1"/>
      <c r="C63" s="1"/>
      <c r="D63" s="1"/>
      <c r="E63" s="46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240"/>
      <c r="T63" s="341"/>
      <c r="U63" s="341"/>
      <c r="V63" s="341"/>
      <c r="W63" s="341"/>
      <c r="X63" s="341"/>
      <c r="Y63" s="341"/>
      <c r="Z63" s="341"/>
      <c r="AA63" s="341"/>
      <c r="AB63" s="341"/>
      <c r="AC63" s="341"/>
      <c r="AD63" s="341"/>
      <c r="AE63" s="341"/>
      <c r="AF63" s="341"/>
      <c r="AG63" s="341"/>
      <c r="AH63" s="341"/>
      <c r="AI63" s="341"/>
      <c r="AJ63" s="341"/>
      <c r="AK63" s="341"/>
      <c r="AL63" s="341"/>
      <c r="AM63" s="341"/>
      <c r="AN63" s="341"/>
      <c r="AO63" s="341"/>
      <c r="AP63" s="341"/>
      <c r="AQ63" s="341"/>
      <c r="AR63" s="341"/>
      <c r="AS63" s="341"/>
      <c r="AT63" s="341"/>
      <c r="AU63" s="341"/>
      <c r="AV63" s="341"/>
      <c r="AW63" s="341"/>
      <c r="AX63" s="341"/>
      <c r="AY63" s="341"/>
      <c r="AZ63" s="341"/>
      <c r="BA63" s="341"/>
      <c r="BB63" s="341"/>
      <c r="BC63" s="341"/>
      <c r="BD63" s="341"/>
      <c r="BE63" s="341"/>
      <c r="BF63" s="341"/>
      <c r="BG63" s="341"/>
      <c r="BH63" s="341"/>
      <c r="BI63" s="341"/>
      <c r="BJ63" s="341"/>
      <c r="BK63" s="341"/>
      <c r="BL63" s="341"/>
      <c r="BM63" s="341"/>
      <c r="BN63" s="341"/>
      <c r="BO63" s="341"/>
      <c r="BP63" s="341"/>
      <c r="BQ63" s="341"/>
      <c r="BR63" s="341"/>
      <c r="BS63" s="341"/>
      <c r="BT63" s="341"/>
      <c r="BU63" s="341"/>
      <c r="BV63" s="341"/>
      <c r="BW63" s="341"/>
      <c r="BX63" s="341"/>
      <c r="BY63" s="341"/>
      <c r="BZ63" s="341"/>
      <c r="CA63" s="341"/>
      <c r="CB63" s="341"/>
      <c r="CC63" s="341"/>
      <c r="CD63" s="341"/>
      <c r="CE63" s="341"/>
      <c r="CF63" s="341"/>
      <c r="CG63" s="341"/>
      <c r="CH63" s="341"/>
      <c r="CI63" s="340"/>
      <c r="CJ63" s="340"/>
      <c r="CK63" s="340"/>
      <c r="CL63" s="340"/>
      <c r="CM63" s="340"/>
      <c r="CN63" s="340"/>
      <c r="CO63" s="340"/>
      <c r="CP63" s="340"/>
      <c r="CQ63" s="340"/>
      <c r="CR63" s="340"/>
      <c r="CS63" s="340"/>
      <c r="CT63" s="340"/>
      <c r="CU63" s="340"/>
      <c r="CV63" s="340"/>
      <c r="CW63" s="340"/>
      <c r="CX63" s="340"/>
      <c r="CY63" s="340"/>
      <c r="CZ63" s="340"/>
      <c r="DA63" s="340"/>
      <c r="DB63" s="340"/>
      <c r="DC63" s="340"/>
      <c r="DD63" s="340"/>
      <c r="DE63" s="340"/>
      <c r="DF63" s="340"/>
      <c r="DG63" s="340"/>
      <c r="DH63" s="340"/>
      <c r="DI63" s="340"/>
      <c r="DJ63" s="340"/>
      <c r="DK63" s="340"/>
      <c r="DL63" s="340"/>
      <c r="DM63" s="340"/>
      <c r="DN63" s="340"/>
      <c r="DO63" s="340"/>
      <c r="DP63" s="340"/>
      <c r="DQ63" s="340"/>
      <c r="DR63" s="340"/>
      <c r="DS63" s="340"/>
      <c r="DT63" s="340"/>
      <c r="DU63" s="340"/>
      <c r="DV63" s="340"/>
      <c r="DW63" s="340"/>
      <c r="DX63" s="340"/>
      <c r="DY63" s="340"/>
      <c r="DZ63" s="255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  <c r="HEY63" s="1"/>
      <c r="HEZ63" s="1"/>
      <c r="HFA63" s="1"/>
      <c r="HFB63" s="1"/>
      <c r="HFC63" s="1"/>
      <c r="HFD63" s="1"/>
      <c r="HFE63" s="1"/>
      <c r="HFF63" s="1"/>
      <c r="HFG63" s="1"/>
      <c r="HFH63" s="1"/>
      <c r="HFI63" s="1"/>
      <c r="HFJ63" s="1"/>
      <c r="HFK63" s="1"/>
      <c r="HFL63" s="1"/>
      <c r="HFM63" s="1"/>
      <c r="HFN63" s="1"/>
      <c r="HFO63" s="1"/>
      <c r="HFP63" s="1"/>
      <c r="HFQ63" s="1"/>
      <c r="HFR63" s="1"/>
      <c r="HFS63" s="1"/>
      <c r="HFT63" s="1"/>
      <c r="HFU63" s="1"/>
      <c r="HFV63" s="1"/>
      <c r="HFW63" s="1"/>
      <c r="HFX63" s="1"/>
      <c r="HFY63" s="1"/>
      <c r="HFZ63" s="1"/>
      <c r="HGA63" s="1"/>
      <c r="HGB63" s="1"/>
      <c r="HGC63" s="1"/>
      <c r="HGD63" s="1"/>
      <c r="HGE63" s="1"/>
      <c r="HGF63" s="1"/>
      <c r="HGG63" s="1"/>
      <c r="HGH63" s="1"/>
      <c r="HGI63" s="1"/>
      <c r="HGJ63" s="1"/>
      <c r="HGK63" s="1"/>
      <c r="HGL63" s="1"/>
      <c r="HGM63" s="1"/>
      <c r="HGN63" s="1"/>
      <c r="HGO63" s="1"/>
      <c r="HGP63" s="1"/>
      <c r="HGQ63" s="1"/>
      <c r="HGR63" s="1"/>
      <c r="HGS63" s="1"/>
      <c r="HGT63" s="1"/>
      <c r="HGU63" s="1"/>
      <c r="HGV63" s="1"/>
      <c r="HGW63" s="1"/>
      <c r="HGX63" s="1"/>
      <c r="HGY63" s="1"/>
      <c r="HGZ63" s="1"/>
      <c r="HHA63" s="1"/>
      <c r="HHB63" s="1"/>
      <c r="HHC63" s="1"/>
      <c r="HHD63" s="1"/>
      <c r="HHE63" s="1"/>
      <c r="HHF63" s="1"/>
      <c r="HHG63" s="1"/>
      <c r="HHH63" s="1"/>
      <c r="HHI63" s="1"/>
      <c r="HHJ63" s="1"/>
      <c r="HHK63" s="1"/>
      <c r="HHL63" s="1"/>
      <c r="HHM63" s="1"/>
      <c r="HHN63" s="1"/>
      <c r="HHO63" s="1"/>
      <c r="HHP63" s="1"/>
      <c r="HHQ63" s="1"/>
      <c r="HHR63" s="1"/>
      <c r="HHS63" s="1"/>
      <c r="HHT63" s="1"/>
      <c r="HHU63" s="1"/>
      <c r="HHV63" s="1"/>
      <c r="HHW63" s="1"/>
      <c r="HHX63" s="1"/>
      <c r="HHY63" s="1"/>
      <c r="HHZ63" s="1"/>
      <c r="HIA63" s="1"/>
      <c r="HIB63" s="1"/>
      <c r="HIC63" s="1"/>
      <c r="HID63" s="1"/>
      <c r="HIE63" s="1"/>
      <c r="HIF63" s="1"/>
      <c r="HIG63" s="1"/>
      <c r="HIH63" s="1"/>
      <c r="HII63" s="1"/>
      <c r="HIJ63" s="1"/>
      <c r="HIK63" s="1"/>
      <c r="HIL63" s="1"/>
      <c r="HIM63" s="1"/>
      <c r="HIN63" s="1"/>
      <c r="HIO63" s="1"/>
      <c r="HIP63" s="1"/>
      <c r="HIQ63" s="1"/>
      <c r="HIR63" s="1"/>
      <c r="HIS63" s="1"/>
      <c r="HIT63" s="1"/>
      <c r="HIU63" s="1"/>
      <c r="HIV63" s="1"/>
      <c r="HIW63" s="1"/>
      <c r="HIX63" s="1"/>
      <c r="HIY63" s="1"/>
      <c r="HIZ63" s="1"/>
      <c r="HJA63" s="1"/>
      <c r="HJB63" s="1"/>
      <c r="HJC63" s="1"/>
      <c r="HJD63" s="1"/>
      <c r="HJE63" s="1"/>
      <c r="HJF63" s="1"/>
      <c r="HJG63" s="1"/>
      <c r="HJH63" s="1"/>
      <c r="HJI63" s="1"/>
      <c r="HJJ63" s="1"/>
      <c r="HJK63" s="1"/>
      <c r="HJL63" s="1"/>
      <c r="HJM63" s="1"/>
      <c r="HJN63" s="1"/>
      <c r="HJO63" s="1"/>
      <c r="HJP63" s="1"/>
      <c r="HJQ63" s="1"/>
      <c r="HJR63" s="1"/>
      <c r="HJS63" s="1"/>
      <c r="HJT63" s="1"/>
      <c r="HJU63" s="1"/>
      <c r="HJV63" s="1"/>
      <c r="HJW63" s="1"/>
      <c r="HJX63" s="1"/>
      <c r="HJY63" s="1"/>
      <c r="HJZ63" s="1"/>
      <c r="HKA63" s="1"/>
      <c r="HKB63" s="1"/>
      <c r="HKC63" s="1"/>
      <c r="HKD63" s="1"/>
      <c r="HKE63" s="1"/>
      <c r="HKF63" s="1"/>
      <c r="HKG63" s="1"/>
      <c r="HKH63" s="1"/>
      <c r="HKI63" s="1"/>
      <c r="HKJ63" s="1"/>
      <c r="HKK63" s="1"/>
      <c r="HKL63" s="1"/>
      <c r="HKM63" s="1"/>
      <c r="HKN63" s="1"/>
      <c r="HKO63" s="1"/>
      <c r="HKP63" s="1"/>
      <c r="HKQ63" s="1"/>
      <c r="HKR63" s="1"/>
      <c r="HKS63" s="1"/>
      <c r="HKT63" s="1"/>
      <c r="HKU63" s="1"/>
      <c r="HKV63" s="1"/>
      <c r="HKW63" s="1"/>
      <c r="HKX63" s="1"/>
      <c r="HKY63" s="1"/>
      <c r="HKZ63" s="1"/>
      <c r="HLA63" s="1"/>
      <c r="HLB63" s="1"/>
      <c r="HLC63" s="1"/>
      <c r="HLD63" s="1"/>
      <c r="HLE63" s="1"/>
      <c r="HLF63" s="1"/>
      <c r="HLG63" s="1"/>
      <c r="HLH63" s="1"/>
      <c r="HLI63" s="1"/>
      <c r="HLJ63" s="1"/>
      <c r="HLK63" s="1"/>
      <c r="HLL63" s="1"/>
      <c r="HLM63" s="1"/>
      <c r="HLN63" s="1"/>
      <c r="HLO63" s="1"/>
      <c r="HLP63" s="1"/>
      <c r="HLQ63" s="1"/>
      <c r="HLR63" s="1"/>
      <c r="HLS63" s="1"/>
      <c r="HLT63" s="1"/>
      <c r="HLU63" s="1"/>
      <c r="HLV63" s="1"/>
      <c r="HLW63" s="1"/>
      <c r="HLX63" s="1"/>
      <c r="HLY63" s="1"/>
      <c r="HLZ63" s="1"/>
      <c r="HMA63" s="1"/>
      <c r="HMB63" s="1"/>
      <c r="HMC63" s="1"/>
      <c r="HMD63" s="1"/>
      <c r="HME63" s="1"/>
      <c r="HMF63" s="1"/>
      <c r="HMG63" s="1"/>
      <c r="HMH63" s="1"/>
      <c r="HMI63" s="1"/>
      <c r="HMJ63" s="1"/>
      <c r="HMK63" s="1"/>
      <c r="HML63" s="1"/>
      <c r="HMM63" s="1"/>
      <c r="HMN63" s="1"/>
      <c r="HMO63" s="1"/>
      <c r="HMP63" s="1"/>
      <c r="HMQ63" s="1"/>
      <c r="HMR63" s="1"/>
      <c r="HMS63" s="1"/>
      <c r="HMT63" s="1"/>
      <c r="HMU63" s="1"/>
      <c r="HMV63" s="1"/>
      <c r="HMW63" s="1"/>
      <c r="HMX63" s="1"/>
      <c r="HMY63" s="1"/>
      <c r="HMZ63" s="1"/>
      <c r="HNA63" s="1"/>
      <c r="HNB63" s="1"/>
      <c r="HNC63" s="1"/>
      <c r="HND63" s="1"/>
      <c r="HNE63" s="1"/>
      <c r="HNF63" s="1"/>
      <c r="HNG63" s="1"/>
      <c r="HNH63" s="1"/>
      <c r="HNI63" s="1"/>
      <c r="HNJ63" s="1"/>
      <c r="HNK63" s="1"/>
      <c r="HNL63" s="1"/>
      <c r="HNM63" s="1"/>
      <c r="HNN63" s="1"/>
      <c r="HNO63" s="1"/>
      <c r="HNP63" s="1"/>
      <c r="HNQ63" s="1"/>
      <c r="HNR63" s="1"/>
      <c r="HNS63" s="1"/>
      <c r="HNT63" s="1"/>
      <c r="HNU63" s="1"/>
      <c r="HNV63" s="1"/>
      <c r="HNW63" s="1"/>
      <c r="HNX63" s="1"/>
      <c r="HNY63" s="1"/>
      <c r="HNZ63" s="1"/>
      <c r="HOA63" s="1"/>
      <c r="HOB63" s="1"/>
      <c r="HOC63" s="1"/>
      <c r="HOD63" s="1"/>
      <c r="HOE63" s="1"/>
      <c r="HOF63" s="1"/>
      <c r="HOG63" s="1"/>
      <c r="HOH63" s="1"/>
      <c r="HOI63" s="1"/>
      <c r="HOJ63" s="1"/>
      <c r="HOK63" s="1"/>
      <c r="HOL63" s="1"/>
      <c r="HOM63" s="1"/>
      <c r="HON63" s="1"/>
      <c r="HOO63" s="1"/>
      <c r="HOP63" s="1"/>
      <c r="HOQ63" s="1"/>
      <c r="HOR63" s="1"/>
      <c r="HOS63" s="1"/>
      <c r="HOT63" s="1"/>
      <c r="HOU63" s="1"/>
      <c r="HOV63" s="1"/>
      <c r="HOW63" s="1"/>
      <c r="HOX63" s="1"/>
      <c r="HOY63" s="1"/>
      <c r="HOZ63" s="1"/>
      <c r="HPA63" s="1"/>
      <c r="HPB63" s="1"/>
      <c r="HPC63" s="1"/>
      <c r="HPD63" s="1"/>
      <c r="HPE63" s="1"/>
      <c r="HPF63" s="1"/>
      <c r="HPG63" s="1"/>
      <c r="HPH63" s="1"/>
      <c r="HPI63" s="1"/>
      <c r="HPJ63" s="1"/>
      <c r="HPK63" s="1"/>
      <c r="HPL63" s="1"/>
      <c r="HPM63" s="1"/>
      <c r="HPN63" s="1"/>
      <c r="HPO63" s="1"/>
      <c r="HPP63" s="1"/>
      <c r="HPQ63" s="1"/>
      <c r="HPR63" s="1"/>
      <c r="HPS63" s="1"/>
      <c r="HPT63" s="1"/>
      <c r="HPU63" s="1"/>
      <c r="HPV63" s="1"/>
      <c r="HPW63" s="1"/>
      <c r="HPX63" s="1"/>
      <c r="HPY63" s="1"/>
      <c r="HPZ63" s="1"/>
      <c r="HQA63" s="1"/>
      <c r="HQB63" s="1"/>
      <c r="HQC63" s="1"/>
      <c r="HQD63" s="1"/>
      <c r="HQE63" s="1"/>
      <c r="HQF63" s="1"/>
      <c r="HQG63" s="1"/>
      <c r="HQH63" s="1"/>
      <c r="HQI63" s="1"/>
      <c r="HQJ63" s="1"/>
      <c r="HQK63" s="1"/>
      <c r="HQL63" s="1"/>
      <c r="HQM63" s="1"/>
      <c r="HQN63" s="1"/>
      <c r="HQO63" s="1"/>
      <c r="HQP63" s="1"/>
      <c r="HQQ63" s="1"/>
      <c r="HQR63" s="1"/>
      <c r="HQS63" s="1"/>
      <c r="HQT63" s="1"/>
      <c r="HQU63" s="1"/>
      <c r="HQV63" s="1"/>
      <c r="HQW63" s="1"/>
      <c r="HQX63" s="1"/>
      <c r="HQY63" s="1"/>
      <c r="HQZ63" s="1"/>
      <c r="HRA63" s="1"/>
      <c r="HRB63" s="1"/>
      <c r="HRC63" s="1"/>
      <c r="HRD63" s="1"/>
      <c r="HRE63" s="1"/>
      <c r="HRF63" s="1"/>
      <c r="HRG63" s="1"/>
      <c r="HRH63" s="1"/>
      <c r="HRI63" s="1"/>
      <c r="HRJ63" s="1"/>
      <c r="HRK63" s="1"/>
      <c r="HRL63" s="1"/>
      <c r="HRM63" s="1"/>
      <c r="HRN63" s="1"/>
      <c r="HRO63" s="1"/>
      <c r="HRP63" s="1"/>
      <c r="HRQ63" s="1"/>
      <c r="HRR63" s="1"/>
      <c r="HRS63" s="1"/>
      <c r="HRT63" s="1"/>
      <c r="HRU63" s="1"/>
      <c r="HRV63" s="1"/>
      <c r="HRW63" s="1"/>
      <c r="HRX63" s="1"/>
      <c r="HRY63" s="1"/>
      <c r="HRZ63" s="1"/>
      <c r="HSA63" s="1"/>
      <c r="HSB63" s="1"/>
      <c r="HSC63" s="1"/>
      <c r="HSD63" s="1"/>
      <c r="HSE63" s="1"/>
      <c r="HSF63" s="1"/>
      <c r="HSG63" s="1"/>
      <c r="HSH63" s="1"/>
      <c r="HSI63" s="1"/>
      <c r="HSJ63" s="1"/>
      <c r="HSK63" s="1"/>
      <c r="HSL63" s="1"/>
      <c r="HSM63" s="1"/>
      <c r="HSN63" s="1"/>
      <c r="HSO63" s="1"/>
      <c r="HSP63" s="1"/>
      <c r="HSQ63" s="1"/>
      <c r="HSR63" s="1"/>
      <c r="HSS63" s="1"/>
      <c r="HST63" s="1"/>
      <c r="HSU63" s="1"/>
      <c r="HSV63" s="1"/>
      <c r="HSW63" s="1"/>
      <c r="HSX63" s="1"/>
      <c r="HSY63" s="1"/>
      <c r="HSZ63" s="1"/>
      <c r="HTA63" s="1"/>
      <c r="HTB63" s="1"/>
      <c r="HTC63" s="1"/>
      <c r="HTD63" s="1"/>
      <c r="HTE63" s="1"/>
      <c r="HTF63" s="1"/>
      <c r="HTG63" s="1"/>
      <c r="HTH63" s="1"/>
      <c r="HTI63" s="1"/>
      <c r="HTJ63" s="1"/>
      <c r="HTK63" s="1"/>
      <c r="HTL63" s="1"/>
      <c r="HTM63" s="1"/>
      <c r="HTN63" s="1"/>
      <c r="HTO63" s="1"/>
      <c r="HTP63" s="1"/>
      <c r="HTQ63" s="1"/>
      <c r="HTR63" s="1"/>
      <c r="HTS63" s="1"/>
      <c r="HTT63" s="1"/>
      <c r="HTU63" s="1"/>
      <c r="HTV63" s="1"/>
      <c r="HTW63" s="1"/>
      <c r="HTX63" s="1"/>
      <c r="HTY63" s="1"/>
      <c r="HTZ63" s="1"/>
      <c r="HUA63" s="1"/>
      <c r="HUB63" s="1"/>
      <c r="HUC63" s="1"/>
      <c r="HUD63" s="1"/>
      <c r="HUE63" s="1"/>
      <c r="HUF63" s="1"/>
      <c r="HUG63" s="1"/>
      <c r="HUH63" s="1"/>
      <c r="HUI63" s="1"/>
      <c r="HUJ63" s="1"/>
      <c r="HUK63" s="1"/>
      <c r="HUL63" s="1"/>
      <c r="HUM63" s="1"/>
      <c r="HUN63" s="1"/>
      <c r="HUO63" s="1"/>
      <c r="HUP63" s="1"/>
      <c r="HUQ63" s="1"/>
      <c r="HUR63" s="1"/>
      <c r="HUS63" s="1"/>
      <c r="HUT63" s="1"/>
      <c r="HUU63" s="1"/>
      <c r="HUV63" s="1"/>
      <c r="HUW63" s="1"/>
      <c r="HUX63" s="1"/>
      <c r="HUY63" s="1"/>
      <c r="HUZ63" s="1"/>
      <c r="HVA63" s="1"/>
      <c r="HVB63" s="1"/>
      <c r="HVC63" s="1"/>
      <c r="HVD63" s="1"/>
      <c r="HVE63" s="1"/>
      <c r="HVF63" s="1"/>
      <c r="HVG63" s="1"/>
      <c r="HVH63" s="1"/>
      <c r="HVI63" s="1"/>
      <c r="HVJ63" s="1"/>
      <c r="HVK63" s="1"/>
      <c r="HVL63" s="1"/>
      <c r="HVM63" s="1"/>
      <c r="HVN63" s="1"/>
      <c r="HVO63" s="1"/>
      <c r="HVP63" s="1"/>
      <c r="HVQ63" s="1"/>
      <c r="HVR63" s="1"/>
      <c r="HVS63" s="1"/>
      <c r="HVT63" s="1"/>
      <c r="HVU63" s="1"/>
      <c r="HVV63" s="1"/>
      <c r="HVW63" s="1"/>
      <c r="HVX63" s="1"/>
      <c r="HVY63" s="1"/>
      <c r="HVZ63" s="1"/>
      <c r="HWA63" s="1"/>
      <c r="HWB63" s="1"/>
      <c r="HWC63" s="1"/>
      <c r="HWD63" s="1"/>
      <c r="HWE63" s="1"/>
      <c r="HWF63" s="1"/>
      <c r="HWG63" s="1"/>
      <c r="HWH63" s="1"/>
      <c r="HWI63" s="1"/>
      <c r="HWJ63" s="1"/>
      <c r="HWK63" s="1"/>
      <c r="HWL63" s="1"/>
      <c r="HWM63" s="1"/>
      <c r="HWN63" s="1"/>
      <c r="HWO63" s="1"/>
      <c r="HWP63" s="1"/>
      <c r="HWQ63" s="1"/>
      <c r="HWR63" s="1"/>
      <c r="HWS63" s="1"/>
      <c r="HWT63" s="1"/>
      <c r="HWU63" s="1"/>
      <c r="HWV63" s="1"/>
      <c r="HWW63" s="1"/>
      <c r="HWX63" s="1"/>
      <c r="HWY63" s="1"/>
      <c r="HWZ63" s="1"/>
      <c r="HXA63" s="1"/>
      <c r="HXB63" s="1"/>
      <c r="HXC63" s="1"/>
      <c r="HXD63" s="1"/>
      <c r="HXE63" s="1"/>
      <c r="HXF63" s="1"/>
      <c r="HXG63" s="1"/>
      <c r="HXH63" s="1"/>
      <c r="HXI63" s="1"/>
      <c r="HXJ63" s="1"/>
      <c r="HXK63" s="1"/>
      <c r="HXL63" s="1"/>
      <c r="HXM63" s="1"/>
      <c r="HXN63" s="1"/>
      <c r="HXO63" s="1"/>
      <c r="HXP63" s="1"/>
      <c r="HXQ63" s="1"/>
      <c r="HXR63" s="1"/>
      <c r="HXS63" s="1"/>
      <c r="HXT63" s="1"/>
      <c r="HXU63" s="1"/>
      <c r="HXV63" s="1"/>
      <c r="HXW63" s="1"/>
      <c r="HXX63" s="1"/>
      <c r="HXY63" s="1"/>
      <c r="HXZ63" s="1"/>
      <c r="HYA63" s="1"/>
      <c r="HYB63" s="1"/>
      <c r="HYC63" s="1"/>
      <c r="HYD63" s="1"/>
      <c r="HYE63" s="1"/>
      <c r="HYF63" s="1"/>
      <c r="HYG63" s="1"/>
      <c r="HYH63" s="1"/>
      <c r="HYI63" s="1"/>
      <c r="HYJ63" s="1"/>
      <c r="HYK63" s="1"/>
      <c r="HYL63" s="1"/>
      <c r="HYM63" s="1"/>
      <c r="HYN63" s="1"/>
      <c r="HYO63" s="1"/>
      <c r="HYP63" s="1"/>
      <c r="HYQ63" s="1"/>
      <c r="HYR63" s="1"/>
      <c r="HYS63" s="1"/>
      <c r="HYT63" s="1"/>
      <c r="HYU63" s="1"/>
      <c r="HYV63" s="1"/>
      <c r="HYW63" s="1"/>
      <c r="HYX63" s="1"/>
      <c r="HYY63" s="1"/>
      <c r="HYZ63" s="1"/>
      <c r="HZA63" s="1"/>
      <c r="HZB63" s="1"/>
      <c r="HZC63" s="1"/>
      <c r="HZD63" s="1"/>
      <c r="HZE63" s="1"/>
      <c r="HZF63" s="1"/>
      <c r="HZG63" s="1"/>
      <c r="HZH63" s="1"/>
      <c r="HZI63" s="1"/>
      <c r="HZJ63" s="1"/>
      <c r="HZK63" s="1"/>
      <c r="HZL63" s="1"/>
      <c r="HZM63" s="1"/>
      <c r="HZN63" s="1"/>
      <c r="HZO63" s="1"/>
      <c r="HZP63" s="1"/>
      <c r="HZQ63" s="1"/>
      <c r="HZR63" s="1"/>
      <c r="HZS63" s="1"/>
      <c r="HZT63" s="1"/>
      <c r="HZU63" s="1"/>
      <c r="HZV63" s="1"/>
      <c r="HZW63" s="1"/>
      <c r="HZX63" s="1"/>
      <c r="HZY63" s="1"/>
      <c r="HZZ63" s="1"/>
      <c r="IAA63" s="1"/>
      <c r="IAB63" s="1"/>
      <c r="IAC63" s="1"/>
      <c r="IAD63" s="1"/>
      <c r="IAE63" s="1"/>
      <c r="IAF63" s="1"/>
      <c r="IAG63" s="1"/>
      <c r="IAH63" s="1"/>
      <c r="IAI63" s="1"/>
      <c r="IAJ63" s="1"/>
      <c r="IAK63" s="1"/>
      <c r="IAL63" s="1"/>
      <c r="IAM63" s="1"/>
      <c r="IAN63" s="1"/>
      <c r="IAO63" s="1"/>
      <c r="IAP63" s="1"/>
      <c r="IAQ63" s="1"/>
      <c r="IAR63" s="1"/>
      <c r="IAS63" s="1"/>
      <c r="IAT63" s="1"/>
      <c r="IAU63" s="1"/>
      <c r="IAV63" s="1"/>
      <c r="IAW63" s="1"/>
      <c r="IAX63" s="1"/>
      <c r="IAY63" s="1"/>
      <c r="IAZ63" s="1"/>
      <c r="IBA63" s="1"/>
      <c r="IBB63" s="1"/>
      <c r="IBC63" s="1"/>
      <c r="IBD63" s="1"/>
      <c r="IBE63" s="1"/>
      <c r="IBF63" s="1"/>
      <c r="IBG63" s="1"/>
      <c r="IBH63" s="1"/>
      <c r="IBI63" s="1"/>
      <c r="IBJ63" s="1"/>
      <c r="IBK63" s="1"/>
      <c r="IBL63" s="1"/>
      <c r="IBM63" s="1"/>
      <c r="IBN63" s="1"/>
      <c r="IBO63" s="1"/>
      <c r="IBP63" s="1"/>
      <c r="IBQ63" s="1"/>
      <c r="IBR63" s="1"/>
      <c r="IBS63" s="1"/>
      <c r="IBT63" s="1"/>
      <c r="IBU63" s="1"/>
      <c r="IBV63" s="1"/>
      <c r="IBW63" s="1"/>
      <c r="IBX63" s="1"/>
      <c r="IBY63" s="1"/>
      <c r="IBZ63" s="1"/>
      <c r="ICA63" s="1"/>
      <c r="ICB63" s="1"/>
      <c r="ICC63" s="1"/>
      <c r="ICD63" s="1"/>
      <c r="ICE63" s="1"/>
      <c r="ICF63" s="1"/>
      <c r="ICG63" s="1"/>
      <c r="ICH63" s="1"/>
      <c r="ICI63" s="1"/>
      <c r="ICJ63" s="1"/>
      <c r="ICK63" s="1"/>
      <c r="ICL63" s="1"/>
      <c r="ICM63" s="1"/>
      <c r="ICN63" s="1"/>
      <c r="ICO63" s="1"/>
      <c r="ICP63" s="1"/>
      <c r="ICQ63" s="1"/>
      <c r="ICR63" s="1"/>
      <c r="ICS63" s="1"/>
      <c r="ICT63" s="1"/>
      <c r="ICU63" s="1"/>
      <c r="ICV63" s="1"/>
      <c r="ICW63" s="1"/>
      <c r="ICX63" s="1"/>
      <c r="ICY63" s="1"/>
      <c r="ICZ63" s="1"/>
      <c r="IDA63" s="1"/>
      <c r="IDB63" s="1"/>
      <c r="IDC63" s="1"/>
      <c r="IDD63" s="1"/>
      <c r="IDE63" s="1"/>
      <c r="IDF63" s="1"/>
      <c r="IDG63" s="1"/>
      <c r="IDH63" s="1"/>
      <c r="IDI63" s="1"/>
      <c r="IDJ63" s="1"/>
      <c r="IDK63" s="1"/>
      <c r="IDL63" s="1"/>
      <c r="IDM63" s="1"/>
      <c r="IDN63" s="1"/>
      <c r="IDO63" s="1"/>
      <c r="IDP63" s="1"/>
      <c r="IDQ63" s="1"/>
      <c r="IDR63" s="1"/>
      <c r="IDS63" s="1"/>
      <c r="IDT63" s="1"/>
      <c r="IDU63" s="1"/>
      <c r="IDV63" s="1"/>
      <c r="IDW63" s="1"/>
      <c r="IDX63" s="1"/>
      <c r="IDY63" s="1"/>
      <c r="IDZ63" s="1"/>
      <c r="IEA63" s="1"/>
      <c r="IEB63" s="1"/>
      <c r="IEC63" s="1"/>
      <c r="IED63" s="1"/>
      <c r="IEE63" s="1"/>
      <c r="IEF63" s="1"/>
      <c r="IEG63" s="1"/>
      <c r="IEH63" s="1"/>
      <c r="IEI63" s="1"/>
      <c r="IEJ63" s="1"/>
      <c r="IEK63" s="1"/>
      <c r="IEL63" s="1"/>
      <c r="IEM63" s="1"/>
      <c r="IEN63" s="1"/>
      <c r="IEO63" s="1"/>
      <c r="IEP63" s="1"/>
      <c r="IEQ63" s="1"/>
      <c r="IER63" s="1"/>
      <c r="IES63" s="1"/>
      <c r="IET63" s="1"/>
      <c r="IEU63" s="1"/>
      <c r="IEV63" s="1"/>
      <c r="IEW63" s="1"/>
      <c r="IEX63" s="1"/>
      <c r="IEY63" s="1"/>
      <c r="IEZ63" s="1"/>
      <c r="IFA63" s="1"/>
      <c r="IFB63" s="1"/>
      <c r="IFC63" s="1"/>
      <c r="IFD63" s="1"/>
      <c r="IFE63" s="1"/>
      <c r="IFF63" s="1"/>
      <c r="IFG63" s="1"/>
      <c r="IFH63" s="1"/>
      <c r="IFI63" s="1"/>
      <c r="IFJ63" s="1"/>
      <c r="IFK63" s="1"/>
      <c r="IFL63" s="1"/>
      <c r="IFM63" s="1"/>
      <c r="IFN63" s="1"/>
      <c r="IFO63" s="1"/>
      <c r="IFP63" s="1"/>
      <c r="IFQ63" s="1"/>
      <c r="IFR63" s="1"/>
      <c r="IFS63" s="1"/>
      <c r="IFT63" s="1"/>
      <c r="IFU63" s="1"/>
      <c r="IFV63" s="1"/>
      <c r="IFW63" s="1"/>
      <c r="IFX63" s="1"/>
      <c r="IFY63" s="1"/>
      <c r="IFZ63" s="1"/>
      <c r="IGA63" s="1"/>
      <c r="IGB63" s="1"/>
      <c r="IGC63" s="1"/>
      <c r="IGD63" s="1"/>
      <c r="IGE63" s="1"/>
      <c r="IGF63" s="1"/>
      <c r="IGG63" s="1"/>
      <c r="IGH63" s="1"/>
      <c r="IGI63" s="1"/>
      <c r="IGJ63" s="1"/>
      <c r="IGK63" s="1"/>
      <c r="IGL63" s="1"/>
      <c r="IGM63" s="1"/>
      <c r="IGN63" s="1"/>
      <c r="IGO63" s="1"/>
      <c r="IGP63" s="1"/>
      <c r="IGQ63" s="1"/>
      <c r="IGR63" s="1"/>
      <c r="IGS63" s="1"/>
      <c r="IGT63" s="1"/>
      <c r="IGU63" s="1"/>
      <c r="IGV63" s="1"/>
      <c r="IGW63" s="1"/>
      <c r="IGX63" s="1"/>
      <c r="IGY63" s="1"/>
      <c r="IGZ63" s="1"/>
      <c r="IHA63" s="1"/>
      <c r="IHB63" s="1"/>
      <c r="IHC63" s="1"/>
      <c r="IHD63" s="1"/>
      <c r="IHE63" s="1"/>
      <c r="IHF63" s="1"/>
      <c r="IHG63" s="1"/>
      <c r="IHH63" s="1"/>
      <c r="IHI63" s="1"/>
      <c r="IHJ63" s="1"/>
      <c r="IHK63" s="1"/>
      <c r="IHL63" s="1"/>
      <c r="IHM63" s="1"/>
      <c r="IHN63" s="1"/>
      <c r="IHO63" s="1"/>
      <c r="IHP63" s="1"/>
      <c r="IHQ63" s="1"/>
      <c r="IHR63" s="1"/>
      <c r="IHS63" s="1"/>
      <c r="IHT63" s="1"/>
      <c r="IHU63" s="1"/>
      <c r="IHV63" s="1"/>
      <c r="IHW63" s="1"/>
      <c r="IHX63" s="1"/>
      <c r="IHY63" s="1"/>
      <c r="IHZ63" s="1"/>
      <c r="IIA63" s="1"/>
      <c r="IIB63" s="1"/>
      <c r="IIC63" s="1"/>
      <c r="IID63" s="1"/>
      <c r="IIE63" s="1"/>
      <c r="IIF63" s="1"/>
      <c r="IIG63" s="1"/>
      <c r="IIH63" s="1"/>
      <c r="III63" s="1"/>
      <c r="IIJ63" s="1"/>
      <c r="IIK63" s="1"/>
      <c r="IIL63" s="1"/>
      <c r="IIM63" s="1"/>
      <c r="IIN63" s="1"/>
      <c r="IIO63" s="1"/>
      <c r="IIP63" s="1"/>
      <c r="IIQ63" s="1"/>
      <c r="IIR63" s="1"/>
      <c r="IIS63" s="1"/>
      <c r="IIT63" s="1"/>
      <c r="IIU63" s="1"/>
      <c r="IIV63" s="1"/>
      <c r="IIW63" s="1"/>
      <c r="IIX63" s="1"/>
      <c r="IIY63" s="1"/>
      <c r="IIZ63" s="1"/>
      <c r="IJA63" s="1"/>
      <c r="IJB63" s="1"/>
      <c r="IJC63" s="1"/>
      <c r="IJD63" s="1"/>
      <c r="IJE63" s="1"/>
      <c r="IJF63" s="1"/>
      <c r="IJG63" s="1"/>
      <c r="IJH63" s="1"/>
      <c r="IJI63" s="1"/>
      <c r="IJJ63" s="1"/>
      <c r="IJK63" s="1"/>
      <c r="IJL63" s="1"/>
      <c r="IJM63" s="1"/>
      <c r="IJN63" s="1"/>
      <c r="IJO63" s="1"/>
      <c r="IJP63" s="1"/>
      <c r="IJQ63" s="1"/>
      <c r="IJR63" s="1"/>
      <c r="IJS63" s="1"/>
      <c r="IJT63" s="1"/>
      <c r="IJU63" s="1"/>
      <c r="IJV63" s="1"/>
      <c r="IJW63" s="1"/>
      <c r="IJX63" s="1"/>
      <c r="IJY63" s="1"/>
      <c r="IJZ63" s="1"/>
      <c r="IKA63" s="1"/>
      <c r="IKB63" s="1"/>
      <c r="IKC63" s="1"/>
      <c r="IKD63" s="1"/>
      <c r="IKE63" s="1"/>
      <c r="IKF63" s="1"/>
      <c r="IKG63" s="1"/>
      <c r="IKH63" s="1"/>
      <c r="IKI63" s="1"/>
      <c r="IKJ63" s="1"/>
      <c r="IKK63" s="1"/>
      <c r="IKL63" s="1"/>
      <c r="IKM63" s="1"/>
      <c r="IKN63" s="1"/>
      <c r="IKO63" s="1"/>
      <c r="IKP63" s="1"/>
      <c r="IKQ63" s="1"/>
      <c r="IKR63" s="1"/>
      <c r="IKS63" s="1"/>
      <c r="IKT63" s="1"/>
      <c r="IKU63" s="1"/>
      <c r="IKV63" s="1"/>
      <c r="IKW63" s="1"/>
      <c r="IKX63" s="1"/>
      <c r="IKY63" s="1"/>
      <c r="IKZ63" s="1"/>
      <c r="ILA63" s="1"/>
      <c r="ILB63" s="1"/>
      <c r="ILC63" s="1"/>
      <c r="ILD63" s="1"/>
      <c r="ILE63" s="1"/>
      <c r="ILF63" s="1"/>
      <c r="ILG63" s="1"/>
      <c r="ILH63" s="1"/>
      <c r="ILI63" s="1"/>
      <c r="ILJ63" s="1"/>
      <c r="ILK63" s="1"/>
      <c r="ILL63" s="1"/>
      <c r="ILM63" s="1"/>
      <c r="ILN63" s="1"/>
      <c r="ILO63" s="1"/>
      <c r="ILP63" s="1"/>
      <c r="ILQ63" s="1"/>
      <c r="ILR63" s="1"/>
      <c r="ILS63" s="1"/>
      <c r="ILT63" s="1"/>
      <c r="ILU63" s="1"/>
      <c r="ILV63" s="1"/>
      <c r="ILW63" s="1"/>
      <c r="ILX63" s="1"/>
      <c r="ILY63" s="1"/>
      <c r="ILZ63" s="1"/>
      <c r="IMA63" s="1"/>
      <c r="IMB63" s="1"/>
      <c r="IMC63" s="1"/>
      <c r="IMD63" s="1"/>
      <c r="IME63" s="1"/>
      <c r="IMF63" s="1"/>
      <c r="IMG63" s="1"/>
      <c r="IMH63" s="1"/>
      <c r="IMI63" s="1"/>
      <c r="IMJ63" s="1"/>
      <c r="IMK63" s="1"/>
      <c r="IML63" s="1"/>
      <c r="IMM63" s="1"/>
      <c r="IMN63" s="1"/>
      <c r="IMO63" s="1"/>
      <c r="IMP63" s="1"/>
      <c r="IMQ63" s="1"/>
      <c r="IMR63" s="1"/>
      <c r="IMS63" s="1"/>
      <c r="IMT63" s="1"/>
      <c r="IMU63" s="1"/>
      <c r="IMV63" s="1"/>
      <c r="IMW63" s="1"/>
      <c r="IMX63" s="1"/>
      <c r="IMY63" s="1"/>
      <c r="IMZ63" s="1"/>
      <c r="INA63" s="1"/>
      <c r="INB63" s="1"/>
      <c r="INC63" s="1"/>
      <c r="IND63" s="1"/>
      <c r="INE63" s="1"/>
      <c r="INF63" s="1"/>
      <c r="ING63" s="1"/>
      <c r="INH63" s="1"/>
      <c r="INI63" s="1"/>
      <c r="INJ63" s="1"/>
      <c r="INK63" s="1"/>
      <c r="INL63" s="1"/>
      <c r="INM63" s="1"/>
      <c r="INN63" s="1"/>
      <c r="INO63" s="1"/>
      <c r="INP63" s="1"/>
      <c r="INQ63" s="1"/>
      <c r="INR63" s="1"/>
      <c r="INS63" s="1"/>
      <c r="INT63" s="1"/>
      <c r="INU63" s="1"/>
      <c r="INV63" s="1"/>
      <c r="INW63" s="1"/>
      <c r="INX63" s="1"/>
      <c r="INY63" s="1"/>
      <c r="INZ63" s="1"/>
      <c r="IOA63" s="1"/>
      <c r="IOB63" s="1"/>
      <c r="IOC63" s="1"/>
      <c r="IOD63" s="1"/>
      <c r="IOE63" s="1"/>
      <c r="IOF63" s="1"/>
      <c r="IOG63" s="1"/>
      <c r="IOH63" s="1"/>
      <c r="IOI63" s="1"/>
      <c r="IOJ63" s="1"/>
      <c r="IOK63" s="1"/>
      <c r="IOL63" s="1"/>
      <c r="IOM63" s="1"/>
      <c r="ION63" s="1"/>
      <c r="IOO63" s="1"/>
      <c r="IOP63" s="1"/>
      <c r="IOQ63" s="1"/>
      <c r="IOR63" s="1"/>
      <c r="IOS63" s="1"/>
      <c r="IOT63" s="1"/>
      <c r="IOU63" s="1"/>
      <c r="IOV63" s="1"/>
      <c r="IOW63" s="1"/>
      <c r="IOX63" s="1"/>
      <c r="IOY63" s="1"/>
      <c r="IOZ63" s="1"/>
      <c r="IPA63" s="1"/>
      <c r="IPB63" s="1"/>
      <c r="IPC63" s="1"/>
      <c r="IPD63" s="1"/>
      <c r="IPE63" s="1"/>
      <c r="IPF63" s="1"/>
      <c r="IPG63" s="1"/>
      <c r="IPH63" s="1"/>
      <c r="IPI63" s="1"/>
      <c r="IPJ63" s="1"/>
      <c r="IPK63" s="1"/>
      <c r="IPL63" s="1"/>
      <c r="IPM63" s="1"/>
      <c r="IPN63" s="1"/>
      <c r="IPO63" s="1"/>
      <c r="IPP63" s="1"/>
      <c r="IPQ63" s="1"/>
      <c r="IPR63" s="1"/>
      <c r="IPS63" s="1"/>
      <c r="IPT63" s="1"/>
      <c r="IPU63" s="1"/>
      <c r="IPV63" s="1"/>
      <c r="IPW63" s="1"/>
      <c r="IPX63" s="1"/>
      <c r="IPY63" s="1"/>
      <c r="IPZ63" s="1"/>
      <c r="IQA63" s="1"/>
      <c r="IQB63" s="1"/>
      <c r="IQC63" s="1"/>
      <c r="IQD63" s="1"/>
      <c r="IQE63" s="1"/>
      <c r="IQF63" s="1"/>
      <c r="IQG63" s="1"/>
      <c r="IQH63" s="1"/>
      <c r="IQI63" s="1"/>
      <c r="IQJ63" s="1"/>
      <c r="IQK63" s="1"/>
      <c r="IQL63" s="1"/>
      <c r="IQM63" s="1"/>
      <c r="IQN63" s="1"/>
      <c r="IQO63" s="1"/>
      <c r="IQP63" s="1"/>
      <c r="IQQ63" s="1"/>
      <c r="IQR63" s="1"/>
      <c r="IQS63" s="1"/>
      <c r="IQT63" s="1"/>
      <c r="IQU63" s="1"/>
      <c r="IQV63" s="1"/>
      <c r="IQW63" s="1"/>
      <c r="IQX63" s="1"/>
      <c r="IQY63" s="1"/>
      <c r="IQZ63" s="1"/>
      <c r="IRA63" s="1"/>
      <c r="IRB63" s="1"/>
      <c r="IRC63" s="1"/>
      <c r="IRD63" s="1"/>
      <c r="IRE63" s="1"/>
      <c r="IRF63" s="1"/>
      <c r="IRG63" s="1"/>
      <c r="IRH63" s="1"/>
      <c r="IRI63" s="1"/>
      <c r="IRJ63" s="1"/>
      <c r="IRK63" s="1"/>
      <c r="IRL63" s="1"/>
      <c r="IRM63" s="1"/>
      <c r="IRN63" s="1"/>
      <c r="IRO63" s="1"/>
      <c r="IRP63" s="1"/>
      <c r="IRQ63" s="1"/>
      <c r="IRR63" s="1"/>
      <c r="IRS63" s="1"/>
      <c r="IRT63" s="1"/>
      <c r="IRU63" s="1"/>
      <c r="IRV63" s="1"/>
      <c r="IRW63" s="1"/>
      <c r="IRX63" s="1"/>
      <c r="IRY63" s="1"/>
      <c r="IRZ63" s="1"/>
      <c r="ISA63" s="1"/>
      <c r="ISB63" s="1"/>
      <c r="ISC63" s="1"/>
      <c r="ISD63" s="1"/>
      <c r="ISE63" s="1"/>
      <c r="ISF63" s="1"/>
      <c r="ISG63" s="1"/>
      <c r="ISH63" s="1"/>
      <c r="ISI63" s="1"/>
      <c r="ISJ63" s="1"/>
      <c r="ISK63" s="1"/>
      <c r="ISL63" s="1"/>
      <c r="ISM63" s="1"/>
      <c r="ISN63" s="1"/>
      <c r="ISO63" s="1"/>
      <c r="ISP63" s="1"/>
      <c r="ISQ63" s="1"/>
      <c r="ISR63" s="1"/>
      <c r="ISS63" s="1"/>
      <c r="IST63" s="1"/>
      <c r="ISU63" s="1"/>
      <c r="ISV63" s="1"/>
      <c r="ISW63" s="1"/>
      <c r="ISX63" s="1"/>
      <c r="ISY63" s="1"/>
      <c r="ISZ63" s="1"/>
      <c r="ITA63" s="1"/>
      <c r="ITB63" s="1"/>
      <c r="ITC63" s="1"/>
      <c r="ITD63" s="1"/>
      <c r="ITE63" s="1"/>
      <c r="ITF63" s="1"/>
      <c r="ITG63" s="1"/>
      <c r="ITH63" s="1"/>
      <c r="ITI63" s="1"/>
      <c r="ITJ63" s="1"/>
      <c r="ITK63" s="1"/>
      <c r="ITL63" s="1"/>
      <c r="ITM63" s="1"/>
      <c r="ITN63" s="1"/>
      <c r="ITO63" s="1"/>
      <c r="ITP63" s="1"/>
      <c r="ITQ63" s="1"/>
      <c r="ITR63" s="1"/>
      <c r="ITS63" s="1"/>
      <c r="ITT63" s="1"/>
      <c r="ITU63" s="1"/>
      <c r="ITV63" s="1"/>
      <c r="ITW63" s="1"/>
      <c r="ITX63" s="1"/>
      <c r="ITY63" s="1"/>
      <c r="ITZ63" s="1"/>
      <c r="IUA63" s="1"/>
      <c r="IUB63" s="1"/>
      <c r="IUC63" s="1"/>
      <c r="IUD63" s="1"/>
      <c r="IUE63" s="1"/>
      <c r="IUF63" s="1"/>
      <c r="IUG63" s="1"/>
      <c r="IUH63" s="1"/>
      <c r="IUI63" s="1"/>
      <c r="IUJ63" s="1"/>
      <c r="IUK63" s="1"/>
      <c r="IUL63" s="1"/>
      <c r="IUM63" s="1"/>
      <c r="IUN63" s="1"/>
      <c r="IUO63" s="1"/>
      <c r="IUP63" s="1"/>
      <c r="IUQ63" s="1"/>
      <c r="IUR63" s="1"/>
      <c r="IUS63" s="1"/>
      <c r="IUT63" s="1"/>
      <c r="IUU63" s="1"/>
      <c r="IUV63" s="1"/>
      <c r="IUW63" s="1"/>
      <c r="IUX63" s="1"/>
      <c r="IUY63" s="1"/>
      <c r="IUZ63" s="1"/>
      <c r="IVA63" s="1"/>
      <c r="IVB63" s="1"/>
      <c r="IVC63" s="1"/>
      <c r="IVD63" s="1"/>
      <c r="IVE63" s="1"/>
      <c r="IVF63" s="1"/>
      <c r="IVG63" s="1"/>
      <c r="IVH63" s="1"/>
      <c r="IVI63" s="1"/>
      <c r="IVJ63" s="1"/>
      <c r="IVK63" s="1"/>
      <c r="IVL63" s="1"/>
      <c r="IVM63" s="1"/>
      <c r="IVN63" s="1"/>
      <c r="IVO63" s="1"/>
      <c r="IVP63" s="1"/>
      <c r="IVQ63" s="1"/>
      <c r="IVR63" s="1"/>
      <c r="IVS63" s="1"/>
      <c r="IVT63" s="1"/>
      <c r="IVU63" s="1"/>
      <c r="IVV63" s="1"/>
      <c r="IVW63" s="1"/>
      <c r="IVX63" s="1"/>
      <c r="IVY63" s="1"/>
      <c r="IVZ63" s="1"/>
      <c r="IWA63" s="1"/>
      <c r="IWB63" s="1"/>
      <c r="IWC63" s="1"/>
      <c r="IWD63" s="1"/>
      <c r="IWE63" s="1"/>
      <c r="IWF63" s="1"/>
      <c r="IWG63" s="1"/>
      <c r="IWH63" s="1"/>
      <c r="IWI63" s="1"/>
      <c r="IWJ63" s="1"/>
      <c r="IWK63" s="1"/>
      <c r="IWL63" s="1"/>
      <c r="IWM63" s="1"/>
      <c r="IWN63" s="1"/>
      <c r="IWO63" s="1"/>
      <c r="IWP63" s="1"/>
      <c r="IWQ63" s="1"/>
      <c r="IWR63" s="1"/>
      <c r="IWS63" s="1"/>
      <c r="IWT63" s="1"/>
      <c r="IWU63" s="1"/>
      <c r="IWV63" s="1"/>
      <c r="IWW63" s="1"/>
      <c r="IWX63" s="1"/>
      <c r="IWY63" s="1"/>
      <c r="IWZ63" s="1"/>
      <c r="IXA63" s="1"/>
      <c r="IXB63" s="1"/>
      <c r="IXC63" s="1"/>
      <c r="IXD63" s="1"/>
      <c r="IXE63" s="1"/>
      <c r="IXF63" s="1"/>
      <c r="IXG63" s="1"/>
      <c r="IXH63" s="1"/>
      <c r="IXI63" s="1"/>
      <c r="IXJ63" s="1"/>
      <c r="IXK63" s="1"/>
      <c r="IXL63" s="1"/>
      <c r="IXM63" s="1"/>
      <c r="IXN63" s="1"/>
      <c r="IXO63" s="1"/>
      <c r="IXP63" s="1"/>
      <c r="IXQ63" s="1"/>
      <c r="IXR63" s="1"/>
      <c r="IXS63" s="1"/>
      <c r="IXT63" s="1"/>
      <c r="IXU63" s="1"/>
      <c r="IXV63" s="1"/>
      <c r="IXW63" s="1"/>
      <c r="IXX63" s="1"/>
      <c r="IXY63" s="1"/>
      <c r="IXZ63" s="1"/>
      <c r="IYA63" s="1"/>
      <c r="IYB63" s="1"/>
      <c r="IYC63" s="1"/>
      <c r="IYD63" s="1"/>
      <c r="IYE63" s="1"/>
      <c r="IYF63" s="1"/>
      <c r="IYG63" s="1"/>
      <c r="IYH63" s="1"/>
      <c r="IYI63" s="1"/>
      <c r="IYJ63" s="1"/>
      <c r="IYK63" s="1"/>
      <c r="IYL63" s="1"/>
      <c r="IYM63" s="1"/>
      <c r="IYN63" s="1"/>
      <c r="IYO63" s="1"/>
      <c r="IYP63" s="1"/>
      <c r="IYQ63" s="1"/>
      <c r="IYR63" s="1"/>
      <c r="IYS63" s="1"/>
      <c r="IYT63" s="1"/>
      <c r="IYU63" s="1"/>
      <c r="IYV63" s="1"/>
      <c r="IYW63" s="1"/>
      <c r="IYX63" s="1"/>
      <c r="IYY63" s="1"/>
      <c r="IYZ63" s="1"/>
      <c r="IZA63" s="1"/>
      <c r="IZB63" s="1"/>
      <c r="IZC63" s="1"/>
      <c r="IZD63" s="1"/>
      <c r="IZE63" s="1"/>
      <c r="IZF63" s="1"/>
      <c r="IZG63" s="1"/>
      <c r="IZH63" s="1"/>
      <c r="IZI63" s="1"/>
      <c r="IZJ63" s="1"/>
      <c r="IZK63" s="1"/>
      <c r="IZL63" s="1"/>
      <c r="IZM63" s="1"/>
      <c r="IZN63" s="1"/>
      <c r="IZO63" s="1"/>
      <c r="IZP63" s="1"/>
      <c r="IZQ63" s="1"/>
      <c r="IZR63" s="1"/>
      <c r="IZS63" s="1"/>
      <c r="IZT63" s="1"/>
      <c r="IZU63" s="1"/>
      <c r="IZV63" s="1"/>
      <c r="IZW63" s="1"/>
      <c r="IZX63" s="1"/>
      <c r="IZY63" s="1"/>
      <c r="IZZ63" s="1"/>
      <c r="JAA63" s="1"/>
      <c r="JAB63" s="1"/>
      <c r="JAC63" s="1"/>
      <c r="JAD63" s="1"/>
      <c r="JAE63" s="1"/>
      <c r="JAF63" s="1"/>
      <c r="JAG63" s="1"/>
      <c r="JAH63" s="1"/>
      <c r="JAI63" s="1"/>
      <c r="JAJ63" s="1"/>
      <c r="JAK63" s="1"/>
      <c r="JAL63" s="1"/>
      <c r="JAM63" s="1"/>
      <c r="JAN63" s="1"/>
      <c r="JAO63" s="1"/>
      <c r="JAP63" s="1"/>
      <c r="JAQ63" s="1"/>
      <c r="JAR63" s="1"/>
      <c r="JAS63" s="1"/>
      <c r="JAT63" s="1"/>
      <c r="JAU63" s="1"/>
      <c r="JAV63" s="1"/>
      <c r="JAW63" s="1"/>
      <c r="JAX63" s="1"/>
      <c r="JAY63" s="1"/>
      <c r="JAZ63" s="1"/>
      <c r="JBA63" s="1"/>
      <c r="JBB63" s="1"/>
      <c r="JBC63" s="1"/>
      <c r="JBD63" s="1"/>
      <c r="JBE63" s="1"/>
      <c r="JBF63" s="1"/>
      <c r="JBG63" s="1"/>
      <c r="JBH63" s="1"/>
      <c r="JBI63" s="1"/>
      <c r="JBJ63" s="1"/>
      <c r="JBK63" s="1"/>
      <c r="JBL63" s="1"/>
      <c r="JBM63" s="1"/>
      <c r="JBN63" s="1"/>
      <c r="JBO63" s="1"/>
      <c r="JBP63" s="1"/>
      <c r="JBQ63" s="1"/>
      <c r="JBR63" s="1"/>
      <c r="JBS63" s="1"/>
      <c r="JBT63" s="1"/>
      <c r="JBU63" s="1"/>
      <c r="JBV63" s="1"/>
      <c r="JBW63" s="1"/>
      <c r="JBX63" s="1"/>
      <c r="JBY63" s="1"/>
      <c r="JBZ63" s="1"/>
      <c r="JCA63" s="1"/>
      <c r="JCB63" s="1"/>
      <c r="JCC63" s="1"/>
      <c r="JCD63" s="1"/>
      <c r="JCE63" s="1"/>
      <c r="JCF63" s="1"/>
      <c r="JCG63" s="1"/>
      <c r="JCH63" s="1"/>
      <c r="JCI63" s="1"/>
      <c r="JCJ63" s="1"/>
      <c r="JCK63" s="1"/>
      <c r="JCL63" s="1"/>
      <c r="JCM63" s="1"/>
      <c r="JCN63" s="1"/>
      <c r="JCO63" s="1"/>
      <c r="JCP63" s="1"/>
      <c r="JCQ63" s="1"/>
      <c r="JCR63" s="1"/>
      <c r="JCS63" s="1"/>
      <c r="JCT63" s="1"/>
      <c r="JCU63" s="1"/>
      <c r="JCV63" s="1"/>
      <c r="JCW63" s="1"/>
      <c r="JCX63" s="1"/>
      <c r="JCY63" s="1"/>
      <c r="JCZ63" s="1"/>
      <c r="JDA63" s="1"/>
      <c r="JDB63" s="1"/>
      <c r="JDC63" s="1"/>
      <c r="JDD63" s="1"/>
      <c r="JDE63" s="1"/>
      <c r="JDF63" s="1"/>
      <c r="JDG63" s="1"/>
      <c r="JDH63" s="1"/>
      <c r="JDI63" s="1"/>
      <c r="JDJ63" s="1"/>
      <c r="JDK63" s="1"/>
      <c r="JDL63" s="1"/>
      <c r="JDM63" s="1"/>
      <c r="JDN63" s="1"/>
      <c r="JDO63" s="1"/>
      <c r="JDP63" s="1"/>
      <c r="JDQ63" s="1"/>
      <c r="JDR63" s="1"/>
      <c r="JDS63" s="1"/>
      <c r="JDT63" s="1"/>
      <c r="JDU63" s="1"/>
      <c r="JDV63" s="1"/>
      <c r="JDW63" s="1"/>
      <c r="JDX63" s="1"/>
      <c r="JDY63" s="1"/>
      <c r="JDZ63" s="1"/>
      <c r="JEA63" s="1"/>
      <c r="JEB63" s="1"/>
      <c r="JEC63" s="1"/>
      <c r="JED63" s="1"/>
      <c r="JEE63" s="1"/>
      <c r="JEF63" s="1"/>
      <c r="JEG63" s="1"/>
      <c r="JEH63" s="1"/>
      <c r="JEI63" s="1"/>
      <c r="JEJ63" s="1"/>
      <c r="JEK63" s="1"/>
      <c r="JEL63" s="1"/>
      <c r="JEM63" s="1"/>
      <c r="JEN63" s="1"/>
      <c r="JEO63" s="1"/>
      <c r="JEP63" s="1"/>
      <c r="JEQ63" s="1"/>
      <c r="JER63" s="1"/>
      <c r="JES63" s="1"/>
      <c r="JET63" s="1"/>
      <c r="JEU63" s="1"/>
      <c r="JEV63" s="1"/>
      <c r="JEW63" s="1"/>
      <c r="JEX63" s="1"/>
      <c r="JEY63" s="1"/>
      <c r="JEZ63" s="1"/>
      <c r="JFA63" s="1"/>
      <c r="JFB63" s="1"/>
      <c r="JFC63" s="1"/>
      <c r="JFD63" s="1"/>
      <c r="JFE63" s="1"/>
      <c r="JFF63" s="1"/>
      <c r="JFG63" s="1"/>
      <c r="JFH63" s="1"/>
      <c r="JFI63" s="1"/>
      <c r="JFJ63" s="1"/>
      <c r="JFK63" s="1"/>
      <c r="JFL63" s="1"/>
      <c r="JFM63" s="1"/>
      <c r="JFN63" s="1"/>
      <c r="JFO63" s="1"/>
      <c r="JFP63" s="1"/>
      <c r="JFQ63" s="1"/>
      <c r="JFR63" s="1"/>
      <c r="JFS63" s="1"/>
      <c r="JFT63" s="1"/>
      <c r="JFU63" s="1"/>
      <c r="JFV63" s="1"/>
      <c r="JFW63" s="1"/>
      <c r="JFX63" s="1"/>
      <c r="JFY63" s="1"/>
      <c r="JFZ63" s="1"/>
      <c r="JGA63" s="1"/>
      <c r="JGB63" s="1"/>
      <c r="JGC63" s="1"/>
      <c r="JGD63" s="1"/>
      <c r="JGE63" s="1"/>
      <c r="JGF63" s="1"/>
      <c r="JGG63" s="1"/>
      <c r="JGH63" s="1"/>
      <c r="JGI63" s="1"/>
      <c r="JGJ63" s="1"/>
      <c r="JGK63" s="1"/>
      <c r="JGL63" s="1"/>
      <c r="JGM63" s="1"/>
      <c r="JGN63" s="1"/>
      <c r="JGO63" s="1"/>
      <c r="JGP63" s="1"/>
      <c r="JGQ63" s="1"/>
      <c r="JGR63" s="1"/>
      <c r="JGS63" s="1"/>
      <c r="JGT63" s="1"/>
      <c r="JGU63" s="1"/>
      <c r="JGV63" s="1"/>
      <c r="JGW63" s="1"/>
      <c r="JGX63" s="1"/>
      <c r="JGY63" s="1"/>
      <c r="JGZ63" s="1"/>
      <c r="JHA63" s="1"/>
      <c r="JHB63" s="1"/>
      <c r="JHC63" s="1"/>
      <c r="JHD63" s="1"/>
      <c r="JHE63" s="1"/>
      <c r="JHF63" s="1"/>
      <c r="JHG63" s="1"/>
      <c r="JHH63" s="1"/>
      <c r="JHI63" s="1"/>
      <c r="JHJ63" s="1"/>
      <c r="JHK63" s="1"/>
      <c r="JHL63" s="1"/>
      <c r="JHM63" s="1"/>
      <c r="JHN63" s="1"/>
      <c r="JHO63" s="1"/>
      <c r="JHP63" s="1"/>
      <c r="JHQ63" s="1"/>
      <c r="JHR63" s="1"/>
      <c r="JHS63" s="1"/>
      <c r="JHT63" s="1"/>
      <c r="JHU63" s="1"/>
      <c r="JHV63" s="1"/>
      <c r="JHW63" s="1"/>
      <c r="JHX63" s="1"/>
      <c r="JHY63" s="1"/>
      <c r="JHZ63" s="1"/>
      <c r="JIA63" s="1"/>
      <c r="JIB63" s="1"/>
      <c r="JIC63" s="1"/>
      <c r="JID63" s="1"/>
      <c r="JIE63" s="1"/>
      <c r="JIF63" s="1"/>
      <c r="JIG63" s="1"/>
      <c r="JIH63" s="1"/>
      <c r="JII63" s="1"/>
      <c r="JIJ63" s="1"/>
      <c r="JIK63" s="1"/>
      <c r="JIL63" s="1"/>
      <c r="JIM63" s="1"/>
      <c r="JIN63" s="1"/>
      <c r="JIO63" s="1"/>
      <c r="JIP63" s="1"/>
      <c r="JIQ63" s="1"/>
      <c r="JIR63" s="1"/>
      <c r="JIS63" s="1"/>
      <c r="JIT63" s="1"/>
      <c r="JIU63" s="1"/>
      <c r="JIV63" s="1"/>
      <c r="JIW63" s="1"/>
      <c r="JIX63" s="1"/>
      <c r="JIY63" s="1"/>
      <c r="JIZ63" s="1"/>
      <c r="JJA63" s="1"/>
      <c r="JJB63" s="1"/>
      <c r="JJC63" s="1"/>
      <c r="JJD63" s="1"/>
      <c r="JJE63" s="1"/>
      <c r="JJF63" s="1"/>
      <c r="JJG63" s="1"/>
      <c r="JJH63" s="1"/>
      <c r="JJI63" s="1"/>
      <c r="JJJ63" s="1"/>
      <c r="JJK63" s="1"/>
      <c r="JJL63" s="1"/>
      <c r="JJM63" s="1"/>
      <c r="JJN63" s="1"/>
      <c r="JJO63" s="1"/>
      <c r="JJP63" s="1"/>
      <c r="JJQ63" s="1"/>
      <c r="JJR63" s="1"/>
      <c r="JJS63" s="1"/>
      <c r="JJT63" s="1"/>
      <c r="JJU63" s="1"/>
      <c r="JJV63" s="1"/>
      <c r="JJW63" s="1"/>
      <c r="JJX63" s="1"/>
      <c r="JJY63" s="1"/>
      <c r="JJZ63" s="1"/>
      <c r="JKA63" s="1"/>
      <c r="JKB63" s="1"/>
      <c r="JKC63" s="1"/>
      <c r="JKD63" s="1"/>
      <c r="JKE63" s="1"/>
      <c r="JKF63" s="1"/>
      <c r="JKG63" s="1"/>
      <c r="JKH63" s="1"/>
      <c r="JKI63" s="1"/>
      <c r="JKJ63" s="1"/>
      <c r="JKK63" s="1"/>
      <c r="JKL63" s="1"/>
      <c r="JKM63" s="1"/>
      <c r="JKN63" s="1"/>
      <c r="JKO63" s="1"/>
      <c r="JKP63" s="1"/>
      <c r="JKQ63" s="1"/>
      <c r="JKR63" s="1"/>
      <c r="JKS63" s="1"/>
      <c r="JKT63" s="1"/>
      <c r="JKU63" s="1"/>
      <c r="JKV63" s="1"/>
      <c r="JKW63" s="1"/>
      <c r="JKX63" s="1"/>
      <c r="JKY63" s="1"/>
      <c r="JKZ63" s="1"/>
      <c r="JLA63" s="1"/>
      <c r="JLB63" s="1"/>
      <c r="JLC63" s="1"/>
      <c r="JLD63" s="1"/>
      <c r="JLE63" s="1"/>
      <c r="JLF63" s="1"/>
      <c r="JLG63" s="1"/>
      <c r="JLH63" s="1"/>
      <c r="JLI63" s="1"/>
      <c r="JLJ63" s="1"/>
      <c r="JLK63" s="1"/>
      <c r="JLL63" s="1"/>
      <c r="JLM63" s="1"/>
      <c r="JLN63" s="1"/>
      <c r="JLO63" s="1"/>
      <c r="JLP63" s="1"/>
      <c r="JLQ63" s="1"/>
      <c r="JLR63" s="1"/>
      <c r="JLS63" s="1"/>
      <c r="JLT63" s="1"/>
      <c r="JLU63" s="1"/>
      <c r="JLV63" s="1"/>
      <c r="JLW63" s="1"/>
      <c r="JLX63" s="1"/>
      <c r="JLY63" s="1"/>
      <c r="JLZ63" s="1"/>
      <c r="JMA63" s="1"/>
      <c r="JMB63" s="1"/>
      <c r="JMC63" s="1"/>
      <c r="JMD63" s="1"/>
      <c r="JME63" s="1"/>
      <c r="JMF63" s="1"/>
      <c r="JMG63" s="1"/>
      <c r="JMH63" s="1"/>
      <c r="JMI63" s="1"/>
      <c r="JMJ63" s="1"/>
      <c r="JMK63" s="1"/>
      <c r="JML63" s="1"/>
      <c r="JMM63" s="1"/>
      <c r="JMN63" s="1"/>
      <c r="JMO63" s="1"/>
      <c r="JMP63" s="1"/>
      <c r="JMQ63" s="1"/>
      <c r="JMR63" s="1"/>
      <c r="JMS63" s="1"/>
      <c r="JMT63" s="1"/>
      <c r="JMU63" s="1"/>
      <c r="JMV63" s="1"/>
      <c r="JMW63" s="1"/>
      <c r="JMX63" s="1"/>
      <c r="JMY63" s="1"/>
      <c r="JMZ63" s="1"/>
      <c r="JNA63" s="1"/>
      <c r="JNB63" s="1"/>
      <c r="JNC63" s="1"/>
      <c r="JND63" s="1"/>
      <c r="JNE63" s="1"/>
      <c r="JNF63" s="1"/>
      <c r="JNG63" s="1"/>
      <c r="JNH63" s="1"/>
      <c r="JNI63" s="1"/>
      <c r="JNJ63" s="1"/>
      <c r="JNK63" s="1"/>
      <c r="JNL63" s="1"/>
      <c r="JNM63" s="1"/>
      <c r="JNN63" s="1"/>
      <c r="JNO63" s="1"/>
      <c r="JNP63" s="1"/>
      <c r="JNQ63" s="1"/>
      <c r="JNR63" s="1"/>
      <c r="JNS63" s="1"/>
      <c r="JNT63" s="1"/>
      <c r="JNU63" s="1"/>
      <c r="JNV63" s="1"/>
      <c r="JNW63" s="1"/>
      <c r="JNX63" s="1"/>
      <c r="JNY63" s="1"/>
      <c r="JNZ63" s="1"/>
      <c r="JOA63" s="1"/>
      <c r="JOB63" s="1"/>
      <c r="JOC63" s="1"/>
      <c r="JOD63" s="1"/>
      <c r="JOE63" s="1"/>
      <c r="JOF63" s="1"/>
      <c r="JOG63" s="1"/>
      <c r="JOH63" s="1"/>
      <c r="JOI63" s="1"/>
      <c r="JOJ63" s="1"/>
      <c r="JOK63" s="1"/>
      <c r="JOL63" s="1"/>
      <c r="JOM63" s="1"/>
      <c r="JON63" s="1"/>
      <c r="JOO63" s="1"/>
      <c r="JOP63" s="1"/>
      <c r="JOQ63" s="1"/>
      <c r="JOR63" s="1"/>
      <c r="JOS63" s="1"/>
      <c r="JOT63" s="1"/>
      <c r="JOU63" s="1"/>
      <c r="JOV63" s="1"/>
      <c r="JOW63" s="1"/>
      <c r="JOX63" s="1"/>
      <c r="JOY63" s="1"/>
      <c r="JOZ63" s="1"/>
      <c r="JPA63" s="1"/>
      <c r="JPB63" s="1"/>
      <c r="JPC63" s="1"/>
      <c r="JPD63" s="1"/>
      <c r="JPE63" s="1"/>
      <c r="JPF63" s="1"/>
      <c r="JPG63" s="1"/>
      <c r="JPH63" s="1"/>
      <c r="JPI63" s="1"/>
      <c r="JPJ63" s="1"/>
      <c r="JPK63" s="1"/>
      <c r="JPL63" s="1"/>
      <c r="JPM63" s="1"/>
      <c r="JPN63" s="1"/>
      <c r="JPO63" s="1"/>
      <c r="JPP63" s="1"/>
      <c r="JPQ63" s="1"/>
      <c r="JPR63" s="1"/>
      <c r="JPS63" s="1"/>
      <c r="JPT63" s="1"/>
      <c r="JPU63" s="1"/>
      <c r="JPV63" s="1"/>
      <c r="JPW63" s="1"/>
      <c r="JPX63" s="1"/>
      <c r="JPY63" s="1"/>
      <c r="JPZ63" s="1"/>
      <c r="JQA63" s="1"/>
      <c r="JQB63" s="1"/>
      <c r="JQC63" s="1"/>
      <c r="JQD63" s="1"/>
      <c r="JQE63" s="1"/>
      <c r="JQF63" s="1"/>
      <c r="JQG63" s="1"/>
      <c r="JQH63" s="1"/>
      <c r="JQI63" s="1"/>
      <c r="JQJ63" s="1"/>
      <c r="JQK63" s="1"/>
      <c r="JQL63" s="1"/>
      <c r="JQM63" s="1"/>
      <c r="JQN63" s="1"/>
      <c r="JQO63" s="1"/>
      <c r="JQP63" s="1"/>
      <c r="JQQ63" s="1"/>
      <c r="JQR63" s="1"/>
      <c r="JQS63" s="1"/>
      <c r="JQT63" s="1"/>
      <c r="JQU63" s="1"/>
      <c r="JQV63" s="1"/>
      <c r="JQW63" s="1"/>
      <c r="JQX63" s="1"/>
      <c r="JQY63" s="1"/>
      <c r="JQZ63" s="1"/>
      <c r="JRA63" s="1"/>
      <c r="JRB63" s="1"/>
      <c r="JRC63" s="1"/>
      <c r="JRD63" s="1"/>
      <c r="JRE63" s="1"/>
      <c r="JRF63" s="1"/>
      <c r="JRG63" s="1"/>
      <c r="JRH63" s="1"/>
      <c r="JRI63" s="1"/>
      <c r="JRJ63" s="1"/>
      <c r="JRK63" s="1"/>
      <c r="JRL63" s="1"/>
      <c r="JRM63" s="1"/>
      <c r="JRN63" s="1"/>
      <c r="JRO63" s="1"/>
      <c r="JRP63" s="1"/>
      <c r="JRQ63" s="1"/>
      <c r="JRR63" s="1"/>
      <c r="JRS63" s="1"/>
      <c r="JRT63" s="1"/>
      <c r="JRU63" s="1"/>
      <c r="JRV63" s="1"/>
      <c r="JRW63" s="1"/>
      <c r="JRX63" s="1"/>
      <c r="JRY63" s="1"/>
      <c r="JRZ63" s="1"/>
      <c r="JSA63" s="1"/>
      <c r="JSB63" s="1"/>
      <c r="JSC63" s="1"/>
      <c r="JSD63" s="1"/>
      <c r="JSE63" s="1"/>
      <c r="JSF63" s="1"/>
      <c r="JSG63" s="1"/>
      <c r="JSH63" s="1"/>
      <c r="JSI63" s="1"/>
      <c r="JSJ63" s="1"/>
      <c r="JSK63" s="1"/>
      <c r="JSL63" s="1"/>
      <c r="JSM63" s="1"/>
      <c r="JSN63" s="1"/>
      <c r="JSO63" s="1"/>
      <c r="JSP63" s="1"/>
      <c r="JSQ63" s="1"/>
      <c r="JSR63" s="1"/>
      <c r="JSS63" s="1"/>
      <c r="JST63" s="1"/>
      <c r="JSU63" s="1"/>
      <c r="JSV63" s="1"/>
      <c r="JSW63" s="1"/>
      <c r="JSX63" s="1"/>
      <c r="JSY63" s="1"/>
      <c r="JSZ63" s="1"/>
      <c r="JTA63" s="1"/>
      <c r="JTB63" s="1"/>
      <c r="JTC63" s="1"/>
      <c r="JTD63" s="1"/>
      <c r="JTE63" s="1"/>
      <c r="JTF63" s="1"/>
      <c r="JTG63" s="1"/>
      <c r="JTH63" s="1"/>
      <c r="JTI63" s="1"/>
      <c r="JTJ63" s="1"/>
      <c r="JTK63" s="1"/>
      <c r="JTL63" s="1"/>
      <c r="JTM63" s="1"/>
      <c r="JTN63" s="1"/>
      <c r="JTO63" s="1"/>
      <c r="JTP63" s="1"/>
      <c r="JTQ63" s="1"/>
      <c r="JTR63" s="1"/>
      <c r="JTS63" s="1"/>
      <c r="JTT63" s="1"/>
      <c r="JTU63" s="1"/>
      <c r="JTV63" s="1"/>
      <c r="JTW63" s="1"/>
      <c r="JTX63" s="1"/>
      <c r="JTY63" s="1"/>
      <c r="JTZ63" s="1"/>
      <c r="JUA63" s="1"/>
      <c r="JUB63" s="1"/>
      <c r="JUC63" s="1"/>
      <c r="JUD63" s="1"/>
      <c r="JUE63" s="1"/>
      <c r="JUF63" s="1"/>
      <c r="JUG63" s="1"/>
      <c r="JUH63" s="1"/>
      <c r="JUI63" s="1"/>
      <c r="JUJ63" s="1"/>
      <c r="JUK63" s="1"/>
      <c r="JUL63" s="1"/>
      <c r="JUM63" s="1"/>
      <c r="JUN63" s="1"/>
      <c r="JUO63" s="1"/>
      <c r="JUP63" s="1"/>
      <c r="JUQ63" s="1"/>
      <c r="JUR63" s="1"/>
      <c r="JUS63" s="1"/>
      <c r="JUT63" s="1"/>
      <c r="JUU63" s="1"/>
      <c r="JUV63" s="1"/>
      <c r="JUW63" s="1"/>
      <c r="JUX63" s="1"/>
      <c r="JUY63" s="1"/>
      <c r="JUZ63" s="1"/>
      <c r="JVA63" s="1"/>
      <c r="JVB63" s="1"/>
      <c r="JVC63" s="1"/>
      <c r="JVD63" s="1"/>
      <c r="JVE63" s="1"/>
      <c r="JVF63" s="1"/>
      <c r="JVG63" s="1"/>
      <c r="JVH63" s="1"/>
      <c r="JVI63" s="1"/>
      <c r="JVJ63" s="1"/>
      <c r="JVK63" s="1"/>
      <c r="JVL63" s="1"/>
      <c r="JVM63" s="1"/>
      <c r="JVN63" s="1"/>
      <c r="JVO63" s="1"/>
      <c r="JVP63" s="1"/>
      <c r="JVQ63" s="1"/>
      <c r="JVR63" s="1"/>
      <c r="JVS63" s="1"/>
      <c r="JVT63" s="1"/>
      <c r="JVU63" s="1"/>
      <c r="JVV63" s="1"/>
      <c r="JVW63" s="1"/>
      <c r="JVX63" s="1"/>
      <c r="JVY63" s="1"/>
      <c r="JVZ63" s="1"/>
      <c r="JWA63" s="1"/>
      <c r="JWB63" s="1"/>
      <c r="JWC63" s="1"/>
      <c r="JWD63" s="1"/>
      <c r="JWE63" s="1"/>
      <c r="JWF63" s="1"/>
      <c r="JWG63" s="1"/>
      <c r="JWH63" s="1"/>
      <c r="JWI63" s="1"/>
      <c r="JWJ63" s="1"/>
      <c r="JWK63" s="1"/>
      <c r="JWL63" s="1"/>
      <c r="JWM63" s="1"/>
      <c r="JWN63" s="1"/>
      <c r="JWO63" s="1"/>
      <c r="JWP63" s="1"/>
      <c r="JWQ63" s="1"/>
      <c r="JWR63" s="1"/>
      <c r="JWS63" s="1"/>
      <c r="JWT63" s="1"/>
      <c r="JWU63" s="1"/>
      <c r="JWV63" s="1"/>
      <c r="JWW63" s="1"/>
      <c r="JWX63" s="1"/>
      <c r="JWY63" s="1"/>
      <c r="JWZ63" s="1"/>
      <c r="JXA63" s="1"/>
      <c r="JXB63" s="1"/>
      <c r="JXC63" s="1"/>
      <c r="JXD63" s="1"/>
      <c r="JXE63" s="1"/>
      <c r="JXF63" s="1"/>
      <c r="JXG63" s="1"/>
      <c r="JXH63" s="1"/>
      <c r="JXI63" s="1"/>
      <c r="JXJ63" s="1"/>
      <c r="JXK63" s="1"/>
      <c r="JXL63" s="1"/>
      <c r="JXM63" s="1"/>
      <c r="JXN63" s="1"/>
      <c r="JXO63" s="1"/>
      <c r="JXP63" s="1"/>
      <c r="JXQ63" s="1"/>
      <c r="JXR63" s="1"/>
      <c r="JXS63" s="1"/>
      <c r="JXT63" s="1"/>
      <c r="JXU63" s="1"/>
      <c r="JXV63" s="1"/>
      <c r="JXW63" s="1"/>
      <c r="JXX63" s="1"/>
      <c r="JXY63" s="1"/>
      <c r="JXZ63" s="1"/>
      <c r="JYA63" s="1"/>
      <c r="JYB63" s="1"/>
      <c r="JYC63" s="1"/>
      <c r="JYD63" s="1"/>
      <c r="JYE63" s="1"/>
      <c r="JYF63" s="1"/>
      <c r="JYG63" s="1"/>
      <c r="JYH63" s="1"/>
      <c r="JYI63" s="1"/>
      <c r="JYJ63" s="1"/>
      <c r="JYK63" s="1"/>
      <c r="JYL63" s="1"/>
      <c r="JYM63" s="1"/>
      <c r="JYN63" s="1"/>
      <c r="JYO63" s="1"/>
      <c r="JYP63" s="1"/>
      <c r="JYQ63" s="1"/>
      <c r="JYR63" s="1"/>
      <c r="JYS63" s="1"/>
      <c r="JYT63" s="1"/>
      <c r="JYU63" s="1"/>
      <c r="JYV63" s="1"/>
      <c r="JYW63" s="1"/>
      <c r="JYX63" s="1"/>
      <c r="JYY63" s="1"/>
      <c r="JYZ63" s="1"/>
      <c r="JZA63" s="1"/>
      <c r="JZB63" s="1"/>
      <c r="JZC63" s="1"/>
      <c r="JZD63" s="1"/>
      <c r="JZE63" s="1"/>
      <c r="JZF63" s="1"/>
      <c r="JZG63" s="1"/>
      <c r="JZH63" s="1"/>
      <c r="JZI63" s="1"/>
      <c r="JZJ63" s="1"/>
      <c r="JZK63" s="1"/>
      <c r="JZL63" s="1"/>
      <c r="JZM63" s="1"/>
      <c r="JZN63" s="1"/>
      <c r="JZO63" s="1"/>
      <c r="JZP63" s="1"/>
      <c r="JZQ63" s="1"/>
      <c r="JZR63" s="1"/>
      <c r="JZS63" s="1"/>
      <c r="JZT63" s="1"/>
      <c r="JZU63" s="1"/>
      <c r="JZV63" s="1"/>
      <c r="JZW63" s="1"/>
      <c r="JZX63" s="1"/>
      <c r="JZY63" s="1"/>
      <c r="JZZ63" s="1"/>
      <c r="KAA63" s="1"/>
      <c r="KAB63" s="1"/>
      <c r="KAC63" s="1"/>
      <c r="KAD63" s="1"/>
      <c r="KAE63" s="1"/>
      <c r="KAF63" s="1"/>
      <c r="KAG63" s="1"/>
      <c r="KAH63" s="1"/>
      <c r="KAI63" s="1"/>
      <c r="KAJ63" s="1"/>
      <c r="KAK63" s="1"/>
      <c r="KAL63" s="1"/>
      <c r="KAM63" s="1"/>
      <c r="KAN63" s="1"/>
      <c r="KAO63" s="1"/>
      <c r="KAP63" s="1"/>
      <c r="KAQ63" s="1"/>
      <c r="KAR63" s="1"/>
      <c r="KAS63" s="1"/>
      <c r="KAT63" s="1"/>
      <c r="KAU63" s="1"/>
      <c r="KAV63" s="1"/>
      <c r="KAW63" s="1"/>
      <c r="KAX63" s="1"/>
      <c r="KAY63" s="1"/>
      <c r="KAZ63" s="1"/>
      <c r="KBA63" s="1"/>
      <c r="KBB63" s="1"/>
      <c r="KBC63" s="1"/>
      <c r="KBD63" s="1"/>
      <c r="KBE63" s="1"/>
      <c r="KBF63" s="1"/>
      <c r="KBG63" s="1"/>
      <c r="KBH63" s="1"/>
      <c r="KBI63" s="1"/>
      <c r="KBJ63" s="1"/>
      <c r="KBK63" s="1"/>
      <c r="KBL63" s="1"/>
      <c r="KBM63" s="1"/>
      <c r="KBN63" s="1"/>
      <c r="KBO63" s="1"/>
      <c r="KBP63" s="1"/>
      <c r="KBQ63" s="1"/>
      <c r="KBR63" s="1"/>
      <c r="KBS63" s="1"/>
      <c r="KBT63" s="1"/>
      <c r="KBU63" s="1"/>
      <c r="KBV63" s="1"/>
      <c r="KBW63" s="1"/>
      <c r="KBX63" s="1"/>
      <c r="KBY63" s="1"/>
      <c r="KBZ63" s="1"/>
      <c r="KCA63" s="1"/>
      <c r="KCB63" s="1"/>
      <c r="KCC63" s="1"/>
      <c r="KCD63" s="1"/>
      <c r="KCE63" s="1"/>
      <c r="KCF63" s="1"/>
      <c r="KCG63" s="1"/>
      <c r="KCH63" s="1"/>
      <c r="KCI63" s="1"/>
      <c r="KCJ63" s="1"/>
      <c r="KCK63" s="1"/>
      <c r="KCL63" s="1"/>
      <c r="KCM63" s="1"/>
      <c r="KCN63" s="1"/>
      <c r="KCO63" s="1"/>
      <c r="KCP63" s="1"/>
      <c r="KCQ63" s="1"/>
      <c r="KCR63" s="1"/>
      <c r="KCS63" s="1"/>
      <c r="KCT63" s="1"/>
      <c r="KCU63" s="1"/>
      <c r="KCV63" s="1"/>
      <c r="KCW63" s="1"/>
      <c r="KCX63" s="1"/>
      <c r="KCY63" s="1"/>
      <c r="KCZ63" s="1"/>
      <c r="KDA63" s="1"/>
      <c r="KDB63" s="1"/>
      <c r="KDC63" s="1"/>
      <c r="KDD63" s="1"/>
      <c r="KDE63" s="1"/>
      <c r="KDF63" s="1"/>
      <c r="KDG63" s="1"/>
      <c r="KDH63" s="1"/>
      <c r="KDI63" s="1"/>
      <c r="KDJ63" s="1"/>
      <c r="KDK63" s="1"/>
      <c r="KDL63" s="1"/>
      <c r="KDM63" s="1"/>
      <c r="KDN63" s="1"/>
      <c r="KDO63" s="1"/>
      <c r="KDP63" s="1"/>
      <c r="KDQ63" s="1"/>
      <c r="KDR63" s="1"/>
      <c r="KDS63" s="1"/>
      <c r="KDT63" s="1"/>
      <c r="KDU63" s="1"/>
      <c r="KDV63" s="1"/>
      <c r="KDW63" s="1"/>
      <c r="KDX63" s="1"/>
      <c r="KDY63" s="1"/>
      <c r="KDZ63" s="1"/>
      <c r="KEA63" s="1"/>
      <c r="KEB63" s="1"/>
      <c r="KEC63" s="1"/>
      <c r="KED63" s="1"/>
      <c r="KEE63" s="1"/>
      <c r="KEF63" s="1"/>
      <c r="KEG63" s="1"/>
      <c r="KEH63" s="1"/>
      <c r="KEI63" s="1"/>
      <c r="KEJ63" s="1"/>
      <c r="KEK63" s="1"/>
      <c r="KEL63" s="1"/>
      <c r="KEM63" s="1"/>
      <c r="KEN63" s="1"/>
      <c r="KEO63" s="1"/>
      <c r="KEP63" s="1"/>
      <c r="KEQ63" s="1"/>
      <c r="KER63" s="1"/>
      <c r="KES63" s="1"/>
      <c r="KET63" s="1"/>
      <c r="KEU63" s="1"/>
      <c r="KEV63" s="1"/>
      <c r="KEW63" s="1"/>
      <c r="KEX63" s="1"/>
      <c r="KEY63" s="1"/>
      <c r="KEZ63" s="1"/>
      <c r="KFA63" s="1"/>
      <c r="KFB63" s="1"/>
      <c r="KFC63" s="1"/>
      <c r="KFD63" s="1"/>
      <c r="KFE63" s="1"/>
      <c r="KFF63" s="1"/>
      <c r="KFG63" s="1"/>
      <c r="KFH63" s="1"/>
      <c r="KFI63" s="1"/>
      <c r="KFJ63" s="1"/>
      <c r="KFK63" s="1"/>
      <c r="KFL63" s="1"/>
      <c r="KFM63" s="1"/>
      <c r="KFN63" s="1"/>
      <c r="KFO63" s="1"/>
      <c r="KFP63" s="1"/>
      <c r="KFQ63" s="1"/>
      <c r="KFR63" s="1"/>
      <c r="KFS63" s="1"/>
      <c r="KFT63" s="1"/>
      <c r="KFU63" s="1"/>
      <c r="KFV63" s="1"/>
      <c r="KFW63" s="1"/>
      <c r="KFX63" s="1"/>
      <c r="KFY63" s="1"/>
      <c r="KFZ63" s="1"/>
      <c r="KGA63" s="1"/>
      <c r="KGB63" s="1"/>
      <c r="KGC63" s="1"/>
      <c r="KGD63" s="1"/>
      <c r="KGE63" s="1"/>
      <c r="KGF63" s="1"/>
      <c r="KGG63" s="1"/>
      <c r="KGH63" s="1"/>
      <c r="KGI63" s="1"/>
      <c r="KGJ63" s="1"/>
      <c r="KGK63" s="1"/>
      <c r="KGL63" s="1"/>
      <c r="KGM63" s="1"/>
      <c r="KGN63" s="1"/>
      <c r="KGO63" s="1"/>
      <c r="KGP63" s="1"/>
      <c r="KGQ63" s="1"/>
      <c r="KGR63" s="1"/>
      <c r="KGS63" s="1"/>
      <c r="KGT63" s="1"/>
      <c r="KGU63" s="1"/>
      <c r="KGV63" s="1"/>
      <c r="KGW63" s="1"/>
      <c r="KGX63" s="1"/>
      <c r="KGY63" s="1"/>
      <c r="KGZ63" s="1"/>
      <c r="KHA63" s="1"/>
      <c r="KHB63" s="1"/>
      <c r="KHC63" s="1"/>
      <c r="KHD63" s="1"/>
      <c r="KHE63" s="1"/>
      <c r="KHF63" s="1"/>
      <c r="KHG63" s="1"/>
      <c r="KHH63" s="1"/>
      <c r="KHI63" s="1"/>
      <c r="KHJ63" s="1"/>
      <c r="KHK63" s="1"/>
      <c r="KHL63" s="1"/>
      <c r="KHM63" s="1"/>
      <c r="KHN63" s="1"/>
      <c r="KHO63" s="1"/>
      <c r="KHP63" s="1"/>
      <c r="KHQ63" s="1"/>
      <c r="KHR63" s="1"/>
      <c r="KHS63" s="1"/>
      <c r="KHT63" s="1"/>
      <c r="KHU63" s="1"/>
      <c r="KHV63" s="1"/>
      <c r="KHW63" s="1"/>
      <c r="KHX63" s="1"/>
      <c r="KHY63" s="1"/>
      <c r="KHZ63" s="1"/>
      <c r="KIA63" s="1"/>
      <c r="KIB63" s="1"/>
      <c r="KIC63" s="1"/>
      <c r="KID63" s="1"/>
      <c r="KIE63" s="1"/>
      <c r="KIF63" s="1"/>
      <c r="KIG63" s="1"/>
      <c r="KIH63" s="1"/>
      <c r="KII63" s="1"/>
      <c r="KIJ63" s="1"/>
      <c r="KIK63" s="1"/>
      <c r="KIL63" s="1"/>
      <c r="KIM63" s="1"/>
      <c r="KIN63" s="1"/>
      <c r="KIO63" s="1"/>
      <c r="KIP63" s="1"/>
      <c r="KIQ63" s="1"/>
      <c r="KIR63" s="1"/>
      <c r="KIS63" s="1"/>
      <c r="KIT63" s="1"/>
      <c r="KIU63" s="1"/>
      <c r="KIV63" s="1"/>
      <c r="KIW63" s="1"/>
      <c r="KIX63" s="1"/>
      <c r="KIY63" s="1"/>
      <c r="KIZ63" s="1"/>
      <c r="KJA63" s="1"/>
      <c r="KJB63" s="1"/>
      <c r="KJC63" s="1"/>
      <c r="KJD63" s="1"/>
      <c r="KJE63" s="1"/>
      <c r="KJF63" s="1"/>
      <c r="KJG63" s="1"/>
      <c r="KJH63" s="1"/>
      <c r="KJI63" s="1"/>
      <c r="KJJ63" s="1"/>
      <c r="KJK63" s="1"/>
      <c r="KJL63" s="1"/>
      <c r="KJM63" s="1"/>
      <c r="KJN63" s="1"/>
      <c r="KJO63" s="1"/>
      <c r="KJP63" s="1"/>
      <c r="KJQ63" s="1"/>
      <c r="KJR63" s="1"/>
      <c r="KJS63" s="1"/>
      <c r="KJT63" s="1"/>
      <c r="KJU63" s="1"/>
      <c r="KJV63" s="1"/>
      <c r="KJW63" s="1"/>
      <c r="KJX63" s="1"/>
      <c r="KJY63" s="1"/>
      <c r="KJZ63" s="1"/>
      <c r="KKA63" s="1"/>
      <c r="KKB63" s="1"/>
      <c r="KKC63" s="1"/>
      <c r="KKD63" s="1"/>
      <c r="KKE63" s="1"/>
      <c r="KKF63" s="1"/>
      <c r="KKG63" s="1"/>
      <c r="KKH63" s="1"/>
      <c r="KKI63" s="1"/>
      <c r="KKJ63" s="1"/>
      <c r="KKK63" s="1"/>
      <c r="KKL63" s="1"/>
      <c r="KKM63" s="1"/>
      <c r="KKN63" s="1"/>
      <c r="KKO63" s="1"/>
      <c r="KKP63" s="1"/>
      <c r="KKQ63" s="1"/>
      <c r="KKR63" s="1"/>
      <c r="KKS63" s="1"/>
      <c r="KKT63" s="1"/>
      <c r="KKU63" s="1"/>
      <c r="KKV63" s="1"/>
      <c r="KKW63" s="1"/>
      <c r="KKX63" s="1"/>
      <c r="KKY63" s="1"/>
      <c r="KKZ63" s="1"/>
      <c r="KLA63" s="1"/>
      <c r="KLB63" s="1"/>
      <c r="KLC63" s="1"/>
      <c r="KLD63" s="1"/>
      <c r="KLE63" s="1"/>
      <c r="KLF63" s="1"/>
      <c r="KLG63" s="1"/>
      <c r="KLH63" s="1"/>
      <c r="KLI63" s="1"/>
      <c r="KLJ63" s="1"/>
      <c r="KLK63" s="1"/>
      <c r="KLL63" s="1"/>
      <c r="KLM63" s="1"/>
      <c r="KLN63" s="1"/>
      <c r="KLO63" s="1"/>
      <c r="KLP63" s="1"/>
      <c r="KLQ63" s="1"/>
      <c r="KLR63" s="1"/>
      <c r="KLS63" s="1"/>
      <c r="KLT63" s="1"/>
      <c r="KLU63" s="1"/>
      <c r="KLV63" s="1"/>
      <c r="KLW63" s="1"/>
      <c r="KLX63" s="1"/>
      <c r="KLY63" s="1"/>
      <c r="KLZ63" s="1"/>
      <c r="KMA63" s="1"/>
      <c r="KMB63" s="1"/>
      <c r="KMC63" s="1"/>
      <c r="KMD63" s="1"/>
      <c r="KME63" s="1"/>
      <c r="KMF63" s="1"/>
      <c r="KMG63" s="1"/>
      <c r="KMH63" s="1"/>
      <c r="KMI63" s="1"/>
      <c r="KMJ63" s="1"/>
      <c r="KMK63" s="1"/>
      <c r="KML63" s="1"/>
      <c r="KMM63" s="1"/>
      <c r="KMN63" s="1"/>
      <c r="KMO63" s="1"/>
      <c r="KMP63" s="1"/>
      <c r="KMQ63" s="1"/>
      <c r="KMR63" s="1"/>
      <c r="KMS63" s="1"/>
      <c r="KMT63" s="1"/>
      <c r="KMU63" s="1"/>
      <c r="KMV63" s="1"/>
      <c r="KMW63" s="1"/>
      <c r="KMX63" s="1"/>
      <c r="KMY63" s="1"/>
      <c r="KMZ63" s="1"/>
      <c r="KNA63" s="1"/>
      <c r="KNB63" s="1"/>
      <c r="KNC63" s="1"/>
      <c r="KND63" s="1"/>
      <c r="KNE63" s="1"/>
      <c r="KNF63" s="1"/>
      <c r="KNG63" s="1"/>
      <c r="KNH63" s="1"/>
      <c r="KNI63" s="1"/>
      <c r="KNJ63" s="1"/>
      <c r="KNK63" s="1"/>
      <c r="KNL63" s="1"/>
      <c r="KNM63" s="1"/>
      <c r="KNN63" s="1"/>
      <c r="KNO63" s="1"/>
      <c r="KNP63" s="1"/>
      <c r="KNQ63" s="1"/>
      <c r="KNR63" s="1"/>
      <c r="KNS63" s="1"/>
      <c r="KNT63" s="1"/>
      <c r="KNU63" s="1"/>
      <c r="KNV63" s="1"/>
      <c r="KNW63" s="1"/>
      <c r="KNX63" s="1"/>
      <c r="KNY63" s="1"/>
      <c r="KNZ63" s="1"/>
      <c r="KOA63" s="1"/>
      <c r="KOB63" s="1"/>
      <c r="KOC63" s="1"/>
      <c r="KOD63" s="1"/>
      <c r="KOE63" s="1"/>
      <c r="KOF63" s="1"/>
      <c r="KOG63" s="1"/>
      <c r="KOH63" s="1"/>
      <c r="KOI63" s="1"/>
      <c r="KOJ63" s="1"/>
      <c r="KOK63" s="1"/>
      <c r="KOL63" s="1"/>
      <c r="KOM63" s="1"/>
      <c r="KON63" s="1"/>
      <c r="KOO63" s="1"/>
      <c r="KOP63" s="1"/>
      <c r="KOQ63" s="1"/>
      <c r="KOR63" s="1"/>
      <c r="KOS63" s="1"/>
      <c r="KOT63" s="1"/>
      <c r="KOU63" s="1"/>
      <c r="KOV63" s="1"/>
      <c r="KOW63" s="1"/>
      <c r="KOX63" s="1"/>
      <c r="KOY63" s="1"/>
      <c r="KOZ63" s="1"/>
      <c r="KPA63" s="1"/>
      <c r="KPB63" s="1"/>
      <c r="KPC63" s="1"/>
      <c r="KPD63" s="1"/>
      <c r="KPE63" s="1"/>
      <c r="KPF63" s="1"/>
      <c r="KPG63" s="1"/>
      <c r="KPH63" s="1"/>
      <c r="KPI63" s="1"/>
      <c r="KPJ63" s="1"/>
      <c r="KPK63" s="1"/>
      <c r="KPL63" s="1"/>
      <c r="KPM63" s="1"/>
      <c r="KPN63" s="1"/>
      <c r="KPO63" s="1"/>
      <c r="KPP63" s="1"/>
      <c r="KPQ63" s="1"/>
      <c r="KPR63" s="1"/>
      <c r="KPS63" s="1"/>
      <c r="KPT63" s="1"/>
      <c r="KPU63" s="1"/>
      <c r="KPV63" s="1"/>
      <c r="KPW63" s="1"/>
      <c r="KPX63" s="1"/>
      <c r="KPY63" s="1"/>
      <c r="KPZ63" s="1"/>
      <c r="KQA63" s="1"/>
      <c r="KQB63" s="1"/>
      <c r="KQC63" s="1"/>
      <c r="KQD63" s="1"/>
      <c r="KQE63" s="1"/>
      <c r="KQF63" s="1"/>
      <c r="KQG63" s="1"/>
      <c r="KQH63" s="1"/>
      <c r="KQI63" s="1"/>
      <c r="KQJ63" s="1"/>
      <c r="KQK63" s="1"/>
      <c r="KQL63" s="1"/>
      <c r="KQM63" s="1"/>
      <c r="KQN63" s="1"/>
      <c r="KQO63" s="1"/>
      <c r="KQP63" s="1"/>
      <c r="KQQ63" s="1"/>
      <c r="KQR63" s="1"/>
      <c r="KQS63" s="1"/>
      <c r="KQT63" s="1"/>
      <c r="KQU63" s="1"/>
      <c r="KQV63" s="1"/>
      <c r="KQW63" s="1"/>
      <c r="KQX63" s="1"/>
      <c r="KQY63" s="1"/>
      <c r="KQZ63" s="1"/>
      <c r="KRA63" s="1"/>
      <c r="KRB63" s="1"/>
      <c r="KRC63" s="1"/>
      <c r="KRD63" s="1"/>
      <c r="KRE63" s="1"/>
      <c r="KRF63" s="1"/>
      <c r="KRG63" s="1"/>
      <c r="KRH63" s="1"/>
      <c r="KRI63" s="1"/>
      <c r="KRJ63" s="1"/>
      <c r="KRK63" s="1"/>
      <c r="KRL63" s="1"/>
      <c r="KRM63" s="1"/>
      <c r="KRN63" s="1"/>
      <c r="KRO63" s="1"/>
      <c r="KRP63" s="1"/>
      <c r="KRQ63" s="1"/>
      <c r="KRR63" s="1"/>
      <c r="KRS63" s="1"/>
      <c r="KRT63" s="1"/>
      <c r="KRU63" s="1"/>
      <c r="KRV63" s="1"/>
      <c r="KRW63" s="1"/>
      <c r="KRX63" s="1"/>
      <c r="KRY63" s="1"/>
      <c r="KRZ63" s="1"/>
      <c r="KSA63" s="1"/>
      <c r="KSB63" s="1"/>
      <c r="KSC63" s="1"/>
      <c r="KSD63" s="1"/>
      <c r="KSE63" s="1"/>
      <c r="KSF63" s="1"/>
      <c r="KSG63" s="1"/>
      <c r="KSH63" s="1"/>
      <c r="KSI63" s="1"/>
      <c r="KSJ63" s="1"/>
      <c r="KSK63" s="1"/>
      <c r="KSL63" s="1"/>
      <c r="KSM63" s="1"/>
      <c r="KSN63" s="1"/>
      <c r="KSO63" s="1"/>
      <c r="KSP63" s="1"/>
      <c r="KSQ63" s="1"/>
      <c r="KSR63" s="1"/>
      <c r="KSS63" s="1"/>
      <c r="KST63" s="1"/>
      <c r="KSU63" s="1"/>
      <c r="KSV63" s="1"/>
      <c r="KSW63" s="1"/>
      <c r="KSX63" s="1"/>
      <c r="KSY63" s="1"/>
      <c r="KSZ63" s="1"/>
      <c r="KTA63" s="1"/>
      <c r="KTB63" s="1"/>
      <c r="KTC63" s="1"/>
      <c r="KTD63" s="1"/>
      <c r="KTE63" s="1"/>
      <c r="KTF63" s="1"/>
      <c r="KTG63" s="1"/>
      <c r="KTH63" s="1"/>
      <c r="KTI63" s="1"/>
      <c r="KTJ63" s="1"/>
      <c r="KTK63" s="1"/>
      <c r="KTL63" s="1"/>
      <c r="KTM63" s="1"/>
      <c r="KTN63" s="1"/>
      <c r="KTO63" s="1"/>
      <c r="KTP63" s="1"/>
      <c r="KTQ63" s="1"/>
      <c r="KTR63" s="1"/>
      <c r="KTS63" s="1"/>
      <c r="KTT63" s="1"/>
      <c r="KTU63" s="1"/>
      <c r="KTV63" s="1"/>
      <c r="KTW63" s="1"/>
      <c r="KTX63" s="1"/>
      <c r="KTY63" s="1"/>
      <c r="KTZ63" s="1"/>
      <c r="KUA63" s="1"/>
      <c r="KUB63" s="1"/>
      <c r="KUC63" s="1"/>
      <c r="KUD63" s="1"/>
      <c r="KUE63" s="1"/>
      <c r="KUF63" s="1"/>
      <c r="KUG63" s="1"/>
      <c r="KUH63" s="1"/>
      <c r="KUI63" s="1"/>
      <c r="KUJ63" s="1"/>
      <c r="KUK63" s="1"/>
      <c r="KUL63" s="1"/>
      <c r="KUM63" s="1"/>
      <c r="KUN63" s="1"/>
      <c r="KUO63" s="1"/>
      <c r="KUP63" s="1"/>
      <c r="KUQ63" s="1"/>
      <c r="KUR63" s="1"/>
      <c r="KUS63" s="1"/>
      <c r="KUT63" s="1"/>
      <c r="KUU63" s="1"/>
      <c r="KUV63" s="1"/>
      <c r="KUW63" s="1"/>
      <c r="KUX63" s="1"/>
      <c r="KUY63" s="1"/>
      <c r="KUZ63" s="1"/>
      <c r="KVA63" s="1"/>
      <c r="KVB63" s="1"/>
      <c r="KVC63" s="1"/>
      <c r="KVD63" s="1"/>
      <c r="KVE63" s="1"/>
      <c r="KVF63" s="1"/>
      <c r="KVG63" s="1"/>
      <c r="KVH63" s="1"/>
      <c r="KVI63" s="1"/>
      <c r="KVJ63" s="1"/>
      <c r="KVK63" s="1"/>
      <c r="KVL63" s="1"/>
      <c r="KVM63" s="1"/>
      <c r="KVN63" s="1"/>
      <c r="KVO63" s="1"/>
      <c r="KVP63" s="1"/>
      <c r="KVQ63" s="1"/>
      <c r="KVR63" s="1"/>
      <c r="KVS63" s="1"/>
      <c r="KVT63" s="1"/>
      <c r="KVU63" s="1"/>
      <c r="KVV63" s="1"/>
      <c r="KVW63" s="1"/>
      <c r="KVX63" s="1"/>
      <c r="KVY63" s="1"/>
      <c r="KVZ63" s="1"/>
      <c r="KWA63" s="1"/>
      <c r="KWB63" s="1"/>
      <c r="KWC63" s="1"/>
      <c r="KWD63" s="1"/>
      <c r="KWE63" s="1"/>
      <c r="KWF63" s="1"/>
      <c r="KWG63" s="1"/>
      <c r="KWH63" s="1"/>
      <c r="KWI63" s="1"/>
      <c r="KWJ63" s="1"/>
      <c r="KWK63" s="1"/>
      <c r="KWL63" s="1"/>
      <c r="KWM63" s="1"/>
      <c r="KWN63" s="1"/>
      <c r="KWO63" s="1"/>
      <c r="KWP63" s="1"/>
      <c r="KWQ63" s="1"/>
      <c r="KWR63" s="1"/>
      <c r="KWS63" s="1"/>
      <c r="KWT63" s="1"/>
      <c r="KWU63" s="1"/>
      <c r="KWV63" s="1"/>
      <c r="KWW63" s="1"/>
      <c r="KWX63" s="1"/>
      <c r="KWY63" s="1"/>
      <c r="KWZ63" s="1"/>
      <c r="KXA63" s="1"/>
      <c r="KXB63" s="1"/>
      <c r="KXC63" s="1"/>
      <c r="KXD63" s="1"/>
      <c r="KXE63" s="1"/>
      <c r="KXF63" s="1"/>
      <c r="KXG63" s="1"/>
      <c r="KXH63" s="1"/>
      <c r="KXI63" s="1"/>
      <c r="KXJ63" s="1"/>
      <c r="KXK63" s="1"/>
      <c r="KXL63" s="1"/>
      <c r="KXM63" s="1"/>
      <c r="KXN63" s="1"/>
      <c r="KXO63" s="1"/>
      <c r="KXP63" s="1"/>
      <c r="KXQ63" s="1"/>
      <c r="KXR63" s="1"/>
      <c r="KXS63" s="1"/>
      <c r="KXT63" s="1"/>
      <c r="KXU63" s="1"/>
      <c r="KXV63" s="1"/>
      <c r="KXW63" s="1"/>
      <c r="KXX63" s="1"/>
      <c r="KXY63" s="1"/>
      <c r="KXZ63" s="1"/>
      <c r="KYA63" s="1"/>
      <c r="KYB63" s="1"/>
      <c r="KYC63" s="1"/>
      <c r="KYD63" s="1"/>
      <c r="KYE63" s="1"/>
      <c r="KYF63" s="1"/>
      <c r="KYG63" s="1"/>
      <c r="KYH63" s="1"/>
      <c r="KYI63" s="1"/>
      <c r="KYJ63" s="1"/>
      <c r="KYK63" s="1"/>
      <c r="KYL63" s="1"/>
      <c r="KYM63" s="1"/>
      <c r="KYN63" s="1"/>
      <c r="KYO63" s="1"/>
      <c r="KYP63" s="1"/>
      <c r="KYQ63" s="1"/>
      <c r="KYR63" s="1"/>
      <c r="KYS63" s="1"/>
      <c r="KYT63" s="1"/>
      <c r="KYU63" s="1"/>
      <c r="KYV63" s="1"/>
      <c r="KYW63" s="1"/>
      <c r="KYX63" s="1"/>
      <c r="KYY63" s="1"/>
      <c r="KYZ63" s="1"/>
      <c r="KZA63" s="1"/>
      <c r="KZB63" s="1"/>
      <c r="KZC63" s="1"/>
      <c r="KZD63" s="1"/>
      <c r="KZE63" s="1"/>
      <c r="KZF63" s="1"/>
      <c r="KZG63" s="1"/>
      <c r="KZH63" s="1"/>
      <c r="KZI63" s="1"/>
      <c r="KZJ63" s="1"/>
      <c r="KZK63" s="1"/>
      <c r="KZL63" s="1"/>
      <c r="KZM63" s="1"/>
      <c r="KZN63" s="1"/>
      <c r="KZO63" s="1"/>
      <c r="KZP63" s="1"/>
      <c r="KZQ63" s="1"/>
      <c r="KZR63" s="1"/>
      <c r="KZS63" s="1"/>
      <c r="KZT63" s="1"/>
      <c r="KZU63" s="1"/>
      <c r="KZV63" s="1"/>
      <c r="KZW63" s="1"/>
      <c r="KZX63" s="1"/>
      <c r="KZY63" s="1"/>
      <c r="KZZ63" s="1"/>
      <c r="LAA63" s="1"/>
      <c r="LAB63" s="1"/>
      <c r="LAC63" s="1"/>
      <c r="LAD63" s="1"/>
      <c r="LAE63" s="1"/>
      <c r="LAF63" s="1"/>
      <c r="LAG63" s="1"/>
      <c r="LAH63" s="1"/>
      <c r="LAI63" s="1"/>
      <c r="LAJ63" s="1"/>
      <c r="LAK63" s="1"/>
      <c r="LAL63" s="1"/>
      <c r="LAM63" s="1"/>
      <c r="LAN63" s="1"/>
      <c r="LAO63" s="1"/>
      <c r="LAP63" s="1"/>
      <c r="LAQ63" s="1"/>
      <c r="LAR63" s="1"/>
      <c r="LAS63" s="1"/>
      <c r="LAT63" s="1"/>
      <c r="LAU63" s="1"/>
      <c r="LAV63" s="1"/>
      <c r="LAW63" s="1"/>
      <c r="LAX63" s="1"/>
      <c r="LAY63" s="1"/>
      <c r="LAZ63" s="1"/>
      <c r="LBA63" s="1"/>
      <c r="LBB63" s="1"/>
      <c r="LBC63" s="1"/>
      <c r="LBD63" s="1"/>
      <c r="LBE63" s="1"/>
      <c r="LBF63" s="1"/>
      <c r="LBG63" s="1"/>
      <c r="LBH63" s="1"/>
      <c r="LBI63" s="1"/>
      <c r="LBJ63" s="1"/>
      <c r="LBK63" s="1"/>
      <c r="LBL63" s="1"/>
      <c r="LBM63" s="1"/>
      <c r="LBN63" s="1"/>
      <c r="LBO63" s="1"/>
      <c r="LBP63" s="1"/>
      <c r="LBQ63" s="1"/>
      <c r="LBR63" s="1"/>
      <c r="LBS63" s="1"/>
      <c r="LBT63" s="1"/>
      <c r="LBU63" s="1"/>
      <c r="LBV63" s="1"/>
      <c r="LBW63" s="1"/>
      <c r="LBX63" s="1"/>
      <c r="LBY63" s="1"/>
      <c r="LBZ63" s="1"/>
      <c r="LCA63" s="1"/>
      <c r="LCB63" s="1"/>
      <c r="LCC63" s="1"/>
      <c r="LCD63" s="1"/>
      <c r="LCE63" s="1"/>
      <c r="LCF63" s="1"/>
      <c r="LCG63" s="1"/>
      <c r="LCH63" s="1"/>
      <c r="LCI63" s="1"/>
      <c r="LCJ63" s="1"/>
      <c r="LCK63" s="1"/>
      <c r="LCL63" s="1"/>
      <c r="LCM63" s="1"/>
      <c r="LCN63" s="1"/>
      <c r="LCO63" s="1"/>
      <c r="LCP63" s="1"/>
      <c r="LCQ63" s="1"/>
      <c r="LCR63" s="1"/>
      <c r="LCS63" s="1"/>
      <c r="LCT63" s="1"/>
      <c r="LCU63" s="1"/>
      <c r="LCV63" s="1"/>
      <c r="LCW63" s="1"/>
      <c r="LCX63" s="1"/>
      <c r="LCY63" s="1"/>
      <c r="LCZ63" s="1"/>
      <c r="LDA63" s="1"/>
      <c r="LDB63" s="1"/>
      <c r="LDC63" s="1"/>
      <c r="LDD63" s="1"/>
      <c r="LDE63" s="1"/>
      <c r="LDF63" s="1"/>
      <c r="LDG63" s="1"/>
      <c r="LDH63" s="1"/>
      <c r="LDI63" s="1"/>
      <c r="LDJ63" s="1"/>
      <c r="LDK63" s="1"/>
      <c r="LDL63" s="1"/>
      <c r="LDM63" s="1"/>
      <c r="LDN63" s="1"/>
      <c r="LDO63" s="1"/>
      <c r="LDP63" s="1"/>
      <c r="LDQ63" s="1"/>
      <c r="LDR63" s="1"/>
      <c r="LDS63" s="1"/>
      <c r="LDT63" s="1"/>
      <c r="LDU63" s="1"/>
      <c r="LDV63" s="1"/>
      <c r="LDW63" s="1"/>
      <c r="LDX63" s="1"/>
      <c r="LDY63" s="1"/>
      <c r="LDZ63" s="1"/>
      <c r="LEA63" s="1"/>
      <c r="LEB63" s="1"/>
      <c r="LEC63" s="1"/>
      <c r="LED63" s="1"/>
      <c r="LEE63" s="1"/>
      <c r="LEF63" s="1"/>
      <c r="LEG63" s="1"/>
      <c r="LEH63" s="1"/>
      <c r="LEI63" s="1"/>
      <c r="LEJ63" s="1"/>
      <c r="LEK63" s="1"/>
      <c r="LEL63" s="1"/>
      <c r="LEM63" s="1"/>
      <c r="LEN63" s="1"/>
      <c r="LEO63" s="1"/>
      <c r="LEP63" s="1"/>
      <c r="LEQ63" s="1"/>
      <c r="LER63" s="1"/>
      <c r="LES63" s="1"/>
      <c r="LET63" s="1"/>
      <c r="LEU63" s="1"/>
      <c r="LEV63" s="1"/>
      <c r="LEW63" s="1"/>
      <c r="LEX63" s="1"/>
      <c r="LEY63" s="1"/>
      <c r="LEZ63" s="1"/>
      <c r="LFA63" s="1"/>
      <c r="LFB63" s="1"/>
      <c r="LFC63" s="1"/>
      <c r="LFD63" s="1"/>
      <c r="LFE63" s="1"/>
      <c r="LFF63" s="1"/>
      <c r="LFG63" s="1"/>
      <c r="LFH63" s="1"/>
      <c r="LFI63" s="1"/>
      <c r="LFJ63" s="1"/>
      <c r="LFK63" s="1"/>
      <c r="LFL63" s="1"/>
      <c r="LFM63" s="1"/>
      <c r="LFN63" s="1"/>
      <c r="LFO63" s="1"/>
      <c r="LFP63" s="1"/>
      <c r="LFQ63" s="1"/>
      <c r="LFR63" s="1"/>
      <c r="LFS63" s="1"/>
      <c r="LFT63" s="1"/>
      <c r="LFU63" s="1"/>
      <c r="LFV63" s="1"/>
      <c r="LFW63" s="1"/>
      <c r="LFX63" s="1"/>
      <c r="LFY63" s="1"/>
      <c r="LFZ63" s="1"/>
      <c r="LGA63" s="1"/>
      <c r="LGB63" s="1"/>
      <c r="LGC63" s="1"/>
      <c r="LGD63" s="1"/>
      <c r="LGE63" s="1"/>
      <c r="LGF63" s="1"/>
      <c r="LGG63" s="1"/>
      <c r="LGH63" s="1"/>
      <c r="LGI63" s="1"/>
      <c r="LGJ63" s="1"/>
      <c r="LGK63" s="1"/>
      <c r="LGL63" s="1"/>
      <c r="LGM63" s="1"/>
      <c r="LGN63" s="1"/>
      <c r="LGO63" s="1"/>
      <c r="LGP63" s="1"/>
      <c r="LGQ63" s="1"/>
      <c r="LGR63" s="1"/>
      <c r="LGS63" s="1"/>
      <c r="LGT63" s="1"/>
      <c r="LGU63" s="1"/>
      <c r="LGV63" s="1"/>
      <c r="LGW63" s="1"/>
      <c r="LGX63" s="1"/>
      <c r="LGY63" s="1"/>
      <c r="LGZ63" s="1"/>
      <c r="LHA63" s="1"/>
      <c r="LHB63" s="1"/>
      <c r="LHC63" s="1"/>
      <c r="LHD63" s="1"/>
      <c r="LHE63" s="1"/>
      <c r="LHF63" s="1"/>
      <c r="LHG63" s="1"/>
      <c r="LHH63" s="1"/>
      <c r="LHI63" s="1"/>
      <c r="LHJ63" s="1"/>
      <c r="LHK63" s="1"/>
      <c r="LHL63" s="1"/>
      <c r="LHM63" s="1"/>
      <c r="LHN63" s="1"/>
      <c r="LHO63" s="1"/>
      <c r="LHP63" s="1"/>
      <c r="LHQ63" s="1"/>
      <c r="LHR63" s="1"/>
      <c r="LHS63" s="1"/>
      <c r="LHT63" s="1"/>
      <c r="LHU63" s="1"/>
      <c r="LHV63" s="1"/>
      <c r="LHW63" s="1"/>
      <c r="LHX63" s="1"/>
      <c r="LHY63" s="1"/>
      <c r="LHZ63" s="1"/>
      <c r="LIA63" s="1"/>
      <c r="LIB63" s="1"/>
      <c r="LIC63" s="1"/>
      <c r="LID63" s="1"/>
      <c r="LIE63" s="1"/>
      <c r="LIF63" s="1"/>
      <c r="LIG63" s="1"/>
      <c r="LIH63" s="1"/>
      <c r="LII63" s="1"/>
      <c r="LIJ63" s="1"/>
      <c r="LIK63" s="1"/>
      <c r="LIL63" s="1"/>
      <c r="LIM63" s="1"/>
      <c r="LIN63" s="1"/>
      <c r="LIO63" s="1"/>
      <c r="LIP63" s="1"/>
      <c r="LIQ63" s="1"/>
      <c r="LIR63" s="1"/>
      <c r="LIS63" s="1"/>
      <c r="LIT63" s="1"/>
      <c r="LIU63" s="1"/>
      <c r="LIV63" s="1"/>
      <c r="LIW63" s="1"/>
      <c r="LIX63" s="1"/>
      <c r="LIY63" s="1"/>
      <c r="LIZ63" s="1"/>
      <c r="LJA63" s="1"/>
      <c r="LJB63" s="1"/>
      <c r="LJC63" s="1"/>
      <c r="LJD63" s="1"/>
      <c r="LJE63" s="1"/>
      <c r="LJF63" s="1"/>
      <c r="LJG63" s="1"/>
      <c r="LJH63" s="1"/>
      <c r="LJI63" s="1"/>
      <c r="LJJ63" s="1"/>
      <c r="LJK63" s="1"/>
      <c r="LJL63" s="1"/>
      <c r="LJM63" s="1"/>
      <c r="LJN63" s="1"/>
      <c r="LJO63" s="1"/>
      <c r="LJP63" s="1"/>
      <c r="LJQ63" s="1"/>
      <c r="LJR63" s="1"/>
      <c r="LJS63" s="1"/>
      <c r="LJT63" s="1"/>
      <c r="LJU63" s="1"/>
      <c r="LJV63" s="1"/>
      <c r="LJW63" s="1"/>
      <c r="LJX63" s="1"/>
      <c r="LJY63" s="1"/>
      <c r="LJZ63" s="1"/>
      <c r="LKA63" s="1"/>
      <c r="LKB63" s="1"/>
      <c r="LKC63" s="1"/>
      <c r="LKD63" s="1"/>
      <c r="LKE63" s="1"/>
      <c r="LKF63" s="1"/>
      <c r="LKG63" s="1"/>
      <c r="LKH63" s="1"/>
      <c r="LKI63" s="1"/>
      <c r="LKJ63" s="1"/>
      <c r="LKK63" s="1"/>
      <c r="LKL63" s="1"/>
      <c r="LKM63" s="1"/>
      <c r="LKN63" s="1"/>
      <c r="LKO63" s="1"/>
      <c r="LKP63" s="1"/>
      <c r="LKQ63" s="1"/>
      <c r="LKR63" s="1"/>
      <c r="LKS63" s="1"/>
      <c r="LKT63" s="1"/>
      <c r="LKU63" s="1"/>
      <c r="LKV63" s="1"/>
      <c r="LKW63" s="1"/>
      <c r="LKX63" s="1"/>
      <c r="LKY63" s="1"/>
      <c r="LKZ63" s="1"/>
      <c r="LLA63" s="1"/>
      <c r="LLB63" s="1"/>
      <c r="LLC63" s="1"/>
      <c r="LLD63" s="1"/>
      <c r="LLE63" s="1"/>
      <c r="LLF63" s="1"/>
      <c r="LLG63" s="1"/>
      <c r="LLH63" s="1"/>
      <c r="LLI63" s="1"/>
      <c r="LLJ63" s="1"/>
      <c r="LLK63" s="1"/>
      <c r="LLL63" s="1"/>
      <c r="LLM63" s="1"/>
      <c r="LLN63" s="1"/>
      <c r="LLO63" s="1"/>
      <c r="LLP63" s="1"/>
      <c r="LLQ63" s="1"/>
      <c r="LLR63" s="1"/>
      <c r="LLS63" s="1"/>
      <c r="LLT63" s="1"/>
      <c r="LLU63" s="1"/>
      <c r="LLV63" s="1"/>
      <c r="LLW63" s="1"/>
      <c r="LLX63" s="1"/>
      <c r="LLY63" s="1"/>
      <c r="LLZ63" s="1"/>
      <c r="LMA63" s="1"/>
      <c r="LMB63" s="1"/>
      <c r="LMC63" s="1"/>
      <c r="LMD63" s="1"/>
      <c r="LME63" s="1"/>
      <c r="LMF63" s="1"/>
      <c r="LMG63" s="1"/>
      <c r="LMH63" s="1"/>
      <c r="LMI63" s="1"/>
      <c r="LMJ63" s="1"/>
      <c r="LMK63" s="1"/>
      <c r="LML63" s="1"/>
      <c r="LMM63" s="1"/>
      <c r="LMN63" s="1"/>
      <c r="LMO63" s="1"/>
      <c r="LMP63" s="1"/>
      <c r="LMQ63" s="1"/>
      <c r="LMR63" s="1"/>
      <c r="LMS63" s="1"/>
      <c r="LMT63" s="1"/>
      <c r="LMU63" s="1"/>
      <c r="LMV63" s="1"/>
      <c r="LMW63" s="1"/>
      <c r="LMX63" s="1"/>
      <c r="LMY63" s="1"/>
      <c r="LMZ63" s="1"/>
      <c r="LNA63" s="1"/>
      <c r="LNB63" s="1"/>
      <c r="LNC63" s="1"/>
      <c r="LND63" s="1"/>
      <c r="LNE63" s="1"/>
      <c r="LNF63" s="1"/>
      <c r="LNG63" s="1"/>
      <c r="LNH63" s="1"/>
      <c r="LNI63" s="1"/>
      <c r="LNJ63" s="1"/>
      <c r="LNK63" s="1"/>
      <c r="LNL63" s="1"/>
      <c r="LNM63" s="1"/>
      <c r="LNN63" s="1"/>
      <c r="LNO63" s="1"/>
      <c r="LNP63" s="1"/>
      <c r="LNQ63" s="1"/>
      <c r="LNR63" s="1"/>
      <c r="LNS63" s="1"/>
      <c r="LNT63" s="1"/>
      <c r="LNU63" s="1"/>
      <c r="LNV63" s="1"/>
      <c r="LNW63" s="1"/>
      <c r="LNX63" s="1"/>
      <c r="LNY63" s="1"/>
      <c r="LNZ63" s="1"/>
      <c r="LOA63" s="1"/>
      <c r="LOB63" s="1"/>
      <c r="LOC63" s="1"/>
      <c r="LOD63" s="1"/>
      <c r="LOE63" s="1"/>
      <c r="LOF63" s="1"/>
      <c r="LOG63" s="1"/>
      <c r="LOH63" s="1"/>
      <c r="LOI63" s="1"/>
      <c r="LOJ63" s="1"/>
      <c r="LOK63" s="1"/>
      <c r="LOL63" s="1"/>
      <c r="LOM63" s="1"/>
      <c r="LON63" s="1"/>
      <c r="LOO63" s="1"/>
      <c r="LOP63" s="1"/>
      <c r="LOQ63" s="1"/>
      <c r="LOR63" s="1"/>
      <c r="LOS63" s="1"/>
      <c r="LOT63" s="1"/>
      <c r="LOU63" s="1"/>
      <c r="LOV63" s="1"/>
      <c r="LOW63" s="1"/>
      <c r="LOX63" s="1"/>
      <c r="LOY63" s="1"/>
      <c r="LOZ63" s="1"/>
      <c r="LPA63" s="1"/>
      <c r="LPB63" s="1"/>
      <c r="LPC63" s="1"/>
      <c r="LPD63" s="1"/>
      <c r="LPE63" s="1"/>
      <c r="LPF63" s="1"/>
      <c r="LPG63" s="1"/>
      <c r="LPH63" s="1"/>
      <c r="LPI63" s="1"/>
      <c r="LPJ63" s="1"/>
      <c r="LPK63" s="1"/>
      <c r="LPL63" s="1"/>
      <c r="LPM63" s="1"/>
      <c r="LPN63" s="1"/>
      <c r="LPO63" s="1"/>
      <c r="LPP63" s="1"/>
      <c r="LPQ63" s="1"/>
      <c r="LPR63" s="1"/>
      <c r="LPS63" s="1"/>
      <c r="LPT63" s="1"/>
      <c r="LPU63" s="1"/>
      <c r="LPV63" s="1"/>
      <c r="LPW63" s="1"/>
      <c r="LPX63" s="1"/>
      <c r="LPY63" s="1"/>
      <c r="LPZ63" s="1"/>
      <c r="LQA63" s="1"/>
      <c r="LQB63" s="1"/>
      <c r="LQC63" s="1"/>
      <c r="LQD63" s="1"/>
      <c r="LQE63" s="1"/>
      <c r="LQF63" s="1"/>
      <c r="LQG63" s="1"/>
      <c r="LQH63" s="1"/>
      <c r="LQI63" s="1"/>
      <c r="LQJ63" s="1"/>
      <c r="LQK63" s="1"/>
      <c r="LQL63" s="1"/>
      <c r="LQM63" s="1"/>
      <c r="LQN63" s="1"/>
      <c r="LQO63" s="1"/>
      <c r="LQP63" s="1"/>
      <c r="LQQ63" s="1"/>
      <c r="LQR63" s="1"/>
      <c r="LQS63" s="1"/>
      <c r="LQT63" s="1"/>
      <c r="LQU63" s="1"/>
      <c r="LQV63" s="1"/>
      <c r="LQW63" s="1"/>
      <c r="LQX63" s="1"/>
      <c r="LQY63" s="1"/>
      <c r="LQZ63" s="1"/>
      <c r="LRA63" s="1"/>
      <c r="LRB63" s="1"/>
      <c r="LRC63" s="1"/>
      <c r="LRD63" s="1"/>
      <c r="LRE63" s="1"/>
      <c r="LRF63" s="1"/>
      <c r="LRG63" s="1"/>
      <c r="LRH63" s="1"/>
      <c r="LRI63" s="1"/>
      <c r="LRJ63" s="1"/>
      <c r="LRK63" s="1"/>
      <c r="LRL63" s="1"/>
      <c r="LRM63" s="1"/>
      <c r="LRN63" s="1"/>
      <c r="LRO63" s="1"/>
      <c r="LRP63" s="1"/>
      <c r="LRQ63" s="1"/>
      <c r="LRR63" s="1"/>
      <c r="LRS63" s="1"/>
      <c r="LRT63" s="1"/>
      <c r="LRU63" s="1"/>
      <c r="LRV63" s="1"/>
      <c r="LRW63" s="1"/>
      <c r="LRX63" s="1"/>
      <c r="LRY63" s="1"/>
      <c r="LRZ63" s="1"/>
      <c r="LSA63" s="1"/>
      <c r="LSB63" s="1"/>
      <c r="LSC63" s="1"/>
      <c r="LSD63" s="1"/>
      <c r="LSE63" s="1"/>
      <c r="LSF63" s="1"/>
      <c r="LSG63" s="1"/>
      <c r="LSH63" s="1"/>
      <c r="LSI63" s="1"/>
      <c r="LSJ63" s="1"/>
      <c r="LSK63" s="1"/>
      <c r="LSL63" s="1"/>
      <c r="LSM63" s="1"/>
      <c r="LSN63" s="1"/>
      <c r="LSO63" s="1"/>
      <c r="LSP63" s="1"/>
      <c r="LSQ63" s="1"/>
      <c r="LSR63" s="1"/>
      <c r="LSS63" s="1"/>
      <c r="LST63" s="1"/>
      <c r="LSU63" s="1"/>
      <c r="LSV63" s="1"/>
      <c r="LSW63" s="1"/>
      <c r="LSX63" s="1"/>
      <c r="LSY63" s="1"/>
      <c r="LSZ63" s="1"/>
      <c r="LTA63" s="1"/>
      <c r="LTB63" s="1"/>
      <c r="LTC63" s="1"/>
      <c r="LTD63" s="1"/>
      <c r="LTE63" s="1"/>
      <c r="LTF63" s="1"/>
      <c r="LTG63" s="1"/>
      <c r="LTH63" s="1"/>
      <c r="LTI63" s="1"/>
      <c r="LTJ63" s="1"/>
      <c r="LTK63" s="1"/>
      <c r="LTL63" s="1"/>
      <c r="LTM63" s="1"/>
      <c r="LTN63" s="1"/>
      <c r="LTO63" s="1"/>
      <c r="LTP63" s="1"/>
      <c r="LTQ63" s="1"/>
      <c r="LTR63" s="1"/>
      <c r="LTS63" s="1"/>
      <c r="LTT63" s="1"/>
      <c r="LTU63" s="1"/>
      <c r="LTV63" s="1"/>
      <c r="LTW63" s="1"/>
      <c r="LTX63" s="1"/>
      <c r="LTY63" s="1"/>
      <c r="LTZ63" s="1"/>
      <c r="LUA63" s="1"/>
      <c r="LUB63" s="1"/>
      <c r="LUC63" s="1"/>
      <c r="LUD63" s="1"/>
      <c r="LUE63" s="1"/>
      <c r="LUF63" s="1"/>
      <c r="LUG63" s="1"/>
      <c r="LUH63" s="1"/>
      <c r="LUI63" s="1"/>
      <c r="LUJ63" s="1"/>
      <c r="LUK63" s="1"/>
      <c r="LUL63" s="1"/>
      <c r="LUM63" s="1"/>
      <c r="LUN63" s="1"/>
      <c r="LUO63" s="1"/>
      <c r="LUP63" s="1"/>
      <c r="LUQ63" s="1"/>
      <c r="LUR63" s="1"/>
      <c r="LUS63" s="1"/>
      <c r="LUT63" s="1"/>
      <c r="LUU63" s="1"/>
      <c r="LUV63" s="1"/>
      <c r="LUW63" s="1"/>
      <c r="LUX63" s="1"/>
      <c r="LUY63" s="1"/>
      <c r="LUZ63" s="1"/>
      <c r="LVA63" s="1"/>
      <c r="LVB63" s="1"/>
      <c r="LVC63" s="1"/>
      <c r="LVD63" s="1"/>
      <c r="LVE63" s="1"/>
      <c r="LVF63" s="1"/>
      <c r="LVG63" s="1"/>
      <c r="LVH63" s="1"/>
      <c r="LVI63" s="1"/>
      <c r="LVJ63" s="1"/>
      <c r="LVK63" s="1"/>
      <c r="LVL63" s="1"/>
      <c r="LVM63" s="1"/>
      <c r="LVN63" s="1"/>
      <c r="LVO63" s="1"/>
      <c r="LVP63" s="1"/>
      <c r="LVQ63" s="1"/>
      <c r="LVR63" s="1"/>
      <c r="LVS63" s="1"/>
      <c r="LVT63" s="1"/>
      <c r="LVU63" s="1"/>
      <c r="LVV63" s="1"/>
      <c r="LVW63" s="1"/>
      <c r="LVX63" s="1"/>
      <c r="LVY63" s="1"/>
      <c r="LVZ63" s="1"/>
      <c r="LWA63" s="1"/>
      <c r="LWB63" s="1"/>
      <c r="LWC63" s="1"/>
      <c r="LWD63" s="1"/>
      <c r="LWE63" s="1"/>
      <c r="LWF63" s="1"/>
      <c r="LWG63" s="1"/>
      <c r="LWH63" s="1"/>
      <c r="LWI63" s="1"/>
      <c r="LWJ63" s="1"/>
      <c r="LWK63" s="1"/>
      <c r="LWL63" s="1"/>
      <c r="LWM63" s="1"/>
      <c r="LWN63" s="1"/>
      <c r="LWO63" s="1"/>
      <c r="LWP63" s="1"/>
      <c r="LWQ63" s="1"/>
      <c r="LWR63" s="1"/>
      <c r="LWS63" s="1"/>
      <c r="LWT63" s="1"/>
      <c r="LWU63" s="1"/>
      <c r="LWV63" s="1"/>
      <c r="LWW63" s="1"/>
      <c r="LWX63" s="1"/>
      <c r="LWY63" s="1"/>
      <c r="LWZ63" s="1"/>
      <c r="LXA63" s="1"/>
      <c r="LXB63" s="1"/>
      <c r="LXC63" s="1"/>
      <c r="LXD63" s="1"/>
      <c r="LXE63" s="1"/>
      <c r="LXF63" s="1"/>
      <c r="LXG63" s="1"/>
      <c r="LXH63" s="1"/>
      <c r="LXI63" s="1"/>
      <c r="LXJ63" s="1"/>
      <c r="LXK63" s="1"/>
      <c r="LXL63" s="1"/>
      <c r="LXM63" s="1"/>
      <c r="LXN63" s="1"/>
      <c r="LXO63" s="1"/>
      <c r="LXP63" s="1"/>
      <c r="LXQ63" s="1"/>
      <c r="LXR63" s="1"/>
      <c r="LXS63" s="1"/>
      <c r="LXT63" s="1"/>
      <c r="LXU63" s="1"/>
      <c r="LXV63" s="1"/>
      <c r="LXW63" s="1"/>
      <c r="LXX63" s="1"/>
      <c r="LXY63" s="1"/>
      <c r="LXZ63" s="1"/>
      <c r="LYA63" s="1"/>
      <c r="LYB63" s="1"/>
      <c r="LYC63" s="1"/>
      <c r="LYD63" s="1"/>
      <c r="LYE63" s="1"/>
      <c r="LYF63" s="1"/>
      <c r="LYG63" s="1"/>
      <c r="LYH63" s="1"/>
      <c r="LYI63" s="1"/>
      <c r="LYJ63" s="1"/>
      <c r="LYK63" s="1"/>
      <c r="LYL63" s="1"/>
      <c r="LYM63" s="1"/>
      <c r="LYN63" s="1"/>
      <c r="LYO63" s="1"/>
      <c r="LYP63" s="1"/>
      <c r="LYQ63" s="1"/>
      <c r="LYR63" s="1"/>
      <c r="LYS63" s="1"/>
      <c r="LYT63" s="1"/>
      <c r="LYU63" s="1"/>
      <c r="LYV63" s="1"/>
      <c r="LYW63" s="1"/>
      <c r="LYX63" s="1"/>
      <c r="LYY63" s="1"/>
      <c r="LYZ63" s="1"/>
      <c r="LZA63" s="1"/>
      <c r="LZB63" s="1"/>
      <c r="LZC63" s="1"/>
      <c r="LZD63" s="1"/>
      <c r="LZE63" s="1"/>
      <c r="LZF63" s="1"/>
      <c r="LZG63" s="1"/>
      <c r="LZH63" s="1"/>
      <c r="LZI63" s="1"/>
      <c r="LZJ63" s="1"/>
      <c r="LZK63" s="1"/>
      <c r="LZL63" s="1"/>
      <c r="LZM63" s="1"/>
      <c r="LZN63" s="1"/>
      <c r="LZO63" s="1"/>
      <c r="LZP63" s="1"/>
      <c r="LZQ63" s="1"/>
      <c r="LZR63" s="1"/>
      <c r="LZS63" s="1"/>
      <c r="LZT63" s="1"/>
      <c r="LZU63" s="1"/>
      <c r="LZV63" s="1"/>
      <c r="LZW63" s="1"/>
      <c r="LZX63" s="1"/>
      <c r="LZY63" s="1"/>
      <c r="LZZ63" s="1"/>
      <c r="MAA63" s="1"/>
      <c r="MAB63" s="1"/>
      <c r="MAC63" s="1"/>
      <c r="MAD63" s="1"/>
      <c r="MAE63" s="1"/>
      <c r="MAF63" s="1"/>
      <c r="MAG63" s="1"/>
      <c r="MAH63" s="1"/>
      <c r="MAI63" s="1"/>
      <c r="MAJ63" s="1"/>
      <c r="MAK63" s="1"/>
      <c r="MAL63" s="1"/>
      <c r="MAM63" s="1"/>
      <c r="MAN63" s="1"/>
      <c r="MAO63" s="1"/>
      <c r="MAP63" s="1"/>
      <c r="MAQ63" s="1"/>
      <c r="MAR63" s="1"/>
      <c r="MAS63" s="1"/>
      <c r="MAT63" s="1"/>
      <c r="MAU63" s="1"/>
      <c r="MAV63" s="1"/>
      <c r="MAW63" s="1"/>
      <c r="MAX63" s="1"/>
      <c r="MAY63" s="1"/>
      <c r="MAZ63" s="1"/>
      <c r="MBA63" s="1"/>
      <c r="MBB63" s="1"/>
      <c r="MBC63" s="1"/>
      <c r="MBD63" s="1"/>
      <c r="MBE63" s="1"/>
      <c r="MBF63" s="1"/>
      <c r="MBG63" s="1"/>
      <c r="MBH63" s="1"/>
      <c r="MBI63" s="1"/>
      <c r="MBJ63" s="1"/>
      <c r="MBK63" s="1"/>
      <c r="MBL63" s="1"/>
      <c r="MBM63" s="1"/>
      <c r="MBN63" s="1"/>
      <c r="MBO63" s="1"/>
      <c r="MBP63" s="1"/>
      <c r="MBQ63" s="1"/>
      <c r="MBR63" s="1"/>
      <c r="MBS63" s="1"/>
      <c r="MBT63" s="1"/>
      <c r="MBU63" s="1"/>
      <c r="MBV63" s="1"/>
      <c r="MBW63" s="1"/>
      <c r="MBX63" s="1"/>
      <c r="MBY63" s="1"/>
      <c r="MBZ63" s="1"/>
      <c r="MCA63" s="1"/>
      <c r="MCB63" s="1"/>
      <c r="MCC63" s="1"/>
      <c r="MCD63" s="1"/>
      <c r="MCE63" s="1"/>
      <c r="MCF63" s="1"/>
      <c r="MCG63" s="1"/>
      <c r="MCH63" s="1"/>
      <c r="MCI63" s="1"/>
      <c r="MCJ63" s="1"/>
      <c r="MCK63" s="1"/>
      <c r="MCL63" s="1"/>
      <c r="MCM63" s="1"/>
      <c r="MCN63" s="1"/>
      <c r="MCO63" s="1"/>
      <c r="MCP63" s="1"/>
      <c r="MCQ63" s="1"/>
      <c r="MCR63" s="1"/>
      <c r="MCS63" s="1"/>
      <c r="MCT63" s="1"/>
      <c r="MCU63" s="1"/>
      <c r="MCV63" s="1"/>
      <c r="MCW63" s="1"/>
      <c r="MCX63" s="1"/>
      <c r="MCY63" s="1"/>
      <c r="MCZ63" s="1"/>
      <c r="MDA63" s="1"/>
      <c r="MDB63" s="1"/>
      <c r="MDC63" s="1"/>
      <c r="MDD63" s="1"/>
      <c r="MDE63" s="1"/>
      <c r="MDF63" s="1"/>
      <c r="MDG63" s="1"/>
      <c r="MDH63" s="1"/>
      <c r="MDI63" s="1"/>
      <c r="MDJ63" s="1"/>
      <c r="MDK63" s="1"/>
      <c r="MDL63" s="1"/>
      <c r="MDM63" s="1"/>
      <c r="MDN63" s="1"/>
      <c r="MDO63" s="1"/>
      <c r="MDP63" s="1"/>
      <c r="MDQ63" s="1"/>
      <c r="MDR63" s="1"/>
      <c r="MDS63" s="1"/>
      <c r="MDT63" s="1"/>
      <c r="MDU63" s="1"/>
      <c r="MDV63" s="1"/>
      <c r="MDW63" s="1"/>
      <c r="MDX63" s="1"/>
      <c r="MDY63" s="1"/>
      <c r="MDZ63" s="1"/>
      <c r="MEA63" s="1"/>
      <c r="MEB63" s="1"/>
      <c r="MEC63" s="1"/>
      <c r="MED63" s="1"/>
      <c r="MEE63" s="1"/>
      <c r="MEF63" s="1"/>
      <c r="MEG63" s="1"/>
      <c r="MEH63" s="1"/>
      <c r="MEI63" s="1"/>
      <c r="MEJ63" s="1"/>
      <c r="MEK63" s="1"/>
      <c r="MEL63" s="1"/>
      <c r="MEM63" s="1"/>
      <c r="MEN63" s="1"/>
      <c r="MEO63" s="1"/>
      <c r="MEP63" s="1"/>
      <c r="MEQ63" s="1"/>
      <c r="MER63" s="1"/>
      <c r="MES63" s="1"/>
      <c r="MET63" s="1"/>
      <c r="MEU63" s="1"/>
      <c r="MEV63" s="1"/>
      <c r="MEW63" s="1"/>
      <c r="MEX63" s="1"/>
      <c r="MEY63" s="1"/>
      <c r="MEZ63" s="1"/>
      <c r="MFA63" s="1"/>
      <c r="MFB63" s="1"/>
      <c r="MFC63" s="1"/>
      <c r="MFD63" s="1"/>
      <c r="MFE63" s="1"/>
      <c r="MFF63" s="1"/>
      <c r="MFG63" s="1"/>
      <c r="MFH63" s="1"/>
      <c r="MFI63" s="1"/>
      <c r="MFJ63" s="1"/>
      <c r="MFK63" s="1"/>
      <c r="MFL63" s="1"/>
      <c r="MFM63" s="1"/>
      <c r="MFN63" s="1"/>
      <c r="MFO63" s="1"/>
      <c r="MFP63" s="1"/>
      <c r="MFQ63" s="1"/>
      <c r="MFR63" s="1"/>
      <c r="MFS63" s="1"/>
      <c r="MFT63" s="1"/>
      <c r="MFU63" s="1"/>
      <c r="MFV63" s="1"/>
      <c r="MFW63" s="1"/>
      <c r="MFX63" s="1"/>
      <c r="MFY63" s="1"/>
      <c r="MFZ63" s="1"/>
      <c r="MGA63" s="1"/>
      <c r="MGB63" s="1"/>
      <c r="MGC63" s="1"/>
      <c r="MGD63" s="1"/>
      <c r="MGE63" s="1"/>
      <c r="MGF63" s="1"/>
      <c r="MGG63" s="1"/>
      <c r="MGH63" s="1"/>
      <c r="MGI63" s="1"/>
      <c r="MGJ63" s="1"/>
      <c r="MGK63" s="1"/>
      <c r="MGL63" s="1"/>
      <c r="MGM63" s="1"/>
      <c r="MGN63" s="1"/>
      <c r="MGO63" s="1"/>
      <c r="MGP63" s="1"/>
      <c r="MGQ63" s="1"/>
      <c r="MGR63" s="1"/>
      <c r="MGS63" s="1"/>
      <c r="MGT63" s="1"/>
      <c r="MGU63" s="1"/>
      <c r="MGV63" s="1"/>
      <c r="MGW63" s="1"/>
      <c r="MGX63" s="1"/>
      <c r="MGY63" s="1"/>
      <c r="MGZ63" s="1"/>
      <c r="MHA63" s="1"/>
      <c r="MHB63" s="1"/>
      <c r="MHC63" s="1"/>
      <c r="MHD63" s="1"/>
      <c r="MHE63" s="1"/>
      <c r="MHF63" s="1"/>
      <c r="MHG63" s="1"/>
      <c r="MHH63" s="1"/>
      <c r="MHI63" s="1"/>
      <c r="MHJ63" s="1"/>
      <c r="MHK63" s="1"/>
      <c r="MHL63" s="1"/>
      <c r="MHM63" s="1"/>
      <c r="MHN63" s="1"/>
      <c r="MHO63" s="1"/>
      <c r="MHP63" s="1"/>
      <c r="MHQ63" s="1"/>
      <c r="MHR63" s="1"/>
      <c r="MHS63" s="1"/>
      <c r="MHT63" s="1"/>
      <c r="MHU63" s="1"/>
      <c r="MHV63" s="1"/>
      <c r="MHW63" s="1"/>
      <c r="MHX63" s="1"/>
      <c r="MHY63" s="1"/>
      <c r="MHZ63" s="1"/>
      <c r="MIA63" s="1"/>
      <c r="MIB63" s="1"/>
      <c r="MIC63" s="1"/>
      <c r="MID63" s="1"/>
      <c r="MIE63" s="1"/>
      <c r="MIF63" s="1"/>
      <c r="MIG63" s="1"/>
      <c r="MIH63" s="1"/>
      <c r="MII63" s="1"/>
      <c r="MIJ63" s="1"/>
      <c r="MIK63" s="1"/>
      <c r="MIL63" s="1"/>
      <c r="MIM63" s="1"/>
      <c r="MIN63" s="1"/>
      <c r="MIO63" s="1"/>
      <c r="MIP63" s="1"/>
      <c r="MIQ63" s="1"/>
      <c r="MIR63" s="1"/>
      <c r="MIS63" s="1"/>
      <c r="MIT63" s="1"/>
      <c r="MIU63" s="1"/>
      <c r="MIV63" s="1"/>
      <c r="MIW63" s="1"/>
      <c r="MIX63" s="1"/>
      <c r="MIY63" s="1"/>
      <c r="MIZ63" s="1"/>
      <c r="MJA63" s="1"/>
      <c r="MJB63" s="1"/>
      <c r="MJC63" s="1"/>
      <c r="MJD63" s="1"/>
      <c r="MJE63" s="1"/>
      <c r="MJF63" s="1"/>
      <c r="MJG63" s="1"/>
      <c r="MJH63" s="1"/>
      <c r="MJI63" s="1"/>
      <c r="MJJ63" s="1"/>
      <c r="MJK63" s="1"/>
      <c r="MJL63" s="1"/>
      <c r="MJM63" s="1"/>
      <c r="MJN63" s="1"/>
      <c r="MJO63" s="1"/>
      <c r="MJP63" s="1"/>
      <c r="MJQ63" s="1"/>
      <c r="MJR63" s="1"/>
      <c r="MJS63" s="1"/>
      <c r="MJT63" s="1"/>
      <c r="MJU63" s="1"/>
      <c r="MJV63" s="1"/>
      <c r="MJW63" s="1"/>
      <c r="MJX63" s="1"/>
      <c r="MJY63" s="1"/>
      <c r="MJZ63" s="1"/>
      <c r="MKA63" s="1"/>
      <c r="MKB63" s="1"/>
      <c r="MKC63" s="1"/>
      <c r="MKD63" s="1"/>
      <c r="MKE63" s="1"/>
      <c r="MKF63" s="1"/>
      <c r="MKG63" s="1"/>
      <c r="MKH63" s="1"/>
      <c r="MKI63" s="1"/>
      <c r="MKJ63" s="1"/>
      <c r="MKK63" s="1"/>
      <c r="MKL63" s="1"/>
      <c r="MKM63" s="1"/>
      <c r="MKN63" s="1"/>
      <c r="MKO63" s="1"/>
      <c r="MKP63" s="1"/>
      <c r="MKQ63" s="1"/>
      <c r="MKR63" s="1"/>
      <c r="MKS63" s="1"/>
      <c r="MKT63" s="1"/>
      <c r="MKU63" s="1"/>
      <c r="MKV63" s="1"/>
      <c r="MKW63" s="1"/>
      <c r="MKX63" s="1"/>
      <c r="MKY63" s="1"/>
      <c r="MKZ63" s="1"/>
      <c r="MLA63" s="1"/>
      <c r="MLB63" s="1"/>
      <c r="MLC63" s="1"/>
      <c r="MLD63" s="1"/>
      <c r="MLE63" s="1"/>
      <c r="MLF63" s="1"/>
      <c r="MLG63" s="1"/>
      <c r="MLH63" s="1"/>
      <c r="MLI63" s="1"/>
      <c r="MLJ63" s="1"/>
      <c r="MLK63" s="1"/>
      <c r="MLL63" s="1"/>
      <c r="MLM63" s="1"/>
      <c r="MLN63" s="1"/>
      <c r="MLO63" s="1"/>
      <c r="MLP63" s="1"/>
      <c r="MLQ63" s="1"/>
      <c r="MLR63" s="1"/>
      <c r="MLS63" s="1"/>
      <c r="MLT63" s="1"/>
      <c r="MLU63" s="1"/>
      <c r="MLV63" s="1"/>
      <c r="MLW63" s="1"/>
      <c r="MLX63" s="1"/>
      <c r="MLY63" s="1"/>
      <c r="MLZ63" s="1"/>
      <c r="MMA63" s="1"/>
      <c r="MMB63" s="1"/>
      <c r="MMC63" s="1"/>
      <c r="MMD63" s="1"/>
      <c r="MME63" s="1"/>
      <c r="MMF63" s="1"/>
      <c r="MMG63" s="1"/>
      <c r="MMH63" s="1"/>
      <c r="MMI63" s="1"/>
      <c r="MMJ63" s="1"/>
      <c r="MMK63" s="1"/>
      <c r="MML63" s="1"/>
      <c r="MMM63" s="1"/>
      <c r="MMN63" s="1"/>
      <c r="MMO63" s="1"/>
      <c r="MMP63" s="1"/>
      <c r="MMQ63" s="1"/>
      <c r="MMR63" s="1"/>
      <c r="MMS63" s="1"/>
      <c r="MMT63" s="1"/>
      <c r="MMU63" s="1"/>
      <c r="MMV63" s="1"/>
      <c r="MMW63" s="1"/>
      <c r="MMX63" s="1"/>
      <c r="MMY63" s="1"/>
      <c r="MMZ63" s="1"/>
      <c r="MNA63" s="1"/>
      <c r="MNB63" s="1"/>
      <c r="MNC63" s="1"/>
      <c r="MND63" s="1"/>
      <c r="MNE63" s="1"/>
      <c r="MNF63" s="1"/>
      <c r="MNG63" s="1"/>
      <c r="MNH63" s="1"/>
      <c r="MNI63" s="1"/>
      <c r="MNJ63" s="1"/>
      <c r="MNK63" s="1"/>
      <c r="MNL63" s="1"/>
      <c r="MNM63" s="1"/>
      <c r="MNN63" s="1"/>
      <c r="MNO63" s="1"/>
      <c r="MNP63" s="1"/>
      <c r="MNQ63" s="1"/>
      <c r="MNR63" s="1"/>
      <c r="MNS63" s="1"/>
      <c r="MNT63" s="1"/>
      <c r="MNU63" s="1"/>
      <c r="MNV63" s="1"/>
      <c r="MNW63" s="1"/>
      <c r="MNX63" s="1"/>
      <c r="MNY63" s="1"/>
      <c r="MNZ63" s="1"/>
      <c r="MOA63" s="1"/>
      <c r="MOB63" s="1"/>
      <c r="MOC63" s="1"/>
      <c r="MOD63" s="1"/>
      <c r="MOE63" s="1"/>
      <c r="MOF63" s="1"/>
      <c r="MOG63" s="1"/>
      <c r="MOH63" s="1"/>
      <c r="MOI63" s="1"/>
      <c r="MOJ63" s="1"/>
      <c r="MOK63" s="1"/>
      <c r="MOL63" s="1"/>
      <c r="MOM63" s="1"/>
      <c r="MON63" s="1"/>
      <c r="MOO63" s="1"/>
      <c r="MOP63" s="1"/>
      <c r="MOQ63" s="1"/>
      <c r="MOR63" s="1"/>
      <c r="MOS63" s="1"/>
      <c r="MOT63" s="1"/>
      <c r="MOU63" s="1"/>
      <c r="MOV63" s="1"/>
      <c r="MOW63" s="1"/>
      <c r="MOX63" s="1"/>
      <c r="MOY63" s="1"/>
      <c r="MOZ63" s="1"/>
      <c r="MPA63" s="1"/>
      <c r="MPB63" s="1"/>
      <c r="MPC63" s="1"/>
      <c r="MPD63" s="1"/>
      <c r="MPE63" s="1"/>
      <c r="MPF63" s="1"/>
      <c r="MPG63" s="1"/>
      <c r="MPH63" s="1"/>
      <c r="MPI63" s="1"/>
      <c r="MPJ63" s="1"/>
      <c r="MPK63" s="1"/>
      <c r="MPL63" s="1"/>
      <c r="MPM63" s="1"/>
      <c r="MPN63" s="1"/>
      <c r="MPO63" s="1"/>
      <c r="MPP63" s="1"/>
      <c r="MPQ63" s="1"/>
      <c r="MPR63" s="1"/>
      <c r="MPS63" s="1"/>
      <c r="MPT63" s="1"/>
      <c r="MPU63" s="1"/>
      <c r="MPV63" s="1"/>
      <c r="MPW63" s="1"/>
      <c r="MPX63" s="1"/>
      <c r="MPY63" s="1"/>
      <c r="MPZ63" s="1"/>
      <c r="MQA63" s="1"/>
      <c r="MQB63" s="1"/>
      <c r="MQC63" s="1"/>
      <c r="MQD63" s="1"/>
      <c r="MQE63" s="1"/>
      <c r="MQF63" s="1"/>
      <c r="MQG63" s="1"/>
      <c r="MQH63" s="1"/>
      <c r="MQI63" s="1"/>
      <c r="MQJ63" s="1"/>
      <c r="MQK63" s="1"/>
      <c r="MQL63" s="1"/>
      <c r="MQM63" s="1"/>
      <c r="MQN63" s="1"/>
      <c r="MQO63" s="1"/>
      <c r="MQP63" s="1"/>
      <c r="MQQ63" s="1"/>
      <c r="MQR63" s="1"/>
      <c r="MQS63" s="1"/>
      <c r="MQT63" s="1"/>
      <c r="MQU63" s="1"/>
      <c r="MQV63" s="1"/>
      <c r="MQW63" s="1"/>
      <c r="MQX63" s="1"/>
      <c r="MQY63" s="1"/>
      <c r="MQZ63" s="1"/>
      <c r="MRA63" s="1"/>
      <c r="MRB63" s="1"/>
      <c r="MRC63" s="1"/>
      <c r="MRD63" s="1"/>
      <c r="MRE63" s="1"/>
      <c r="MRF63" s="1"/>
      <c r="MRG63" s="1"/>
      <c r="MRH63" s="1"/>
      <c r="MRI63" s="1"/>
      <c r="MRJ63" s="1"/>
      <c r="MRK63" s="1"/>
      <c r="MRL63" s="1"/>
      <c r="MRM63" s="1"/>
      <c r="MRN63" s="1"/>
      <c r="MRO63" s="1"/>
      <c r="MRP63" s="1"/>
      <c r="MRQ63" s="1"/>
      <c r="MRR63" s="1"/>
      <c r="MRS63" s="1"/>
      <c r="MRT63" s="1"/>
      <c r="MRU63" s="1"/>
      <c r="MRV63" s="1"/>
      <c r="MRW63" s="1"/>
      <c r="MRX63" s="1"/>
      <c r="MRY63" s="1"/>
      <c r="MRZ63" s="1"/>
      <c r="MSA63" s="1"/>
      <c r="MSB63" s="1"/>
      <c r="MSC63" s="1"/>
      <c r="MSD63" s="1"/>
      <c r="MSE63" s="1"/>
      <c r="MSF63" s="1"/>
      <c r="MSG63" s="1"/>
      <c r="MSH63" s="1"/>
      <c r="MSI63" s="1"/>
      <c r="MSJ63" s="1"/>
      <c r="MSK63" s="1"/>
      <c r="MSL63" s="1"/>
      <c r="MSM63" s="1"/>
      <c r="MSN63" s="1"/>
      <c r="MSO63" s="1"/>
      <c r="MSP63" s="1"/>
      <c r="MSQ63" s="1"/>
      <c r="MSR63" s="1"/>
      <c r="MSS63" s="1"/>
      <c r="MST63" s="1"/>
      <c r="MSU63" s="1"/>
      <c r="MSV63" s="1"/>
      <c r="MSW63" s="1"/>
      <c r="MSX63" s="1"/>
      <c r="MSY63" s="1"/>
      <c r="MSZ63" s="1"/>
      <c r="MTA63" s="1"/>
      <c r="MTB63" s="1"/>
      <c r="MTC63" s="1"/>
      <c r="MTD63" s="1"/>
      <c r="MTE63" s="1"/>
      <c r="MTF63" s="1"/>
      <c r="MTG63" s="1"/>
      <c r="MTH63" s="1"/>
      <c r="MTI63" s="1"/>
      <c r="MTJ63" s="1"/>
      <c r="MTK63" s="1"/>
      <c r="MTL63" s="1"/>
      <c r="MTM63" s="1"/>
      <c r="MTN63" s="1"/>
      <c r="MTO63" s="1"/>
      <c r="MTP63" s="1"/>
      <c r="MTQ63" s="1"/>
      <c r="MTR63" s="1"/>
      <c r="MTS63" s="1"/>
      <c r="MTT63" s="1"/>
      <c r="MTU63" s="1"/>
      <c r="MTV63" s="1"/>
      <c r="MTW63" s="1"/>
      <c r="MTX63" s="1"/>
      <c r="MTY63" s="1"/>
      <c r="MTZ63" s="1"/>
      <c r="MUA63" s="1"/>
      <c r="MUB63" s="1"/>
      <c r="MUC63" s="1"/>
      <c r="MUD63" s="1"/>
      <c r="MUE63" s="1"/>
      <c r="MUF63" s="1"/>
      <c r="MUG63" s="1"/>
      <c r="MUH63" s="1"/>
      <c r="MUI63" s="1"/>
      <c r="MUJ63" s="1"/>
      <c r="MUK63" s="1"/>
      <c r="MUL63" s="1"/>
      <c r="MUM63" s="1"/>
      <c r="MUN63" s="1"/>
      <c r="MUO63" s="1"/>
      <c r="MUP63" s="1"/>
      <c r="MUQ63" s="1"/>
      <c r="MUR63" s="1"/>
      <c r="MUS63" s="1"/>
      <c r="MUT63" s="1"/>
      <c r="MUU63" s="1"/>
      <c r="MUV63" s="1"/>
      <c r="MUW63" s="1"/>
      <c r="MUX63" s="1"/>
      <c r="MUY63" s="1"/>
      <c r="MUZ63" s="1"/>
      <c r="MVA63" s="1"/>
      <c r="MVB63" s="1"/>
      <c r="MVC63" s="1"/>
      <c r="MVD63" s="1"/>
      <c r="MVE63" s="1"/>
      <c r="MVF63" s="1"/>
      <c r="MVG63" s="1"/>
      <c r="MVH63" s="1"/>
      <c r="MVI63" s="1"/>
      <c r="MVJ63" s="1"/>
      <c r="MVK63" s="1"/>
      <c r="MVL63" s="1"/>
      <c r="MVM63" s="1"/>
      <c r="MVN63" s="1"/>
      <c r="MVO63" s="1"/>
      <c r="MVP63" s="1"/>
      <c r="MVQ63" s="1"/>
      <c r="MVR63" s="1"/>
      <c r="MVS63" s="1"/>
      <c r="MVT63" s="1"/>
      <c r="MVU63" s="1"/>
      <c r="MVV63" s="1"/>
      <c r="MVW63" s="1"/>
      <c r="MVX63" s="1"/>
      <c r="MVY63" s="1"/>
      <c r="MVZ63" s="1"/>
      <c r="MWA63" s="1"/>
      <c r="MWB63" s="1"/>
      <c r="MWC63" s="1"/>
      <c r="MWD63" s="1"/>
      <c r="MWE63" s="1"/>
      <c r="MWF63" s="1"/>
      <c r="MWG63" s="1"/>
      <c r="MWH63" s="1"/>
      <c r="MWI63" s="1"/>
      <c r="MWJ63" s="1"/>
      <c r="MWK63" s="1"/>
      <c r="MWL63" s="1"/>
      <c r="MWM63" s="1"/>
      <c r="MWN63" s="1"/>
      <c r="MWO63" s="1"/>
      <c r="MWP63" s="1"/>
      <c r="MWQ63" s="1"/>
      <c r="MWR63" s="1"/>
      <c r="MWS63" s="1"/>
      <c r="MWT63" s="1"/>
      <c r="MWU63" s="1"/>
      <c r="MWV63" s="1"/>
      <c r="MWW63" s="1"/>
      <c r="MWX63" s="1"/>
      <c r="MWY63" s="1"/>
      <c r="MWZ63" s="1"/>
      <c r="MXA63" s="1"/>
      <c r="MXB63" s="1"/>
      <c r="MXC63" s="1"/>
      <c r="MXD63" s="1"/>
      <c r="MXE63" s="1"/>
      <c r="MXF63" s="1"/>
      <c r="MXG63" s="1"/>
      <c r="MXH63" s="1"/>
      <c r="MXI63" s="1"/>
      <c r="MXJ63" s="1"/>
      <c r="MXK63" s="1"/>
      <c r="MXL63" s="1"/>
      <c r="MXM63" s="1"/>
      <c r="MXN63" s="1"/>
      <c r="MXO63" s="1"/>
      <c r="MXP63" s="1"/>
      <c r="MXQ63" s="1"/>
      <c r="MXR63" s="1"/>
      <c r="MXS63" s="1"/>
      <c r="MXT63" s="1"/>
      <c r="MXU63" s="1"/>
      <c r="MXV63" s="1"/>
      <c r="MXW63" s="1"/>
      <c r="MXX63" s="1"/>
      <c r="MXY63" s="1"/>
      <c r="MXZ63" s="1"/>
      <c r="MYA63" s="1"/>
      <c r="MYB63" s="1"/>
      <c r="MYC63" s="1"/>
      <c r="MYD63" s="1"/>
      <c r="MYE63" s="1"/>
      <c r="MYF63" s="1"/>
      <c r="MYG63" s="1"/>
      <c r="MYH63" s="1"/>
      <c r="MYI63" s="1"/>
      <c r="MYJ63" s="1"/>
      <c r="MYK63" s="1"/>
      <c r="MYL63" s="1"/>
      <c r="MYM63" s="1"/>
      <c r="MYN63" s="1"/>
      <c r="MYO63" s="1"/>
      <c r="MYP63" s="1"/>
      <c r="MYQ63" s="1"/>
      <c r="MYR63" s="1"/>
      <c r="MYS63" s="1"/>
      <c r="MYT63" s="1"/>
      <c r="MYU63" s="1"/>
      <c r="MYV63" s="1"/>
      <c r="MYW63" s="1"/>
      <c r="MYX63" s="1"/>
      <c r="MYY63" s="1"/>
      <c r="MYZ63" s="1"/>
      <c r="MZA63" s="1"/>
      <c r="MZB63" s="1"/>
      <c r="MZC63" s="1"/>
      <c r="MZD63" s="1"/>
      <c r="MZE63" s="1"/>
      <c r="MZF63" s="1"/>
      <c r="MZG63" s="1"/>
      <c r="MZH63" s="1"/>
      <c r="MZI63" s="1"/>
      <c r="MZJ63" s="1"/>
      <c r="MZK63" s="1"/>
      <c r="MZL63" s="1"/>
      <c r="MZM63" s="1"/>
      <c r="MZN63" s="1"/>
      <c r="MZO63" s="1"/>
      <c r="MZP63" s="1"/>
      <c r="MZQ63" s="1"/>
      <c r="MZR63" s="1"/>
      <c r="MZS63" s="1"/>
      <c r="MZT63" s="1"/>
      <c r="MZU63" s="1"/>
      <c r="MZV63" s="1"/>
      <c r="MZW63" s="1"/>
      <c r="MZX63" s="1"/>
      <c r="MZY63" s="1"/>
      <c r="MZZ63" s="1"/>
      <c r="NAA63" s="1"/>
      <c r="NAB63" s="1"/>
      <c r="NAC63" s="1"/>
      <c r="NAD63" s="1"/>
      <c r="NAE63" s="1"/>
      <c r="NAF63" s="1"/>
      <c r="NAG63" s="1"/>
      <c r="NAH63" s="1"/>
      <c r="NAI63" s="1"/>
      <c r="NAJ63" s="1"/>
      <c r="NAK63" s="1"/>
      <c r="NAL63" s="1"/>
      <c r="NAM63" s="1"/>
      <c r="NAN63" s="1"/>
      <c r="NAO63" s="1"/>
      <c r="NAP63" s="1"/>
      <c r="NAQ63" s="1"/>
      <c r="NAR63" s="1"/>
      <c r="NAS63" s="1"/>
      <c r="NAT63" s="1"/>
      <c r="NAU63" s="1"/>
      <c r="NAV63" s="1"/>
      <c r="NAW63" s="1"/>
      <c r="NAX63" s="1"/>
      <c r="NAY63" s="1"/>
      <c r="NAZ63" s="1"/>
      <c r="NBA63" s="1"/>
      <c r="NBB63" s="1"/>
      <c r="NBC63" s="1"/>
      <c r="NBD63" s="1"/>
      <c r="NBE63" s="1"/>
      <c r="NBF63" s="1"/>
      <c r="NBG63" s="1"/>
      <c r="NBH63" s="1"/>
      <c r="NBI63" s="1"/>
      <c r="NBJ63" s="1"/>
      <c r="NBK63" s="1"/>
      <c r="NBL63" s="1"/>
      <c r="NBM63" s="1"/>
      <c r="NBN63" s="1"/>
      <c r="NBO63" s="1"/>
      <c r="NBP63" s="1"/>
      <c r="NBQ63" s="1"/>
      <c r="NBR63" s="1"/>
      <c r="NBS63" s="1"/>
      <c r="NBT63" s="1"/>
      <c r="NBU63" s="1"/>
      <c r="NBV63" s="1"/>
      <c r="NBW63" s="1"/>
      <c r="NBX63" s="1"/>
      <c r="NBY63" s="1"/>
      <c r="NBZ63" s="1"/>
      <c r="NCA63" s="1"/>
      <c r="NCB63" s="1"/>
      <c r="NCC63" s="1"/>
      <c r="NCD63" s="1"/>
      <c r="NCE63" s="1"/>
      <c r="NCF63" s="1"/>
      <c r="NCG63" s="1"/>
      <c r="NCH63" s="1"/>
      <c r="NCI63" s="1"/>
      <c r="NCJ63" s="1"/>
      <c r="NCK63" s="1"/>
      <c r="NCL63" s="1"/>
      <c r="NCM63" s="1"/>
      <c r="NCN63" s="1"/>
      <c r="NCO63" s="1"/>
      <c r="NCP63" s="1"/>
      <c r="NCQ63" s="1"/>
      <c r="NCR63" s="1"/>
      <c r="NCS63" s="1"/>
      <c r="NCT63" s="1"/>
      <c r="NCU63" s="1"/>
      <c r="NCV63" s="1"/>
      <c r="NCW63" s="1"/>
      <c r="NCX63" s="1"/>
      <c r="NCY63" s="1"/>
      <c r="NCZ63" s="1"/>
      <c r="NDA63" s="1"/>
      <c r="NDB63" s="1"/>
      <c r="NDC63" s="1"/>
      <c r="NDD63" s="1"/>
      <c r="NDE63" s="1"/>
      <c r="NDF63" s="1"/>
      <c r="NDG63" s="1"/>
      <c r="NDH63" s="1"/>
      <c r="NDI63" s="1"/>
      <c r="NDJ63" s="1"/>
      <c r="NDK63" s="1"/>
      <c r="NDL63" s="1"/>
      <c r="NDM63" s="1"/>
      <c r="NDN63" s="1"/>
      <c r="NDO63" s="1"/>
      <c r="NDP63" s="1"/>
      <c r="NDQ63" s="1"/>
      <c r="NDR63" s="1"/>
      <c r="NDS63" s="1"/>
      <c r="NDT63" s="1"/>
      <c r="NDU63" s="1"/>
      <c r="NDV63" s="1"/>
      <c r="NDW63" s="1"/>
      <c r="NDX63" s="1"/>
      <c r="NDY63" s="1"/>
      <c r="NDZ63" s="1"/>
      <c r="NEA63" s="1"/>
      <c r="NEB63" s="1"/>
      <c r="NEC63" s="1"/>
      <c r="NED63" s="1"/>
      <c r="NEE63" s="1"/>
      <c r="NEF63" s="1"/>
      <c r="NEG63" s="1"/>
      <c r="NEH63" s="1"/>
      <c r="NEI63" s="1"/>
      <c r="NEJ63" s="1"/>
      <c r="NEK63" s="1"/>
      <c r="NEL63" s="1"/>
      <c r="NEM63" s="1"/>
      <c r="NEN63" s="1"/>
      <c r="NEO63" s="1"/>
      <c r="NEP63" s="1"/>
      <c r="NEQ63" s="1"/>
      <c r="NER63" s="1"/>
      <c r="NES63" s="1"/>
      <c r="NET63" s="1"/>
      <c r="NEU63" s="1"/>
      <c r="NEV63" s="1"/>
      <c r="NEW63" s="1"/>
      <c r="NEX63" s="1"/>
      <c r="NEY63" s="1"/>
      <c r="NEZ63" s="1"/>
      <c r="NFA63" s="1"/>
      <c r="NFB63" s="1"/>
      <c r="NFC63" s="1"/>
      <c r="NFD63" s="1"/>
      <c r="NFE63" s="1"/>
      <c r="NFF63" s="1"/>
      <c r="NFG63" s="1"/>
      <c r="NFH63" s="1"/>
      <c r="NFI63" s="1"/>
      <c r="NFJ63" s="1"/>
      <c r="NFK63" s="1"/>
      <c r="NFL63" s="1"/>
      <c r="NFM63" s="1"/>
      <c r="NFN63" s="1"/>
      <c r="NFO63" s="1"/>
      <c r="NFP63" s="1"/>
      <c r="NFQ63" s="1"/>
      <c r="NFR63" s="1"/>
      <c r="NFS63" s="1"/>
      <c r="NFT63" s="1"/>
      <c r="NFU63" s="1"/>
      <c r="NFV63" s="1"/>
      <c r="NFW63" s="1"/>
      <c r="NFX63" s="1"/>
      <c r="NFY63" s="1"/>
      <c r="NFZ63" s="1"/>
      <c r="NGA63" s="1"/>
      <c r="NGB63" s="1"/>
      <c r="NGC63" s="1"/>
      <c r="NGD63" s="1"/>
      <c r="NGE63" s="1"/>
      <c r="NGF63" s="1"/>
      <c r="NGG63" s="1"/>
      <c r="NGH63" s="1"/>
      <c r="NGI63" s="1"/>
      <c r="NGJ63" s="1"/>
      <c r="NGK63" s="1"/>
      <c r="NGL63" s="1"/>
      <c r="NGM63" s="1"/>
      <c r="NGN63" s="1"/>
      <c r="NGO63" s="1"/>
      <c r="NGP63" s="1"/>
      <c r="NGQ63" s="1"/>
      <c r="NGR63" s="1"/>
      <c r="NGS63" s="1"/>
      <c r="NGT63" s="1"/>
      <c r="NGU63" s="1"/>
      <c r="NGV63" s="1"/>
      <c r="NGW63" s="1"/>
      <c r="NGX63" s="1"/>
      <c r="NGY63" s="1"/>
      <c r="NGZ63" s="1"/>
      <c r="NHA63" s="1"/>
      <c r="NHB63" s="1"/>
      <c r="NHC63" s="1"/>
      <c r="NHD63" s="1"/>
      <c r="NHE63" s="1"/>
      <c r="NHF63" s="1"/>
      <c r="NHG63" s="1"/>
      <c r="NHH63" s="1"/>
      <c r="NHI63" s="1"/>
      <c r="NHJ63" s="1"/>
      <c r="NHK63" s="1"/>
      <c r="NHL63" s="1"/>
      <c r="NHM63" s="1"/>
      <c r="NHN63" s="1"/>
      <c r="NHO63" s="1"/>
      <c r="NHP63" s="1"/>
      <c r="NHQ63" s="1"/>
      <c r="NHR63" s="1"/>
      <c r="NHS63" s="1"/>
      <c r="NHT63" s="1"/>
      <c r="NHU63" s="1"/>
      <c r="NHV63" s="1"/>
      <c r="NHW63" s="1"/>
      <c r="NHX63" s="1"/>
      <c r="NHY63" s="1"/>
      <c r="NHZ63" s="1"/>
      <c r="NIA63" s="1"/>
      <c r="NIB63" s="1"/>
      <c r="NIC63" s="1"/>
      <c r="NID63" s="1"/>
      <c r="NIE63" s="1"/>
      <c r="NIF63" s="1"/>
      <c r="NIG63" s="1"/>
      <c r="NIH63" s="1"/>
      <c r="NII63" s="1"/>
      <c r="NIJ63" s="1"/>
      <c r="NIK63" s="1"/>
      <c r="NIL63" s="1"/>
      <c r="NIM63" s="1"/>
      <c r="NIN63" s="1"/>
      <c r="NIO63" s="1"/>
      <c r="NIP63" s="1"/>
      <c r="NIQ63" s="1"/>
      <c r="NIR63" s="1"/>
      <c r="NIS63" s="1"/>
      <c r="NIT63" s="1"/>
      <c r="NIU63" s="1"/>
      <c r="NIV63" s="1"/>
      <c r="NIW63" s="1"/>
      <c r="NIX63" s="1"/>
      <c r="NIY63" s="1"/>
      <c r="NIZ63" s="1"/>
      <c r="NJA63" s="1"/>
      <c r="NJB63" s="1"/>
      <c r="NJC63" s="1"/>
      <c r="NJD63" s="1"/>
      <c r="NJE63" s="1"/>
      <c r="NJF63" s="1"/>
      <c r="NJG63" s="1"/>
      <c r="NJH63" s="1"/>
      <c r="NJI63" s="1"/>
      <c r="NJJ63" s="1"/>
      <c r="NJK63" s="1"/>
      <c r="NJL63" s="1"/>
      <c r="NJM63" s="1"/>
      <c r="NJN63" s="1"/>
      <c r="NJO63" s="1"/>
      <c r="NJP63" s="1"/>
      <c r="NJQ63" s="1"/>
      <c r="NJR63" s="1"/>
      <c r="NJS63" s="1"/>
      <c r="NJT63" s="1"/>
      <c r="NJU63" s="1"/>
      <c r="NJV63" s="1"/>
      <c r="NJW63" s="1"/>
      <c r="NJX63" s="1"/>
      <c r="NJY63" s="1"/>
      <c r="NJZ63" s="1"/>
      <c r="NKA63" s="1"/>
      <c r="NKB63" s="1"/>
      <c r="NKC63" s="1"/>
      <c r="NKD63" s="1"/>
      <c r="NKE63" s="1"/>
      <c r="NKF63" s="1"/>
      <c r="NKG63" s="1"/>
      <c r="NKH63" s="1"/>
      <c r="NKI63" s="1"/>
      <c r="NKJ63" s="1"/>
      <c r="NKK63" s="1"/>
      <c r="NKL63" s="1"/>
      <c r="NKM63" s="1"/>
      <c r="NKN63" s="1"/>
      <c r="NKO63" s="1"/>
      <c r="NKP63" s="1"/>
      <c r="NKQ63" s="1"/>
      <c r="NKR63" s="1"/>
      <c r="NKS63" s="1"/>
      <c r="NKT63" s="1"/>
      <c r="NKU63" s="1"/>
      <c r="NKV63" s="1"/>
      <c r="NKW63" s="1"/>
      <c r="NKX63" s="1"/>
      <c r="NKY63" s="1"/>
      <c r="NKZ63" s="1"/>
      <c r="NLA63" s="1"/>
      <c r="NLB63" s="1"/>
      <c r="NLC63" s="1"/>
      <c r="NLD63" s="1"/>
      <c r="NLE63" s="1"/>
      <c r="NLF63" s="1"/>
      <c r="NLG63" s="1"/>
      <c r="NLH63" s="1"/>
      <c r="NLI63" s="1"/>
      <c r="NLJ63" s="1"/>
      <c r="NLK63" s="1"/>
      <c r="NLL63" s="1"/>
      <c r="NLM63" s="1"/>
      <c r="NLN63" s="1"/>
      <c r="NLO63" s="1"/>
      <c r="NLP63" s="1"/>
      <c r="NLQ63" s="1"/>
      <c r="NLR63" s="1"/>
      <c r="NLS63" s="1"/>
      <c r="NLT63" s="1"/>
      <c r="NLU63" s="1"/>
      <c r="NLV63" s="1"/>
      <c r="NLW63" s="1"/>
      <c r="NLX63" s="1"/>
      <c r="NLY63" s="1"/>
      <c r="NLZ63" s="1"/>
      <c r="NMA63" s="1"/>
      <c r="NMB63" s="1"/>
      <c r="NMC63" s="1"/>
      <c r="NMD63" s="1"/>
      <c r="NME63" s="1"/>
      <c r="NMF63" s="1"/>
      <c r="NMG63" s="1"/>
      <c r="NMH63" s="1"/>
      <c r="NMI63" s="1"/>
      <c r="NMJ63" s="1"/>
      <c r="NMK63" s="1"/>
      <c r="NML63" s="1"/>
      <c r="NMM63" s="1"/>
      <c r="NMN63" s="1"/>
      <c r="NMO63" s="1"/>
      <c r="NMP63" s="1"/>
      <c r="NMQ63" s="1"/>
      <c r="NMR63" s="1"/>
      <c r="NMS63" s="1"/>
      <c r="NMT63" s="1"/>
      <c r="NMU63" s="1"/>
      <c r="NMV63" s="1"/>
      <c r="NMW63" s="1"/>
      <c r="NMX63" s="1"/>
      <c r="NMY63" s="1"/>
      <c r="NMZ63" s="1"/>
      <c r="NNA63" s="1"/>
      <c r="NNB63" s="1"/>
      <c r="NNC63" s="1"/>
      <c r="NND63" s="1"/>
      <c r="NNE63" s="1"/>
      <c r="NNF63" s="1"/>
      <c r="NNG63" s="1"/>
      <c r="NNH63" s="1"/>
      <c r="NNI63" s="1"/>
      <c r="NNJ63" s="1"/>
      <c r="NNK63" s="1"/>
      <c r="NNL63" s="1"/>
      <c r="NNM63" s="1"/>
      <c r="NNN63" s="1"/>
      <c r="NNO63" s="1"/>
      <c r="NNP63" s="1"/>
      <c r="NNQ63" s="1"/>
      <c r="NNR63" s="1"/>
      <c r="NNS63" s="1"/>
      <c r="NNT63" s="1"/>
      <c r="NNU63" s="1"/>
      <c r="NNV63" s="1"/>
      <c r="NNW63" s="1"/>
      <c r="NNX63" s="1"/>
      <c r="NNY63" s="1"/>
      <c r="NNZ63" s="1"/>
      <c r="NOA63" s="1"/>
      <c r="NOB63" s="1"/>
      <c r="NOC63" s="1"/>
      <c r="NOD63" s="1"/>
      <c r="NOE63" s="1"/>
      <c r="NOF63" s="1"/>
      <c r="NOG63" s="1"/>
      <c r="NOH63" s="1"/>
      <c r="NOI63" s="1"/>
      <c r="NOJ63" s="1"/>
      <c r="NOK63" s="1"/>
      <c r="NOL63" s="1"/>
      <c r="NOM63" s="1"/>
      <c r="NON63" s="1"/>
      <c r="NOO63" s="1"/>
      <c r="NOP63" s="1"/>
      <c r="NOQ63" s="1"/>
      <c r="NOR63" s="1"/>
      <c r="NOS63" s="1"/>
      <c r="NOT63" s="1"/>
      <c r="NOU63" s="1"/>
      <c r="NOV63" s="1"/>
      <c r="NOW63" s="1"/>
      <c r="NOX63" s="1"/>
      <c r="NOY63" s="1"/>
      <c r="NOZ63" s="1"/>
      <c r="NPA63" s="1"/>
      <c r="NPB63" s="1"/>
      <c r="NPC63" s="1"/>
      <c r="NPD63" s="1"/>
      <c r="NPE63" s="1"/>
      <c r="NPF63" s="1"/>
      <c r="NPG63" s="1"/>
      <c r="NPH63" s="1"/>
      <c r="NPI63" s="1"/>
      <c r="NPJ63" s="1"/>
      <c r="NPK63" s="1"/>
      <c r="NPL63" s="1"/>
      <c r="NPM63" s="1"/>
      <c r="NPN63" s="1"/>
      <c r="NPO63" s="1"/>
      <c r="NPP63" s="1"/>
      <c r="NPQ63" s="1"/>
      <c r="NPR63" s="1"/>
      <c r="NPS63" s="1"/>
      <c r="NPT63" s="1"/>
      <c r="NPU63" s="1"/>
      <c r="NPV63" s="1"/>
      <c r="NPW63" s="1"/>
      <c r="NPX63" s="1"/>
      <c r="NPY63" s="1"/>
      <c r="NPZ63" s="1"/>
      <c r="NQA63" s="1"/>
      <c r="NQB63" s="1"/>
      <c r="NQC63" s="1"/>
      <c r="NQD63" s="1"/>
      <c r="NQE63" s="1"/>
      <c r="NQF63" s="1"/>
      <c r="NQG63" s="1"/>
      <c r="NQH63" s="1"/>
      <c r="NQI63" s="1"/>
      <c r="NQJ63" s="1"/>
      <c r="NQK63" s="1"/>
      <c r="NQL63" s="1"/>
      <c r="NQM63" s="1"/>
      <c r="NQN63" s="1"/>
      <c r="NQO63" s="1"/>
      <c r="NQP63" s="1"/>
      <c r="NQQ63" s="1"/>
      <c r="NQR63" s="1"/>
      <c r="NQS63" s="1"/>
      <c r="NQT63" s="1"/>
      <c r="NQU63" s="1"/>
      <c r="NQV63" s="1"/>
      <c r="NQW63" s="1"/>
      <c r="NQX63" s="1"/>
      <c r="NQY63" s="1"/>
      <c r="NQZ63" s="1"/>
      <c r="NRA63" s="1"/>
      <c r="NRB63" s="1"/>
      <c r="NRC63" s="1"/>
      <c r="NRD63" s="1"/>
      <c r="NRE63" s="1"/>
      <c r="NRF63" s="1"/>
      <c r="NRG63" s="1"/>
      <c r="NRH63" s="1"/>
      <c r="NRI63" s="1"/>
      <c r="NRJ63" s="1"/>
      <c r="NRK63" s="1"/>
      <c r="NRL63" s="1"/>
      <c r="NRM63" s="1"/>
      <c r="NRN63" s="1"/>
      <c r="NRO63" s="1"/>
      <c r="NRP63" s="1"/>
      <c r="NRQ63" s="1"/>
      <c r="NRR63" s="1"/>
      <c r="NRS63" s="1"/>
      <c r="NRT63" s="1"/>
      <c r="NRU63" s="1"/>
      <c r="NRV63" s="1"/>
      <c r="NRW63" s="1"/>
      <c r="NRX63" s="1"/>
      <c r="NRY63" s="1"/>
      <c r="NRZ63" s="1"/>
      <c r="NSA63" s="1"/>
      <c r="NSB63" s="1"/>
      <c r="NSC63" s="1"/>
      <c r="NSD63" s="1"/>
      <c r="NSE63" s="1"/>
      <c r="NSF63" s="1"/>
      <c r="NSG63" s="1"/>
      <c r="NSH63" s="1"/>
      <c r="NSI63" s="1"/>
      <c r="NSJ63" s="1"/>
      <c r="NSK63" s="1"/>
      <c r="NSL63" s="1"/>
      <c r="NSM63" s="1"/>
      <c r="NSN63" s="1"/>
      <c r="NSO63" s="1"/>
      <c r="NSP63" s="1"/>
      <c r="NSQ63" s="1"/>
      <c r="NSR63" s="1"/>
      <c r="NSS63" s="1"/>
      <c r="NST63" s="1"/>
      <c r="NSU63" s="1"/>
      <c r="NSV63" s="1"/>
      <c r="NSW63" s="1"/>
      <c r="NSX63" s="1"/>
      <c r="NSY63" s="1"/>
      <c r="NSZ63" s="1"/>
      <c r="NTA63" s="1"/>
      <c r="NTB63" s="1"/>
      <c r="NTC63" s="1"/>
      <c r="NTD63" s="1"/>
      <c r="NTE63" s="1"/>
      <c r="NTF63" s="1"/>
      <c r="NTG63" s="1"/>
      <c r="NTH63" s="1"/>
      <c r="NTI63" s="1"/>
      <c r="NTJ63" s="1"/>
      <c r="NTK63" s="1"/>
      <c r="NTL63" s="1"/>
      <c r="NTM63" s="1"/>
      <c r="NTN63" s="1"/>
      <c r="NTO63" s="1"/>
      <c r="NTP63" s="1"/>
      <c r="NTQ63" s="1"/>
      <c r="NTR63" s="1"/>
      <c r="NTS63" s="1"/>
      <c r="NTT63" s="1"/>
      <c r="NTU63" s="1"/>
      <c r="NTV63" s="1"/>
      <c r="NTW63" s="1"/>
      <c r="NTX63" s="1"/>
      <c r="NTY63" s="1"/>
      <c r="NTZ63" s="1"/>
      <c r="NUA63" s="1"/>
      <c r="NUB63" s="1"/>
      <c r="NUC63" s="1"/>
      <c r="NUD63" s="1"/>
      <c r="NUE63" s="1"/>
      <c r="NUF63" s="1"/>
      <c r="NUG63" s="1"/>
      <c r="NUH63" s="1"/>
      <c r="NUI63" s="1"/>
      <c r="NUJ63" s="1"/>
      <c r="NUK63" s="1"/>
      <c r="NUL63" s="1"/>
      <c r="NUM63" s="1"/>
      <c r="NUN63" s="1"/>
      <c r="NUO63" s="1"/>
      <c r="NUP63" s="1"/>
      <c r="NUQ63" s="1"/>
      <c r="NUR63" s="1"/>
      <c r="NUS63" s="1"/>
      <c r="NUT63" s="1"/>
      <c r="NUU63" s="1"/>
      <c r="NUV63" s="1"/>
      <c r="NUW63" s="1"/>
      <c r="NUX63" s="1"/>
      <c r="NUY63" s="1"/>
      <c r="NUZ63" s="1"/>
      <c r="NVA63" s="1"/>
      <c r="NVB63" s="1"/>
      <c r="NVC63" s="1"/>
      <c r="NVD63" s="1"/>
      <c r="NVE63" s="1"/>
      <c r="NVF63" s="1"/>
      <c r="NVG63" s="1"/>
      <c r="NVH63" s="1"/>
      <c r="NVI63" s="1"/>
      <c r="NVJ63" s="1"/>
      <c r="NVK63" s="1"/>
      <c r="NVL63" s="1"/>
      <c r="NVM63" s="1"/>
      <c r="NVN63" s="1"/>
      <c r="NVO63" s="1"/>
      <c r="NVP63" s="1"/>
      <c r="NVQ63" s="1"/>
      <c r="NVR63" s="1"/>
      <c r="NVS63" s="1"/>
      <c r="NVT63" s="1"/>
      <c r="NVU63" s="1"/>
      <c r="NVV63" s="1"/>
      <c r="NVW63" s="1"/>
      <c r="NVX63" s="1"/>
      <c r="NVY63" s="1"/>
      <c r="NVZ63" s="1"/>
      <c r="NWA63" s="1"/>
      <c r="NWB63" s="1"/>
      <c r="NWC63" s="1"/>
      <c r="NWD63" s="1"/>
      <c r="NWE63" s="1"/>
      <c r="NWF63" s="1"/>
      <c r="NWG63" s="1"/>
      <c r="NWH63" s="1"/>
      <c r="NWI63" s="1"/>
      <c r="NWJ63" s="1"/>
      <c r="NWK63" s="1"/>
      <c r="NWL63" s="1"/>
      <c r="NWM63" s="1"/>
      <c r="NWN63" s="1"/>
      <c r="NWO63" s="1"/>
      <c r="NWP63" s="1"/>
      <c r="NWQ63" s="1"/>
      <c r="NWR63" s="1"/>
      <c r="NWS63" s="1"/>
      <c r="NWT63" s="1"/>
      <c r="NWU63" s="1"/>
      <c r="NWV63" s="1"/>
      <c r="NWW63" s="1"/>
      <c r="NWX63" s="1"/>
      <c r="NWY63" s="1"/>
      <c r="NWZ63" s="1"/>
      <c r="NXA63" s="1"/>
      <c r="NXB63" s="1"/>
      <c r="NXC63" s="1"/>
      <c r="NXD63" s="1"/>
      <c r="NXE63" s="1"/>
      <c r="NXF63" s="1"/>
      <c r="NXG63" s="1"/>
      <c r="NXH63" s="1"/>
      <c r="NXI63" s="1"/>
      <c r="NXJ63" s="1"/>
      <c r="NXK63" s="1"/>
      <c r="NXL63" s="1"/>
      <c r="NXM63" s="1"/>
      <c r="NXN63" s="1"/>
      <c r="NXO63" s="1"/>
      <c r="NXP63" s="1"/>
      <c r="NXQ63" s="1"/>
      <c r="NXR63" s="1"/>
      <c r="NXS63" s="1"/>
      <c r="NXT63" s="1"/>
      <c r="NXU63" s="1"/>
      <c r="NXV63" s="1"/>
      <c r="NXW63" s="1"/>
      <c r="NXX63" s="1"/>
      <c r="NXY63" s="1"/>
      <c r="NXZ63" s="1"/>
      <c r="NYA63" s="1"/>
      <c r="NYB63" s="1"/>
      <c r="NYC63" s="1"/>
      <c r="NYD63" s="1"/>
      <c r="NYE63" s="1"/>
      <c r="NYF63" s="1"/>
      <c r="NYG63" s="1"/>
      <c r="NYH63" s="1"/>
      <c r="NYI63" s="1"/>
      <c r="NYJ63" s="1"/>
      <c r="NYK63" s="1"/>
      <c r="NYL63" s="1"/>
      <c r="NYM63" s="1"/>
      <c r="NYN63" s="1"/>
      <c r="NYO63" s="1"/>
      <c r="NYP63" s="1"/>
      <c r="NYQ63" s="1"/>
      <c r="NYR63" s="1"/>
      <c r="NYS63" s="1"/>
      <c r="NYT63" s="1"/>
      <c r="NYU63" s="1"/>
      <c r="NYV63" s="1"/>
      <c r="NYW63" s="1"/>
      <c r="NYX63" s="1"/>
      <c r="NYY63" s="1"/>
      <c r="NYZ63" s="1"/>
      <c r="NZA63" s="1"/>
      <c r="NZB63" s="1"/>
      <c r="NZC63" s="1"/>
      <c r="NZD63" s="1"/>
      <c r="NZE63" s="1"/>
      <c r="NZF63" s="1"/>
      <c r="NZG63" s="1"/>
      <c r="NZH63" s="1"/>
      <c r="NZI63" s="1"/>
      <c r="NZJ63" s="1"/>
      <c r="NZK63" s="1"/>
      <c r="NZL63" s="1"/>
      <c r="NZM63" s="1"/>
      <c r="NZN63" s="1"/>
      <c r="NZO63" s="1"/>
      <c r="NZP63" s="1"/>
      <c r="NZQ63" s="1"/>
      <c r="NZR63" s="1"/>
      <c r="NZS63" s="1"/>
      <c r="NZT63" s="1"/>
      <c r="NZU63" s="1"/>
      <c r="NZV63" s="1"/>
      <c r="NZW63" s="1"/>
      <c r="NZX63" s="1"/>
      <c r="NZY63" s="1"/>
      <c r="NZZ63" s="1"/>
      <c r="OAA63" s="1"/>
      <c r="OAB63" s="1"/>
      <c r="OAC63" s="1"/>
      <c r="OAD63" s="1"/>
      <c r="OAE63" s="1"/>
      <c r="OAF63" s="1"/>
      <c r="OAG63" s="1"/>
      <c r="OAH63" s="1"/>
      <c r="OAI63" s="1"/>
      <c r="OAJ63" s="1"/>
      <c r="OAK63" s="1"/>
      <c r="OAL63" s="1"/>
      <c r="OAM63" s="1"/>
      <c r="OAN63" s="1"/>
      <c r="OAO63" s="1"/>
      <c r="OAP63" s="1"/>
      <c r="OAQ63" s="1"/>
      <c r="OAR63" s="1"/>
      <c r="OAS63" s="1"/>
      <c r="OAT63" s="1"/>
      <c r="OAU63" s="1"/>
      <c r="OAV63" s="1"/>
      <c r="OAW63" s="1"/>
      <c r="OAX63" s="1"/>
      <c r="OAY63" s="1"/>
      <c r="OAZ63" s="1"/>
      <c r="OBA63" s="1"/>
      <c r="OBB63" s="1"/>
      <c r="OBC63" s="1"/>
      <c r="OBD63" s="1"/>
      <c r="OBE63" s="1"/>
      <c r="OBF63" s="1"/>
      <c r="OBG63" s="1"/>
      <c r="OBH63" s="1"/>
      <c r="OBI63" s="1"/>
      <c r="OBJ63" s="1"/>
      <c r="OBK63" s="1"/>
      <c r="OBL63" s="1"/>
      <c r="OBM63" s="1"/>
      <c r="OBN63" s="1"/>
      <c r="OBO63" s="1"/>
      <c r="OBP63" s="1"/>
      <c r="OBQ63" s="1"/>
      <c r="OBR63" s="1"/>
      <c r="OBS63" s="1"/>
      <c r="OBT63" s="1"/>
      <c r="OBU63" s="1"/>
      <c r="OBV63" s="1"/>
      <c r="OBW63" s="1"/>
      <c r="OBX63" s="1"/>
      <c r="OBY63" s="1"/>
      <c r="OBZ63" s="1"/>
      <c r="OCA63" s="1"/>
      <c r="OCB63" s="1"/>
      <c r="OCC63" s="1"/>
      <c r="OCD63" s="1"/>
      <c r="OCE63" s="1"/>
      <c r="OCF63" s="1"/>
      <c r="OCG63" s="1"/>
      <c r="OCH63" s="1"/>
      <c r="OCI63" s="1"/>
      <c r="OCJ63" s="1"/>
      <c r="OCK63" s="1"/>
      <c r="OCL63" s="1"/>
      <c r="OCM63" s="1"/>
      <c r="OCN63" s="1"/>
      <c r="OCO63" s="1"/>
      <c r="OCP63" s="1"/>
      <c r="OCQ63" s="1"/>
      <c r="OCR63" s="1"/>
      <c r="OCS63" s="1"/>
      <c r="OCT63" s="1"/>
      <c r="OCU63" s="1"/>
      <c r="OCV63" s="1"/>
      <c r="OCW63" s="1"/>
      <c r="OCX63" s="1"/>
      <c r="OCY63" s="1"/>
      <c r="OCZ63" s="1"/>
      <c r="ODA63" s="1"/>
      <c r="ODB63" s="1"/>
      <c r="ODC63" s="1"/>
      <c r="ODD63" s="1"/>
      <c r="ODE63" s="1"/>
      <c r="ODF63" s="1"/>
      <c r="ODG63" s="1"/>
      <c r="ODH63" s="1"/>
      <c r="ODI63" s="1"/>
      <c r="ODJ63" s="1"/>
      <c r="ODK63" s="1"/>
      <c r="ODL63" s="1"/>
      <c r="ODM63" s="1"/>
      <c r="ODN63" s="1"/>
      <c r="ODO63" s="1"/>
      <c r="ODP63" s="1"/>
      <c r="ODQ63" s="1"/>
      <c r="ODR63" s="1"/>
      <c r="ODS63" s="1"/>
      <c r="ODT63" s="1"/>
      <c r="ODU63" s="1"/>
      <c r="ODV63" s="1"/>
      <c r="ODW63" s="1"/>
      <c r="ODX63" s="1"/>
      <c r="ODY63" s="1"/>
      <c r="ODZ63" s="1"/>
      <c r="OEA63" s="1"/>
      <c r="OEB63" s="1"/>
      <c r="OEC63" s="1"/>
      <c r="OED63" s="1"/>
      <c r="OEE63" s="1"/>
      <c r="OEF63" s="1"/>
      <c r="OEG63" s="1"/>
      <c r="OEH63" s="1"/>
      <c r="OEI63" s="1"/>
      <c r="OEJ63" s="1"/>
      <c r="OEK63" s="1"/>
      <c r="OEL63" s="1"/>
      <c r="OEM63" s="1"/>
      <c r="OEN63" s="1"/>
      <c r="OEO63" s="1"/>
      <c r="OEP63" s="1"/>
      <c r="OEQ63" s="1"/>
      <c r="OER63" s="1"/>
      <c r="OES63" s="1"/>
      <c r="OET63" s="1"/>
      <c r="OEU63" s="1"/>
      <c r="OEV63" s="1"/>
      <c r="OEW63" s="1"/>
      <c r="OEX63" s="1"/>
      <c r="OEY63" s="1"/>
      <c r="OEZ63" s="1"/>
      <c r="OFA63" s="1"/>
      <c r="OFB63" s="1"/>
      <c r="OFC63" s="1"/>
      <c r="OFD63" s="1"/>
      <c r="OFE63" s="1"/>
      <c r="OFF63" s="1"/>
      <c r="OFG63" s="1"/>
      <c r="OFH63" s="1"/>
      <c r="OFI63" s="1"/>
      <c r="OFJ63" s="1"/>
      <c r="OFK63" s="1"/>
      <c r="OFL63" s="1"/>
      <c r="OFM63" s="1"/>
      <c r="OFN63" s="1"/>
      <c r="OFO63" s="1"/>
      <c r="OFP63" s="1"/>
      <c r="OFQ63" s="1"/>
      <c r="OFR63" s="1"/>
      <c r="OFS63" s="1"/>
      <c r="OFT63" s="1"/>
      <c r="OFU63" s="1"/>
      <c r="OFV63" s="1"/>
      <c r="OFW63" s="1"/>
      <c r="OFX63" s="1"/>
      <c r="OFY63" s="1"/>
      <c r="OFZ63" s="1"/>
      <c r="OGA63" s="1"/>
      <c r="OGB63" s="1"/>
      <c r="OGC63" s="1"/>
      <c r="OGD63" s="1"/>
      <c r="OGE63" s="1"/>
      <c r="OGF63" s="1"/>
      <c r="OGG63" s="1"/>
      <c r="OGH63" s="1"/>
      <c r="OGI63" s="1"/>
      <c r="OGJ63" s="1"/>
      <c r="OGK63" s="1"/>
      <c r="OGL63" s="1"/>
      <c r="OGM63" s="1"/>
      <c r="OGN63" s="1"/>
      <c r="OGO63" s="1"/>
      <c r="OGP63" s="1"/>
      <c r="OGQ63" s="1"/>
      <c r="OGR63" s="1"/>
      <c r="OGS63" s="1"/>
      <c r="OGT63" s="1"/>
      <c r="OGU63" s="1"/>
      <c r="OGV63" s="1"/>
      <c r="OGW63" s="1"/>
      <c r="OGX63" s="1"/>
      <c r="OGY63" s="1"/>
      <c r="OGZ63" s="1"/>
      <c r="OHA63" s="1"/>
      <c r="OHB63" s="1"/>
      <c r="OHC63" s="1"/>
      <c r="OHD63" s="1"/>
      <c r="OHE63" s="1"/>
      <c r="OHF63" s="1"/>
      <c r="OHG63" s="1"/>
      <c r="OHH63" s="1"/>
      <c r="OHI63" s="1"/>
      <c r="OHJ63" s="1"/>
      <c r="OHK63" s="1"/>
      <c r="OHL63" s="1"/>
      <c r="OHM63" s="1"/>
      <c r="OHN63" s="1"/>
      <c r="OHO63" s="1"/>
      <c r="OHP63" s="1"/>
      <c r="OHQ63" s="1"/>
      <c r="OHR63" s="1"/>
      <c r="OHS63" s="1"/>
      <c r="OHT63" s="1"/>
      <c r="OHU63" s="1"/>
      <c r="OHV63" s="1"/>
      <c r="OHW63" s="1"/>
      <c r="OHX63" s="1"/>
      <c r="OHY63" s="1"/>
      <c r="OHZ63" s="1"/>
      <c r="OIA63" s="1"/>
      <c r="OIB63" s="1"/>
      <c r="OIC63" s="1"/>
      <c r="OID63" s="1"/>
      <c r="OIE63" s="1"/>
      <c r="OIF63" s="1"/>
      <c r="OIG63" s="1"/>
      <c r="OIH63" s="1"/>
      <c r="OII63" s="1"/>
      <c r="OIJ63" s="1"/>
      <c r="OIK63" s="1"/>
      <c r="OIL63" s="1"/>
      <c r="OIM63" s="1"/>
      <c r="OIN63" s="1"/>
      <c r="OIO63" s="1"/>
      <c r="OIP63" s="1"/>
      <c r="OIQ63" s="1"/>
      <c r="OIR63" s="1"/>
      <c r="OIS63" s="1"/>
      <c r="OIT63" s="1"/>
      <c r="OIU63" s="1"/>
      <c r="OIV63" s="1"/>
      <c r="OIW63" s="1"/>
      <c r="OIX63" s="1"/>
      <c r="OIY63" s="1"/>
      <c r="OIZ63" s="1"/>
      <c r="OJA63" s="1"/>
      <c r="OJB63" s="1"/>
      <c r="OJC63" s="1"/>
      <c r="OJD63" s="1"/>
      <c r="OJE63" s="1"/>
      <c r="OJF63" s="1"/>
      <c r="OJG63" s="1"/>
      <c r="OJH63" s="1"/>
      <c r="OJI63" s="1"/>
      <c r="OJJ63" s="1"/>
      <c r="OJK63" s="1"/>
      <c r="OJL63" s="1"/>
      <c r="OJM63" s="1"/>
      <c r="OJN63" s="1"/>
      <c r="OJO63" s="1"/>
      <c r="OJP63" s="1"/>
      <c r="OJQ63" s="1"/>
      <c r="OJR63" s="1"/>
      <c r="OJS63" s="1"/>
      <c r="OJT63" s="1"/>
      <c r="OJU63" s="1"/>
      <c r="OJV63" s="1"/>
      <c r="OJW63" s="1"/>
      <c r="OJX63" s="1"/>
      <c r="OJY63" s="1"/>
      <c r="OJZ63" s="1"/>
      <c r="OKA63" s="1"/>
      <c r="OKB63" s="1"/>
      <c r="OKC63" s="1"/>
      <c r="OKD63" s="1"/>
      <c r="OKE63" s="1"/>
      <c r="OKF63" s="1"/>
      <c r="OKG63" s="1"/>
      <c r="OKH63" s="1"/>
      <c r="OKI63" s="1"/>
      <c r="OKJ63" s="1"/>
      <c r="OKK63" s="1"/>
      <c r="OKL63" s="1"/>
      <c r="OKM63" s="1"/>
      <c r="OKN63" s="1"/>
      <c r="OKO63" s="1"/>
      <c r="OKP63" s="1"/>
      <c r="OKQ63" s="1"/>
      <c r="OKR63" s="1"/>
      <c r="OKS63" s="1"/>
      <c r="OKT63" s="1"/>
      <c r="OKU63" s="1"/>
      <c r="OKV63" s="1"/>
      <c r="OKW63" s="1"/>
      <c r="OKX63" s="1"/>
      <c r="OKY63" s="1"/>
      <c r="OKZ63" s="1"/>
      <c r="OLA63" s="1"/>
      <c r="OLB63" s="1"/>
      <c r="OLC63" s="1"/>
      <c r="OLD63" s="1"/>
      <c r="OLE63" s="1"/>
      <c r="OLF63" s="1"/>
      <c r="OLG63" s="1"/>
      <c r="OLH63" s="1"/>
      <c r="OLI63" s="1"/>
      <c r="OLJ63" s="1"/>
      <c r="OLK63" s="1"/>
      <c r="OLL63" s="1"/>
      <c r="OLM63" s="1"/>
      <c r="OLN63" s="1"/>
      <c r="OLO63" s="1"/>
      <c r="OLP63" s="1"/>
      <c r="OLQ63" s="1"/>
      <c r="OLR63" s="1"/>
      <c r="OLS63" s="1"/>
      <c r="OLT63" s="1"/>
      <c r="OLU63" s="1"/>
      <c r="OLV63" s="1"/>
      <c r="OLW63" s="1"/>
      <c r="OLX63" s="1"/>
      <c r="OLY63" s="1"/>
      <c r="OLZ63" s="1"/>
      <c r="OMA63" s="1"/>
      <c r="OMB63" s="1"/>
      <c r="OMC63" s="1"/>
      <c r="OMD63" s="1"/>
      <c r="OME63" s="1"/>
      <c r="OMF63" s="1"/>
      <c r="OMG63" s="1"/>
      <c r="OMH63" s="1"/>
      <c r="OMI63" s="1"/>
      <c r="OMJ63" s="1"/>
      <c r="OMK63" s="1"/>
      <c r="OML63" s="1"/>
      <c r="OMM63" s="1"/>
      <c r="OMN63" s="1"/>
      <c r="OMO63" s="1"/>
      <c r="OMP63" s="1"/>
      <c r="OMQ63" s="1"/>
      <c r="OMR63" s="1"/>
      <c r="OMS63" s="1"/>
      <c r="OMT63" s="1"/>
      <c r="OMU63" s="1"/>
      <c r="OMV63" s="1"/>
      <c r="OMW63" s="1"/>
      <c r="OMX63" s="1"/>
      <c r="OMY63" s="1"/>
      <c r="OMZ63" s="1"/>
      <c r="ONA63" s="1"/>
      <c r="ONB63" s="1"/>
      <c r="ONC63" s="1"/>
      <c r="OND63" s="1"/>
      <c r="ONE63" s="1"/>
      <c r="ONF63" s="1"/>
      <c r="ONG63" s="1"/>
      <c r="ONH63" s="1"/>
      <c r="ONI63" s="1"/>
      <c r="ONJ63" s="1"/>
      <c r="ONK63" s="1"/>
      <c r="ONL63" s="1"/>
      <c r="ONM63" s="1"/>
      <c r="ONN63" s="1"/>
      <c r="ONO63" s="1"/>
      <c r="ONP63" s="1"/>
      <c r="ONQ63" s="1"/>
      <c r="ONR63" s="1"/>
      <c r="ONS63" s="1"/>
      <c r="ONT63" s="1"/>
      <c r="ONU63" s="1"/>
      <c r="ONV63" s="1"/>
      <c r="ONW63" s="1"/>
      <c r="ONX63" s="1"/>
      <c r="ONY63" s="1"/>
      <c r="ONZ63" s="1"/>
      <c r="OOA63" s="1"/>
      <c r="OOB63" s="1"/>
      <c r="OOC63" s="1"/>
      <c r="OOD63" s="1"/>
      <c r="OOE63" s="1"/>
      <c r="OOF63" s="1"/>
      <c r="OOG63" s="1"/>
      <c r="OOH63" s="1"/>
      <c r="OOI63" s="1"/>
      <c r="OOJ63" s="1"/>
      <c r="OOK63" s="1"/>
      <c r="OOL63" s="1"/>
      <c r="OOM63" s="1"/>
      <c r="OON63" s="1"/>
      <c r="OOO63" s="1"/>
      <c r="OOP63" s="1"/>
      <c r="OOQ63" s="1"/>
      <c r="OOR63" s="1"/>
      <c r="OOS63" s="1"/>
      <c r="OOT63" s="1"/>
      <c r="OOU63" s="1"/>
      <c r="OOV63" s="1"/>
      <c r="OOW63" s="1"/>
      <c r="OOX63" s="1"/>
      <c r="OOY63" s="1"/>
      <c r="OOZ63" s="1"/>
      <c r="OPA63" s="1"/>
      <c r="OPB63" s="1"/>
      <c r="OPC63" s="1"/>
      <c r="OPD63" s="1"/>
      <c r="OPE63" s="1"/>
      <c r="OPF63" s="1"/>
      <c r="OPG63" s="1"/>
      <c r="OPH63" s="1"/>
      <c r="OPI63" s="1"/>
      <c r="OPJ63" s="1"/>
      <c r="OPK63" s="1"/>
      <c r="OPL63" s="1"/>
      <c r="OPM63" s="1"/>
      <c r="OPN63" s="1"/>
      <c r="OPO63" s="1"/>
      <c r="OPP63" s="1"/>
      <c r="OPQ63" s="1"/>
      <c r="OPR63" s="1"/>
      <c r="OPS63" s="1"/>
      <c r="OPT63" s="1"/>
      <c r="OPU63" s="1"/>
      <c r="OPV63" s="1"/>
      <c r="OPW63" s="1"/>
      <c r="OPX63" s="1"/>
      <c r="OPY63" s="1"/>
      <c r="OPZ63" s="1"/>
      <c r="OQA63" s="1"/>
      <c r="OQB63" s="1"/>
      <c r="OQC63" s="1"/>
      <c r="OQD63" s="1"/>
      <c r="OQE63" s="1"/>
      <c r="OQF63" s="1"/>
      <c r="OQG63" s="1"/>
      <c r="OQH63" s="1"/>
      <c r="OQI63" s="1"/>
      <c r="OQJ63" s="1"/>
      <c r="OQK63" s="1"/>
      <c r="OQL63" s="1"/>
      <c r="OQM63" s="1"/>
      <c r="OQN63" s="1"/>
      <c r="OQO63" s="1"/>
      <c r="OQP63" s="1"/>
      <c r="OQQ63" s="1"/>
      <c r="OQR63" s="1"/>
      <c r="OQS63" s="1"/>
      <c r="OQT63" s="1"/>
      <c r="OQU63" s="1"/>
      <c r="OQV63" s="1"/>
      <c r="OQW63" s="1"/>
      <c r="OQX63" s="1"/>
      <c r="OQY63" s="1"/>
      <c r="OQZ63" s="1"/>
      <c r="ORA63" s="1"/>
      <c r="ORB63" s="1"/>
      <c r="ORC63" s="1"/>
      <c r="ORD63" s="1"/>
      <c r="ORE63" s="1"/>
      <c r="ORF63" s="1"/>
      <c r="ORG63" s="1"/>
      <c r="ORH63" s="1"/>
      <c r="ORI63" s="1"/>
      <c r="ORJ63" s="1"/>
      <c r="ORK63" s="1"/>
      <c r="ORL63" s="1"/>
      <c r="ORM63" s="1"/>
      <c r="ORN63" s="1"/>
      <c r="ORO63" s="1"/>
      <c r="ORP63" s="1"/>
      <c r="ORQ63" s="1"/>
      <c r="ORR63" s="1"/>
      <c r="ORS63" s="1"/>
      <c r="ORT63" s="1"/>
      <c r="ORU63" s="1"/>
      <c r="ORV63" s="1"/>
      <c r="ORW63" s="1"/>
      <c r="ORX63" s="1"/>
      <c r="ORY63" s="1"/>
      <c r="ORZ63" s="1"/>
      <c r="OSA63" s="1"/>
      <c r="OSB63" s="1"/>
      <c r="OSC63" s="1"/>
      <c r="OSD63" s="1"/>
      <c r="OSE63" s="1"/>
      <c r="OSF63" s="1"/>
      <c r="OSG63" s="1"/>
      <c r="OSH63" s="1"/>
      <c r="OSI63" s="1"/>
      <c r="OSJ63" s="1"/>
      <c r="OSK63" s="1"/>
      <c r="OSL63" s="1"/>
      <c r="OSM63" s="1"/>
      <c r="OSN63" s="1"/>
      <c r="OSO63" s="1"/>
      <c r="OSP63" s="1"/>
      <c r="OSQ63" s="1"/>
      <c r="OSR63" s="1"/>
      <c r="OSS63" s="1"/>
      <c r="OST63" s="1"/>
      <c r="OSU63" s="1"/>
      <c r="OSV63" s="1"/>
      <c r="OSW63" s="1"/>
      <c r="OSX63" s="1"/>
      <c r="OSY63" s="1"/>
      <c r="OSZ63" s="1"/>
      <c r="OTA63" s="1"/>
      <c r="OTB63" s="1"/>
      <c r="OTC63" s="1"/>
      <c r="OTD63" s="1"/>
      <c r="OTE63" s="1"/>
      <c r="OTF63" s="1"/>
      <c r="OTG63" s="1"/>
      <c r="OTH63" s="1"/>
      <c r="OTI63" s="1"/>
      <c r="OTJ63" s="1"/>
      <c r="OTK63" s="1"/>
      <c r="OTL63" s="1"/>
      <c r="OTM63" s="1"/>
      <c r="OTN63" s="1"/>
      <c r="OTO63" s="1"/>
      <c r="OTP63" s="1"/>
      <c r="OTQ63" s="1"/>
      <c r="OTR63" s="1"/>
      <c r="OTS63" s="1"/>
      <c r="OTT63" s="1"/>
      <c r="OTU63" s="1"/>
      <c r="OTV63" s="1"/>
      <c r="OTW63" s="1"/>
      <c r="OTX63" s="1"/>
      <c r="OTY63" s="1"/>
      <c r="OTZ63" s="1"/>
      <c r="OUA63" s="1"/>
      <c r="OUB63" s="1"/>
      <c r="OUC63" s="1"/>
      <c r="OUD63" s="1"/>
      <c r="OUE63" s="1"/>
      <c r="OUF63" s="1"/>
      <c r="OUG63" s="1"/>
      <c r="OUH63" s="1"/>
      <c r="OUI63" s="1"/>
      <c r="OUJ63" s="1"/>
      <c r="OUK63" s="1"/>
      <c r="OUL63" s="1"/>
      <c r="OUM63" s="1"/>
      <c r="OUN63" s="1"/>
      <c r="OUO63" s="1"/>
      <c r="OUP63" s="1"/>
      <c r="OUQ63" s="1"/>
      <c r="OUR63" s="1"/>
      <c r="OUS63" s="1"/>
      <c r="OUT63" s="1"/>
      <c r="OUU63" s="1"/>
      <c r="OUV63" s="1"/>
      <c r="OUW63" s="1"/>
      <c r="OUX63" s="1"/>
      <c r="OUY63" s="1"/>
      <c r="OUZ63" s="1"/>
      <c r="OVA63" s="1"/>
      <c r="OVB63" s="1"/>
      <c r="OVC63" s="1"/>
      <c r="OVD63" s="1"/>
      <c r="OVE63" s="1"/>
      <c r="OVF63" s="1"/>
      <c r="OVG63" s="1"/>
      <c r="OVH63" s="1"/>
      <c r="OVI63" s="1"/>
      <c r="OVJ63" s="1"/>
      <c r="OVK63" s="1"/>
      <c r="OVL63" s="1"/>
      <c r="OVM63" s="1"/>
      <c r="OVN63" s="1"/>
      <c r="OVO63" s="1"/>
      <c r="OVP63" s="1"/>
      <c r="OVQ63" s="1"/>
      <c r="OVR63" s="1"/>
      <c r="OVS63" s="1"/>
      <c r="OVT63" s="1"/>
      <c r="OVU63" s="1"/>
      <c r="OVV63" s="1"/>
      <c r="OVW63" s="1"/>
      <c r="OVX63" s="1"/>
      <c r="OVY63" s="1"/>
      <c r="OVZ63" s="1"/>
      <c r="OWA63" s="1"/>
      <c r="OWB63" s="1"/>
      <c r="OWC63" s="1"/>
      <c r="OWD63" s="1"/>
      <c r="OWE63" s="1"/>
      <c r="OWF63" s="1"/>
      <c r="OWG63" s="1"/>
      <c r="OWH63" s="1"/>
      <c r="OWI63" s="1"/>
      <c r="OWJ63" s="1"/>
      <c r="OWK63" s="1"/>
      <c r="OWL63" s="1"/>
      <c r="OWM63" s="1"/>
      <c r="OWN63" s="1"/>
      <c r="OWO63" s="1"/>
      <c r="OWP63" s="1"/>
      <c r="OWQ63" s="1"/>
      <c r="OWR63" s="1"/>
      <c r="OWS63" s="1"/>
      <c r="OWT63" s="1"/>
      <c r="OWU63" s="1"/>
      <c r="OWV63" s="1"/>
      <c r="OWW63" s="1"/>
      <c r="OWX63" s="1"/>
      <c r="OWY63" s="1"/>
      <c r="OWZ63" s="1"/>
      <c r="OXA63" s="1"/>
      <c r="OXB63" s="1"/>
      <c r="OXC63" s="1"/>
      <c r="OXD63" s="1"/>
      <c r="OXE63" s="1"/>
      <c r="OXF63" s="1"/>
      <c r="OXG63" s="1"/>
      <c r="OXH63" s="1"/>
      <c r="OXI63" s="1"/>
      <c r="OXJ63" s="1"/>
      <c r="OXK63" s="1"/>
      <c r="OXL63" s="1"/>
      <c r="OXM63" s="1"/>
      <c r="OXN63" s="1"/>
      <c r="OXO63" s="1"/>
      <c r="OXP63" s="1"/>
      <c r="OXQ63" s="1"/>
      <c r="OXR63" s="1"/>
      <c r="OXS63" s="1"/>
      <c r="OXT63" s="1"/>
      <c r="OXU63" s="1"/>
      <c r="OXV63" s="1"/>
      <c r="OXW63" s="1"/>
      <c r="OXX63" s="1"/>
      <c r="OXY63" s="1"/>
      <c r="OXZ63" s="1"/>
      <c r="OYA63" s="1"/>
      <c r="OYB63" s="1"/>
      <c r="OYC63" s="1"/>
      <c r="OYD63" s="1"/>
      <c r="OYE63" s="1"/>
      <c r="OYF63" s="1"/>
      <c r="OYG63" s="1"/>
      <c r="OYH63" s="1"/>
      <c r="OYI63" s="1"/>
      <c r="OYJ63" s="1"/>
      <c r="OYK63" s="1"/>
      <c r="OYL63" s="1"/>
      <c r="OYM63" s="1"/>
      <c r="OYN63" s="1"/>
      <c r="OYO63" s="1"/>
      <c r="OYP63" s="1"/>
      <c r="OYQ63" s="1"/>
      <c r="OYR63" s="1"/>
      <c r="OYS63" s="1"/>
      <c r="OYT63" s="1"/>
      <c r="OYU63" s="1"/>
      <c r="OYV63" s="1"/>
      <c r="OYW63" s="1"/>
      <c r="OYX63" s="1"/>
      <c r="OYY63" s="1"/>
      <c r="OYZ63" s="1"/>
      <c r="OZA63" s="1"/>
      <c r="OZB63" s="1"/>
      <c r="OZC63" s="1"/>
      <c r="OZD63" s="1"/>
      <c r="OZE63" s="1"/>
      <c r="OZF63" s="1"/>
      <c r="OZG63" s="1"/>
      <c r="OZH63" s="1"/>
      <c r="OZI63" s="1"/>
      <c r="OZJ63" s="1"/>
      <c r="OZK63" s="1"/>
      <c r="OZL63" s="1"/>
      <c r="OZM63" s="1"/>
      <c r="OZN63" s="1"/>
      <c r="OZO63" s="1"/>
      <c r="OZP63" s="1"/>
      <c r="OZQ63" s="1"/>
      <c r="OZR63" s="1"/>
      <c r="OZS63" s="1"/>
      <c r="OZT63" s="1"/>
      <c r="OZU63" s="1"/>
      <c r="OZV63" s="1"/>
      <c r="OZW63" s="1"/>
      <c r="OZX63" s="1"/>
      <c r="OZY63" s="1"/>
      <c r="OZZ63" s="1"/>
      <c r="PAA63" s="1"/>
      <c r="PAB63" s="1"/>
      <c r="PAC63" s="1"/>
      <c r="PAD63" s="1"/>
      <c r="PAE63" s="1"/>
      <c r="PAF63" s="1"/>
      <c r="PAG63" s="1"/>
      <c r="PAH63" s="1"/>
      <c r="PAI63" s="1"/>
      <c r="PAJ63" s="1"/>
      <c r="PAK63" s="1"/>
      <c r="PAL63" s="1"/>
      <c r="PAM63" s="1"/>
      <c r="PAN63" s="1"/>
      <c r="PAO63" s="1"/>
      <c r="PAP63" s="1"/>
      <c r="PAQ63" s="1"/>
      <c r="PAR63" s="1"/>
      <c r="PAS63" s="1"/>
      <c r="PAT63" s="1"/>
      <c r="PAU63" s="1"/>
      <c r="PAV63" s="1"/>
      <c r="PAW63" s="1"/>
      <c r="PAX63" s="1"/>
      <c r="PAY63" s="1"/>
      <c r="PAZ63" s="1"/>
      <c r="PBA63" s="1"/>
      <c r="PBB63" s="1"/>
      <c r="PBC63" s="1"/>
      <c r="PBD63" s="1"/>
      <c r="PBE63" s="1"/>
      <c r="PBF63" s="1"/>
      <c r="PBG63" s="1"/>
      <c r="PBH63" s="1"/>
      <c r="PBI63" s="1"/>
      <c r="PBJ63" s="1"/>
      <c r="PBK63" s="1"/>
      <c r="PBL63" s="1"/>
      <c r="PBM63" s="1"/>
      <c r="PBN63" s="1"/>
      <c r="PBO63" s="1"/>
      <c r="PBP63" s="1"/>
      <c r="PBQ63" s="1"/>
      <c r="PBR63" s="1"/>
      <c r="PBS63" s="1"/>
      <c r="PBT63" s="1"/>
      <c r="PBU63" s="1"/>
      <c r="PBV63" s="1"/>
      <c r="PBW63" s="1"/>
      <c r="PBX63" s="1"/>
      <c r="PBY63" s="1"/>
      <c r="PBZ63" s="1"/>
      <c r="PCA63" s="1"/>
      <c r="PCB63" s="1"/>
      <c r="PCC63" s="1"/>
      <c r="PCD63" s="1"/>
      <c r="PCE63" s="1"/>
      <c r="PCF63" s="1"/>
      <c r="PCG63" s="1"/>
      <c r="PCH63" s="1"/>
      <c r="PCI63" s="1"/>
      <c r="PCJ63" s="1"/>
      <c r="PCK63" s="1"/>
      <c r="PCL63" s="1"/>
      <c r="PCM63" s="1"/>
      <c r="PCN63" s="1"/>
      <c r="PCO63" s="1"/>
      <c r="PCP63" s="1"/>
      <c r="PCQ63" s="1"/>
      <c r="PCR63" s="1"/>
      <c r="PCS63" s="1"/>
      <c r="PCT63" s="1"/>
      <c r="PCU63" s="1"/>
      <c r="PCV63" s="1"/>
      <c r="PCW63" s="1"/>
      <c r="PCX63" s="1"/>
      <c r="PCY63" s="1"/>
      <c r="PCZ63" s="1"/>
      <c r="PDA63" s="1"/>
      <c r="PDB63" s="1"/>
      <c r="PDC63" s="1"/>
      <c r="PDD63" s="1"/>
      <c r="PDE63" s="1"/>
      <c r="PDF63" s="1"/>
      <c r="PDG63" s="1"/>
      <c r="PDH63" s="1"/>
      <c r="PDI63" s="1"/>
      <c r="PDJ63" s="1"/>
      <c r="PDK63" s="1"/>
      <c r="PDL63" s="1"/>
      <c r="PDM63" s="1"/>
      <c r="PDN63" s="1"/>
      <c r="PDO63" s="1"/>
      <c r="PDP63" s="1"/>
      <c r="PDQ63" s="1"/>
      <c r="PDR63" s="1"/>
      <c r="PDS63" s="1"/>
      <c r="PDT63" s="1"/>
      <c r="PDU63" s="1"/>
      <c r="PDV63" s="1"/>
      <c r="PDW63" s="1"/>
      <c r="PDX63" s="1"/>
      <c r="PDY63" s="1"/>
      <c r="PDZ63" s="1"/>
      <c r="PEA63" s="1"/>
      <c r="PEB63" s="1"/>
      <c r="PEC63" s="1"/>
      <c r="PED63" s="1"/>
      <c r="PEE63" s="1"/>
      <c r="PEF63" s="1"/>
      <c r="PEG63" s="1"/>
      <c r="PEH63" s="1"/>
      <c r="PEI63" s="1"/>
      <c r="PEJ63" s="1"/>
      <c r="PEK63" s="1"/>
      <c r="PEL63" s="1"/>
      <c r="PEM63" s="1"/>
      <c r="PEN63" s="1"/>
      <c r="PEO63" s="1"/>
      <c r="PEP63" s="1"/>
      <c r="PEQ63" s="1"/>
      <c r="PER63" s="1"/>
      <c r="PES63" s="1"/>
      <c r="PET63" s="1"/>
      <c r="PEU63" s="1"/>
      <c r="PEV63" s="1"/>
      <c r="PEW63" s="1"/>
      <c r="PEX63" s="1"/>
      <c r="PEY63" s="1"/>
      <c r="PEZ63" s="1"/>
      <c r="PFA63" s="1"/>
      <c r="PFB63" s="1"/>
      <c r="PFC63" s="1"/>
      <c r="PFD63" s="1"/>
      <c r="PFE63" s="1"/>
      <c r="PFF63" s="1"/>
      <c r="PFG63" s="1"/>
      <c r="PFH63" s="1"/>
      <c r="PFI63" s="1"/>
      <c r="PFJ63" s="1"/>
      <c r="PFK63" s="1"/>
      <c r="PFL63" s="1"/>
      <c r="PFM63" s="1"/>
      <c r="PFN63" s="1"/>
      <c r="PFO63" s="1"/>
      <c r="PFP63" s="1"/>
      <c r="PFQ63" s="1"/>
      <c r="PFR63" s="1"/>
      <c r="PFS63" s="1"/>
      <c r="PFT63" s="1"/>
      <c r="PFU63" s="1"/>
      <c r="PFV63" s="1"/>
      <c r="PFW63" s="1"/>
      <c r="PFX63" s="1"/>
      <c r="PFY63" s="1"/>
      <c r="PFZ63" s="1"/>
      <c r="PGA63" s="1"/>
      <c r="PGB63" s="1"/>
      <c r="PGC63" s="1"/>
      <c r="PGD63" s="1"/>
      <c r="PGE63" s="1"/>
      <c r="PGF63" s="1"/>
      <c r="PGG63" s="1"/>
      <c r="PGH63" s="1"/>
      <c r="PGI63" s="1"/>
      <c r="PGJ63" s="1"/>
      <c r="PGK63" s="1"/>
      <c r="PGL63" s="1"/>
      <c r="PGM63" s="1"/>
      <c r="PGN63" s="1"/>
      <c r="PGO63" s="1"/>
      <c r="PGP63" s="1"/>
      <c r="PGQ63" s="1"/>
      <c r="PGR63" s="1"/>
      <c r="PGS63" s="1"/>
      <c r="PGT63" s="1"/>
      <c r="PGU63" s="1"/>
      <c r="PGV63" s="1"/>
      <c r="PGW63" s="1"/>
      <c r="PGX63" s="1"/>
      <c r="PGY63" s="1"/>
      <c r="PGZ63" s="1"/>
      <c r="PHA63" s="1"/>
      <c r="PHB63" s="1"/>
      <c r="PHC63" s="1"/>
      <c r="PHD63" s="1"/>
      <c r="PHE63" s="1"/>
      <c r="PHF63" s="1"/>
      <c r="PHG63" s="1"/>
      <c r="PHH63" s="1"/>
      <c r="PHI63" s="1"/>
      <c r="PHJ63" s="1"/>
      <c r="PHK63" s="1"/>
      <c r="PHL63" s="1"/>
      <c r="PHM63" s="1"/>
      <c r="PHN63" s="1"/>
      <c r="PHO63" s="1"/>
      <c r="PHP63" s="1"/>
      <c r="PHQ63" s="1"/>
      <c r="PHR63" s="1"/>
      <c r="PHS63" s="1"/>
      <c r="PHT63" s="1"/>
      <c r="PHU63" s="1"/>
      <c r="PHV63" s="1"/>
      <c r="PHW63" s="1"/>
      <c r="PHX63" s="1"/>
      <c r="PHY63" s="1"/>
      <c r="PHZ63" s="1"/>
      <c r="PIA63" s="1"/>
      <c r="PIB63" s="1"/>
      <c r="PIC63" s="1"/>
      <c r="PID63" s="1"/>
      <c r="PIE63" s="1"/>
      <c r="PIF63" s="1"/>
      <c r="PIG63" s="1"/>
      <c r="PIH63" s="1"/>
      <c r="PII63" s="1"/>
      <c r="PIJ63" s="1"/>
      <c r="PIK63" s="1"/>
      <c r="PIL63" s="1"/>
      <c r="PIM63" s="1"/>
      <c r="PIN63" s="1"/>
      <c r="PIO63" s="1"/>
      <c r="PIP63" s="1"/>
      <c r="PIQ63" s="1"/>
      <c r="PIR63" s="1"/>
      <c r="PIS63" s="1"/>
      <c r="PIT63" s="1"/>
      <c r="PIU63" s="1"/>
      <c r="PIV63" s="1"/>
      <c r="PIW63" s="1"/>
      <c r="PIX63" s="1"/>
      <c r="PIY63" s="1"/>
      <c r="PIZ63" s="1"/>
      <c r="PJA63" s="1"/>
      <c r="PJB63" s="1"/>
      <c r="PJC63" s="1"/>
      <c r="PJD63" s="1"/>
      <c r="PJE63" s="1"/>
      <c r="PJF63" s="1"/>
      <c r="PJG63" s="1"/>
      <c r="PJH63" s="1"/>
      <c r="PJI63" s="1"/>
      <c r="PJJ63" s="1"/>
      <c r="PJK63" s="1"/>
      <c r="PJL63" s="1"/>
      <c r="PJM63" s="1"/>
      <c r="PJN63" s="1"/>
      <c r="PJO63" s="1"/>
      <c r="PJP63" s="1"/>
      <c r="PJQ63" s="1"/>
      <c r="PJR63" s="1"/>
      <c r="PJS63" s="1"/>
      <c r="PJT63" s="1"/>
      <c r="PJU63" s="1"/>
      <c r="PJV63" s="1"/>
      <c r="PJW63" s="1"/>
      <c r="PJX63" s="1"/>
      <c r="PJY63" s="1"/>
      <c r="PJZ63" s="1"/>
      <c r="PKA63" s="1"/>
      <c r="PKB63" s="1"/>
      <c r="PKC63" s="1"/>
      <c r="PKD63" s="1"/>
      <c r="PKE63" s="1"/>
      <c r="PKF63" s="1"/>
      <c r="PKG63" s="1"/>
      <c r="PKH63" s="1"/>
      <c r="PKI63" s="1"/>
      <c r="PKJ63" s="1"/>
      <c r="PKK63" s="1"/>
      <c r="PKL63" s="1"/>
      <c r="PKM63" s="1"/>
      <c r="PKN63" s="1"/>
      <c r="PKO63" s="1"/>
      <c r="PKP63" s="1"/>
      <c r="PKQ63" s="1"/>
      <c r="PKR63" s="1"/>
      <c r="PKS63" s="1"/>
      <c r="PKT63" s="1"/>
      <c r="PKU63" s="1"/>
      <c r="PKV63" s="1"/>
      <c r="PKW63" s="1"/>
      <c r="PKX63" s="1"/>
      <c r="PKY63" s="1"/>
      <c r="PKZ63" s="1"/>
      <c r="PLA63" s="1"/>
      <c r="PLB63" s="1"/>
      <c r="PLC63" s="1"/>
      <c r="PLD63" s="1"/>
      <c r="PLE63" s="1"/>
      <c r="PLF63" s="1"/>
      <c r="PLG63" s="1"/>
      <c r="PLH63" s="1"/>
      <c r="PLI63" s="1"/>
      <c r="PLJ63" s="1"/>
      <c r="PLK63" s="1"/>
      <c r="PLL63" s="1"/>
      <c r="PLM63" s="1"/>
      <c r="PLN63" s="1"/>
      <c r="PLO63" s="1"/>
      <c r="PLP63" s="1"/>
      <c r="PLQ63" s="1"/>
      <c r="PLR63" s="1"/>
      <c r="PLS63" s="1"/>
      <c r="PLT63" s="1"/>
      <c r="PLU63" s="1"/>
      <c r="PLV63" s="1"/>
      <c r="PLW63" s="1"/>
      <c r="PLX63" s="1"/>
      <c r="PLY63" s="1"/>
      <c r="PLZ63" s="1"/>
      <c r="PMA63" s="1"/>
      <c r="PMB63" s="1"/>
      <c r="PMC63" s="1"/>
      <c r="PMD63" s="1"/>
      <c r="PME63" s="1"/>
      <c r="PMF63" s="1"/>
      <c r="PMG63" s="1"/>
      <c r="PMH63" s="1"/>
      <c r="PMI63" s="1"/>
      <c r="PMJ63" s="1"/>
      <c r="PMK63" s="1"/>
      <c r="PML63" s="1"/>
      <c r="PMM63" s="1"/>
      <c r="PMN63" s="1"/>
      <c r="PMO63" s="1"/>
      <c r="PMP63" s="1"/>
      <c r="PMQ63" s="1"/>
      <c r="PMR63" s="1"/>
      <c r="PMS63" s="1"/>
      <c r="PMT63" s="1"/>
      <c r="PMU63" s="1"/>
      <c r="PMV63" s="1"/>
      <c r="PMW63" s="1"/>
      <c r="PMX63" s="1"/>
      <c r="PMY63" s="1"/>
      <c r="PMZ63" s="1"/>
      <c r="PNA63" s="1"/>
      <c r="PNB63" s="1"/>
      <c r="PNC63" s="1"/>
      <c r="PND63" s="1"/>
      <c r="PNE63" s="1"/>
      <c r="PNF63" s="1"/>
      <c r="PNG63" s="1"/>
      <c r="PNH63" s="1"/>
      <c r="PNI63" s="1"/>
      <c r="PNJ63" s="1"/>
      <c r="PNK63" s="1"/>
      <c r="PNL63" s="1"/>
      <c r="PNM63" s="1"/>
      <c r="PNN63" s="1"/>
      <c r="PNO63" s="1"/>
      <c r="PNP63" s="1"/>
      <c r="PNQ63" s="1"/>
      <c r="PNR63" s="1"/>
      <c r="PNS63" s="1"/>
      <c r="PNT63" s="1"/>
      <c r="PNU63" s="1"/>
      <c r="PNV63" s="1"/>
      <c r="PNW63" s="1"/>
      <c r="PNX63" s="1"/>
      <c r="PNY63" s="1"/>
      <c r="PNZ63" s="1"/>
      <c r="POA63" s="1"/>
      <c r="POB63" s="1"/>
      <c r="POC63" s="1"/>
      <c r="POD63" s="1"/>
      <c r="POE63" s="1"/>
      <c r="POF63" s="1"/>
      <c r="POG63" s="1"/>
      <c r="POH63" s="1"/>
      <c r="POI63" s="1"/>
      <c r="POJ63" s="1"/>
      <c r="POK63" s="1"/>
      <c r="POL63" s="1"/>
      <c r="POM63" s="1"/>
      <c r="PON63" s="1"/>
      <c r="POO63" s="1"/>
      <c r="POP63" s="1"/>
      <c r="POQ63" s="1"/>
      <c r="POR63" s="1"/>
      <c r="POS63" s="1"/>
      <c r="POT63" s="1"/>
      <c r="POU63" s="1"/>
      <c r="POV63" s="1"/>
      <c r="POW63" s="1"/>
      <c r="POX63" s="1"/>
      <c r="POY63" s="1"/>
      <c r="POZ63" s="1"/>
      <c r="PPA63" s="1"/>
      <c r="PPB63" s="1"/>
      <c r="PPC63" s="1"/>
      <c r="PPD63" s="1"/>
      <c r="PPE63" s="1"/>
      <c r="PPF63" s="1"/>
      <c r="PPG63" s="1"/>
      <c r="PPH63" s="1"/>
      <c r="PPI63" s="1"/>
      <c r="PPJ63" s="1"/>
      <c r="PPK63" s="1"/>
      <c r="PPL63" s="1"/>
      <c r="PPM63" s="1"/>
      <c r="PPN63" s="1"/>
      <c r="PPO63" s="1"/>
      <c r="PPP63" s="1"/>
      <c r="PPQ63" s="1"/>
      <c r="PPR63" s="1"/>
      <c r="PPS63" s="1"/>
      <c r="PPT63" s="1"/>
      <c r="PPU63" s="1"/>
      <c r="PPV63" s="1"/>
      <c r="PPW63" s="1"/>
      <c r="PPX63" s="1"/>
      <c r="PPY63" s="1"/>
      <c r="PPZ63" s="1"/>
      <c r="PQA63" s="1"/>
      <c r="PQB63" s="1"/>
      <c r="PQC63" s="1"/>
      <c r="PQD63" s="1"/>
      <c r="PQE63" s="1"/>
      <c r="PQF63" s="1"/>
      <c r="PQG63" s="1"/>
      <c r="PQH63" s="1"/>
      <c r="PQI63" s="1"/>
      <c r="PQJ63" s="1"/>
      <c r="PQK63" s="1"/>
      <c r="PQL63" s="1"/>
      <c r="PQM63" s="1"/>
      <c r="PQN63" s="1"/>
      <c r="PQO63" s="1"/>
      <c r="PQP63" s="1"/>
      <c r="PQQ63" s="1"/>
      <c r="PQR63" s="1"/>
      <c r="PQS63" s="1"/>
      <c r="PQT63" s="1"/>
      <c r="PQU63" s="1"/>
      <c r="PQV63" s="1"/>
      <c r="PQW63" s="1"/>
      <c r="PQX63" s="1"/>
      <c r="PQY63" s="1"/>
      <c r="PQZ63" s="1"/>
      <c r="PRA63" s="1"/>
      <c r="PRB63" s="1"/>
      <c r="PRC63" s="1"/>
      <c r="PRD63" s="1"/>
      <c r="PRE63" s="1"/>
      <c r="PRF63" s="1"/>
      <c r="PRG63" s="1"/>
      <c r="PRH63" s="1"/>
      <c r="PRI63" s="1"/>
      <c r="PRJ63" s="1"/>
      <c r="PRK63" s="1"/>
      <c r="PRL63" s="1"/>
      <c r="PRM63" s="1"/>
      <c r="PRN63" s="1"/>
      <c r="PRO63" s="1"/>
      <c r="PRP63" s="1"/>
      <c r="PRQ63" s="1"/>
      <c r="PRR63" s="1"/>
      <c r="PRS63" s="1"/>
      <c r="PRT63" s="1"/>
      <c r="PRU63" s="1"/>
      <c r="PRV63" s="1"/>
      <c r="PRW63" s="1"/>
      <c r="PRX63" s="1"/>
      <c r="PRY63" s="1"/>
      <c r="PRZ63" s="1"/>
      <c r="PSA63" s="1"/>
      <c r="PSB63" s="1"/>
      <c r="PSC63" s="1"/>
      <c r="PSD63" s="1"/>
      <c r="PSE63" s="1"/>
      <c r="PSF63" s="1"/>
      <c r="PSG63" s="1"/>
      <c r="PSH63" s="1"/>
      <c r="PSI63" s="1"/>
      <c r="PSJ63" s="1"/>
      <c r="PSK63" s="1"/>
      <c r="PSL63" s="1"/>
      <c r="PSM63" s="1"/>
      <c r="PSN63" s="1"/>
      <c r="PSO63" s="1"/>
      <c r="PSP63" s="1"/>
      <c r="PSQ63" s="1"/>
      <c r="PSR63" s="1"/>
      <c r="PSS63" s="1"/>
      <c r="PST63" s="1"/>
      <c r="PSU63" s="1"/>
      <c r="PSV63" s="1"/>
      <c r="PSW63" s="1"/>
      <c r="PSX63" s="1"/>
      <c r="PSY63" s="1"/>
      <c r="PSZ63" s="1"/>
      <c r="PTA63" s="1"/>
      <c r="PTB63" s="1"/>
      <c r="PTC63" s="1"/>
      <c r="PTD63" s="1"/>
      <c r="PTE63" s="1"/>
      <c r="PTF63" s="1"/>
      <c r="PTG63" s="1"/>
      <c r="PTH63" s="1"/>
      <c r="PTI63" s="1"/>
      <c r="PTJ63" s="1"/>
      <c r="PTK63" s="1"/>
      <c r="PTL63" s="1"/>
      <c r="PTM63" s="1"/>
      <c r="PTN63" s="1"/>
      <c r="PTO63" s="1"/>
      <c r="PTP63" s="1"/>
      <c r="PTQ63" s="1"/>
      <c r="PTR63" s="1"/>
      <c r="PTS63" s="1"/>
      <c r="PTT63" s="1"/>
      <c r="PTU63" s="1"/>
      <c r="PTV63" s="1"/>
      <c r="PTW63" s="1"/>
      <c r="PTX63" s="1"/>
      <c r="PTY63" s="1"/>
      <c r="PTZ63" s="1"/>
      <c r="PUA63" s="1"/>
      <c r="PUB63" s="1"/>
      <c r="PUC63" s="1"/>
      <c r="PUD63" s="1"/>
      <c r="PUE63" s="1"/>
      <c r="PUF63" s="1"/>
      <c r="PUG63" s="1"/>
      <c r="PUH63" s="1"/>
      <c r="PUI63" s="1"/>
      <c r="PUJ63" s="1"/>
      <c r="PUK63" s="1"/>
      <c r="PUL63" s="1"/>
      <c r="PUM63" s="1"/>
      <c r="PUN63" s="1"/>
      <c r="PUO63" s="1"/>
      <c r="PUP63" s="1"/>
      <c r="PUQ63" s="1"/>
      <c r="PUR63" s="1"/>
      <c r="PUS63" s="1"/>
      <c r="PUT63" s="1"/>
      <c r="PUU63" s="1"/>
      <c r="PUV63" s="1"/>
      <c r="PUW63" s="1"/>
      <c r="PUX63" s="1"/>
      <c r="PUY63" s="1"/>
      <c r="PUZ63" s="1"/>
      <c r="PVA63" s="1"/>
      <c r="PVB63" s="1"/>
      <c r="PVC63" s="1"/>
      <c r="PVD63" s="1"/>
      <c r="PVE63" s="1"/>
      <c r="PVF63" s="1"/>
      <c r="PVG63" s="1"/>
      <c r="PVH63" s="1"/>
      <c r="PVI63" s="1"/>
      <c r="PVJ63" s="1"/>
      <c r="PVK63" s="1"/>
      <c r="PVL63" s="1"/>
      <c r="PVM63" s="1"/>
      <c r="PVN63" s="1"/>
      <c r="PVO63" s="1"/>
      <c r="PVP63" s="1"/>
      <c r="PVQ63" s="1"/>
      <c r="PVR63" s="1"/>
      <c r="PVS63" s="1"/>
      <c r="PVT63" s="1"/>
      <c r="PVU63" s="1"/>
      <c r="PVV63" s="1"/>
      <c r="PVW63" s="1"/>
      <c r="PVX63" s="1"/>
      <c r="PVY63" s="1"/>
      <c r="PVZ63" s="1"/>
      <c r="PWA63" s="1"/>
      <c r="PWB63" s="1"/>
      <c r="PWC63" s="1"/>
      <c r="PWD63" s="1"/>
      <c r="PWE63" s="1"/>
      <c r="PWF63" s="1"/>
      <c r="PWG63" s="1"/>
      <c r="PWH63" s="1"/>
      <c r="PWI63" s="1"/>
      <c r="PWJ63" s="1"/>
      <c r="PWK63" s="1"/>
      <c r="PWL63" s="1"/>
      <c r="PWM63" s="1"/>
      <c r="PWN63" s="1"/>
      <c r="PWO63" s="1"/>
      <c r="PWP63" s="1"/>
      <c r="PWQ63" s="1"/>
      <c r="PWR63" s="1"/>
      <c r="PWS63" s="1"/>
      <c r="PWT63" s="1"/>
      <c r="PWU63" s="1"/>
      <c r="PWV63" s="1"/>
      <c r="PWW63" s="1"/>
      <c r="PWX63" s="1"/>
      <c r="PWY63" s="1"/>
      <c r="PWZ63" s="1"/>
      <c r="PXA63" s="1"/>
      <c r="PXB63" s="1"/>
      <c r="PXC63" s="1"/>
      <c r="PXD63" s="1"/>
      <c r="PXE63" s="1"/>
      <c r="PXF63" s="1"/>
      <c r="PXG63" s="1"/>
      <c r="PXH63" s="1"/>
      <c r="PXI63" s="1"/>
      <c r="PXJ63" s="1"/>
      <c r="PXK63" s="1"/>
      <c r="PXL63" s="1"/>
      <c r="PXM63" s="1"/>
      <c r="PXN63" s="1"/>
      <c r="PXO63" s="1"/>
      <c r="PXP63" s="1"/>
      <c r="PXQ63" s="1"/>
      <c r="PXR63" s="1"/>
      <c r="PXS63" s="1"/>
      <c r="PXT63" s="1"/>
      <c r="PXU63" s="1"/>
      <c r="PXV63" s="1"/>
      <c r="PXW63" s="1"/>
      <c r="PXX63" s="1"/>
      <c r="PXY63" s="1"/>
      <c r="PXZ63" s="1"/>
      <c r="PYA63" s="1"/>
      <c r="PYB63" s="1"/>
      <c r="PYC63" s="1"/>
      <c r="PYD63" s="1"/>
      <c r="PYE63" s="1"/>
      <c r="PYF63" s="1"/>
      <c r="PYG63" s="1"/>
      <c r="PYH63" s="1"/>
      <c r="PYI63" s="1"/>
      <c r="PYJ63" s="1"/>
      <c r="PYK63" s="1"/>
      <c r="PYL63" s="1"/>
      <c r="PYM63" s="1"/>
      <c r="PYN63" s="1"/>
      <c r="PYO63" s="1"/>
      <c r="PYP63" s="1"/>
      <c r="PYQ63" s="1"/>
      <c r="PYR63" s="1"/>
      <c r="PYS63" s="1"/>
      <c r="PYT63" s="1"/>
      <c r="PYU63" s="1"/>
      <c r="PYV63" s="1"/>
      <c r="PYW63" s="1"/>
      <c r="PYX63" s="1"/>
      <c r="PYY63" s="1"/>
      <c r="PYZ63" s="1"/>
      <c r="PZA63" s="1"/>
      <c r="PZB63" s="1"/>
      <c r="PZC63" s="1"/>
      <c r="PZD63" s="1"/>
      <c r="PZE63" s="1"/>
      <c r="PZF63" s="1"/>
      <c r="PZG63" s="1"/>
      <c r="PZH63" s="1"/>
      <c r="PZI63" s="1"/>
      <c r="PZJ63" s="1"/>
      <c r="PZK63" s="1"/>
      <c r="PZL63" s="1"/>
      <c r="PZM63" s="1"/>
      <c r="PZN63" s="1"/>
      <c r="PZO63" s="1"/>
      <c r="PZP63" s="1"/>
      <c r="PZQ63" s="1"/>
      <c r="PZR63" s="1"/>
      <c r="PZS63" s="1"/>
      <c r="PZT63" s="1"/>
      <c r="PZU63" s="1"/>
      <c r="PZV63" s="1"/>
      <c r="PZW63" s="1"/>
      <c r="PZX63" s="1"/>
      <c r="PZY63" s="1"/>
      <c r="PZZ63" s="1"/>
      <c r="QAA63" s="1"/>
      <c r="QAB63" s="1"/>
      <c r="QAC63" s="1"/>
      <c r="QAD63" s="1"/>
      <c r="QAE63" s="1"/>
      <c r="QAF63" s="1"/>
      <c r="QAG63" s="1"/>
      <c r="QAH63" s="1"/>
      <c r="QAI63" s="1"/>
      <c r="QAJ63" s="1"/>
      <c r="QAK63" s="1"/>
      <c r="QAL63" s="1"/>
      <c r="QAM63" s="1"/>
      <c r="QAN63" s="1"/>
      <c r="QAO63" s="1"/>
      <c r="QAP63" s="1"/>
      <c r="QAQ63" s="1"/>
      <c r="QAR63" s="1"/>
      <c r="QAS63" s="1"/>
      <c r="QAT63" s="1"/>
      <c r="QAU63" s="1"/>
      <c r="QAV63" s="1"/>
      <c r="QAW63" s="1"/>
      <c r="QAX63" s="1"/>
      <c r="QAY63" s="1"/>
      <c r="QAZ63" s="1"/>
      <c r="QBA63" s="1"/>
      <c r="QBB63" s="1"/>
      <c r="QBC63" s="1"/>
      <c r="QBD63" s="1"/>
      <c r="QBE63" s="1"/>
      <c r="QBF63" s="1"/>
      <c r="QBG63" s="1"/>
      <c r="QBH63" s="1"/>
      <c r="QBI63" s="1"/>
      <c r="QBJ63" s="1"/>
      <c r="QBK63" s="1"/>
      <c r="QBL63" s="1"/>
      <c r="QBM63" s="1"/>
      <c r="QBN63" s="1"/>
      <c r="QBO63" s="1"/>
      <c r="QBP63" s="1"/>
      <c r="QBQ63" s="1"/>
      <c r="QBR63" s="1"/>
      <c r="QBS63" s="1"/>
      <c r="QBT63" s="1"/>
      <c r="QBU63" s="1"/>
      <c r="QBV63" s="1"/>
      <c r="QBW63" s="1"/>
      <c r="QBX63" s="1"/>
      <c r="QBY63" s="1"/>
      <c r="QBZ63" s="1"/>
      <c r="QCA63" s="1"/>
      <c r="QCB63" s="1"/>
      <c r="QCC63" s="1"/>
      <c r="QCD63" s="1"/>
      <c r="QCE63" s="1"/>
      <c r="QCF63" s="1"/>
      <c r="QCG63" s="1"/>
      <c r="QCH63" s="1"/>
      <c r="QCI63" s="1"/>
      <c r="QCJ63" s="1"/>
      <c r="QCK63" s="1"/>
      <c r="QCL63" s="1"/>
      <c r="QCM63" s="1"/>
      <c r="QCN63" s="1"/>
      <c r="QCO63" s="1"/>
      <c r="QCP63" s="1"/>
      <c r="QCQ63" s="1"/>
      <c r="QCR63" s="1"/>
      <c r="QCS63" s="1"/>
      <c r="QCT63" s="1"/>
      <c r="QCU63" s="1"/>
      <c r="QCV63" s="1"/>
      <c r="QCW63" s="1"/>
      <c r="QCX63" s="1"/>
      <c r="QCY63" s="1"/>
      <c r="QCZ63" s="1"/>
      <c r="QDA63" s="1"/>
      <c r="QDB63" s="1"/>
      <c r="QDC63" s="1"/>
      <c r="QDD63" s="1"/>
      <c r="QDE63" s="1"/>
      <c r="QDF63" s="1"/>
      <c r="QDG63" s="1"/>
      <c r="QDH63" s="1"/>
      <c r="QDI63" s="1"/>
      <c r="QDJ63" s="1"/>
      <c r="QDK63" s="1"/>
      <c r="QDL63" s="1"/>
      <c r="QDM63" s="1"/>
      <c r="QDN63" s="1"/>
      <c r="QDO63" s="1"/>
      <c r="QDP63" s="1"/>
      <c r="QDQ63" s="1"/>
      <c r="QDR63" s="1"/>
      <c r="QDS63" s="1"/>
      <c r="QDT63" s="1"/>
      <c r="QDU63" s="1"/>
      <c r="QDV63" s="1"/>
      <c r="QDW63" s="1"/>
      <c r="QDX63" s="1"/>
      <c r="QDY63" s="1"/>
      <c r="QDZ63" s="1"/>
      <c r="QEA63" s="1"/>
      <c r="QEB63" s="1"/>
      <c r="QEC63" s="1"/>
      <c r="QED63" s="1"/>
      <c r="QEE63" s="1"/>
      <c r="QEF63" s="1"/>
      <c r="QEG63" s="1"/>
      <c r="QEH63" s="1"/>
      <c r="QEI63" s="1"/>
      <c r="QEJ63" s="1"/>
      <c r="QEK63" s="1"/>
      <c r="QEL63" s="1"/>
      <c r="QEM63" s="1"/>
      <c r="QEN63" s="1"/>
      <c r="QEO63" s="1"/>
      <c r="QEP63" s="1"/>
      <c r="QEQ63" s="1"/>
      <c r="QER63" s="1"/>
      <c r="QES63" s="1"/>
      <c r="QET63" s="1"/>
      <c r="QEU63" s="1"/>
      <c r="QEV63" s="1"/>
      <c r="QEW63" s="1"/>
      <c r="QEX63" s="1"/>
      <c r="QEY63" s="1"/>
      <c r="QEZ63" s="1"/>
      <c r="QFA63" s="1"/>
      <c r="QFB63" s="1"/>
      <c r="QFC63" s="1"/>
      <c r="QFD63" s="1"/>
      <c r="QFE63" s="1"/>
      <c r="QFF63" s="1"/>
      <c r="QFG63" s="1"/>
      <c r="QFH63" s="1"/>
      <c r="QFI63" s="1"/>
      <c r="QFJ63" s="1"/>
      <c r="QFK63" s="1"/>
      <c r="QFL63" s="1"/>
      <c r="QFM63" s="1"/>
      <c r="QFN63" s="1"/>
      <c r="QFO63" s="1"/>
      <c r="QFP63" s="1"/>
      <c r="QFQ63" s="1"/>
      <c r="QFR63" s="1"/>
      <c r="QFS63" s="1"/>
      <c r="QFT63" s="1"/>
      <c r="QFU63" s="1"/>
      <c r="QFV63" s="1"/>
      <c r="QFW63" s="1"/>
      <c r="QFX63" s="1"/>
      <c r="QFY63" s="1"/>
      <c r="QFZ63" s="1"/>
      <c r="QGA63" s="1"/>
      <c r="QGB63" s="1"/>
      <c r="QGC63" s="1"/>
      <c r="QGD63" s="1"/>
      <c r="QGE63" s="1"/>
      <c r="QGF63" s="1"/>
      <c r="QGG63" s="1"/>
      <c r="QGH63" s="1"/>
      <c r="QGI63" s="1"/>
      <c r="QGJ63" s="1"/>
      <c r="QGK63" s="1"/>
      <c r="QGL63" s="1"/>
      <c r="QGM63" s="1"/>
      <c r="QGN63" s="1"/>
      <c r="QGO63" s="1"/>
      <c r="QGP63" s="1"/>
      <c r="QGQ63" s="1"/>
      <c r="QGR63" s="1"/>
      <c r="QGS63" s="1"/>
      <c r="QGT63" s="1"/>
      <c r="QGU63" s="1"/>
      <c r="QGV63" s="1"/>
      <c r="QGW63" s="1"/>
      <c r="QGX63" s="1"/>
      <c r="QGY63" s="1"/>
      <c r="QGZ63" s="1"/>
      <c r="QHA63" s="1"/>
      <c r="QHB63" s="1"/>
      <c r="QHC63" s="1"/>
      <c r="QHD63" s="1"/>
      <c r="QHE63" s="1"/>
      <c r="QHF63" s="1"/>
      <c r="QHG63" s="1"/>
      <c r="QHH63" s="1"/>
      <c r="QHI63" s="1"/>
      <c r="QHJ63" s="1"/>
      <c r="QHK63" s="1"/>
      <c r="QHL63" s="1"/>
      <c r="QHM63" s="1"/>
      <c r="QHN63" s="1"/>
      <c r="QHO63" s="1"/>
      <c r="QHP63" s="1"/>
      <c r="QHQ63" s="1"/>
      <c r="QHR63" s="1"/>
      <c r="QHS63" s="1"/>
      <c r="QHT63" s="1"/>
      <c r="QHU63" s="1"/>
      <c r="QHV63" s="1"/>
      <c r="QHW63" s="1"/>
      <c r="QHX63" s="1"/>
      <c r="QHY63" s="1"/>
      <c r="QHZ63" s="1"/>
      <c r="QIA63" s="1"/>
      <c r="QIB63" s="1"/>
      <c r="QIC63" s="1"/>
      <c r="QID63" s="1"/>
      <c r="QIE63" s="1"/>
      <c r="QIF63" s="1"/>
      <c r="QIG63" s="1"/>
      <c r="QIH63" s="1"/>
      <c r="QII63" s="1"/>
      <c r="QIJ63" s="1"/>
      <c r="QIK63" s="1"/>
      <c r="QIL63" s="1"/>
      <c r="QIM63" s="1"/>
      <c r="QIN63" s="1"/>
      <c r="QIO63" s="1"/>
      <c r="QIP63" s="1"/>
      <c r="QIQ63" s="1"/>
      <c r="QIR63" s="1"/>
      <c r="QIS63" s="1"/>
      <c r="QIT63" s="1"/>
      <c r="QIU63" s="1"/>
      <c r="QIV63" s="1"/>
      <c r="QIW63" s="1"/>
      <c r="QIX63" s="1"/>
      <c r="QIY63" s="1"/>
      <c r="QIZ63" s="1"/>
      <c r="QJA63" s="1"/>
      <c r="QJB63" s="1"/>
      <c r="QJC63" s="1"/>
      <c r="QJD63" s="1"/>
      <c r="QJE63" s="1"/>
      <c r="QJF63" s="1"/>
      <c r="QJG63" s="1"/>
      <c r="QJH63" s="1"/>
      <c r="QJI63" s="1"/>
      <c r="QJJ63" s="1"/>
      <c r="QJK63" s="1"/>
      <c r="QJL63" s="1"/>
      <c r="QJM63" s="1"/>
      <c r="QJN63" s="1"/>
      <c r="QJO63" s="1"/>
      <c r="QJP63" s="1"/>
      <c r="QJQ63" s="1"/>
      <c r="QJR63" s="1"/>
      <c r="QJS63" s="1"/>
      <c r="QJT63" s="1"/>
      <c r="QJU63" s="1"/>
      <c r="QJV63" s="1"/>
      <c r="QJW63" s="1"/>
      <c r="QJX63" s="1"/>
      <c r="QJY63" s="1"/>
      <c r="QJZ63" s="1"/>
      <c r="QKA63" s="1"/>
      <c r="QKB63" s="1"/>
      <c r="QKC63" s="1"/>
      <c r="QKD63" s="1"/>
      <c r="QKE63" s="1"/>
      <c r="QKF63" s="1"/>
      <c r="QKG63" s="1"/>
      <c r="QKH63" s="1"/>
      <c r="QKI63" s="1"/>
      <c r="QKJ63" s="1"/>
      <c r="QKK63" s="1"/>
      <c r="QKL63" s="1"/>
      <c r="QKM63" s="1"/>
      <c r="QKN63" s="1"/>
      <c r="QKO63" s="1"/>
      <c r="QKP63" s="1"/>
      <c r="QKQ63" s="1"/>
      <c r="QKR63" s="1"/>
      <c r="QKS63" s="1"/>
      <c r="QKT63" s="1"/>
      <c r="QKU63" s="1"/>
      <c r="QKV63" s="1"/>
      <c r="QKW63" s="1"/>
      <c r="QKX63" s="1"/>
      <c r="QKY63" s="1"/>
      <c r="QKZ63" s="1"/>
      <c r="QLA63" s="1"/>
      <c r="QLB63" s="1"/>
      <c r="QLC63" s="1"/>
      <c r="QLD63" s="1"/>
      <c r="QLE63" s="1"/>
      <c r="QLF63" s="1"/>
      <c r="QLG63" s="1"/>
      <c r="QLH63" s="1"/>
      <c r="QLI63" s="1"/>
      <c r="QLJ63" s="1"/>
      <c r="QLK63" s="1"/>
      <c r="QLL63" s="1"/>
      <c r="QLM63" s="1"/>
      <c r="QLN63" s="1"/>
      <c r="QLO63" s="1"/>
      <c r="QLP63" s="1"/>
      <c r="QLQ63" s="1"/>
      <c r="QLR63" s="1"/>
      <c r="QLS63" s="1"/>
      <c r="QLT63" s="1"/>
      <c r="QLU63" s="1"/>
      <c r="QLV63" s="1"/>
      <c r="QLW63" s="1"/>
      <c r="QLX63" s="1"/>
      <c r="QLY63" s="1"/>
      <c r="QLZ63" s="1"/>
      <c r="QMA63" s="1"/>
      <c r="QMB63" s="1"/>
      <c r="QMC63" s="1"/>
      <c r="QMD63" s="1"/>
      <c r="QME63" s="1"/>
      <c r="QMF63" s="1"/>
      <c r="QMG63" s="1"/>
      <c r="QMH63" s="1"/>
      <c r="QMI63" s="1"/>
      <c r="QMJ63" s="1"/>
      <c r="QMK63" s="1"/>
      <c r="QML63" s="1"/>
      <c r="QMM63" s="1"/>
      <c r="QMN63" s="1"/>
      <c r="QMO63" s="1"/>
      <c r="QMP63" s="1"/>
      <c r="QMQ63" s="1"/>
      <c r="QMR63" s="1"/>
      <c r="QMS63" s="1"/>
      <c r="QMT63" s="1"/>
      <c r="QMU63" s="1"/>
      <c r="QMV63" s="1"/>
      <c r="QMW63" s="1"/>
      <c r="QMX63" s="1"/>
      <c r="QMY63" s="1"/>
      <c r="QMZ63" s="1"/>
      <c r="QNA63" s="1"/>
      <c r="QNB63" s="1"/>
      <c r="QNC63" s="1"/>
      <c r="QND63" s="1"/>
      <c r="QNE63" s="1"/>
      <c r="QNF63" s="1"/>
      <c r="QNG63" s="1"/>
      <c r="QNH63" s="1"/>
      <c r="QNI63" s="1"/>
      <c r="QNJ63" s="1"/>
      <c r="QNK63" s="1"/>
      <c r="QNL63" s="1"/>
      <c r="QNM63" s="1"/>
      <c r="QNN63" s="1"/>
      <c r="QNO63" s="1"/>
      <c r="QNP63" s="1"/>
      <c r="QNQ63" s="1"/>
      <c r="QNR63" s="1"/>
      <c r="QNS63" s="1"/>
      <c r="QNT63" s="1"/>
      <c r="QNU63" s="1"/>
      <c r="QNV63" s="1"/>
      <c r="QNW63" s="1"/>
      <c r="QNX63" s="1"/>
      <c r="QNY63" s="1"/>
      <c r="QNZ63" s="1"/>
      <c r="QOA63" s="1"/>
      <c r="QOB63" s="1"/>
      <c r="QOC63" s="1"/>
      <c r="QOD63" s="1"/>
      <c r="QOE63" s="1"/>
      <c r="QOF63" s="1"/>
      <c r="QOG63" s="1"/>
      <c r="QOH63" s="1"/>
      <c r="QOI63" s="1"/>
      <c r="QOJ63" s="1"/>
      <c r="QOK63" s="1"/>
      <c r="QOL63" s="1"/>
      <c r="QOM63" s="1"/>
      <c r="QON63" s="1"/>
      <c r="QOO63" s="1"/>
      <c r="QOP63" s="1"/>
      <c r="QOQ63" s="1"/>
      <c r="QOR63" s="1"/>
      <c r="QOS63" s="1"/>
      <c r="QOT63" s="1"/>
      <c r="QOU63" s="1"/>
      <c r="QOV63" s="1"/>
      <c r="QOW63" s="1"/>
      <c r="QOX63" s="1"/>
      <c r="QOY63" s="1"/>
      <c r="QOZ63" s="1"/>
      <c r="QPA63" s="1"/>
      <c r="QPB63" s="1"/>
      <c r="QPC63" s="1"/>
      <c r="QPD63" s="1"/>
      <c r="QPE63" s="1"/>
      <c r="QPF63" s="1"/>
      <c r="QPG63" s="1"/>
      <c r="QPH63" s="1"/>
      <c r="QPI63" s="1"/>
      <c r="QPJ63" s="1"/>
      <c r="QPK63" s="1"/>
      <c r="QPL63" s="1"/>
      <c r="QPM63" s="1"/>
      <c r="QPN63" s="1"/>
      <c r="QPO63" s="1"/>
      <c r="QPP63" s="1"/>
      <c r="QPQ63" s="1"/>
      <c r="QPR63" s="1"/>
      <c r="QPS63" s="1"/>
      <c r="QPT63" s="1"/>
      <c r="QPU63" s="1"/>
      <c r="QPV63" s="1"/>
      <c r="QPW63" s="1"/>
      <c r="QPX63" s="1"/>
      <c r="QPY63" s="1"/>
      <c r="QPZ63" s="1"/>
      <c r="QQA63" s="1"/>
      <c r="QQB63" s="1"/>
      <c r="QQC63" s="1"/>
      <c r="QQD63" s="1"/>
      <c r="QQE63" s="1"/>
      <c r="QQF63" s="1"/>
      <c r="QQG63" s="1"/>
      <c r="QQH63" s="1"/>
      <c r="QQI63" s="1"/>
      <c r="QQJ63" s="1"/>
      <c r="QQK63" s="1"/>
      <c r="QQL63" s="1"/>
      <c r="QQM63" s="1"/>
      <c r="QQN63" s="1"/>
      <c r="QQO63" s="1"/>
      <c r="QQP63" s="1"/>
      <c r="QQQ63" s="1"/>
      <c r="QQR63" s="1"/>
      <c r="QQS63" s="1"/>
      <c r="QQT63" s="1"/>
      <c r="QQU63" s="1"/>
      <c r="QQV63" s="1"/>
      <c r="QQW63" s="1"/>
      <c r="QQX63" s="1"/>
      <c r="QQY63" s="1"/>
      <c r="QQZ63" s="1"/>
      <c r="QRA63" s="1"/>
      <c r="QRB63" s="1"/>
      <c r="QRC63" s="1"/>
      <c r="QRD63" s="1"/>
      <c r="QRE63" s="1"/>
      <c r="QRF63" s="1"/>
      <c r="QRG63" s="1"/>
      <c r="QRH63" s="1"/>
      <c r="QRI63" s="1"/>
      <c r="QRJ63" s="1"/>
      <c r="QRK63" s="1"/>
      <c r="QRL63" s="1"/>
      <c r="QRM63" s="1"/>
      <c r="QRN63" s="1"/>
      <c r="QRO63" s="1"/>
      <c r="QRP63" s="1"/>
      <c r="QRQ63" s="1"/>
      <c r="QRR63" s="1"/>
      <c r="QRS63" s="1"/>
      <c r="QRT63" s="1"/>
      <c r="QRU63" s="1"/>
      <c r="QRV63" s="1"/>
      <c r="QRW63" s="1"/>
      <c r="QRX63" s="1"/>
      <c r="QRY63" s="1"/>
      <c r="QRZ63" s="1"/>
      <c r="QSA63" s="1"/>
      <c r="QSB63" s="1"/>
      <c r="QSC63" s="1"/>
      <c r="QSD63" s="1"/>
      <c r="QSE63" s="1"/>
      <c r="QSF63" s="1"/>
      <c r="QSG63" s="1"/>
      <c r="QSH63" s="1"/>
      <c r="QSI63" s="1"/>
      <c r="QSJ63" s="1"/>
      <c r="QSK63" s="1"/>
      <c r="QSL63" s="1"/>
      <c r="QSM63" s="1"/>
      <c r="QSN63" s="1"/>
      <c r="QSO63" s="1"/>
      <c r="QSP63" s="1"/>
      <c r="QSQ63" s="1"/>
      <c r="QSR63" s="1"/>
      <c r="QSS63" s="1"/>
      <c r="QST63" s="1"/>
      <c r="QSU63" s="1"/>
      <c r="QSV63" s="1"/>
      <c r="QSW63" s="1"/>
      <c r="QSX63" s="1"/>
      <c r="QSY63" s="1"/>
      <c r="QSZ63" s="1"/>
      <c r="QTA63" s="1"/>
      <c r="QTB63" s="1"/>
      <c r="QTC63" s="1"/>
      <c r="QTD63" s="1"/>
      <c r="QTE63" s="1"/>
      <c r="QTF63" s="1"/>
      <c r="QTG63" s="1"/>
      <c r="QTH63" s="1"/>
      <c r="QTI63" s="1"/>
      <c r="QTJ63" s="1"/>
      <c r="QTK63" s="1"/>
      <c r="QTL63" s="1"/>
      <c r="QTM63" s="1"/>
      <c r="QTN63" s="1"/>
      <c r="QTO63" s="1"/>
      <c r="QTP63" s="1"/>
      <c r="QTQ63" s="1"/>
      <c r="QTR63" s="1"/>
      <c r="QTS63" s="1"/>
      <c r="QTT63" s="1"/>
      <c r="QTU63" s="1"/>
      <c r="QTV63" s="1"/>
      <c r="QTW63" s="1"/>
      <c r="QTX63" s="1"/>
      <c r="QTY63" s="1"/>
      <c r="QTZ63" s="1"/>
      <c r="QUA63" s="1"/>
      <c r="QUB63" s="1"/>
      <c r="QUC63" s="1"/>
      <c r="QUD63" s="1"/>
      <c r="QUE63" s="1"/>
      <c r="QUF63" s="1"/>
      <c r="QUG63" s="1"/>
      <c r="QUH63" s="1"/>
      <c r="QUI63" s="1"/>
      <c r="QUJ63" s="1"/>
      <c r="QUK63" s="1"/>
      <c r="QUL63" s="1"/>
      <c r="QUM63" s="1"/>
      <c r="QUN63" s="1"/>
      <c r="QUO63" s="1"/>
      <c r="QUP63" s="1"/>
      <c r="QUQ63" s="1"/>
      <c r="QUR63" s="1"/>
      <c r="QUS63" s="1"/>
      <c r="QUT63" s="1"/>
      <c r="QUU63" s="1"/>
      <c r="QUV63" s="1"/>
      <c r="QUW63" s="1"/>
      <c r="QUX63" s="1"/>
      <c r="QUY63" s="1"/>
      <c r="QUZ63" s="1"/>
      <c r="QVA63" s="1"/>
      <c r="QVB63" s="1"/>
      <c r="QVC63" s="1"/>
      <c r="QVD63" s="1"/>
      <c r="QVE63" s="1"/>
      <c r="QVF63" s="1"/>
      <c r="QVG63" s="1"/>
      <c r="QVH63" s="1"/>
      <c r="QVI63" s="1"/>
      <c r="QVJ63" s="1"/>
      <c r="QVK63" s="1"/>
      <c r="QVL63" s="1"/>
      <c r="QVM63" s="1"/>
      <c r="QVN63" s="1"/>
      <c r="QVO63" s="1"/>
      <c r="QVP63" s="1"/>
      <c r="QVQ63" s="1"/>
      <c r="QVR63" s="1"/>
      <c r="QVS63" s="1"/>
      <c r="QVT63" s="1"/>
      <c r="QVU63" s="1"/>
      <c r="QVV63" s="1"/>
      <c r="QVW63" s="1"/>
      <c r="QVX63" s="1"/>
      <c r="QVY63" s="1"/>
      <c r="QVZ63" s="1"/>
      <c r="QWA63" s="1"/>
      <c r="QWB63" s="1"/>
      <c r="QWC63" s="1"/>
      <c r="QWD63" s="1"/>
      <c r="QWE63" s="1"/>
      <c r="QWF63" s="1"/>
      <c r="QWG63" s="1"/>
      <c r="QWH63" s="1"/>
      <c r="QWI63" s="1"/>
      <c r="QWJ63" s="1"/>
      <c r="QWK63" s="1"/>
      <c r="QWL63" s="1"/>
      <c r="QWM63" s="1"/>
      <c r="QWN63" s="1"/>
      <c r="QWO63" s="1"/>
      <c r="QWP63" s="1"/>
      <c r="QWQ63" s="1"/>
      <c r="QWR63" s="1"/>
      <c r="QWS63" s="1"/>
      <c r="QWT63" s="1"/>
      <c r="QWU63" s="1"/>
      <c r="QWV63" s="1"/>
      <c r="QWW63" s="1"/>
      <c r="QWX63" s="1"/>
      <c r="QWY63" s="1"/>
      <c r="QWZ63" s="1"/>
      <c r="QXA63" s="1"/>
      <c r="QXB63" s="1"/>
      <c r="QXC63" s="1"/>
      <c r="QXD63" s="1"/>
      <c r="QXE63" s="1"/>
      <c r="QXF63" s="1"/>
      <c r="QXG63" s="1"/>
      <c r="QXH63" s="1"/>
      <c r="QXI63" s="1"/>
      <c r="QXJ63" s="1"/>
      <c r="QXK63" s="1"/>
      <c r="QXL63" s="1"/>
      <c r="QXM63" s="1"/>
      <c r="QXN63" s="1"/>
      <c r="QXO63" s="1"/>
      <c r="QXP63" s="1"/>
      <c r="QXQ63" s="1"/>
      <c r="QXR63" s="1"/>
      <c r="QXS63" s="1"/>
      <c r="QXT63" s="1"/>
      <c r="QXU63" s="1"/>
      <c r="QXV63" s="1"/>
      <c r="QXW63" s="1"/>
      <c r="QXX63" s="1"/>
      <c r="QXY63" s="1"/>
      <c r="QXZ63" s="1"/>
      <c r="QYA63" s="1"/>
      <c r="QYB63" s="1"/>
      <c r="QYC63" s="1"/>
      <c r="QYD63" s="1"/>
      <c r="QYE63" s="1"/>
      <c r="QYF63" s="1"/>
      <c r="QYG63" s="1"/>
      <c r="QYH63" s="1"/>
      <c r="QYI63" s="1"/>
      <c r="QYJ63" s="1"/>
      <c r="QYK63" s="1"/>
      <c r="QYL63" s="1"/>
      <c r="QYM63" s="1"/>
      <c r="QYN63" s="1"/>
      <c r="QYO63" s="1"/>
      <c r="QYP63" s="1"/>
      <c r="QYQ63" s="1"/>
      <c r="QYR63" s="1"/>
      <c r="QYS63" s="1"/>
      <c r="QYT63" s="1"/>
      <c r="QYU63" s="1"/>
      <c r="QYV63" s="1"/>
      <c r="QYW63" s="1"/>
      <c r="QYX63" s="1"/>
      <c r="QYY63" s="1"/>
      <c r="QYZ63" s="1"/>
      <c r="QZA63" s="1"/>
      <c r="QZB63" s="1"/>
      <c r="QZC63" s="1"/>
      <c r="QZD63" s="1"/>
      <c r="QZE63" s="1"/>
      <c r="QZF63" s="1"/>
      <c r="QZG63" s="1"/>
      <c r="QZH63" s="1"/>
      <c r="QZI63" s="1"/>
      <c r="QZJ63" s="1"/>
      <c r="QZK63" s="1"/>
      <c r="QZL63" s="1"/>
      <c r="QZM63" s="1"/>
      <c r="QZN63" s="1"/>
      <c r="QZO63" s="1"/>
      <c r="QZP63" s="1"/>
      <c r="QZQ63" s="1"/>
      <c r="QZR63" s="1"/>
      <c r="QZS63" s="1"/>
      <c r="QZT63" s="1"/>
      <c r="QZU63" s="1"/>
      <c r="QZV63" s="1"/>
      <c r="QZW63" s="1"/>
      <c r="QZX63" s="1"/>
      <c r="QZY63" s="1"/>
      <c r="QZZ63" s="1"/>
      <c r="RAA63" s="1"/>
      <c r="RAB63" s="1"/>
      <c r="RAC63" s="1"/>
      <c r="RAD63" s="1"/>
      <c r="RAE63" s="1"/>
      <c r="RAF63" s="1"/>
      <c r="RAG63" s="1"/>
      <c r="RAH63" s="1"/>
      <c r="RAI63" s="1"/>
      <c r="RAJ63" s="1"/>
      <c r="RAK63" s="1"/>
      <c r="RAL63" s="1"/>
      <c r="RAM63" s="1"/>
      <c r="RAN63" s="1"/>
      <c r="RAO63" s="1"/>
      <c r="RAP63" s="1"/>
      <c r="RAQ63" s="1"/>
      <c r="RAR63" s="1"/>
      <c r="RAS63" s="1"/>
      <c r="RAT63" s="1"/>
      <c r="RAU63" s="1"/>
      <c r="RAV63" s="1"/>
      <c r="RAW63" s="1"/>
      <c r="RAX63" s="1"/>
      <c r="RAY63" s="1"/>
      <c r="RAZ63" s="1"/>
      <c r="RBA63" s="1"/>
      <c r="RBB63" s="1"/>
      <c r="RBC63" s="1"/>
      <c r="RBD63" s="1"/>
      <c r="RBE63" s="1"/>
      <c r="RBF63" s="1"/>
      <c r="RBG63" s="1"/>
      <c r="RBH63" s="1"/>
      <c r="RBI63" s="1"/>
      <c r="RBJ63" s="1"/>
      <c r="RBK63" s="1"/>
      <c r="RBL63" s="1"/>
      <c r="RBM63" s="1"/>
      <c r="RBN63" s="1"/>
      <c r="RBO63" s="1"/>
      <c r="RBP63" s="1"/>
      <c r="RBQ63" s="1"/>
      <c r="RBR63" s="1"/>
      <c r="RBS63" s="1"/>
      <c r="RBT63" s="1"/>
      <c r="RBU63" s="1"/>
      <c r="RBV63" s="1"/>
      <c r="RBW63" s="1"/>
      <c r="RBX63" s="1"/>
      <c r="RBY63" s="1"/>
      <c r="RBZ63" s="1"/>
      <c r="RCA63" s="1"/>
      <c r="RCB63" s="1"/>
      <c r="RCC63" s="1"/>
      <c r="RCD63" s="1"/>
      <c r="RCE63" s="1"/>
      <c r="RCF63" s="1"/>
      <c r="RCG63" s="1"/>
      <c r="RCH63" s="1"/>
      <c r="RCI63" s="1"/>
      <c r="RCJ63" s="1"/>
      <c r="RCK63" s="1"/>
      <c r="RCL63" s="1"/>
      <c r="RCM63" s="1"/>
      <c r="RCN63" s="1"/>
      <c r="RCO63" s="1"/>
      <c r="RCP63" s="1"/>
      <c r="RCQ63" s="1"/>
      <c r="RCR63" s="1"/>
      <c r="RCS63" s="1"/>
      <c r="RCT63" s="1"/>
      <c r="RCU63" s="1"/>
      <c r="RCV63" s="1"/>
      <c r="RCW63" s="1"/>
      <c r="RCX63" s="1"/>
      <c r="RCY63" s="1"/>
      <c r="RCZ63" s="1"/>
      <c r="RDA63" s="1"/>
      <c r="RDB63" s="1"/>
      <c r="RDC63" s="1"/>
      <c r="RDD63" s="1"/>
      <c r="RDE63" s="1"/>
      <c r="RDF63" s="1"/>
      <c r="RDG63" s="1"/>
      <c r="RDH63" s="1"/>
      <c r="RDI63" s="1"/>
      <c r="RDJ63" s="1"/>
      <c r="RDK63" s="1"/>
      <c r="RDL63" s="1"/>
      <c r="RDM63" s="1"/>
      <c r="RDN63" s="1"/>
      <c r="RDO63" s="1"/>
      <c r="RDP63" s="1"/>
      <c r="RDQ63" s="1"/>
      <c r="RDR63" s="1"/>
      <c r="RDS63" s="1"/>
      <c r="RDT63" s="1"/>
      <c r="RDU63" s="1"/>
      <c r="RDV63" s="1"/>
      <c r="RDW63" s="1"/>
      <c r="RDX63" s="1"/>
      <c r="RDY63" s="1"/>
      <c r="RDZ63" s="1"/>
      <c r="REA63" s="1"/>
      <c r="REB63" s="1"/>
      <c r="REC63" s="1"/>
      <c r="RED63" s="1"/>
      <c r="REE63" s="1"/>
      <c r="REF63" s="1"/>
      <c r="REG63" s="1"/>
      <c r="REH63" s="1"/>
      <c r="REI63" s="1"/>
      <c r="REJ63" s="1"/>
      <c r="REK63" s="1"/>
      <c r="REL63" s="1"/>
      <c r="REM63" s="1"/>
      <c r="REN63" s="1"/>
      <c r="REO63" s="1"/>
      <c r="REP63" s="1"/>
      <c r="REQ63" s="1"/>
      <c r="RER63" s="1"/>
      <c r="RES63" s="1"/>
      <c r="RET63" s="1"/>
      <c r="REU63" s="1"/>
      <c r="REV63" s="1"/>
      <c r="REW63" s="1"/>
      <c r="REX63" s="1"/>
      <c r="REY63" s="1"/>
      <c r="REZ63" s="1"/>
      <c r="RFA63" s="1"/>
      <c r="RFB63" s="1"/>
      <c r="RFC63" s="1"/>
      <c r="RFD63" s="1"/>
      <c r="RFE63" s="1"/>
      <c r="RFF63" s="1"/>
      <c r="RFG63" s="1"/>
      <c r="RFH63" s="1"/>
      <c r="RFI63" s="1"/>
      <c r="RFJ63" s="1"/>
      <c r="RFK63" s="1"/>
      <c r="RFL63" s="1"/>
      <c r="RFM63" s="1"/>
      <c r="RFN63" s="1"/>
      <c r="RFO63" s="1"/>
      <c r="RFP63" s="1"/>
      <c r="RFQ63" s="1"/>
      <c r="RFR63" s="1"/>
      <c r="RFS63" s="1"/>
      <c r="RFT63" s="1"/>
      <c r="RFU63" s="1"/>
      <c r="RFV63" s="1"/>
      <c r="RFW63" s="1"/>
      <c r="RFX63" s="1"/>
      <c r="RFY63" s="1"/>
      <c r="RFZ63" s="1"/>
      <c r="RGA63" s="1"/>
      <c r="RGB63" s="1"/>
      <c r="RGC63" s="1"/>
      <c r="RGD63" s="1"/>
      <c r="RGE63" s="1"/>
      <c r="RGF63" s="1"/>
      <c r="RGG63" s="1"/>
      <c r="RGH63" s="1"/>
      <c r="RGI63" s="1"/>
      <c r="RGJ63" s="1"/>
      <c r="RGK63" s="1"/>
      <c r="RGL63" s="1"/>
      <c r="RGM63" s="1"/>
      <c r="RGN63" s="1"/>
      <c r="RGO63" s="1"/>
      <c r="RGP63" s="1"/>
      <c r="RGQ63" s="1"/>
      <c r="RGR63" s="1"/>
      <c r="RGS63" s="1"/>
      <c r="RGT63" s="1"/>
      <c r="RGU63" s="1"/>
      <c r="RGV63" s="1"/>
      <c r="RGW63" s="1"/>
      <c r="RGX63" s="1"/>
      <c r="RGY63" s="1"/>
      <c r="RGZ63" s="1"/>
      <c r="RHA63" s="1"/>
      <c r="RHB63" s="1"/>
      <c r="RHC63" s="1"/>
      <c r="RHD63" s="1"/>
      <c r="RHE63" s="1"/>
      <c r="RHF63" s="1"/>
      <c r="RHG63" s="1"/>
      <c r="RHH63" s="1"/>
      <c r="RHI63" s="1"/>
      <c r="RHJ63" s="1"/>
      <c r="RHK63" s="1"/>
      <c r="RHL63" s="1"/>
      <c r="RHM63" s="1"/>
      <c r="RHN63" s="1"/>
      <c r="RHO63" s="1"/>
      <c r="RHP63" s="1"/>
      <c r="RHQ63" s="1"/>
      <c r="RHR63" s="1"/>
      <c r="RHS63" s="1"/>
      <c r="RHT63" s="1"/>
      <c r="RHU63" s="1"/>
      <c r="RHV63" s="1"/>
      <c r="RHW63" s="1"/>
      <c r="RHX63" s="1"/>
      <c r="RHY63" s="1"/>
      <c r="RHZ63" s="1"/>
      <c r="RIA63" s="1"/>
      <c r="RIB63" s="1"/>
      <c r="RIC63" s="1"/>
      <c r="RID63" s="1"/>
      <c r="RIE63" s="1"/>
      <c r="RIF63" s="1"/>
      <c r="RIG63" s="1"/>
      <c r="RIH63" s="1"/>
      <c r="RII63" s="1"/>
      <c r="RIJ63" s="1"/>
      <c r="RIK63" s="1"/>
      <c r="RIL63" s="1"/>
      <c r="RIM63" s="1"/>
      <c r="RIN63" s="1"/>
      <c r="RIO63" s="1"/>
      <c r="RIP63" s="1"/>
      <c r="RIQ63" s="1"/>
      <c r="RIR63" s="1"/>
      <c r="RIS63" s="1"/>
      <c r="RIT63" s="1"/>
      <c r="RIU63" s="1"/>
      <c r="RIV63" s="1"/>
      <c r="RIW63" s="1"/>
      <c r="RIX63" s="1"/>
      <c r="RIY63" s="1"/>
      <c r="RIZ63" s="1"/>
      <c r="RJA63" s="1"/>
      <c r="RJB63" s="1"/>
      <c r="RJC63" s="1"/>
      <c r="RJD63" s="1"/>
      <c r="RJE63" s="1"/>
      <c r="RJF63" s="1"/>
      <c r="RJG63" s="1"/>
      <c r="RJH63" s="1"/>
      <c r="RJI63" s="1"/>
      <c r="RJJ63" s="1"/>
      <c r="RJK63" s="1"/>
      <c r="RJL63" s="1"/>
      <c r="RJM63" s="1"/>
      <c r="RJN63" s="1"/>
      <c r="RJO63" s="1"/>
      <c r="RJP63" s="1"/>
      <c r="RJQ63" s="1"/>
      <c r="RJR63" s="1"/>
      <c r="RJS63" s="1"/>
      <c r="RJT63" s="1"/>
      <c r="RJU63" s="1"/>
      <c r="RJV63" s="1"/>
      <c r="RJW63" s="1"/>
      <c r="RJX63" s="1"/>
      <c r="RJY63" s="1"/>
      <c r="RJZ63" s="1"/>
      <c r="RKA63" s="1"/>
      <c r="RKB63" s="1"/>
      <c r="RKC63" s="1"/>
      <c r="RKD63" s="1"/>
      <c r="RKE63" s="1"/>
      <c r="RKF63" s="1"/>
      <c r="RKG63" s="1"/>
      <c r="RKH63" s="1"/>
      <c r="RKI63" s="1"/>
      <c r="RKJ63" s="1"/>
      <c r="RKK63" s="1"/>
      <c r="RKL63" s="1"/>
      <c r="RKM63" s="1"/>
      <c r="RKN63" s="1"/>
      <c r="RKO63" s="1"/>
      <c r="RKP63" s="1"/>
      <c r="RKQ63" s="1"/>
      <c r="RKR63" s="1"/>
      <c r="RKS63" s="1"/>
      <c r="RKT63" s="1"/>
      <c r="RKU63" s="1"/>
      <c r="RKV63" s="1"/>
      <c r="RKW63" s="1"/>
      <c r="RKX63" s="1"/>
      <c r="RKY63" s="1"/>
      <c r="RKZ63" s="1"/>
      <c r="RLA63" s="1"/>
      <c r="RLB63" s="1"/>
      <c r="RLC63" s="1"/>
      <c r="RLD63" s="1"/>
      <c r="RLE63" s="1"/>
      <c r="RLF63" s="1"/>
      <c r="RLG63" s="1"/>
      <c r="RLH63" s="1"/>
      <c r="RLI63" s="1"/>
      <c r="RLJ63" s="1"/>
      <c r="RLK63" s="1"/>
      <c r="RLL63" s="1"/>
      <c r="RLM63" s="1"/>
      <c r="RLN63" s="1"/>
      <c r="RLO63" s="1"/>
      <c r="RLP63" s="1"/>
      <c r="RLQ63" s="1"/>
      <c r="RLR63" s="1"/>
      <c r="RLS63" s="1"/>
      <c r="RLT63" s="1"/>
      <c r="RLU63" s="1"/>
      <c r="RLV63" s="1"/>
      <c r="RLW63" s="1"/>
      <c r="RLX63" s="1"/>
      <c r="RLY63" s="1"/>
      <c r="RLZ63" s="1"/>
      <c r="RMA63" s="1"/>
      <c r="RMB63" s="1"/>
      <c r="RMC63" s="1"/>
      <c r="RMD63" s="1"/>
      <c r="RME63" s="1"/>
      <c r="RMF63" s="1"/>
      <c r="RMG63" s="1"/>
      <c r="RMH63" s="1"/>
      <c r="RMI63" s="1"/>
      <c r="RMJ63" s="1"/>
      <c r="RMK63" s="1"/>
      <c r="RML63" s="1"/>
      <c r="RMM63" s="1"/>
      <c r="RMN63" s="1"/>
      <c r="RMO63" s="1"/>
      <c r="RMP63" s="1"/>
      <c r="RMQ63" s="1"/>
      <c r="RMR63" s="1"/>
      <c r="RMS63" s="1"/>
      <c r="RMT63" s="1"/>
      <c r="RMU63" s="1"/>
      <c r="RMV63" s="1"/>
      <c r="RMW63" s="1"/>
      <c r="RMX63" s="1"/>
      <c r="RMY63" s="1"/>
      <c r="RMZ63" s="1"/>
      <c r="RNA63" s="1"/>
      <c r="RNB63" s="1"/>
      <c r="RNC63" s="1"/>
      <c r="RND63" s="1"/>
      <c r="RNE63" s="1"/>
      <c r="RNF63" s="1"/>
      <c r="RNG63" s="1"/>
      <c r="RNH63" s="1"/>
      <c r="RNI63" s="1"/>
      <c r="RNJ63" s="1"/>
      <c r="RNK63" s="1"/>
      <c r="RNL63" s="1"/>
      <c r="RNM63" s="1"/>
      <c r="RNN63" s="1"/>
      <c r="RNO63" s="1"/>
      <c r="RNP63" s="1"/>
      <c r="RNQ63" s="1"/>
      <c r="RNR63" s="1"/>
      <c r="RNS63" s="1"/>
      <c r="RNT63" s="1"/>
      <c r="RNU63" s="1"/>
      <c r="RNV63" s="1"/>
      <c r="RNW63" s="1"/>
      <c r="RNX63" s="1"/>
      <c r="RNY63" s="1"/>
      <c r="RNZ63" s="1"/>
      <c r="ROA63" s="1"/>
      <c r="ROB63" s="1"/>
      <c r="ROC63" s="1"/>
      <c r="ROD63" s="1"/>
      <c r="ROE63" s="1"/>
      <c r="ROF63" s="1"/>
      <c r="ROG63" s="1"/>
      <c r="ROH63" s="1"/>
      <c r="ROI63" s="1"/>
      <c r="ROJ63" s="1"/>
      <c r="ROK63" s="1"/>
      <c r="ROL63" s="1"/>
      <c r="ROM63" s="1"/>
      <c r="RON63" s="1"/>
      <c r="ROO63" s="1"/>
      <c r="ROP63" s="1"/>
      <c r="ROQ63" s="1"/>
      <c r="ROR63" s="1"/>
      <c r="ROS63" s="1"/>
      <c r="ROT63" s="1"/>
      <c r="ROU63" s="1"/>
      <c r="ROV63" s="1"/>
      <c r="ROW63" s="1"/>
      <c r="ROX63" s="1"/>
      <c r="ROY63" s="1"/>
      <c r="ROZ63" s="1"/>
      <c r="RPA63" s="1"/>
      <c r="RPB63" s="1"/>
      <c r="RPC63" s="1"/>
      <c r="RPD63" s="1"/>
      <c r="RPE63" s="1"/>
      <c r="RPF63" s="1"/>
      <c r="RPG63" s="1"/>
      <c r="RPH63" s="1"/>
      <c r="RPI63" s="1"/>
      <c r="RPJ63" s="1"/>
      <c r="RPK63" s="1"/>
      <c r="RPL63" s="1"/>
      <c r="RPM63" s="1"/>
      <c r="RPN63" s="1"/>
      <c r="RPO63" s="1"/>
      <c r="RPP63" s="1"/>
      <c r="RPQ63" s="1"/>
      <c r="RPR63" s="1"/>
      <c r="RPS63" s="1"/>
      <c r="RPT63" s="1"/>
      <c r="RPU63" s="1"/>
      <c r="RPV63" s="1"/>
      <c r="RPW63" s="1"/>
      <c r="RPX63" s="1"/>
      <c r="RPY63" s="1"/>
      <c r="RPZ63" s="1"/>
      <c r="RQA63" s="1"/>
      <c r="RQB63" s="1"/>
      <c r="RQC63" s="1"/>
      <c r="RQD63" s="1"/>
      <c r="RQE63" s="1"/>
      <c r="RQF63" s="1"/>
      <c r="RQG63" s="1"/>
      <c r="RQH63" s="1"/>
      <c r="RQI63" s="1"/>
      <c r="RQJ63" s="1"/>
      <c r="RQK63" s="1"/>
      <c r="RQL63" s="1"/>
      <c r="RQM63" s="1"/>
      <c r="RQN63" s="1"/>
      <c r="RQO63" s="1"/>
      <c r="RQP63" s="1"/>
      <c r="RQQ63" s="1"/>
      <c r="RQR63" s="1"/>
      <c r="RQS63" s="1"/>
      <c r="RQT63" s="1"/>
      <c r="RQU63" s="1"/>
      <c r="RQV63" s="1"/>
      <c r="RQW63" s="1"/>
      <c r="RQX63" s="1"/>
      <c r="RQY63" s="1"/>
      <c r="RQZ63" s="1"/>
      <c r="RRA63" s="1"/>
      <c r="RRB63" s="1"/>
      <c r="RRC63" s="1"/>
      <c r="RRD63" s="1"/>
      <c r="RRE63" s="1"/>
      <c r="RRF63" s="1"/>
      <c r="RRG63" s="1"/>
      <c r="RRH63" s="1"/>
      <c r="RRI63" s="1"/>
      <c r="RRJ63" s="1"/>
      <c r="RRK63" s="1"/>
      <c r="RRL63" s="1"/>
      <c r="RRM63" s="1"/>
      <c r="RRN63" s="1"/>
      <c r="RRO63" s="1"/>
      <c r="RRP63" s="1"/>
      <c r="RRQ63" s="1"/>
      <c r="RRR63" s="1"/>
      <c r="RRS63" s="1"/>
      <c r="RRT63" s="1"/>
      <c r="RRU63" s="1"/>
      <c r="RRV63" s="1"/>
      <c r="RRW63" s="1"/>
      <c r="RRX63" s="1"/>
      <c r="RRY63" s="1"/>
      <c r="RRZ63" s="1"/>
      <c r="RSA63" s="1"/>
      <c r="RSB63" s="1"/>
      <c r="RSC63" s="1"/>
      <c r="RSD63" s="1"/>
      <c r="RSE63" s="1"/>
      <c r="RSF63" s="1"/>
      <c r="RSG63" s="1"/>
      <c r="RSH63" s="1"/>
      <c r="RSI63" s="1"/>
      <c r="RSJ63" s="1"/>
      <c r="RSK63" s="1"/>
      <c r="RSL63" s="1"/>
      <c r="RSM63" s="1"/>
      <c r="RSN63" s="1"/>
      <c r="RSO63" s="1"/>
      <c r="RSP63" s="1"/>
      <c r="RSQ63" s="1"/>
      <c r="RSR63" s="1"/>
      <c r="RSS63" s="1"/>
      <c r="RST63" s="1"/>
      <c r="RSU63" s="1"/>
      <c r="RSV63" s="1"/>
      <c r="RSW63" s="1"/>
      <c r="RSX63" s="1"/>
      <c r="RSY63" s="1"/>
      <c r="RSZ63" s="1"/>
      <c r="RTA63" s="1"/>
      <c r="RTB63" s="1"/>
      <c r="RTC63" s="1"/>
      <c r="RTD63" s="1"/>
      <c r="RTE63" s="1"/>
      <c r="RTF63" s="1"/>
      <c r="RTG63" s="1"/>
      <c r="RTH63" s="1"/>
      <c r="RTI63" s="1"/>
      <c r="RTJ63" s="1"/>
      <c r="RTK63" s="1"/>
      <c r="RTL63" s="1"/>
      <c r="RTM63" s="1"/>
      <c r="RTN63" s="1"/>
      <c r="RTO63" s="1"/>
      <c r="RTP63" s="1"/>
      <c r="RTQ63" s="1"/>
      <c r="RTR63" s="1"/>
      <c r="RTS63" s="1"/>
      <c r="RTT63" s="1"/>
      <c r="RTU63" s="1"/>
      <c r="RTV63" s="1"/>
      <c r="RTW63" s="1"/>
      <c r="RTX63" s="1"/>
      <c r="RTY63" s="1"/>
      <c r="RTZ63" s="1"/>
      <c r="RUA63" s="1"/>
      <c r="RUB63" s="1"/>
      <c r="RUC63" s="1"/>
      <c r="RUD63" s="1"/>
      <c r="RUE63" s="1"/>
      <c r="RUF63" s="1"/>
      <c r="RUG63" s="1"/>
      <c r="RUH63" s="1"/>
      <c r="RUI63" s="1"/>
      <c r="RUJ63" s="1"/>
      <c r="RUK63" s="1"/>
      <c r="RUL63" s="1"/>
      <c r="RUM63" s="1"/>
      <c r="RUN63" s="1"/>
      <c r="RUO63" s="1"/>
      <c r="RUP63" s="1"/>
      <c r="RUQ63" s="1"/>
      <c r="RUR63" s="1"/>
      <c r="RUS63" s="1"/>
      <c r="RUT63" s="1"/>
      <c r="RUU63" s="1"/>
      <c r="RUV63" s="1"/>
      <c r="RUW63" s="1"/>
      <c r="RUX63" s="1"/>
      <c r="RUY63" s="1"/>
      <c r="RUZ63" s="1"/>
      <c r="RVA63" s="1"/>
      <c r="RVB63" s="1"/>
      <c r="RVC63" s="1"/>
      <c r="RVD63" s="1"/>
      <c r="RVE63" s="1"/>
      <c r="RVF63" s="1"/>
      <c r="RVG63" s="1"/>
      <c r="RVH63" s="1"/>
      <c r="RVI63" s="1"/>
      <c r="RVJ63" s="1"/>
      <c r="RVK63" s="1"/>
      <c r="RVL63" s="1"/>
      <c r="RVM63" s="1"/>
      <c r="RVN63" s="1"/>
      <c r="RVO63" s="1"/>
      <c r="RVP63" s="1"/>
      <c r="RVQ63" s="1"/>
      <c r="RVR63" s="1"/>
      <c r="RVS63" s="1"/>
      <c r="RVT63" s="1"/>
      <c r="RVU63" s="1"/>
      <c r="RVV63" s="1"/>
      <c r="RVW63" s="1"/>
      <c r="RVX63" s="1"/>
      <c r="RVY63" s="1"/>
      <c r="RVZ63" s="1"/>
      <c r="RWA63" s="1"/>
      <c r="RWB63" s="1"/>
      <c r="RWC63" s="1"/>
      <c r="RWD63" s="1"/>
      <c r="RWE63" s="1"/>
      <c r="RWF63" s="1"/>
      <c r="RWG63" s="1"/>
      <c r="RWH63" s="1"/>
      <c r="RWI63" s="1"/>
      <c r="RWJ63" s="1"/>
      <c r="RWK63" s="1"/>
      <c r="RWL63" s="1"/>
      <c r="RWM63" s="1"/>
      <c r="RWN63" s="1"/>
      <c r="RWO63" s="1"/>
      <c r="RWP63" s="1"/>
      <c r="RWQ63" s="1"/>
      <c r="RWR63" s="1"/>
      <c r="RWS63" s="1"/>
      <c r="RWT63" s="1"/>
      <c r="RWU63" s="1"/>
      <c r="RWV63" s="1"/>
      <c r="RWW63" s="1"/>
      <c r="RWX63" s="1"/>
      <c r="RWY63" s="1"/>
      <c r="RWZ63" s="1"/>
      <c r="RXA63" s="1"/>
      <c r="RXB63" s="1"/>
      <c r="RXC63" s="1"/>
      <c r="RXD63" s="1"/>
      <c r="RXE63" s="1"/>
      <c r="RXF63" s="1"/>
      <c r="RXG63" s="1"/>
      <c r="RXH63" s="1"/>
      <c r="RXI63" s="1"/>
      <c r="RXJ63" s="1"/>
      <c r="RXK63" s="1"/>
      <c r="RXL63" s="1"/>
      <c r="RXM63" s="1"/>
      <c r="RXN63" s="1"/>
      <c r="RXO63" s="1"/>
      <c r="RXP63" s="1"/>
      <c r="RXQ63" s="1"/>
      <c r="RXR63" s="1"/>
      <c r="RXS63" s="1"/>
      <c r="RXT63" s="1"/>
      <c r="RXU63" s="1"/>
      <c r="RXV63" s="1"/>
      <c r="RXW63" s="1"/>
      <c r="RXX63" s="1"/>
      <c r="RXY63" s="1"/>
      <c r="RXZ63" s="1"/>
      <c r="RYA63" s="1"/>
      <c r="RYB63" s="1"/>
      <c r="RYC63" s="1"/>
      <c r="RYD63" s="1"/>
      <c r="RYE63" s="1"/>
      <c r="RYF63" s="1"/>
      <c r="RYG63" s="1"/>
      <c r="RYH63" s="1"/>
      <c r="RYI63" s="1"/>
      <c r="RYJ63" s="1"/>
      <c r="RYK63" s="1"/>
      <c r="RYL63" s="1"/>
      <c r="RYM63" s="1"/>
      <c r="RYN63" s="1"/>
      <c r="RYO63" s="1"/>
      <c r="RYP63" s="1"/>
      <c r="RYQ63" s="1"/>
      <c r="RYR63" s="1"/>
      <c r="RYS63" s="1"/>
      <c r="RYT63" s="1"/>
      <c r="RYU63" s="1"/>
      <c r="RYV63" s="1"/>
      <c r="RYW63" s="1"/>
      <c r="RYX63" s="1"/>
      <c r="RYY63" s="1"/>
      <c r="RYZ63" s="1"/>
      <c r="RZA63" s="1"/>
      <c r="RZB63" s="1"/>
      <c r="RZC63" s="1"/>
      <c r="RZD63" s="1"/>
      <c r="RZE63" s="1"/>
      <c r="RZF63" s="1"/>
      <c r="RZG63" s="1"/>
      <c r="RZH63" s="1"/>
      <c r="RZI63" s="1"/>
      <c r="RZJ63" s="1"/>
      <c r="RZK63" s="1"/>
      <c r="RZL63" s="1"/>
      <c r="RZM63" s="1"/>
      <c r="RZN63" s="1"/>
      <c r="RZO63" s="1"/>
      <c r="RZP63" s="1"/>
      <c r="RZQ63" s="1"/>
      <c r="RZR63" s="1"/>
      <c r="RZS63" s="1"/>
      <c r="RZT63" s="1"/>
      <c r="RZU63" s="1"/>
      <c r="RZV63" s="1"/>
      <c r="RZW63" s="1"/>
      <c r="RZX63" s="1"/>
      <c r="RZY63" s="1"/>
      <c r="RZZ63" s="1"/>
      <c r="SAA63" s="1"/>
      <c r="SAB63" s="1"/>
      <c r="SAC63" s="1"/>
      <c r="SAD63" s="1"/>
      <c r="SAE63" s="1"/>
      <c r="SAF63" s="1"/>
      <c r="SAG63" s="1"/>
      <c r="SAH63" s="1"/>
      <c r="SAI63" s="1"/>
      <c r="SAJ63" s="1"/>
      <c r="SAK63" s="1"/>
      <c r="SAL63" s="1"/>
      <c r="SAM63" s="1"/>
      <c r="SAN63" s="1"/>
      <c r="SAO63" s="1"/>
      <c r="SAP63" s="1"/>
      <c r="SAQ63" s="1"/>
      <c r="SAR63" s="1"/>
      <c r="SAS63" s="1"/>
      <c r="SAT63" s="1"/>
      <c r="SAU63" s="1"/>
      <c r="SAV63" s="1"/>
      <c r="SAW63" s="1"/>
      <c r="SAX63" s="1"/>
      <c r="SAY63" s="1"/>
      <c r="SAZ63" s="1"/>
      <c r="SBA63" s="1"/>
      <c r="SBB63" s="1"/>
      <c r="SBC63" s="1"/>
      <c r="SBD63" s="1"/>
      <c r="SBE63" s="1"/>
      <c r="SBF63" s="1"/>
      <c r="SBG63" s="1"/>
      <c r="SBH63" s="1"/>
      <c r="SBI63" s="1"/>
      <c r="SBJ63" s="1"/>
      <c r="SBK63" s="1"/>
      <c r="SBL63" s="1"/>
      <c r="SBM63" s="1"/>
      <c r="SBN63" s="1"/>
      <c r="SBO63" s="1"/>
      <c r="SBP63" s="1"/>
      <c r="SBQ63" s="1"/>
      <c r="SBR63" s="1"/>
      <c r="SBS63" s="1"/>
      <c r="SBT63" s="1"/>
      <c r="SBU63" s="1"/>
      <c r="SBV63" s="1"/>
      <c r="SBW63" s="1"/>
      <c r="SBX63" s="1"/>
      <c r="SBY63" s="1"/>
      <c r="SBZ63" s="1"/>
      <c r="SCA63" s="1"/>
      <c r="SCB63" s="1"/>
      <c r="SCC63" s="1"/>
      <c r="SCD63" s="1"/>
      <c r="SCE63" s="1"/>
      <c r="SCF63" s="1"/>
      <c r="SCG63" s="1"/>
      <c r="SCH63" s="1"/>
      <c r="SCI63" s="1"/>
      <c r="SCJ63" s="1"/>
      <c r="SCK63" s="1"/>
      <c r="SCL63" s="1"/>
      <c r="SCM63" s="1"/>
      <c r="SCN63" s="1"/>
      <c r="SCO63" s="1"/>
      <c r="SCP63" s="1"/>
      <c r="SCQ63" s="1"/>
      <c r="SCR63" s="1"/>
      <c r="SCS63" s="1"/>
      <c r="SCT63" s="1"/>
      <c r="SCU63" s="1"/>
      <c r="SCV63" s="1"/>
      <c r="SCW63" s="1"/>
      <c r="SCX63" s="1"/>
      <c r="SCY63" s="1"/>
      <c r="SCZ63" s="1"/>
      <c r="SDA63" s="1"/>
      <c r="SDB63" s="1"/>
      <c r="SDC63" s="1"/>
      <c r="SDD63" s="1"/>
      <c r="SDE63" s="1"/>
      <c r="SDF63" s="1"/>
      <c r="SDG63" s="1"/>
      <c r="SDH63" s="1"/>
      <c r="SDI63" s="1"/>
      <c r="SDJ63" s="1"/>
      <c r="SDK63" s="1"/>
      <c r="SDL63" s="1"/>
      <c r="SDM63" s="1"/>
      <c r="SDN63" s="1"/>
      <c r="SDO63" s="1"/>
      <c r="SDP63" s="1"/>
      <c r="SDQ63" s="1"/>
      <c r="SDR63" s="1"/>
      <c r="SDS63" s="1"/>
      <c r="SDT63" s="1"/>
      <c r="SDU63" s="1"/>
      <c r="SDV63" s="1"/>
      <c r="SDW63" s="1"/>
      <c r="SDX63" s="1"/>
      <c r="SDY63" s="1"/>
      <c r="SDZ63" s="1"/>
      <c r="SEA63" s="1"/>
      <c r="SEB63" s="1"/>
      <c r="SEC63" s="1"/>
      <c r="SED63" s="1"/>
      <c r="SEE63" s="1"/>
      <c r="SEF63" s="1"/>
      <c r="SEG63" s="1"/>
      <c r="SEH63" s="1"/>
      <c r="SEI63" s="1"/>
      <c r="SEJ63" s="1"/>
      <c r="SEK63" s="1"/>
      <c r="SEL63" s="1"/>
      <c r="SEM63" s="1"/>
      <c r="SEN63" s="1"/>
      <c r="SEO63" s="1"/>
      <c r="SEP63" s="1"/>
      <c r="SEQ63" s="1"/>
      <c r="SER63" s="1"/>
      <c r="SES63" s="1"/>
      <c r="SET63" s="1"/>
      <c r="SEU63" s="1"/>
      <c r="SEV63" s="1"/>
      <c r="SEW63" s="1"/>
      <c r="SEX63" s="1"/>
      <c r="SEY63" s="1"/>
      <c r="SEZ63" s="1"/>
      <c r="SFA63" s="1"/>
      <c r="SFB63" s="1"/>
      <c r="SFC63" s="1"/>
      <c r="SFD63" s="1"/>
      <c r="SFE63" s="1"/>
      <c r="SFF63" s="1"/>
      <c r="SFG63" s="1"/>
      <c r="SFH63" s="1"/>
      <c r="SFI63" s="1"/>
      <c r="SFJ63" s="1"/>
      <c r="SFK63" s="1"/>
      <c r="SFL63" s="1"/>
      <c r="SFM63" s="1"/>
      <c r="SFN63" s="1"/>
      <c r="SFO63" s="1"/>
      <c r="SFP63" s="1"/>
      <c r="SFQ63" s="1"/>
      <c r="SFR63" s="1"/>
      <c r="SFS63" s="1"/>
      <c r="SFT63" s="1"/>
      <c r="SFU63" s="1"/>
      <c r="SFV63" s="1"/>
      <c r="SFW63" s="1"/>
      <c r="SFX63" s="1"/>
      <c r="SFY63" s="1"/>
      <c r="SFZ63" s="1"/>
      <c r="SGA63" s="1"/>
      <c r="SGB63" s="1"/>
      <c r="SGC63" s="1"/>
      <c r="SGD63" s="1"/>
      <c r="SGE63" s="1"/>
      <c r="SGF63" s="1"/>
      <c r="SGG63" s="1"/>
      <c r="SGH63" s="1"/>
      <c r="SGI63" s="1"/>
      <c r="SGJ63" s="1"/>
      <c r="SGK63" s="1"/>
      <c r="SGL63" s="1"/>
      <c r="SGM63" s="1"/>
      <c r="SGN63" s="1"/>
      <c r="SGO63" s="1"/>
      <c r="SGP63" s="1"/>
      <c r="SGQ63" s="1"/>
      <c r="SGR63" s="1"/>
      <c r="SGS63" s="1"/>
      <c r="SGT63" s="1"/>
      <c r="SGU63" s="1"/>
      <c r="SGV63" s="1"/>
      <c r="SGW63" s="1"/>
      <c r="SGX63" s="1"/>
      <c r="SGY63" s="1"/>
      <c r="SGZ63" s="1"/>
      <c r="SHA63" s="1"/>
      <c r="SHB63" s="1"/>
      <c r="SHC63" s="1"/>
      <c r="SHD63" s="1"/>
      <c r="SHE63" s="1"/>
      <c r="SHF63" s="1"/>
      <c r="SHG63" s="1"/>
      <c r="SHH63" s="1"/>
      <c r="SHI63" s="1"/>
      <c r="SHJ63" s="1"/>
      <c r="SHK63" s="1"/>
      <c r="SHL63" s="1"/>
      <c r="SHM63" s="1"/>
      <c r="SHN63" s="1"/>
      <c r="SHO63" s="1"/>
      <c r="SHP63" s="1"/>
      <c r="SHQ63" s="1"/>
      <c r="SHR63" s="1"/>
      <c r="SHS63" s="1"/>
      <c r="SHT63" s="1"/>
      <c r="SHU63" s="1"/>
      <c r="SHV63" s="1"/>
      <c r="SHW63" s="1"/>
      <c r="SHX63" s="1"/>
      <c r="SHY63" s="1"/>
      <c r="SHZ63" s="1"/>
      <c r="SIA63" s="1"/>
      <c r="SIB63" s="1"/>
      <c r="SIC63" s="1"/>
      <c r="SID63" s="1"/>
      <c r="SIE63" s="1"/>
      <c r="SIF63" s="1"/>
      <c r="SIG63" s="1"/>
      <c r="SIH63" s="1"/>
      <c r="SII63" s="1"/>
      <c r="SIJ63" s="1"/>
      <c r="SIK63" s="1"/>
      <c r="SIL63" s="1"/>
      <c r="SIM63" s="1"/>
      <c r="SIN63" s="1"/>
      <c r="SIO63" s="1"/>
      <c r="SIP63" s="1"/>
      <c r="SIQ63" s="1"/>
      <c r="SIR63" s="1"/>
      <c r="SIS63" s="1"/>
      <c r="SIT63" s="1"/>
      <c r="SIU63" s="1"/>
      <c r="SIV63" s="1"/>
      <c r="SIW63" s="1"/>
      <c r="SIX63" s="1"/>
      <c r="SIY63" s="1"/>
      <c r="SIZ63" s="1"/>
      <c r="SJA63" s="1"/>
      <c r="SJB63" s="1"/>
      <c r="SJC63" s="1"/>
      <c r="SJD63" s="1"/>
      <c r="SJE63" s="1"/>
      <c r="SJF63" s="1"/>
      <c r="SJG63" s="1"/>
      <c r="SJH63" s="1"/>
      <c r="SJI63" s="1"/>
      <c r="SJJ63" s="1"/>
      <c r="SJK63" s="1"/>
      <c r="SJL63" s="1"/>
      <c r="SJM63" s="1"/>
      <c r="SJN63" s="1"/>
      <c r="SJO63" s="1"/>
      <c r="SJP63" s="1"/>
      <c r="SJQ63" s="1"/>
      <c r="SJR63" s="1"/>
      <c r="SJS63" s="1"/>
      <c r="SJT63" s="1"/>
      <c r="SJU63" s="1"/>
      <c r="SJV63" s="1"/>
      <c r="SJW63" s="1"/>
      <c r="SJX63" s="1"/>
      <c r="SJY63" s="1"/>
      <c r="SJZ63" s="1"/>
      <c r="SKA63" s="1"/>
      <c r="SKB63" s="1"/>
      <c r="SKC63" s="1"/>
      <c r="SKD63" s="1"/>
      <c r="SKE63" s="1"/>
      <c r="SKF63" s="1"/>
      <c r="SKG63" s="1"/>
      <c r="SKH63" s="1"/>
      <c r="SKI63" s="1"/>
      <c r="SKJ63" s="1"/>
      <c r="SKK63" s="1"/>
      <c r="SKL63" s="1"/>
      <c r="SKM63" s="1"/>
      <c r="SKN63" s="1"/>
      <c r="SKO63" s="1"/>
      <c r="SKP63" s="1"/>
      <c r="SKQ63" s="1"/>
      <c r="SKR63" s="1"/>
      <c r="SKS63" s="1"/>
      <c r="SKT63" s="1"/>
      <c r="SKU63" s="1"/>
      <c r="SKV63" s="1"/>
      <c r="SKW63" s="1"/>
      <c r="SKX63" s="1"/>
      <c r="SKY63" s="1"/>
      <c r="SKZ63" s="1"/>
      <c r="SLA63" s="1"/>
      <c r="SLB63" s="1"/>
      <c r="SLC63" s="1"/>
      <c r="SLD63" s="1"/>
      <c r="SLE63" s="1"/>
      <c r="SLF63" s="1"/>
      <c r="SLG63" s="1"/>
      <c r="SLH63" s="1"/>
      <c r="SLI63" s="1"/>
      <c r="SLJ63" s="1"/>
      <c r="SLK63" s="1"/>
      <c r="SLL63" s="1"/>
      <c r="SLM63" s="1"/>
      <c r="SLN63" s="1"/>
      <c r="SLO63" s="1"/>
      <c r="SLP63" s="1"/>
      <c r="SLQ63" s="1"/>
      <c r="SLR63" s="1"/>
      <c r="SLS63" s="1"/>
      <c r="SLT63" s="1"/>
      <c r="SLU63" s="1"/>
      <c r="SLV63" s="1"/>
      <c r="SLW63" s="1"/>
      <c r="SLX63" s="1"/>
      <c r="SLY63" s="1"/>
      <c r="SLZ63" s="1"/>
      <c r="SMA63" s="1"/>
      <c r="SMB63" s="1"/>
      <c r="SMC63" s="1"/>
      <c r="SMD63" s="1"/>
      <c r="SME63" s="1"/>
      <c r="SMF63" s="1"/>
      <c r="SMG63" s="1"/>
      <c r="SMH63" s="1"/>
      <c r="SMI63" s="1"/>
      <c r="SMJ63" s="1"/>
      <c r="SMK63" s="1"/>
      <c r="SML63" s="1"/>
      <c r="SMM63" s="1"/>
      <c r="SMN63" s="1"/>
      <c r="SMO63" s="1"/>
      <c r="SMP63" s="1"/>
      <c r="SMQ63" s="1"/>
      <c r="SMR63" s="1"/>
      <c r="SMS63" s="1"/>
      <c r="SMT63" s="1"/>
      <c r="SMU63" s="1"/>
      <c r="SMV63" s="1"/>
      <c r="SMW63" s="1"/>
      <c r="SMX63" s="1"/>
      <c r="SMY63" s="1"/>
      <c r="SMZ63" s="1"/>
      <c r="SNA63" s="1"/>
      <c r="SNB63" s="1"/>
      <c r="SNC63" s="1"/>
      <c r="SND63" s="1"/>
      <c r="SNE63" s="1"/>
      <c r="SNF63" s="1"/>
      <c r="SNG63" s="1"/>
      <c r="SNH63" s="1"/>
      <c r="SNI63" s="1"/>
      <c r="SNJ63" s="1"/>
      <c r="SNK63" s="1"/>
      <c r="SNL63" s="1"/>
      <c r="SNM63" s="1"/>
      <c r="SNN63" s="1"/>
      <c r="SNO63" s="1"/>
      <c r="SNP63" s="1"/>
      <c r="SNQ63" s="1"/>
      <c r="SNR63" s="1"/>
      <c r="SNS63" s="1"/>
      <c r="SNT63" s="1"/>
      <c r="SNU63" s="1"/>
      <c r="SNV63" s="1"/>
      <c r="SNW63" s="1"/>
      <c r="SNX63" s="1"/>
      <c r="SNY63" s="1"/>
      <c r="SNZ63" s="1"/>
      <c r="SOA63" s="1"/>
      <c r="SOB63" s="1"/>
      <c r="SOC63" s="1"/>
      <c r="SOD63" s="1"/>
      <c r="SOE63" s="1"/>
      <c r="SOF63" s="1"/>
      <c r="SOG63" s="1"/>
      <c r="SOH63" s="1"/>
      <c r="SOI63" s="1"/>
      <c r="SOJ63" s="1"/>
      <c r="SOK63" s="1"/>
      <c r="SOL63" s="1"/>
      <c r="SOM63" s="1"/>
      <c r="SON63" s="1"/>
      <c r="SOO63" s="1"/>
      <c r="SOP63" s="1"/>
      <c r="SOQ63" s="1"/>
      <c r="SOR63" s="1"/>
      <c r="SOS63" s="1"/>
      <c r="SOT63" s="1"/>
      <c r="SOU63" s="1"/>
      <c r="SOV63" s="1"/>
      <c r="SOW63" s="1"/>
      <c r="SOX63" s="1"/>
      <c r="SOY63" s="1"/>
      <c r="SOZ63" s="1"/>
      <c r="SPA63" s="1"/>
      <c r="SPB63" s="1"/>
      <c r="SPC63" s="1"/>
      <c r="SPD63" s="1"/>
      <c r="SPE63" s="1"/>
      <c r="SPF63" s="1"/>
      <c r="SPG63" s="1"/>
      <c r="SPH63" s="1"/>
      <c r="SPI63" s="1"/>
      <c r="SPJ63" s="1"/>
      <c r="SPK63" s="1"/>
      <c r="SPL63" s="1"/>
      <c r="SPM63" s="1"/>
      <c r="SPN63" s="1"/>
      <c r="SPO63" s="1"/>
      <c r="SPP63" s="1"/>
      <c r="SPQ63" s="1"/>
      <c r="SPR63" s="1"/>
      <c r="SPS63" s="1"/>
      <c r="SPT63" s="1"/>
      <c r="SPU63" s="1"/>
      <c r="SPV63" s="1"/>
      <c r="SPW63" s="1"/>
      <c r="SPX63" s="1"/>
      <c r="SPY63" s="1"/>
      <c r="SPZ63" s="1"/>
      <c r="SQA63" s="1"/>
      <c r="SQB63" s="1"/>
      <c r="SQC63" s="1"/>
      <c r="SQD63" s="1"/>
      <c r="SQE63" s="1"/>
      <c r="SQF63" s="1"/>
      <c r="SQG63" s="1"/>
      <c r="SQH63" s="1"/>
      <c r="SQI63" s="1"/>
      <c r="SQJ63" s="1"/>
      <c r="SQK63" s="1"/>
      <c r="SQL63" s="1"/>
      <c r="SQM63" s="1"/>
      <c r="SQN63" s="1"/>
      <c r="SQO63" s="1"/>
      <c r="SQP63" s="1"/>
      <c r="SQQ63" s="1"/>
      <c r="SQR63" s="1"/>
      <c r="SQS63" s="1"/>
      <c r="SQT63" s="1"/>
      <c r="SQU63" s="1"/>
      <c r="SQV63" s="1"/>
      <c r="SQW63" s="1"/>
      <c r="SQX63" s="1"/>
      <c r="SQY63" s="1"/>
      <c r="SQZ63" s="1"/>
      <c r="SRA63" s="1"/>
      <c r="SRB63" s="1"/>
      <c r="SRC63" s="1"/>
      <c r="SRD63" s="1"/>
      <c r="SRE63" s="1"/>
      <c r="SRF63" s="1"/>
      <c r="SRG63" s="1"/>
      <c r="SRH63" s="1"/>
      <c r="SRI63" s="1"/>
      <c r="SRJ63" s="1"/>
      <c r="SRK63" s="1"/>
      <c r="SRL63" s="1"/>
      <c r="SRM63" s="1"/>
      <c r="SRN63" s="1"/>
      <c r="SRO63" s="1"/>
      <c r="SRP63" s="1"/>
      <c r="SRQ63" s="1"/>
      <c r="SRR63" s="1"/>
      <c r="SRS63" s="1"/>
      <c r="SRT63" s="1"/>
      <c r="SRU63" s="1"/>
      <c r="SRV63" s="1"/>
      <c r="SRW63" s="1"/>
      <c r="SRX63" s="1"/>
      <c r="SRY63" s="1"/>
      <c r="SRZ63" s="1"/>
      <c r="SSA63" s="1"/>
      <c r="SSB63" s="1"/>
      <c r="SSC63" s="1"/>
      <c r="SSD63" s="1"/>
      <c r="SSE63" s="1"/>
      <c r="SSF63" s="1"/>
      <c r="SSG63" s="1"/>
      <c r="SSH63" s="1"/>
      <c r="SSI63" s="1"/>
      <c r="SSJ63" s="1"/>
      <c r="SSK63" s="1"/>
      <c r="SSL63" s="1"/>
      <c r="SSM63" s="1"/>
      <c r="SSN63" s="1"/>
      <c r="SSO63" s="1"/>
      <c r="SSP63" s="1"/>
      <c r="SSQ63" s="1"/>
      <c r="SSR63" s="1"/>
      <c r="SSS63" s="1"/>
      <c r="SST63" s="1"/>
      <c r="SSU63" s="1"/>
      <c r="SSV63" s="1"/>
      <c r="SSW63" s="1"/>
      <c r="SSX63" s="1"/>
      <c r="SSY63" s="1"/>
      <c r="SSZ63" s="1"/>
      <c r="STA63" s="1"/>
      <c r="STB63" s="1"/>
      <c r="STC63" s="1"/>
      <c r="STD63" s="1"/>
      <c r="STE63" s="1"/>
      <c r="STF63" s="1"/>
      <c r="STG63" s="1"/>
      <c r="STH63" s="1"/>
      <c r="STI63" s="1"/>
      <c r="STJ63" s="1"/>
      <c r="STK63" s="1"/>
      <c r="STL63" s="1"/>
      <c r="STM63" s="1"/>
      <c r="STN63" s="1"/>
      <c r="STO63" s="1"/>
      <c r="STP63" s="1"/>
      <c r="STQ63" s="1"/>
      <c r="STR63" s="1"/>
      <c r="STS63" s="1"/>
      <c r="STT63" s="1"/>
      <c r="STU63" s="1"/>
      <c r="STV63" s="1"/>
      <c r="STW63" s="1"/>
      <c r="STX63" s="1"/>
      <c r="STY63" s="1"/>
      <c r="STZ63" s="1"/>
      <c r="SUA63" s="1"/>
      <c r="SUB63" s="1"/>
      <c r="SUC63" s="1"/>
      <c r="SUD63" s="1"/>
      <c r="SUE63" s="1"/>
      <c r="SUF63" s="1"/>
      <c r="SUG63" s="1"/>
      <c r="SUH63" s="1"/>
      <c r="SUI63" s="1"/>
      <c r="SUJ63" s="1"/>
      <c r="SUK63" s="1"/>
      <c r="SUL63" s="1"/>
      <c r="SUM63" s="1"/>
      <c r="SUN63" s="1"/>
      <c r="SUO63" s="1"/>
      <c r="SUP63" s="1"/>
      <c r="SUQ63" s="1"/>
      <c r="SUR63" s="1"/>
      <c r="SUS63" s="1"/>
      <c r="SUT63" s="1"/>
      <c r="SUU63" s="1"/>
      <c r="SUV63" s="1"/>
      <c r="SUW63" s="1"/>
      <c r="SUX63" s="1"/>
      <c r="SUY63" s="1"/>
      <c r="SUZ63" s="1"/>
      <c r="SVA63" s="1"/>
      <c r="SVB63" s="1"/>
      <c r="SVC63" s="1"/>
      <c r="SVD63" s="1"/>
      <c r="SVE63" s="1"/>
      <c r="SVF63" s="1"/>
      <c r="SVG63" s="1"/>
      <c r="SVH63" s="1"/>
      <c r="SVI63" s="1"/>
      <c r="SVJ63" s="1"/>
      <c r="SVK63" s="1"/>
      <c r="SVL63" s="1"/>
      <c r="SVM63" s="1"/>
      <c r="SVN63" s="1"/>
      <c r="SVO63" s="1"/>
      <c r="SVP63" s="1"/>
      <c r="SVQ63" s="1"/>
      <c r="SVR63" s="1"/>
      <c r="SVS63" s="1"/>
      <c r="SVT63" s="1"/>
      <c r="SVU63" s="1"/>
      <c r="SVV63" s="1"/>
      <c r="SVW63" s="1"/>
      <c r="SVX63" s="1"/>
      <c r="SVY63" s="1"/>
      <c r="SVZ63" s="1"/>
      <c r="SWA63" s="1"/>
      <c r="SWB63" s="1"/>
      <c r="SWC63" s="1"/>
      <c r="SWD63" s="1"/>
      <c r="SWE63" s="1"/>
      <c r="SWF63" s="1"/>
      <c r="SWG63" s="1"/>
      <c r="SWH63" s="1"/>
      <c r="SWI63" s="1"/>
      <c r="SWJ63" s="1"/>
      <c r="SWK63" s="1"/>
      <c r="SWL63" s="1"/>
      <c r="SWM63" s="1"/>
      <c r="SWN63" s="1"/>
      <c r="SWO63" s="1"/>
      <c r="SWP63" s="1"/>
      <c r="SWQ63" s="1"/>
      <c r="SWR63" s="1"/>
      <c r="SWS63" s="1"/>
      <c r="SWT63" s="1"/>
      <c r="SWU63" s="1"/>
      <c r="SWV63" s="1"/>
      <c r="SWW63" s="1"/>
      <c r="SWX63" s="1"/>
      <c r="SWY63" s="1"/>
      <c r="SWZ63" s="1"/>
      <c r="SXA63" s="1"/>
      <c r="SXB63" s="1"/>
      <c r="SXC63" s="1"/>
      <c r="SXD63" s="1"/>
      <c r="SXE63" s="1"/>
      <c r="SXF63" s="1"/>
      <c r="SXG63" s="1"/>
      <c r="SXH63" s="1"/>
      <c r="SXI63" s="1"/>
      <c r="SXJ63" s="1"/>
      <c r="SXK63" s="1"/>
      <c r="SXL63" s="1"/>
      <c r="SXM63" s="1"/>
      <c r="SXN63" s="1"/>
      <c r="SXO63" s="1"/>
      <c r="SXP63" s="1"/>
      <c r="SXQ63" s="1"/>
      <c r="SXR63" s="1"/>
      <c r="SXS63" s="1"/>
      <c r="SXT63" s="1"/>
      <c r="SXU63" s="1"/>
      <c r="SXV63" s="1"/>
      <c r="SXW63" s="1"/>
      <c r="SXX63" s="1"/>
      <c r="SXY63" s="1"/>
      <c r="SXZ63" s="1"/>
      <c r="SYA63" s="1"/>
      <c r="SYB63" s="1"/>
      <c r="SYC63" s="1"/>
      <c r="SYD63" s="1"/>
      <c r="SYE63" s="1"/>
      <c r="SYF63" s="1"/>
      <c r="SYG63" s="1"/>
      <c r="SYH63" s="1"/>
      <c r="SYI63" s="1"/>
      <c r="SYJ63" s="1"/>
      <c r="SYK63" s="1"/>
      <c r="SYL63" s="1"/>
      <c r="SYM63" s="1"/>
      <c r="SYN63" s="1"/>
      <c r="SYO63" s="1"/>
      <c r="SYP63" s="1"/>
      <c r="SYQ63" s="1"/>
      <c r="SYR63" s="1"/>
      <c r="SYS63" s="1"/>
      <c r="SYT63" s="1"/>
      <c r="SYU63" s="1"/>
      <c r="SYV63" s="1"/>
      <c r="SYW63" s="1"/>
      <c r="SYX63" s="1"/>
      <c r="SYY63" s="1"/>
      <c r="SYZ63" s="1"/>
      <c r="SZA63" s="1"/>
      <c r="SZB63" s="1"/>
      <c r="SZC63" s="1"/>
      <c r="SZD63" s="1"/>
      <c r="SZE63" s="1"/>
      <c r="SZF63" s="1"/>
      <c r="SZG63" s="1"/>
      <c r="SZH63" s="1"/>
      <c r="SZI63" s="1"/>
      <c r="SZJ63" s="1"/>
      <c r="SZK63" s="1"/>
      <c r="SZL63" s="1"/>
      <c r="SZM63" s="1"/>
      <c r="SZN63" s="1"/>
      <c r="SZO63" s="1"/>
      <c r="SZP63" s="1"/>
      <c r="SZQ63" s="1"/>
      <c r="SZR63" s="1"/>
      <c r="SZS63" s="1"/>
      <c r="SZT63" s="1"/>
      <c r="SZU63" s="1"/>
      <c r="SZV63" s="1"/>
      <c r="SZW63" s="1"/>
      <c r="SZX63" s="1"/>
      <c r="SZY63" s="1"/>
      <c r="SZZ63" s="1"/>
      <c r="TAA63" s="1"/>
      <c r="TAB63" s="1"/>
      <c r="TAC63" s="1"/>
      <c r="TAD63" s="1"/>
      <c r="TAE63" s="1"/>
      <c r="TAF63" s="1"/>
      <c r="TAG63" s="1"/>
      <c r="TAH63" s="1"/>
      <c r="TAI63" s="1"/>
      <c r="TAJ63" s="1"/>
      <c r="TAK63" s="1"/>
      <c r="TAL63" s="1"/>
      <c r="TAM63" s="1"/>
      <c r="TAN63" s="1"/>
      <c r="TAO63" s="1"/>
      <c r="TAP63" s="1"/>
      <c r="TAQ63" s="1"/>
      <c r="TAR63" s="1"/>
      <c r="TAS63" s="1"/>
      <c r="TAT63" s="1"/>
      <c r="TAU63" s="1"/>
      <c r="TAV63" s="1"/>
      <c r="TAW63" s="1"/>
      <c r="TAX63" s="1"/>
      <c r="TAY63" s="1"/>
      <c r="TAZ63" s="1"/>
      <c r="TBA63" s="1"/>
      <c r="TBB63" s="1"/>
      <c r="TBC63" s="1"/>
      <c r="TBD63" s="1"/>
      <c r="TBE63" s="1"/>
      <c r="TBF63" s="1"/>
      <c r="TBG63" s="1"/>
      <c r="TBH63" s="1"/>
      <c r="TBI63" s="1"/>
      <c r="TBJ63" s="1"/>
      <c r="TBK63" s="1"/>
      <c r="TBL63" s="1"/>
      <c r="TBM63" s="1"/>
      <c r="TBN63" s="1"/>
      <c r="TBO63" s="1"/>
      <c r="TBP63" s="1"/>
      <c r="TBQ63" s="1"/>
      <c r="TBR63" s="1"/>
      <c r="TBS63" s="1"/>
      <c r="TBT63" s="1"/>
      <c r="TBU63" s="1"/>
      <c r="TBV63" s="1"/>
      <c r="TBW63" s="1"/>
      <c r="TBX63" s="1"/>
      <c r="TBY63" s="1"/>
      <c r="TBZ63" s="1"/>
      <c r="TCA63" s="1"/>
      <c r="TCB63" s="1"/>
      <c r="TCC63" s="1"/>
      <c r="TCD63" s="1"/>
      <c r="TCE63" s="1"/>
      <c r="TCF63" s="1"/>
      <c r="TCG63" s="1"/>
      <c r="TCH63" s="1"/>
      <c r="TCI63" s="1"/>
      <c r="TCJ63" s="1"/>
      <c r="TCK63" s="1"/>
      <c r="TCL63" s="1"/>
      <c r="TCM63" s="1"/>
      <c r="TCN63" s="1"/>
      <c r="TCO63" s="1"/>
      <c r="TCP63" s="1"/>
      <c r="TCQ63" s="1"/>
      <c r="TCR63" s="1"/>
      <c r="TCS63" s="1"/>
      <c r="TCT63" s="1"/>
      <c r="TCU63" s="1"/>
      <c r="TCV63" s="1"/>
      <c r="TCW63" s="1"/>
      <c r="TCX63" s="1"/>
      <c r="TCY63" s="1"/>
      <c r="TCZ63" s="1"/>
      <c r="TDA63" s="1"/>
      <c r="TDB63" s="1"/>
      <c r="TDC63" s="1"/>
      <c r="TDD63" s="1"/>
      <c r="TDE63" s="1"/>
      <c r="TDF63" s="1"/>
      <c r="TDG63" s="1"/>
      <c r="TDH63" s="1"/>
      <c r="TDI63" s="1"/>
      <c r="TDJ63" s="1"/>
      <c r="TDK63" s="1"/>
      <c r="TDL63" s="1"/>
      <c r="TDM63" s="1"/>
      <c r="TDN63" s="1"/>
      <c r="TDO63" s="1"/>
      <c r="TDP63" s="1"/>
      <c r="TDQ63" s="1"/>
      <c r="TDR63" s="1"/>
      <c r="TDS63" s="1"/>
      <c r="TDT63" s="1"/>
      <c r="TDU63" s="1"/>
      <c r="TDV63" s="1"/>
      <c r="TDW63" s="1"/>
      <c r="TDX63" s="1"/>
      <c r="TDY63" s="1"/>
      <c r="TDZ63" s="1"/>
      <c r="TEA63" s="1"/>
      <c r="TEB63" s="1"/>
      <c r="TEC63" s="1"/>
      <c r="TED63" s="1"/>
      <c r="TEE63" s="1"/>
      <c r="TEF63" s="1"/>
      <c r="TEG63" s="1"/>
      <c r="TEH63" s="1"/>
      <c r="TEI63" s="1"/>
      <c r="TEJ63" s="1"/>
      <c r="TEK63" s="1"/>
      <c r="TEL63" s="1"/>
      <c r="TEM63" s="1"/>
      <c r="TEN63" s="1"/>
      <c r="TEO63" s="1"/>
      <c r="TEP63" s="1"/>
      <c r="TEQ63" s="1"/>
      <c r="TER63" s="1"/>
      <c r="TES63" s="1"/>
      <c r="TET63" s="1"/>
      <c r="TEU63" s="1"/>
      <c r="TEV63" s="1"/>
      <c r="TEW63" s="1"/>
      <c r="TEX63" s="1"/>
      <c r="TEY63" s="1"/>
      <c r="TEZ63" s="1"/>
      <c r="TFA63" s="1"/>
      <c r="TFB63" s="1"/>
      <c r="TFC63" s="1"/>
      <c r="TFD63" s="1"/>
      <c r="TFE63" s="1"/>
      <c r="TFF63" s="1"/>
      <c r="TFG63" s="1"/>
      <c r="TFH63" s="1"/>
      <c r="TFI63" s="1"/>
      <c r="TFJ63" s="1"/>
      <c r="TFK63" s="1"/>
      <c r="TFL63" s="1"/>
      <c r="TFM63" s="1"/>
      <c r="TFN63" s="1"/>
      <c r="TFO63" s="1"/>
      <c r="TFP63" s="1"/>
      <c r="TFQ63" s="1"/>
      <c r="TFR63" s="1"/>
      <c r="TFS63" s="1"/>
      <c r="TFT63" s="1"/>
      <c r="TFU63" s="1"/>
      <c r="TFV63" s="1"/>
      <c r="TFW63" s="1"/>
      <c r="TFX63" s="1"/>
      <c r="TFY63" s="1"/>
      <c r="TFZ63" s="1"/>
      <c r="TGA63" s="1"/>
      <c r="TGB63" s="1"/>
      <c r="TGC63" s="1"/>
      <c r="TGD63" s="1"/>
      <c r="TGE63" s="1"/>
      <c r="TGF63" s="1"/>
      <c r="TGG63" s="1"/>
      <c r="TGH63" s="1"/>
      <c r="TGI63" s="1"/>
      <c r="TGJ63" s="1"/>
      <c r="TGK63" s="1"/>
      <c r="TGL63" s="1"/>
      <c r="TGM63" s="1"/>
      <c r="TGN63" s="1"/>
      <c r="TGO63" s="1"/>
      <c r="TGP63" s="1"/>
      <c r="TGQ63" s="1"/>
      <c r="TGR63" s="1"/>
      <c r="TGS63" s="1"/>
      <c r="TGT63" s="1"/>
      <c r="TGU63" s="1"/>
      <c r="TGV63" s="1"/>
      <c r="TGW63" s="1"/>
      <c r="TGX63" s="1"/>
      <c r="TGY63" s="1"/>
      <c r="TGZ63" s="1"/>
      <c r="THA63" s="1"/>
      <c r="THB63" s="1"/>
      <c r="THC63" s="1"/>
      <c r="THD63" s="1"/>
      <c r="THE63" s="1"/>
      <c r="THF63" s="1"/>
      <c r="THG63" s="1"/>
      <c r="THH63" s="1"/>
      <c r="THI63" s="1"/>
      <c r="THJ63" s="1"/>
      <c r="THK63" s="1"/>
      <c r="THL63" s="1"/>
      <c r="THM63" s="1"/>
      <c r="THN63" s="1"/>
      <c r="THO63" s="1"/>
      <c r="THP63" s="1"/>
      <c r="THQ63" s="1"/>
      <c r="THR63" s="1"/>
      <c r="THS63" s="1"/>
      <c r="THT63" s="1"/>
      <c r="THU63" s="1"/>
      <c r="THV63" s="1"/>
      <c r="THW63" s="1"/>
      <c r="THX63" s="1"/>
      <c r="THY63" s="1"/>
      <c r="THZ63" s="1"/>
      <c r="TIA63" s="1"/>
      <c r="TIB63" s="1"/>
      <c r="TIC63" s="1"/>
      <c r="TID63" s="1"/>
      <c r="TIE63" s="1"/>
      <c r="TIF63" s="1"/>
      <c r="TIG63" s="1"/>
      <c r="TIH63" s="1"/>
      <c r="TII63" s="1"/>
      <c r="TIJ63" s="1"/>
      <c r="TIK63" s="1"/>
      <c r="TIL63" s="1"/>
      <c r="TIM63" s="1"/>
      <c r="TIN63" s="1"/>
      <c r="TIO63" s="1"/>
      <c r="TIP63" s="1"/>
      <c r="TIQ63" s="1"/>
      <c r="TIR63" s="1"/>
      <c r="TIS63" s="1"/>
      <c r="TIT63" s="1"/>
      <c r="TIU63" s="1"/>
      <c r="TIV63" s="1"/>
      <c r="TIW63" s="1"/>
      <c r="TIX63" s="1"/>
      <c r="TIY63" s="1"/>
      <c r="TIZ63" s="1"/>
      <c r="TJA63" s="1"/>
      <c r="TJB63" s="1"/>
      <c r="TJC63" s="1"/>
      <c r="TJD63" s="1"/>
      <c r="TJE63" s="1"/>
      <c r="TJF63" s="1"/>
      <c r="TJG63" s="1"/>
      <c r="TJH63" s="1"/>
      <c r="TJI63" s="1"/>
      <c r="TJJ63" s="1"/>
      <c r="TJK63" s="1"/>
      <c r="TJL63" s="1"/>
      <c r="TJM63" s="1"/>
      <c r="TJN63" s="1"/>
      <c r="TJO63" s="1"/>
      <c r="TJP63" s="1"/>
      <c r="TJQ63" s="1"/>
      <c r="TJR63" s="1"/>
      <c r="TJS63" s="1"/>
      <c r="TJT63" s="1"/>
      <c r="TJU63" s="1"/>
      <c r="TJV63" s="1"/>
      <c r="TJW63" s="1"/>
      <c r="TJX63" s="1"/>
      <c r="TJY63" s="1"/>
      <c r="TJZ63" s="1"/>
      <c r="TKA63" s="1"/>
      <c r="TKB63" s="1"/>
      <c r="TKC63" s="1"/>
      <c r="TKD63" s="1"/>
      <c r="TKE63" s="1"/>
      <c r="TKF63" s="1"/>
      <c r="TKG63" s="1"/>
      <c r="TKH63" s="1"/>
      <c r="TKI63" s="1"/>
      <c r="TKJ63" s="1"/>
      <c r="TKK63" s="1"/>
      <c r="TKL63" s="1"/>
      <c r="TKM63" s="1"/>
      <c r="TKN63" s="1"/>
      <c r="TKO63" s="1"/>
      <c r="TKP63" s="1"/>
      <c r="TKQ63" s="1"/>
      <c r="TKR63" s="1"/>
      <c r="TKS63" s="1"/>
      <c r="TKT63" s="1"/>
      <c r="TKU63" s="1"/>
      <c r="TKV63" s="1"/>
      <c r="TKW63" s="1"/>
      <c r="TKX63" s="1"/>
      <c r="TKY63" s="1"/>
      <c r="TKZ63" s="1"/>
      <c r="TLA63" s="1"/>
      <c r="TLB63" s="1"/>
      <c r="TLC63" s="1"/>
      <c r="TLD63" s="1"/>
      <c r="TLE63" s="1"/>
      <c r="TLF63" s="1"/>
      <c r="TLG63" s="1"/>
      <c r="TLH63" s="1"/>
      <c r="TLI63" s="1"/>
      <c r="TLJ63" s="1"/>
      <c r="TLK63" s="1"/>
      <c r="TLL63" s="1"/>
      <c r="TLM63" s="1"/>
      <c r="TLN63" s="1"/>
      <c r="TLO63" s="1"/>
      <c r="TLP63" s="1"/>
      <c r="TLQ63" s="1"/>
      <c r="TLR63" s="1"/>
      <c r="TLS63" s="1"/>
      <c r="TLT63" s="1"/>
      <c r="TLU63" s="1"/>
      <c r="TLV63" s="1"/>
      <c r="TLW63" s="1"/>
      <c r="TLX63" s="1"/>
      <c r="TLY63" s="1"/>
      <c r="TLZ63" s="1"/>
      <c r="TMA63" s="1"/>
      <c r="TMB63" s="1"/>
      <c r="TMC63" s="1"/>
      <c r="TMD63" s="1"/>
      <c r="TME63" s="1"/>
      <c r="TMF63" s="1"/>
      <c r="TMG63" s="1"/>
      <c r="TMH63" s="1"/>
      <c r="TMI63" s="1"/>
      <c r="TMJ63" s="1"/>
      <c r="TMK63" s="1"/>
      <c r="TML63" s="1"/>
      <c r="TMM63" s="1"/>
      <c r="TMN63" s="1"/>
      <c r="TMO63" s="1"/>
      <c r="TMP63" s="1"/>
      <c r="TMQ63" s="1"/>
      <c r="TMR63" s="1"/>
      <c r="TMS63" s="1"/>
      <c r="TMT63" s="1"/>
      <c r="TMU63" s="1"/>
      <c r="TMV63" s="1"/>
      <c r="TMW63" s="1"/>
      <c r="TMX63" s="1"/>
      <c r="TMY63" s="1"/>
      <c r="TMZ63" s="1"/>
      <c r="TNA63" s="1"/>
      <c r="TNB63" s="1"/>
      <c r="TNC63" s="1"/>
      <c r="TND63" s="1"/>
      <c r="TNE63" s="1"/>
      <c r="TNF63" s="1"/>
      <c r="TNG63" s="1"/>
      <c r="TNH63" s="1"/>
      <c r="TNI63" s="1"/>
      <c r="TNJ63" s="1"/>
      <c r="TNK63" s="1"/>
      <c r="TNL63" s="1"/>
      <c r="TNM63" s="1"/>
      <c r="TNN63" s="1"/>
      <c r="TNO63" s="1"/>
      <c r="TNP63" s="1"/>
      <c r="TNQ63" s="1"/>
      <c r="TNR63" s="1"/>
      <c r="TNS63" s="1"/>
      <c r="TNT63" s="1"/>
      <c r="TNU63" s="1"/>
      <c r="TNV63" s="1"/>
      <c r="TNW63" s="1"/>
      <c r="TNX63" s="1"/>
      <c r="TNY63" s="1"/>
      <c r="TNZ63" s="1"/>
      <c r="TOA63" s="1"/>
      <c r="TOB63" s="1"/>
      <c r="TOC63" s="1"/>
      <c r="TOD63" s="1"/>
      <c r="TOE63" s="1"/>
      <c r="TOF63" s="1"/>
      <c r="TOG63" s="1"/>
      <c r="TOH63" s="1"/>
      <c r="TOI63" s="1"/>
      <c r="TOJ63" s="1"/>
      <c r="TOK63" s="1"/>
      <c r="TOL63" s="1"/>
      <c r="TOM63" s="1"/>
      <c r="TON63" s="1"/>
      <c r="TOO63" s="1"/>
      <c r="TOP63" s="1"/>
      <c r="TOQ63" s="1"/>
      <c r="TOR63" s="1"/>
      <c r="TOS63" s="1"/>
      <c r="TOT63" s="1"/>
      <c r="TOU63" s="1"/>
      <c r="TOV63" s="1"/>
      <c r="TOW63" s="1"/>
      <c r="TOX63" s="1"/>
      <c r="TOY63" s="1"/>
      <c r="TOZ63" s="1"/>
      <c r="TPA63" s="1"/>
      <c r="TPB63" s="1"/>
      <c r="TPC63" s="1"/>
      <c r="TPD63" s="1"/>
      <c r="TPE63" s="1"/>
      <c r="TPF63" s="1"/>
      <c r="TPG63" s="1"/>
      <c r="TPH63" s="1"/>
      <c r="TPI63" s="1"/>
      <c r="TPJ63" s="1"/>
      <c r="TPK63" s="1"/>
      <c r="TPL63" s="1"/>
      <c r="TPM63" s="1"/>
      <c r="TPN63" s="1"/>
      <c r="TPO63" s="1"/>
      <c r="TPP63" s="1"/>
      <c r="TPQ63" s="1"/>
      <c r="TPR63" s="1"/>
      <c r="TPS63" s="1"/>
      <c r="TPT63" s="1"/>
      <c r="TPU63" s="1"/>
      <c r="TPV63" s="1"/>
      <c r="TPW63" s="1"/>
      <c r="TPX63" s="1"/>
      <c r="TPY63" s="1"/>
      <c r="TPZ63" s="1"/>
      <c r="TQA63" s="1"/>
      <c r="TQB63" s="1"/>
      <c r="TQC63" s="1"/>
      <c r="TQD63" s="1"/>
      <c r="TQE63" s="1"/>
      <c r="TQF63" s="1"/>
      <c r="TQG63" s="1"/>
      <c r="TQH63" s="1"/>
      <c r="TQI63" s="1"/>
      <c r="TQJ63" s="1"/>
      <c r="TQK63" s="1"/>
      <c r="TQL63" s="1"/>
      <c r="TQM63" s="1"/>
      <c r="TQN63" s="1"/>
      <c r="TQO63" s="1"/>
      <c r="TQP63" s="1"/>
      <c r="TQQ63" s="1"/>
      <c r="TQR63" s="1"/>
      <c r="TQS63" s="1"/>
      <c r="TQT63" s="1"/>
      <c r="TQU63" s="1"/>
      <c r="TQV63" s="1"/>
      <c r="TQW63" s="1"/>
      <c r="TQX63" s="1"/>
      <c r="TQY63" s="1"/>
      <c r="TQZ63" s="1"/>
      <c r="TRA63" s="1"/>
      <c r="TRB63" s="1"/>
      <c r="TRC63" s="1"/>
      <c r="TRD63" s="1"/>
      <c r="TRE63" s="1"/>
      <c r="TRF63" s="1"/>
      <c r="TRG63" s="1"/>
      <c r="TRH63" s="1"/>
      <c r="TRI63" s="1"/>
      <c r="TRJ63" s="1"/>
      <c r="TRK63" s="1"/>
      <c r="TRL63" s="1"/>
      <c r="TRM63" s="1"/>
      <c r="TRN63" s="1"/>
      <c r="TRO63" s="1"/>
      <c r="TRP63" s="1"/>
      <c r="TRQ63" s="1"/>
      <c r="TRR63" s="1"/>
      <c r="TRS63" s="1"/>
      <c r="TRT63" s="1"/>
      <c r="TRU63" s="1"/>
      <c r="TRV63" s="1"/>
      <c r="TRW63" s="1"/>
      <c r="TRX63" s="1"/>
      <c r="TRY63" s="1"/>
      <c r="TRZ63" s="1"/>
      <c r="TSA63" s="1"/>
      <c r="TSB63" s="1"/>
      <c r="TSC63" s="1"/>
      <c r="TSD63" s="1"/>
      <c r="TSE63" s="1"/>
      <c r="TSF63" s="1"/>
      <c r="TSG63" s="1"/>
      <c r="TSH63" s="1"/>
      <c r="TSI63" s="1"/>
      <c r="TSJ63" s="1"/>
      <c r="TSK63" s="1"/>
      <c r="TSL63" s="1"/>
      <c r="TSM63" s="1"/>
      <c r="TSN63" s="1"/>
      <c r="TSO63" s="1"/>
      <c r="TSP63" s="1"/>
      <c r="TSQ63" s="1"/>
      <c r="TSR63" s="1"/>
      <c r="TSS63" s="1"/>
      <c r="TST63" s="1"/>
      <c r="TSU63" s="1"/>
      <c r="TSV63" s="1"/>
      <c r="TSW63" s="1"/>
      <c r="TSX63" s="1"/>
      <c r="TSY63" s="1"/>
      <c r="TSZ63" s="1"/>
      <c r="TTA63" s="1"/>
      <c r="TTB63" s="1"/>
      <c r="TTC63" s="1"/>
      <c r="TTD63" s="1"/>
      <c r="TTE63" s="1"/>
      <c r="TTF63" s="1"/>
      <c r="TTG63" s="1"/>
      <c r="TTH63" s="1"/>
      <c r="TTI63" s="1"/>
      <c r="TTJ63" s="1"/>
      <c r="TTK63" s="1"/>
      <c r="TTL63" s="1"/>
      <c r="TTM63" s="1"/>
      <c r="TTN63" s="1"/>
      <c r="TTO63" s="1"/>
      <c r="TTP63" s="1"/>
      <c r="TTQ63" s="1"/>
      <c r="TTR63" s="1"/>
      <c r="TTS63" s="1"/>
      <c r="TTT63" s="1"/>
      <c r="TTU63" s="1"/>
      <c r="TTV63" s="1"/>
      <c r="TTW63" s="1"/>
      <c r="TTX63" s="1"/>
      <c r="TTY63" s="1"/>
      <c r="TTZ63" s="1"/>
      <c r="TUA63" s="1"/>
      <c r="TUB63" s="1"/>
      <c r="TUC63" s="1"/>
      <c r="TUD63" s="1"/>
      <c r="TUE63" s="1"/>
      <c r="TUF63" s="1"/>
      <c r="TUG63" s="1"/>
      <c r="TUH63" s="1"/>
      <c r="TUI63" s="1"/>
      <c r="TUJ63" s="1"/>
      <c r="TUK63" s="1"/>
      <c r="TUL63" s="1"/>
      <c r="TUM63" s="1"/>
      <c r="TUN63" s="1"/>
      <c r="TUO63" s="1"/>
      <c r="TUP63" s="1"/>
      <c r="TUQ63" s="1"/>
      <c r="TUR63" s="1"/>
      <c r="TUS63" s="1"/>
      <c r="TUT63" s="1"/>
      <c r="TUU63" s="1"/>
      <c r="TUV63" s="1"/>
      <c r="TUW63" s="1"/>
      <c r="TUX63" s="1"/>
      <c r="TUY63" s="1"/>
      <c r="TUZ63" s="1"/>
      <c r="TVA63" s="1"/>
      <c r="TVB63" s="1"/>
      <c r="TVC63" s="1"/>
      <c r="TVD63" s="1"/>
      <c r="TVE63" s="1"/>
      <c r="TVF63" s="1"/>
      <c r="TVG63" s="1"/>
      <c r="TVH63" s="1"/>
      <c r="TVI63" s="1"/>
      <c r="TVJ63" s="1"/>
      <c r="TVK63" s="1"/>
      <c r="TVL63" s="1"/>
      <c r="TVM63" s="1"/>
      <c r="TVN63" s="1"/>
      <c r="TVO63" s="1"/>
      <c r="TVP63" s="1"/>
      <c r="TVQ63" s="1"/>
      <c r="TVR63" s="1"/>
      <c r="TVS63" s="1"/>
      <c r="TVT63" s="1"/>
      <c r="TVU63" s="1"/>
      <c r="TVV63" s="1"/>
      <c r="TVW63" s="1"/>
      <c r="TVX63" s="1"/>
      <c r="TVY63" s="1"/>
      <c r="TVZ63" s="1"/>
      <c r="TWA63" s="1"/>
      <c r="TWB63" s="1"/>
      <c r="TWC63" s="1"/>
      <c r="TWD63" s="1"/>
      <c r="TWE63" s="1"/>
      <c r="TWF63" s="1"/>
      <c r="TWG63" s="1"/>
      <c r="TWH63" s="1"/>
      <c r="TWI63" s="1"/>
      <c r="TWJ63" s="1"/>
      <c r="TWK63" s="1"/>
      <c r="TWL63" s="1"/>
      <c r="TWM63" s="1"/>
      <c r="TWN63" s="1"/>
      <c r="TWO63" s="1"/>
      <c r="TWP63" s="1"/>
      <c r="TWQ63" s="1"/>
      <c r="TWR63" s="1"/>
      <c r="TWS63" s="1"/>
      <c r="TWT63" s="1"/>
      <c r="TWU63" s="1"/>
      <c r="TWV63" s="1"/>
      <c r="TWW63" s="1"/>
      <c r="TWX63" s="1"/>
      <c r="TWY63" s="1"/>
      <c r="TWZ63" s="1"/>
      <c r="TXA63" s="1"/>
      <c r="TXB63" s="1"/>
      <c r="TXC63" s="1"/>
      <c r="TXD63" s="1"/>
      <c r="TXE63" s="1"/>
      <c r="TXF63" s="1"/>
      <c r="TXG63" s="1"/>
      <c r="TXH63" s="1"/>
      <c r="TXI63" s="1"/>
      <c r="TXJ63" s="1"/>
      <c r="TXK63" s="1"/>
      <c r="TXL63" s="1"/>
      <c r="TXM63" s="1"/>
      <c r="TXN63" s="1"/>
      <c r="TXO63" s="1"/>
      <c r="TXP63" s="1"/>
      <c r="TXQ63" s="1"/>
      <c r="TXR63" s="1"/>
      <c r="TXS63" s="1"/>
      <c r="TXT63" s="1"/>
      <c r="TXU63" s="1"/>
      <c r="TXV63" s="1"/>
      <c r="TXW63" s="1"/>
      <c r="TXX63" s="1"/>
      <c r="TXY63" s="1"/>
      <c r="TXZ63" s="1"/>
      <c r="TYA63" s="1"/>
      <c r="TYB63" s="1"/>
      <c r="TYC63" s="1"/>
      <c r="TYD63" s="1"/>
      <c r="TYE63" s="1"/>
      <c r="TYF63" s="1"/>
      <c r="TYG63" s="1"/>
      <c r="TYH63" s="1"/>
      <c r="TYI63" s="1"/>
      <c r="TYJ63" s="1"/>
      <c r="TYK63" s="1"/>
      <c r="TYL63" s="1"/>
      <c r="TYM63" s="1"/>
      <c r="TYN63" s="1"/>
      <c r="TYO63" s="1"/>
      <c r="TYP63" s="1"/>
      <c r="TYQ63" s="1"/>
      <c r="TYR63" s="1"/>
      <c r="TYS63" s="1"/>
      <c r="TYT63" s="1"/>
      <c r="TYU63" s="1"/>
      <c r="TYV63" s="1"/>
      <c r="TYW63" s="1"/>
      <c r="TYX63" s="1"/>
      <c r="TYY63" s="1"/>
      <c r="TYZ63" s="1"/>
      <c r="TZA63" s="1"/>
      <c r="TZB63" s="1"/>
      <c r="TZC63" s="1"/>
      <c r="TZD63" s="1"/>
      <c r="TZE63" s="1"/>
      <c r="TZF63" s="1"/>
      <c r="TZG63" s="1"/>
      <c r="TZH63" s="1"/>
      <c r="TZI63" s="1"/>
      <c r="TZJ63" s="1"/>
      <c r="TZK63" s="1"/>
      <c r="TZL63" s="1"/>
      <c r="TZM63" s="1"/>
      <c r="TZN63" s="1"/>
      <c r="TZO63" s="1"/>
      <c r="TZP63" s="1"/>
      <c r="TZQ63" s="1"/>
      <c r="TZR63" s="1"/>
      <c r="TZS63" s="1"/>
      <c r="TZT63" s="1"/>
      <c r="TZU63" s="1"/>
      <c r="TZV63" s="1"/>
      <c r="TZW63" s="1"/>
      <c r="TZX63" s="1"/>
      <c r="TZY63" s="1"/>
      <c r="TZZ63" s="1"/>
      <c r="UAA63" s="1"/>
      <c r="UAB63" s="1"/>
      <c r="UAC63" s="1"/>
      <c r="UAD63" s="1"/>
      <c r="UAE63" s="1"/>
      <c r="UAF63" s="1"/>
      <c r="UAG63" s="1"/>
      <c r="UAH63" s="1"/>
      <c r="UAI63" s="1"/>
      <c r="UAJ63" s="1"/>
      <c r="UAK63" s="1"/>
      <c r="UAL63" s="1"/>
      <c r="UAM63" s="1"/>
      <c r="UAN63" s="1"/>
      <c r="UAO63" s="1"/>
      <c r="UAP63" s="1"/>
      <c r="UAQ63" s="1"/>
      <c r="UAR63" s="1"/>
      <c r="UAS63" s="1"/>
      <c r="UAT63" s="1"/>
      <c r="UAU63" s="1"/>
      <c r="UAV63" s="1"/>
      <c r="UAW63" s="1"/>
      <c r="UAX63" s="1"/>
      <c r="UAY63" s="1"/>
      <c r="UAZ63" s="1"/>
      <c r="UBA63" s="1"/>
      <c r="UBB63" s="1"/>
      <c r="UBC63" s="1"/>
      <c r="UBD63" s="1"/>
      <c r="UBE63" s="1"/>
      <c r="UBF63" s="1"/>
      <c r="UBG63" s="1"/>
      <c r="UBH63" s="1"/>
      <c r="UBI63" s="1"/>
      <c r="UBJ63" s="1"/>
      <c r="UBK63" s="1"/>
      <c r="UBL63" s="1"/>
      <c r="UBM63" s="1"/>
      <c r="UBN63" s="1"/>
      <c r="UBO63" s="1"/>
      <c r="UBP63" s="1"/>
      <c r="UBQ63" s="1"/>
      <c r="UBR63" s="1"/>
      <c r="UBS63" s="1"/>
      <c r="UBT63" s="1"/>
      <c r="UBU63" s="1"/>
      <c r="UBV63" s="1"/>
      <c r="UBW63" s="1"/>
      <c r="UBX63" s="1"/>
      <c r="UBY63" s="1"/>
      <c r="UBZ63" s="1"/>
      <c r="UCA63" s="1"/>
      <c r="UCB63" s="1"/>
      <c r="UCC63" s="1"/>
      <c r="UCD63" s="1"/>
      <c r="UCE63" s="1"/>
      <c r="UCF63" s="1"/>
      <c r="UCG63" s="1"/>
      <c r="UCH63" s="1"/>
      <c r="UCI63" s="1"/>
      <c r="UCJ63" s="1"/>
      <c r="UCK63" s="1"/>
      <c r="UCL63" s="1"/>
      <c r="UCM63" s="1"/>
      <c r="UCN63" s="1"/>
      <c r="UCO63" s="1"/>
      <c r="UCP63" s="1"/>
      <c r="UCQ63" s="1"/>
      <c r="UCR63" s="1"/>
      <c r="UCS63" s="1"/>
      <c r="UCT63" s="1"/>
      <c r="UCU63" s="1"/>
      <c r="UCV63" s="1"/>
      <c r="UCW63" s="1"/>
      <c r="UCX63" s="1"/>
      <c r="UCY63" s="1"/>
      <c r="UCZ63" s="1"/>
      <c r="UDA63" s="1"/>
      <c r="UDB63" s="1"/>
      <c r="UDC63" s="1"/>
      <c r="UDD63" s="1"/>
      <c r="UDE63" s="1"/>
      <c r="UDF63" s="1"/>
      <c r="UDG63" s="1"/>
      <c r="UDH63" s="1"/>
      <c r="UDI63" s="1"/>
      <c r="UDJ63" s="1"/>
      <c r="UDK63" s="1"/>
      <c r="UDL63" s="1"/>
      <c r="UDM63" s="1"/>
      <c r="UDN63" s="1"/>
      <c r="UDO63" s="1"/>
      <c r="UDP63" s="1"/>
      <c r="UDQ63" s="1"/>
      <c r="UDR63" s="1"/>
      <c r="UDS63" s="1"/>
      <c r="UDT63" s="1"/>
      <c r="UDU63" s="1"/>
      <c r="UDV63" s="1"/>
      <c r="UDW63" s="1"/>
      <c r="UDX63" s="1"/>
      <c r="UDY63" s="1"/>
      <c r="UDZ63" s="1"/>
      <c r="UEA63" s="1"/>
      <c r="UEB63" s="1"/>
      <c r="UEC63" s="1"/>
      <c r="UED63" s="1"/>
      <c r="UEE63" s="1"/>
      <c r="UEF63" s="1"/>
      <c r="UEG63" s="1"/>
      <c r="UEH63" s="1"/>
      <c r="UEI63" s="1"/>
      <c r="UEJ63" s="1"/>
      <c r="UEK63" s="1"/>
      <c r="UEL63" s="1"/>
      <c r="UEM63" s="1"/>
      <c r="UEN63" s="1"/>
      <c r="UEO63" s="1"/>
      <c r="UEP63" s="1"/>
      <c r="UEQ63" s="1"/>
      <c r="UER63" s="1"/>
      <c r="UES63" s="1"/>
      <c r="UET63" s="1"/>
      <c r="UEU63" s="1"/>
      <c r="UEV63" s="1"/>
      <c r="UEW63" s="1"/>
      <c r="UEX63" s="1"/>
      <c r="UEY63" s="1"/>
      <c r="UEZ63" s="1"/>
      <c r="UFA63" s="1"/>
      <c r="UFB63" s="1"/>
      <c r="UFC63" s="1"/>
      <c r="UFD63" s="1"/>
      <c r="UFE63" s="1"/>
      <c r="UFF63" s="1"/>
      <c r="UFG63" s="1"/>
      <c r="UFH63" s="1"/>
      <c r="UFI63" s="1"/>
      <c r="UFJ63" s="1"/>
      <c r="UFK63" s="1"/>
      <c r="UFL63" s="1"/>
      <c r="UFM63" s="1"/>
      <c r="UFN63" s="1"/>
      <c r="UFO63" s="1"/>
      <c r="UFP63" s="1"/>
      <c r="UFQ63" s="1"/>
      <c r="UFR63" s="1"/>
      <c r="UFS63" s="1"/>
      <c r="UFT63" s="1"/>
      <c r="UFU63" s="1"/>
      <c r="UFV63" s="1"/>
      <c r="UFW63" s="1"/>
      <c r="UFX63" s="1"/>
      <c r="UFY63" s="1"/>
      <c r="UFZ63" s="1"/>
      <c r="UGA63" s="1"/>
      <c r="UGB63" s="1"/>
      <c r="UGC63" s="1"/>
      <c r="UGD63" s="1"/>
      <c r="UGE63" s="1"/>
      <c r="UGF63" s="1"/>
      <c r="UGG63" s="1"/>
      <c r="UGH63" s="1"/>
      <c r="UGI63" s="1"/>
      <c r="UGJ63" s="1"/>
      <c r="UGK63" s="1"/>
      <c r="UGL63" s="1"/>
      <c r="UGM63" s="1"/>
      <c r="UGN63" s="1"/>
      <c r="UGO63" s="1"/>
      <c r="UGP63" s="1"/>
      <c r="UGQ63" s="1"/>
      <c r="UGR63" s="1"/>
      <c r="UGS63" s="1"/>
      <c r="UGT63" s="1"/>
      <c r="UGU63" s="1"/>
      <c r="UGV63" s="1"/>
      <c r="UGW63" s="1"/>
      <c r="UGX63" s="1"/>
      <c r="UGY63" s="1"/>
      <c r="UGZ63" s="1"/>
      <c r="UHA63" s="1"/>
      <c r="UHB63" s="1"/>
      <c r="UHC63" s="1"/>
      <c r="UHD63" s="1"/>
      <c r="UHE63" s="1"/>
      <c r="UHF63" s="1"/>
      <c r="UHG63" s="1"/>
      <c r="UHH63" s="1"/>
      <c r="UHI63" s="1"/>
      <c r="UHJ63" s="1"/>
      <c r="UHK63" s="1"/>
      <c r="UHL63" s="1"/>
      <c r="UHM63" s="1"/>
      <c r="UHN63" s="1"/>
      <c r="UHO63" s="1"/>
      <c r="UHP63" s="1"/>
      <c r="UHQ63" s="1"/>
      <c r="UHR63" s="1"/>
      <c r="UHS63" s="1"/>
      <c r="UHT63" s="1"/>
      <c r="UHU63" s="1"/>
      <c r="UHV63" s="1"/>
      <c r="UHW63" s="1"/>
      <c r="UHX63" s="1"/>
      <c r="UHY63" s="1"/>
      <c r="UHZ63" s="1"/>
      <c r="UIA63" s="1"/>
      <c r="UIB63" s="1"/>
      <c r="UIC63" s="1"/>
      <c r="UID63" s="1"/>
      <c r="UIE63" s="1"/>
      <c r="UIF63" s="1"/>
      <c r="UIG63" s="1"/>
      <c r="UIH63" s="1"/>
      <c r="UII63" s="1"/>
      <c r="UIJ63" s="1"/>
      <c r="UIK63" s="1"/>
      <c r="UIL63" s="1"/>
      <c r="UIM63" s="1"/>
      <c r="UIN63" s="1"/>
      <c r="UIO63" s="1"/>
      <c r="UIP63" s="1"/>
      <c r="UIQ63" s="1"/>
      <c r="UIR63" s="1"/>
      <c r="UIS63" s="1"/>
      <c r="UIT63" s="1"/>
      <c r="UIU63" s="1"/>
      <c r="UIV63" s="1"/>
      <c r="UIW63" s="1"/>
      <c r="UIX63" s="1"/>
      <c r="UIY63" s="1"/>
      <c r="UIZ63" s="1"/>
      <c r="UJA63" s="1"/>
      <c r="UJB63" s="1"/>
      <c r="UJC63" s="1"/>
      <c r="UJD63" s="1"/>
      <c r="UJE63" s="1"/>
      <c r="UJF63" s="1"/>
      <c r="UJG63" s="1"/>
      <c r="UJH63" s="1"/>
      <c r="UJI63" s="1"/>
      <c r="UJJ63" s="1"/>
      <c r="UJK63" s="1"/>
      <c r="UJL63" s="1"/>
      <c r="UJM63" s="1"/>
      <c r="UJN63" s="1"/>
      <c r="UJO63" s="1"/>
      <c r="UJP63" s="1"/>
      <c r="UJQ63" s="1"/>
      <c r="UJR63" s="1"/>
      <c r="UJS63" s="1"/>
      <c r="UJT63" s="1"/>
      <c r="UJU63" s="1"/>
      <c r="UJV63" s="1"/>
      <c r="UJW63" s="1"/>
      <c r="UJX63" s="1"/>
      <c r="UJY63" s="1"/>
      <c r="UJZ63" s="1"/>
      <c r="UKA63" s="1"/>
      <c r="UKB63" s="1"/>
      <c r="UKC63" s="1"/>
      <c r="UKD63" s="1"/>
      <c r="UKE63" s="1"/>
      <c r="UKF63" s="1"/>
      <c r="UKG63" s="1"/>
      <c r="UKH63" s="1"/>
      <c r="UKI63" s="1"/>
      <c r="UKJ63" s="1"/>
      <c r="UKK63" s="1"/>
      <c r="UKL63" s="1"/>
      <c r="UKM63" s="1"/>
      <c r="UKN63" s="1"/>
      <c r="UKO63" s="1"/>
      <c r="UKP63" s="1"/>
      <c r="UKQ63" s="1"/>
      <c r="UKR63" s="1"/>
      <c r="UKS63" s="1"/>
      <c r="UKT63" s="1"/>
      <c r="UKU63" s="1"/>
      <c r="UKV63" s="1"/>
      <c r="UKW63" s="1"/>
      <c r="UKX63" s="1"/>
      <c r="UKY63" s="1"/>
      <c r="UKZ63" s="1"/>
      <c r="ULA63" s="1"/>
      <c r="ULB63" s="1"/>
      <c r="ULC63" s="1"/>
      <c r="ULD63" s="1"/>
      <c r="ULE63" s="1"/>
      <c r="ULF63" s="1"/>
      <c r="ULG63" s="1"/>
      <c r="ULH63" s="1"/>
      <c r="ULI63" s="1"/>
      <c r="ULJ63" s="1"/>
      <c r="ULK63" s="1"/>
      <c r="ULL63" s="1"/>
      <c r="ULM63" s="1"/>
      <c r="ULN63" s="1"/>
      <c r="ULO63" s="1"/>
      <c r="ULP63" s="1"/>
      <c r="ULQ63" s="1"/>
      <c r="ULR63" s="1"/>
      <c r="ULS63" s="1"/>
      <c r="ULT63" s="1"/>
      <c r="ULU63" s="1"/>
      <c r="ULV63" s="1"/>
      <c r="ULW63" s="1"/>
      <c r="ULX63" s="1"/>
      <c r="ULY63" s="1"/>
      <c r="ULZ63" s="1"/>
      <c r="UMA63" s="1"/>
      <c r="UMB63" s="1"/>
      <c r="UMC63" s="1"/>
      <c r="UMD63" s="1"/>
      <c r="UME63" s="1"/>
      <c r="UMF63" s="1"/>
      <c r="UMG63" s="1"/>
      <c r="UMH63" s="1"/>
      <c r="UMI63" s="1"/>
      <c r="UMJ63" s="1"/>
      <c r="UMK63" s="1"/>
      <c r="UML63" s="1"/>
      <c r="UMM63" s="1"/>
      <c r="UMN63" s="1"/>
      <c r="UMO63" s="1"/>
      <c r="UMP63" s="1"/>
      <c r="UMQ63" s="1"/>
      <c r="UMR63" s="1"/>
      <c r="UMS63" s="1"/>
      <c r="UMT63" s="1"/>
      <c r="UMU63" s="1"/>
      <c r="UMV63" s="1"/>
      <c r="UMW63" s="1"/>
      <c r="UMX63" s="1"/>
      <c r="UMY63" s="1"/>
      <c r="UMZ63" s="1"/>
      <c r="UNA63" s="1"/>
      <c r="UNB63" s="1"/>
      <c r="UNC63" s="1"/>
      <c r="UND63" s="1"/>
      <c r="UNE63" s="1"/>
      <c r="UNF63" s="1"/>
      <c r="UNG63" s="1"/>
      <c r="UNH63" s="1"/>
      <c r="UNI63" s="1"/>
      <c r="UNJ63" s="1"/>
      <c r="UNK63" s="1"/>
      <c r="UNL63" s="1"/>
      <c r="UNM63" s="1"/>
      <c r="UNN63" s="1"/>
      <c r="UNO63" s="1"/>
      <c r="UNP63" s="1"/>
      <c r="UNQ63" s="1"/>
      <c r="UNR63" s="1"/>
      <c r="UNS63" s="1"/>
      <c r="UNT63" s="1"/>
      <c r="UNU63" s="1"/>
      <c r="UNV63" s="1"/>
      <c r="UNW63" s="1"/>
      <c r="UNX63" s="1"/>
      <c r="UNY63" s="1"/>
      <c r="UNZ63" s="1"/>
      <c r="UOA63" s="1"/>
      <c r="UOB63" s="1"/>
      <c r="UOC63" s="1"/>
      <c r="UOD63" s="1"/>
      <c r="UOE63" s="1"/>
      <c r="UOF63" s="1"/>
      <c r="UOG63" s="1"/>
      <c r="UOH63" s="1"/>
      <c r="UOI63" s="1"/>
      <c r="UOJ63" s="1"/>
      <c r="UOK63" s="1"/>
      <c r="UOL63" s="1"/>
      <c r="UOM63" s="1"/>
      <c r="UON63" s="1"/>
      <c r="UOO63" s="1"/>
      <c r="UOP63" s="1"/>
      <c r="UOQ63" s="1"/>
      <c r="UOR63" s="1"/>
      <c r="UOS63" s="1"/>
      <c r="UOT63" s="1"/>
      <c r="UOU63" s="1"/>
      <c r="UOV63" s="1"/>
      <c r="UOW63" s="1"/>
      <c r="UOX63" s="1"/>
      <c r="UOY63" s="1"/>
      <c r="UOZ63" s="1"/>
      <c r="UPA63" s="1"/>
      <c r="UPB63" s="1"/>
      <c r="UPC63" s="1"/>
      <c r="UPD63" s="1"/>
      <c r="UPE63" s="1"/>
      <c r="UPF63" s="1"/>
      <c r="UPG63" s="1"/>
      <c r="UPH63" s="1"/>
      <c r="UPI63" s="1"/>
      <c r="UPJ63" s="1"/>
      <c r="UPK63" s="1"/>
      <c r="UPL63" s="1"/>
      <c r="UPM63" s="1"/>
      <c r="UPN63" s="1"/>
      <c r="UPO63" s="1"/>
      <c r="UPP63" s="1"/>
      <c r="UPQ63" s="1"/>
      <c r="UPR63" s="1"/>
      <c r="UPS63" s="1"/>
      <c r="UPT63" s="1"/>
      <c r="UPU63" s="1"/>
      <c r="UPV63" s="1"/>
      <c r="UPW63" s="1"/>
      <c r="UPX63" s="1"/>
      <c r="UPY63" s="1"/>
      <c r="UPZ63" s="1"/>
      <c r="UQA63" s="1"/>
      <c r="UQB63" s="1"/>
      <c r="UQC63" s="1"/>
      <c r="UQD63" s="1"/>
      <c r="UQE63" s="1"/>
      <c r="UQF63" s="1"/>
      <c r="UQG63" s="1"/>
      <c r="UQH63" s="1"/>
      <c r="UQI63" s="1"/>
      <c r="UQJ63" s="1"/>
      <c r="UQK63" s="1"/>
      <c r="UQL63" s="1"/>
      <c r="UQM63" s="1"/>
      <c r="UQN63" s="1"/>
      <c r="UQO63" s="1"/>
      <c r="UQP63" s="1"/>
      <c r="UQQ63" s="1"/>
      <c r="UQR63" s="1"/>
      <c r="UQS63" s="1"/>
      <c r="UQT63" s="1"/>
      <c r="UQU63" s="1"/>
      <c r="UQV63" s="1"/>
      <c r="UQW63" s="1"/>
      <c r="UQX63" s="1"/>
      <c r="UQY63" s="1"/>
      <c r="UQZ63" s="1"/>
      <c r="URA63" s="1"/>
      <c r="URB63" s="1"/>
      <c r="URC63" s="1"/>
      <c r="URD63" s="1"/>
      <c r="URE63" s="1"/>
      <c r="URF63" s="1"/>
      <c r="URG63" s="1"/>
      <c r="URH63" s="1"/>
      <c r="URI63" s="1"/>
      <c r="URJ63" s="1"/>
      <c r="URK63" s="1"/>
      <c r="URL63" s="1"/>
      <c r="URM63" s="1"/>
      <c r="URN63" s="1"/>
      <c r="URO63" s="1"/>
      <c r="URP63" s="1"/>
      <c r="URQ63" s="1"/>
      <c r="URR63" s="1"/>
      <c r="URS63" s="1"/>
      <c r="URT63" s="1"/>
      <c r="URU63" s="1"/>
      <c r="URV63" s="1"/>
      <c r="URW63" s="1"/>
      <c r="URX63" s="1"/>
      <c r="URY63" s="1"/>
      <c r="URZ63" s="1"/>
      <c r="USA63" s="1"/>
      <c r="USB63" s="1"/>
      <c r="USC63" s="1"/>
      <c r="USD63" s="1"/>
      <c r="USE63" s="1"/>
      <c r="USF63" s="1"/>
      <c r="USG63" s="1"/>
      <c r="USH63" s="1"/>
      <c r="USI63" s="1"/>
      <c r="USJ63" s="1"/>
      <c r="USK63" s="1"/>
      <c r="USL63" s="1"/>
      <c r="USM63" s="1"/>
      <c r="USN63" s="1"/>
      <c r="USO63" s="1"/>
      <c r="USP63" s="1"/>
      <c r="USQ63" s="1"/>
      <c r="USR63" s="1"/>
      <c r="USS63" s="1"/>
      <c r="UST63" s="1"/>
      <c r="USU63" s="1"/>
      <c r="USV63" s="1"/>
      <c r="USW63" s="1"/>
      <c r="USX63" s="1"/>
      <c r="USY63" s="1"/>
      <c r="USZ63" s="1"/>
      <c r="UTA63" s="1"/>
      <c r="UTB63" s="1"/>
      <c r="UTC63" s="1"/>
      <c r="UTD63" s="1"/>
      <c r="UTE63" s="1"/>
      <c r="UTF63" s="1"/>
      <c r="UTG63" s="1"/>
      <c r="UTH63" s="1"/>
      <c r="UTI63" s="1"/>
      <c r="UTJ63" s="1"/>
      <c r="UTK63" s="1"/>
      <c r="UTL63" s="1"/>
      <c r="UTM63" s="1"/>
      <c r="UTN63" s="1"/>
      <c r="UTO63" s="1"/>
      <c r="UTP63" s="1"/>
      <c r="UTQ63" s="1"/>
      <c r="UTR63" s="1"/>
      <c r="UTS63" s="1"/>
      <c r="UTT63" s="1"/>
      <c r="UTU63" s="1"/>
      <c r="UTV63" s="1"/>
      <c r="UTW63" s="1"/>
      <c r="UTX63" s="1"/>
      <c r="UTY63" s="1"/>
      <c r="UTZ63" s="1"/>
      <c r="UUA63" s="1"/>
      <c r="UUB63" s="1"/>
      <c r="UUC63" s="1"/>
      <c r="UUD63" s="1"/>
      <c r="UUE63" s="1"/>
      <c r="UUF63" s="1"/>
      <c r="UUG63" s="1"/>
      <c r="UUH63" s="1"/>
      <c r="UUI63" s="1"/>
      <c r="UUJ63" s="1"/>
      <c r="UUK63" s="1"/>
      <c r="UUL63" s="1"/>
      <c r="UUM63" s="1"/>
      <c r="UUN63" s="1"/>
      <c r="UUO63" s="1"/>
      <c r="UUP63" s="1"/>
      <c r="UUQ63" s="1"/>
      <c r="UUR63" s="1"/>
      <c r="UUS63" s="1"/>
      <c r="UUT63" s="1"/>
      <c r="UUU63" s="1"/>
      <c r="UUV63" s="1"/>
      <c r="UUW63" s="1"/>
      <c r="UUX63" s="1"/>
      <c r="UUY63" s="1"/>
      <c r="UUZ63" s="1"/>
      <c r="UVA63" s="1"/>
      <c r="UVB63" s="1"/>
      <c r="UVC63" s="1"/>
      <c r="UVD63" s="1"/>
      <c r="UVE63" s="1"/>
      <c r="UVF63" s="1"/>
      <c r="UVG63" s="1"/>
      <c r="UVH63" s="1"/>
      <c r="UVI63" s="1"/>
      <c r="UVJ63" s="1"/>
      <c r="UVK63" s="1"/>
      <c r="UVL63" s="1"/>
      <c r="UVM63" s="1"/>
      <c r="UVN63" s="1"/>
      <c r="UVO63" s="1"/>
      <c r="UVP63" s="1"/>
      <c r="UVQ63" s="1"/>
      <c r="UVR63" s="1"/>
      <c r="UVS63" s="1"/>
      <c r="UVT63" s="1"/>
      <c r="UVU63" s="1"/>
      <c r="UVV63" s="1"/>
      <c r="UVW63" s="1"/>
      <c r="UVX63" s="1"/>
      <c r="UVY63" s="1"/>
      <c r="UVZ63" s="1"/>
      <c r="UWA63" s="1"/>
      <c r="UWB63" s="1"/>
      <c r="UWC63" s="1"/>
      <c r="UWD63" s="1"/>
      <c r="UWE63" s="1"/>
      <c r="UWF63" s="1"/>
      <c r="UWG63" s="1"/>
      <c r="UWH63" s="1"/>
      <c r="UWI63" s="1"/>
      <c r="UWJ63" s="1"/>
      <c r="UWK63" s="1"/>
      <c r="UWL63" s="1"/>
      <c r="UWM63" s="1"/>
      <c r="UWN63" s="1"/>
      <c r="UWO63" s="1"/>
      <c r="UWP63" s="1"/>
      <c r="UWQ63" s="1"/>
      <c r="UWR63" s="1"/>
      <c r="UWS63" s="1"/>
      <c r="UWT63" s="1"/>
      <c r="UWU63" s="1"/>
      <c r="UWV63" s="1"/>
      <c r="UWW63" s="1"/>
      <c r="UWX63" s="1"/>
      <c r="UWY63" s="1"/>
      <c r="UWZ63" s="1"/>
      <c r="UXA63" s="1"/>
      <c r="UXB63" s="1"/>
      <c r="UXC63" s="1"/>
      <c r="UXD63" s="1"/>
      <c r="UXE63" s="1"/>
      <c r="UXF63" s="1"/>
      <c r="UXG63" s="1"/>
      <c r="UXH63" s="1"/>
      <c r="UXI63" s="1"/>
      <c r="UXJ63" s="1"/>
      <c r="UXK63" s="1"/>
      <c r="UXL63" s="1"/>
      <c r="UXM63" s="1"/>
      <c r="UXN63" s="1"/>
      <c r="UXO63" s="1"/>
      <c r="UXP63" s="1"/>
      <c r="UXQ63" s="1"/>
      <c r="UXR63" s="1"/>
      <c r="UXS63" s="1"/>
      <c r="UXT63" s="1"/>
      <c r="UXU63" s="1"/>
      <c r="UXV63" s="1"/>
      <c r="UXW63" s="1"/>
      <c r="UXX63" s="1"/>
      <c r="UXY63" s="1"/>
      <c r="UXZ63" s="1"/>
      <c r="UYA63" s="1"/>
      <c r="UYB63" s="1"/>
      <c r="UYC63" s="1"/>
      <c r="UYD63" s="1"/>
      <c r="UYE63" s="1"/>
      <c r="UYF63" s="1"/>
      <c r="UYG63" s="1"/>
      <c r="UYH63" s="1"/>
      <c r="UYI63" s="1"/>
      <c r="UYJ63" s="1"/>
      <c r="UYK63" s="1"/>
      <c r="UYL63" s="1"/>
      <c r="UYM63" s="1"/>
      <c r="UYN63" s="1"/>
      <c r="UYO63" s="1"/>
      <c r="UYP63" s="1"/>
      <c r="UYQ63" s="1"/>
      <c r="UYR63" s="1"/>
      <c r="UYS63" s="1"/>
      <c r="UYT63" s="1"/>
      <c r="UYU63" s="1"/>
      <c r="UYV63" s="1"/>
      <c r="UYW63" s="1"/>
      <c r="UYX63" s="1"/>
      <c r="UYY63" s="1"/>
      <c r="UYZ63" s="1"/>
      <c r="UZA63" s="1"/>
      <c r="UZB63" s="1"/>
      <c r="UZC63" s="1"/>
      <c r="UZD63" s="1"/>
      <c r="UZE63" s="1"/>
      <c r="UZF63" s="1"/>
      <c r="UZG63" s="1"/>
      <c r="UZH63" s="1"/>
      <c r="UZI63" s="1"/>
      <c r="UZJ63" s="1"/>
      <c r="UZK63" s="1"/>
      <c r="UZL63" s="1"/>
      <c r="UZM63" s="1"/>
      <c r="UZN63" s="1"/>
      <c r="UZO63" s="1"/>
      <c r="UZP63" s="1"/>
      <c r="UZQ63" s="1"/>
      <c r="UZR63" s="1"/>
      <c r="UZS63" s="1"/>
      <c r="UZT63" s="1"/>
      <c r="UZU63" s="1"/>
      <c r="UZV63" s="1"/>
      <c r="UZW63" s="1"/>
      <c r="UZX63" s="1"/>
      <c r="UZY63" s="1"/>
      <c r="UZZ63" s="1"/>
      <c r="VAA63" s="1"/>
      <c r="VAB63" s="1"/>
      <c r="VAC63" s="1"/>
      <c r="VAD63" s="1"/>
      <c r="VAE63" s="1"/>
      <c r="VAF63" s="1"/>
      <c r="VAG63" s="1"/>
      <c r="VAH63" s="1"/>
      <c r="VAI63" s="1"/>
      <c r="VAJ63" s="1"/>
      <c r="VAK63" s="1"/>
      <c r="VAL63" s="1"/>
      <c r="VAM63" s="1"/>
      <c r="VAN63" s="1"/>
      <c r="VAO63" s="1"/>
      <c r="VAP63" s="1"/>
      <c r="VAQ63" s="1"/>
      <c r="VAR63" s="1"/>
      <c r="VAS63" s="1"/>
      <c r="VAT63" s="1"/>
      <c r="VAU63" s="1"/>
      <c r="VAV63" s="1"/>
      <c r="VAW63" s="1"/>
      <c r="VAX63" s="1"/>
      <c r="VAY63" s="1"/>
      <c r="VAZ63" s="1"/>
      <c r="VBA63" s="1"/>
      <c r="VBB63" s="1"/>
      <c r="VBC63" s="1"/>
      <c r="VBD63" s="1"/>
      <c r="VBE63" s="1"/>
      <c r="VBF63" s="1"/>
      <c r="VBG63" s="1"/>
      <c r="VBH63" s="1"/>
      <c r="VBI63" s="1"/>
      <c r="VBJ63" s="1"/>
      <c r="VBK63" s="1"/>
      <c r="VBL63" s="1"/>
      <c r="VBM63" s="1"/>
      <c r="VBN63" s="1"/>
      <c r="VBO63" s="1"/>
      <c r="VBP63" s="1"/>
      <c r="VBQ63" s="1"/>
      <c r="VBR63" s="1"/>
      <c r="VBS63" s="1"/>
      <c r="VBT63" s="1"/>
      <c r="VBU63" s="1"/>
      <c r="VBV63" s="1"/>
      <c r="VBW63" s="1"/>
      <c r="VBX63" s="1"/>
      <c r="VBY63" s="1"/>
      <c r="VBZ63" s="1"/>
      <c r="VCA63" s="1"/>
      <c r="VCB63" s="1"/>
      <c r="VCC63" s="1"/>
      <c r="VCD63" s="1"/>
      <c r="VCE63" s="1"/>
      <c r="VCF63" s="1"/>
      <c r="VCG63" s="1"/>
      <c r="VCH63" s="1"/>
      <c r="VCI63" s="1"/>
      <c r="VCJ63" s="1"/>
      <c r="VCK63" s="1"/>
      <c r="VCL63" s="1"/>
      <c r="VCM63" s="1"/>
      <c r="VCN63" s="1"/>
      <c r="VCO63" s="1"/>
      <c r="VCP63" s="1"/>
      <c r="VCQ63" s="1"/>
      <c r="VCR63" s="1"/>
      <c r="VCS63" s="1"/>
      <c r="VCT63" s="1"/>
      <c r="VCU63" s="1"/>
      <c r="VCV63" s="1"/>
      <c r="VCW63" s="1"/>
      <c r="VCX63" s="1"/>
      <c r="VCY63" s="1"/>
      <c r="VCZ63" s="1"/>
      <c r="VDA63" s="1"/>
      <c r="VDB63" s="1"/>
      <c r="VDC63" s="1"/>
      <c r="VDD63" s="1"/>
      <c r="VDE63" s="1"/>
      <c r="VDF63" s="1"/>
      <c r="VDG63" s="1"/>
      <c r="VDH63" s="1"/>
      <c r="VDI63" s="1"/>
      <c r="VDJ63" s="1"/>
      <c r="VDK63" s="1"/>
      <c r="VDL63" s="1"/>
      <c r="VDM63" s="1"/>
      <c r="VDN63" s="1"/>
      <c r="VDO63" s="1"/>
      <c r="VDP63" s="1"/>
      <c r="VDQ63" s="1"/>
      <c r="VDR63" s="1"/>
      <c r="VDS63" s="1"/>
      <c r="VDT63" s="1"/>
      <c r="VDU63" s="1"/>
      <c r="VDV63" s="1"/>
      <c r="VDW63" s="1"/>
      <c r="VDX63" s="1"/>
      <c r="VDY63" s="1"/>
      <c r="VDZ63" s="1"/>
      <c r="VEA63" s="1"/>
      <c r="VEB63" s="1"/>
      <c r="VEC63" s="1"/>
      <c r="VED63" s="1"/>
      <c r="VEE63" s="1"/>
      <c r="VEF63" s="1"/>
      <c r="VEG63" s="1"/>
      <c r="VEH63" s="1"/>
      <c r="VEI63" s="1"/>
      <c r="VEJ63" s="1"/>
      <c r="VEK63" s="1"/>
      <c r="VEL63" s="1"/>
      <c r="VEM63" s="1"/>
      <c r="VEN63" s="1"/>
      <c r="VEO63" s="1"/>
      <c r="VEP63" s="1"/>
      <c r="VEQ63" s="1"/>
      <c r="VER63" s="1"/>
      <c r="VES63" s="1"/>
      <c r="VET63" s="1"/>
      <c r="VEU63" s="1"/>
      <c r="VEV63" s="1"/>
      <c r="VEW63" s="1"/>
      <c r="VEX63" s="1"/>
      <c r="VEY63" s="1"/>
      <c r="VEZ63" s="1"/>
      <c r="VFA63" s="1"/>
      <c r="VFB63" s="1"/>
      <c r="VFC63" s="1"/>
      <c r="VFD63" s="1"/>
      <c r="VFE63" s="1"/>
      <c r="VFF63" s="1"/>
      <c r="VFG63" s="1"/>
      <c r="VFH63" s="1"/>
      <c r="VFI63" s="1"/>
      <c r="VFJ63" s="1"/>
      <c r="VFK63" s="1"/>
      <c r="VFL63" s="1"/>
      <c r="VFM63" s="1"/>
      <c r="VFN63" s="1"/>
      <c r="VFO63" s="1"/>
      <c r="VFP63" s="1"/>
      <c r="VFQ63" s="1"/>
      <c r="VFR63" s="1"/>
      <c r="VFS63" s="1"/>
      <c r="VFT63" s="1"/>
      <c r="VFU63" s="1"/>
      <c r="VFV63" s="1"/>
      <c r="VFW63" s="1"/>
      <c r="VFX63" s="1"/>
      <c r="VFY63" s="1"/>
      <c r="VFZ63" s="1"/>
      <c r="VGA63" s="1"/>
      <c r="VGB63" s="1"/>
      <c r="VGC63" s="1"/>
      <c r="VGD63" s="1"/>
      <c r="VGE63" s="1"/>
      <c r="VGF63" s="1"/>
      <c r="VGG63" s="1"/>
      <c r="VGH63" s="1"/>
      <c r="VGI63" s="1"/>
      <c r="VGJ63" s="1"/>
      <c r="VGK63" s="1"/>
      <c r="VGL63" s="1"/>
      <c r="VGM63" s="1"/>
      <c r="VGN63" s="1"/>
      <c r="VGO63" s="1"/>
      <c r="VGP63" s="1"/>
      <c r="VGQ63" s="1"/>
      <c r="VGR63" s="1"/>
      <c r="VGS63" s="1"/>
      <c r="VGT63" s="1"/>
      <c r="VGU63" s="1"/>
      <c r="VGV63" s="1"/>
      <c r="VGW63" s="1"/>
      <c r="VGX63" s="1"/>
      <c r="VGY63" s="1"/>
      <c r="VGZ63" s="1"/>
      <c r="VHA63" s="1"/>
      <c r="VHB63" s="1"/>
      <c r="VHC63" s="1"/>
      <c r="VHD63" s="1"/>
      <c r="VHE63" s="1"/>
      <c r="VHF63" s="1"/>
      <c r="VHG63" s="1"/>
      <c r="VHH63" s="1"/>
      <c r="VHI63" s="1"/>
      <c r="VHJ63" s="1"/>
      <c r="VHK63" s="1"/>
      <c r="VHL63" s="1"/>
      <c r="VHM63" s="1"/>
      <c r="VHN63" s="1"/>
      <c r="VHO63" s="1"/>
      <c r="VHP63" s="1"/>
      <c r="VHQ63" s="1"/>
      <c r="VHR63" s="1"/>
      <c r="VHS63" s="1"/>
      <c r="VHT63" s="1"/>
      <c r="VHU63" s="1"/>
      <c r="VHV63" s="1"/>
      <c r="VHW63" s="1"/>
      <c r="VHX63" s="1"/>
      <c r="VHY63" s="1"/>
      <c r="VHZ63" s="1"/>
      <c r="VIA63" s="1"/>
      <c r="VIB63" s="1"/>
      <c r="VIC63" s="1"/>
      <c r="VID63" s="1"/>
      <c r="VIE63" s="1"/>
      <c r="VIF63" s="1"/>
      <c r="VIG63" s="1"/>
      <c r="VIH63" s="1"/>
      <c r="VII63" s="1"/>
      <c r="VIJ63" s="1"/>
      <c r="VIK63" s="1"/>
      <c r="VIL63" s="1"/>
      <c r="VIM63" s="1"/>
      <c r="VIN63" s="1"/>
      <c r="VIO63" s="1"/>
      <c r="VIP63" s="1"/>
      <c r="VIQ63" s="1"/>
      <c r="VIR63" s="1"/>
      <c r="VIS63" s="1"/>
      <c r="VIT63" s="1"/>
      <c r="VIU63" s="1"/>
      <c r="VIV63" s="1"/>
      <c r="VIW63" s="1"/>
      <c r="VIX63" s="1"/>
      <c r="VIY63" s="1"/>
      <c r="VIZ63" s="1"/>
      <c r="VJA63" s="1"/>
      <c r="VJB63" s="1"/>
      <c r="VJC63" s="1"/>
      <c r="VJD63" s="1"/>
      <c r="VJE63" s="1"/>
      <c r="VJF63" s="1"/>
      <c r="VJG63" s="1"/>
      <c r="VJH63" s="1"/>
      <c r="VJI63" s="1"/>
      <c r="VJJ63" s="1"/>
      <c r="VJK63" s="1"/>
      <c r="VJL63" s="1"/>
      <c r="VJM63" s="1"/>
      <c r="VJN63" s="1"/>
      <c r="VJO63" s="1"/>
      <c r="VJP63" s="1"/>
      <c r="VJQ63" s="1"/>
      <c r="VJR63" s="1"/>
      <c r="VJS63" s="1"/>
      <c r="VJT63" s="1"/>
      <c r="VJU63" s="1"/>
      <c r="VJV63" s="1"/>
      <c r="VJW63" s="1"/>
      <c r="VJX63" s="1"/>
      <c r="VJY63" s="1"/>
      <c r="VJZ63" s="1"/>
      <c r="VKA63" s="1"/>
      <c r="VKB63" s="1"/>
      <c r="VKC63" s="1"/>
      <c r="VKD63" s="1"/>
      <c r="VKE63" s="1"/>
      <c r="VKF63" s="1"/>
      <c r="VKG63" s="1"/>
      <c r="VKH63" s="1"/>
      <c r="VKI63" s="1"/>
      <c r="VKJ63" s="1"/>
      <c r="VKK63" s="1"/>
      <c r="VKL63" s="1"/>
      <c r="VKM63" s="1"/>
      <c r="VKN63" s="1"/>
      <c r="VKO63" s="1"/>
      <c r="VKP63" s="1"/>
      <c r="VKQ63" s="1"/>
      <c r="VKR63" s="1"/>
      <c r="VKS63" s="1"/>
      <c r="VKT63" s="1"/>
      <c r="VKU63" s="1"/>
      <c r="VKV63" s="1"/>
      <c r="VKW63" s="1"/>
      <c r="VKX63" s="1"/>
      <c r="VKY63" s="1"/>
      <c r="VKZ63" s="1"/>
      <c r="VLA63" s="1"/>
      <c r="VLB63" s="1"/>
      <c r="VLC63" s="1"/>
      <c r="VLD63" s="1"/>
      <c r="VLE63" s="1"/>
      <c r="VLF63" s="1"/>
      <c r="VLG63" s="1"/>
      <c r="VLH63" s="1"/>
      <c r="VLI63" s="1"/>
      <c r="VLJ63" s="1"/>
      <c r="VLK63" s="1"/>
      <c r="VLL63" s="1"/>
      <c r="VLM63" s="1"/>
      <c r="VLN63" s="1"/>
      <c r="VLO63" s="1"/>
      <c r="VLP63" s="1"/>
      <c r="VLQ63" s="1"/>
      <c r="VLR63" s="1"/>
      <c r="VLS63" s="1"/>
      <c r="VLT63" s="1"/>
      <c r="VLU63" s="1"/>
      <c r="VLV63" s="1"/>
      <c r="VLW63" s="1"/>
      <c r="VLX63" s="1"/>
      <c r="VLY63" s="1"/>
      <c r="VLZ63" s="1"/>
      <c r="VMA63" s="1"/>
      <c r="VMB63" s="1"/>
      <c r="VMC63" s="1"/>
      <c r="VMD63" s="1"/>
      <c r="VME63" s="1"/>
      <c r="VMF63" s="1"/>
      <c r="VMG63" s="1"/>
      <c r="VMH63" s="1"/>
      <c r="VMI63" s="1"/>
      <c r="VMJ63" s="1"/>
      <c r="VMK63" s="1"/>
      <c r="VML63" s="1"/>
      <c r="VMM63" s="1"/>
      <c r="VMN63" s="1"/>
      <c r="VMO63" s="1"/>
      <c r="VMP63" s="1"/>
      <c r="VMQ63" s="1"/>
      <c r="VMR63" s="1"/>
      <c r="VMS63" s="1"/>
      <c r="VMT63" s="1"/>
      <c r="VMU63" s="1"/>
      <c r="VMV63" s="1"/>
      <c r="VMW63" s="1"/>
      <c r="VMX63" s="1"/>
      <c r="VMY63" s="1"/>
      <c r="VMZ63" s="1"/>
      <c r="VNA63" s="1"/>
      <c r="VNB63" s="1"/>
      <c r="VNC63" s="1"/>
      <c r="VND63" s="1"/>
      <c r="VNE63" s="1"/>
      <c r="VNF63" s="1"/>
      <c r="VNG63" s="1"/>
      <c r="VNH63" s="1"/>
      <c r="VNI63" s="1"/>
      <c r="VNJ63" s="1"/>
      <c r="VNK63" s="1"/>
      <c r="VNL63" s="1"/>
      <c r="VNM63" s="1"/>
      <c r="VNN63" s="1"/>
      <c r="VNO63" s="1"/>
      <c r="VNP63" s="1"/>
      <c r="VNQ63" s="1"/>
      <c r="VNR63" s="1"/>
      <c r="VNS63" s="1"/>
      <c r="VNT63" s="1"/>
      <c r="VNU63" s="1"/>
      <c r="VNV63" s="1"/>
      <c r="VNW63" s="1"/>
      <c r="VNX63" s="1"/>
      <c r="VNY63" s="1"/>
      <c r="VNZ63" s="1"/>
      <c r="VOA63" s="1"/>
      <c r="VOB63" s="1"/>
      <c r="VOC63" s="1"/>
      <c r="VOD63" s="1"/>
      <c r="VOE63" s="1"/>
      <c r="VOF63" s="1"/>
      <c r="VOG63" s="1"/>
      <c r="VOH63" s="1"/>
      <c r="VOI63" s="1"/>
      <c r="VOJ63" s="1"/>
      <c r="VOK63" s="1"/>
      <c r="VOL63" s="1"/>
      <c r="VOM63" s="1"/>
      <c r="VON63" s="1"/>
      <c r="VOO63" s="1"/>
      <c r="VOP63" s="1"/>
      <c r="VOQ63" s="1"/>
      <c r="VOR63" s="1"/>
      <c r="VOS63" s="1"/>
      <c r="VOT63" s="1"/>
      <c r="VOU63" s="1"/>
      <c r="VOV63" s="1"/>
      <c r="VOW63" s="1"/>
      <c r="VOX63" s="1"/>
      <c r="VOY63" s="1"/>
      <c r="VOZ63" s="1"/>
      <c r="VPA63" s="1"/>
      <c r="VPB63" s="1"/>
      <c r="VPC63" s="1"/>
      <c r="VPD63" s="1"/>
      <c r="VPE63" s="1"/>
      <c r="VPF63" s="1"/>
      <c r="VPG63" s="1"/>
      <c r="VPH63" s="1"/>
      <c r="VPI63" s="1"/>
      <c r="VPJ63" s="1"/>
      <c r="VPK63" s="1"/>
      <c r="VPL63" s="1"/>
      <c r="VPM63" s="1"/>
      <c r="VPN63" s="1"/>
      <c r="VPO63" s="1"/>
      <c r="VPP63" s="1"/>
      <c r="VPQ63" s="1"/>
      <c r="VPR63" s="1"/>
      <c r="VPS63" s="1"/>
      <c r="VPT63" s="1"/>
      <c r="VPU63" s="1"/>
      <c r="VPV63" s="1"/>
      <c r="VPW63" s="1"/>
      <c r="VPX63" s="1"/>
      <c r="VPY63" s="1"/>
      <c r="VPZ63" s="1"/>
      <c r="VQA63" s="1"/>
      <c r="VQB63" s="1"/>
      <c r="VQC63" s="1"/>
      <c r="VQD63" s="1"/>
      <c r="VQE63" s="1"/>
      <c r="VQF63" s="1"/>
      <c r="VQG63" s="1"/>
      <c r="VQH63" s="1"/>
      <c r="VQI63" s="1"/>
      <c r="VQJ63" s="1"/>
      <c r="VQK63" s="1"/>
      <c r="VQL63" s="1"/>
      <c r="VQM63" s="1"/>
      <c r="VQN63" s="1"/>
      <c r="VQO63" s="1"/>
      <c r="VQP63" s="1"/>
      <c r="VQQ63" s="1"/>
      <c r="VQR63" s="1"/>
      <c r="VQS63" s="1"/>
      <c r="VQT63" s="1"/>
      <c r="VQU63" s="1"/>
      <c r="VQV63" s="1"/>
      <c r="VQW63" s="1"/>
      <c r="VQX63" s="1"/>
      <c r="VQY63" s="1"/>
      <c r="VQZ63" s="1"/>
      <c r="VRA63" s="1"/>
      <c r="VRB63" s="1"/>
      <c r="VRC63" s="1"/>
      <c r="VRD63" s="1"/>
      <c r="VRE63" s="1"/>
      <c r="VRF63" s="1"/>
      <c r="VRG63" s="1"/>
      <c r="VRH63" s="1"/>
      <c r="VRI63" s="1"/>
      <c r="VRJ63" s="1"/>
      <c r="VRK63" s="1"/>
      <c r="VRL63" s="1"/>
      <c r="VRM63" s="1"/>
      <c r="VRN63" s="1"/>
      <c r="VRO63" s="1"/>
      <c r="VRP63" s="1"/>
      <c r="VRQ63" s="1"/>
      <c r="VRR63" s="1"/>
      <c r="VRS63" s="1"/>
      <c r="VRT63" s="1"/>
      <c r="VRU63" s="1"/>
      <c r="VRV63" s="1"/>
      <c r="VRW63" s="1"/>
      <c r="VRX63" s="1"/>
      <c r="VRY63" s="1"/>
      <c r="VRZ63" s="1"/>
      <c r="VSA63" s="1"/>
      <c r="VSB63" s="1"/>
      <c r="VSC63" s="1"/>
      <c r="VSD63" s="1"/>
      <c r="VSE63" s="1"/>
      <c r="VSF63" s="1"/>
      <c r="VSG63" s="1"/>
      <c r="VSH63" s="1"/>
      <c r="VSI63" s="1"/>
      <c r="VSJ63" s="1"/>
      <c r="VSK63" s="1"/>
      <c r="VSL63" s="1"/>
      <c r="VSM63" s="1"/>
      <c r="VSN63" s="1"/>
      <c r="VSO63" s="1"/>
      <c r="VSP63" s="1"/>
      <c r="VSQ63" s="1"/>
      <c r="VSR63" s="1"/>
      <c r="VSS63" s="1"/>
      <c r="VST63" s="1"/>
      <c r="VSU63" s="1"/>
      <c r="VSV63" s="1"/>
      <c r="VSW63" s="1"/>
      <c r="VSX63" s="1"/>
      <c r="VSY63" s="1"/>
      <c r="VSZ63" s="1"/>
      <c r="VTA63" s="1"/>
      <c r="VTB63" s="1"/>
      <c r="VTC63" s="1"/>
      <c r="VTD63" s="1"/>
      <c r="VTE63" s="1"/>
      <c r="VTF63" s="1"/>
      <c r="VTG63" s="1"/>
      <c r="VTH63" s="1"/>
      <c r="VTI63" s="1"/>
      <c r="VTJ63" s="1"/>
      <c r="VTK63" s="1"/>
      <c r="VTL63" s="1"/>
      <c r="VTM63" s="1"/>
      <c r="VTN63" s="1"/>
      <c r="VTO63" s="1"/>
      <c r="VTP63" s="1"/>
      <c r="VTQ63" s="1"/>
      <c r="VTR63" s="1"/>
      <c r="VTS63" s="1"/>
      <c r="VTT63" s="1"/>
      <c r="VTU63" s="1"/>
      <c r="VTV63" s="1"/>
      <c r="VTW63" s="1"/>
      <c r="VTX63" s="1"/>
      <c r="VTY63" s="1"/>
      <c r="VTZ63" s="1"/>
      <c r="VUA63" s="1"/>
      <c r="VUB63" s="1"/>
      <c r="VUC63" s="1"/>
      <c r="VUD63" s="1"/>
      <c r="VUE63" s="1"/>
      <c r="VUF63" s="1"/>
      <c r="VUG63" s="1"/>
      <c r="VUH63" s="1"/>
      <c r="VUI63" s="1"/>
      <c r="VUJ63" s="1"/>
      <c r="VUK63" s="1"/>
      <c r="VUL63" s="1"/>
      <c r="VUM63" s="1"/>
      <c r="VUN63" s="1"/>
      <c r="VUO63" s="1"/>
      <c r="VUP63" s="1"/>
      <c r="VUQ63" s="1"/>
      <c r="VUR63" s="1"/>
      <c r="VUS63" s="1"/>
      <c r="VUT63" s="1"/>
      <c r="VUU63" s="1"/>
      <c r="VUV63" s="1"/>
      <c r="VUW63" s="1"/>
      <c r="VUX63" s="1"/>
      <c r="VUY63" s="1"/>
      <c r="VUZ63" s="1"/>
      <c r="VVA63" s="1"/>
      <c r="VVB63" s="1"/>
      <c r="VVC63" s="1"/>
      <c r="VVD63" s="1"/>
      <c r="VVE63" s="1"/>
      <c r="VVF63" s="1"/>
      <c r="VVG63" s="1"/>
      <c r="VVH63" s="1"/>
      <c r="VVI63" s="1"/>
      <c r="VVJ63" s="1"/>
      <c r="VVK63" s="1"/>
      <c r="VVL63" s="1"/>
      <c r="VVM63" s="1"/>
      <c r="VVN63" s="1"/>
      <c r="VVO63" s="1"/>
      <c r="VVP63" s="1"/>
      <c r="VVQ63" s="1"/>
      <c r="VVR63" s="1"/>
      <c r="VVS63" s="1"/>
      <c r="VVT63" s="1"/>
      <c r="VVU63" s="1"/>
      <c r="VVV63" s="1"/>
      <c r="VVW63" s="1"/>
      <c r="VVX63" s="1"/>
      <c r="VVY63" s="1"/>
      <c r="VVZ63" s="1"/>
      <c r="VWA63" s="1"/>
      <c r="VWB63" s="1"/>
      <c r="VWC63" s="1"/>
      <c r="VWD63" s="1"/>
      <c r="VWE63" s="1"/>
      <c r="VWF63" s="1"/>
      <c r="VWG63" s="1"/>
      <c r="VWH63" s="1"/>
      <c r="VWI63" s="1"/>
      <c r="VWJ63" s="1"/>
      <c r="VWK63" s="1"/>
      <c r="VWL63" s="1"/>
      <c r="VWM63" s="1"/>
      <c r="VWN63" s="1"/>
      <c r="VWO63" s="1"/>
      <c r="VWP63" s="1"/>
      <c r="VWQ63" s="1"/>
      <c r="VWR63" s="1"/>
      <c r="VWS63" s="1"/>
      <c r="VWT63" s="1"/>
      <c r="VWU63" s="1"/>
      <c r="VWV63" s="1"/>
      <c r="VWW63" s="1"/>
      <c r="VWX63" s="1"/>
      <c r="VWY63" s="1"/>
      <c r="VWZ63" s="1"/>
      <c r="VXA63" s="1"/>
      <c r="VXB63" s="1"/>
      <c r="VXC63" s="1"/>
      <c r="VXD63" s="1"/>
      <c r="VXE63" s="1"/>
      <c r="VXF63" s="1"/>
      <c r="VXG63" s="1"/>
      <c r="VXH63" s="1"/>
      <c r="VXI63" s="1"/>
      <c r="VXJ63" s="1"/>
      <c r="VXK63" s="1"/>
      <c r="VXL63" s="1"/>
      <c r="VXM63" s="1"/>
      <c r="VXN63" s="1"/>
      <c r="VXO63" s="1"/>
      <c r="VXP63" s="1"/>
      <c r="VXQ63" s="1"/>
      <c r="VXR63" s="1"/>
      <c r="VXS63" s="1"/>
      <c r="VXT63" s="1"/>
      <c r="VXU63" s="1"/>
      <c r="VXV63" s="1"/>
      <c r="VXW63" s="1"/>
      <c r="VXX63" s="1"/>
      <c r="VXY63" s="1"/>
      <c r="VXZ63" s="1"/>
      <c r="VYA63" s="1"/>
      <c r="VYB63" s="1"/>
      <c r="VYC63" s="1"/>
      <c r="VYD63" s="1"/>
      <c r="VYE63" s="1"/>
      <c r="VYF63" s="1"/>
      <c r="VYG63" s="1"/>
      <c r="VYH63" s="1"/>
      <c r="VYI63" s="1"/>
      <c r="VYJ63" s="1"/>
      <c r="VYK63" s="1"/>
      <c r="VYL63" s="1"/>
      <c r="VYM63" s="1"/>
      <c r="VYN63" s="1"/>
      <c r="VYO63" s="1"/>
      <c r="VYP63" s="1"/>
      <c r="VYQ63" s="1"/>
      <c r="VYR63" s="1"/>
      <c r="VYS63" s="1"/>
      <c r="VYT63" s="1"/>
      <c r="VYU63" s="1"/>
      <c r="VYV63" s="1"/>
      <c r="VYW63" s="1"/>
      <c r="VYX63" s="1"/>
      <c r="VYY63" s="1"/>
      <c r="VYZ63" s="1"/>
      <c r="VZA63" s="1"/>
      <c r="VZB63" s="1"/>
      <c r="VZC63" s="1"/>
      <c r="VZD63" s="1"/>
      <c r="VZE63" s="1"/>
      <c r="VZF63" s="1"/>
      <c r="VZG63" s="1"/>
      <c r="VZH63" s="1"/>
      <c r="VZI63" s="1"/>
      <c r="VZJ63" s="1"/>
      <c r="VZK63" s="1"/>
      <c r="VZL63" s="1"/>
      <c r="VZM63" s="1"/>
      <c r="VZN63" s="1"/>
      <c r="VZO63" s="1"/>
      <c r="VZP63" s="1"/>
      <c r="VZQ63" s="1"/>
      <c r="VZR63" s="1"/>
      <c r="VZS63" s="1"/>
      <c r="VZT63" s="1"/>
      <c r="VZU63" s="1"/>
      <c r="VZV63" s="1"/>
      <c r="VZW63" s="1"/>
      <c r="VZX63" s="1"/>
      <c r="VZY63" s="1"/>
      <c r="VZZ63" s="1"/>
      <c r="WAA63" s="1"/>
      <c r="WAB63" s="1"/>
      <c r="WAC63" s="1"/>
      <c r="WAD63" s="1"/>
      <c r="WAE63" s="1"/>
      <c r="WAF63" s="1"/>
      <c r="WAG63" s="1"/>
      <c r="WAH63" s="1"/>
      <c r="WAI63" s="1"/>
      <c r="WAJ63" s="1"/>
      <c r="WAK63" s="1"/>
      <c r="WAL63" s="1"/>
      <c r="WAM63" s="1"/>
      <c r="WAN63" s="1"/>
      <c r="WAO63" s="1"/>
      <c r="WAP63" s="1"/>
      <c r="WAQ63" s="1"/>
      <c r="WAR63" s="1"/>
      <c r="WAS63" s="1"/>
      <c r="WAT63" s="1"/>
      <c r="WAU63" s="1"/>
      <c r="WAV63" s="1"/>
      <c r="WAW63" s="1"/>
      <c r="WAX63" s="1"/>
      <c r="WAY63" s="1"/>
      <c r="WAZ63" s="1"/>
      <c r="WBA63" s="1"/>
      <c r="WBB63" s="1"/>
      <c r="WBC63" s="1"/>
      <c r="WBD63" s="1"/>
      <c r="WBE63" s="1"/>
      <c r="WBF63" s="1"/>
      <c r="WBG63" s="1"/>
      <c r="WBH63" s="1"/>
      <c r="WBI63" s="1"/>
      <c r="WBJ63" s="1"/>
      <c r="WBK63" s="1"/>
      <c r="WBL63" s="1"/>
      <c r="WBM63" s="1"/>
      <c r="WBN63" s="1"/>
      <c r="WBO63" s="1"/>
      <c r="WBP63" s="1"/>
      <c r="WBQ63" s="1"/>
      <c r="WBR63" s="1"/>
      <c r="WBS63" s="1"/>
      <c r="WBT63" s="1"/>
      <c r="WBU63" s="1"/>
      <c r="WBV63" s="1"/>
      <c r="WBW63" s="1"/>
      <c r="WBX63" s="1"/>
      <c r="WBY63" s="1"/>
      <c r="WBZ63" s="1"/>
      <c r="WCA63" s="1"/>
      <c r="WCB63" s="1"/>
      <c r="WCC63" s="1"/>
      <c r="WCD63" s="1"/>
      <c r="WCE63" s="1"/>
      <c r="WCF63" s="1"/>
      <c r="WCG63" s="1"/>
      <c r="WCH63" s="1"/>
      <c r="WCI63" s="1"/>
      <c r="WCJ63" s="1"/>
      <c r="WCK63" s="1"/>
      <c r="WCL63" s="1"/>
      <c r="WCM63" s="1"/>
      <c r="WCN63" s="1"/>
      <c r="WCO63" s="1"/>
      <c r="WCP63" s="1"/>
      <c r="WCQ63" s="1"/>
      <c r="WCR63" s="1"/>
      <c r="WCS63" s="1"/>
      <c r="WCT63" s="1"/>
      <c r="WCU63" s="1"/>
      <c r="WCV63" s="1"/>
      <c r="WCW63" s="1"/>
      <c r="WCX63" s="1"/>
      <c r="WCY63" s="1"/>
      <c r="WCZ63" s="1"/>
      <c r="WDA63" s="1"/>
      <c r="WDB63" s="1"/>
      <c r="WDC63" s="1"/>
      <c r="WDD63" s="1"/>
      <c r="WDE63" s="1"/>
      <c r="WDF63" s="1"/>
      <c r="WDG63" s="1"/>
      <c r="WDH63" s="1"/>
      <c r="WDI63" s="1"/>
      <c r="WDJ63" s="1"/>
      <c r="WDK63" s="1"/>
      <c r="WDL63" s="1"/>
      <c r="WDM63" s="1"/>
      <c r="WDN63" s="1"/>
      <c r="WDO63" s="1"/>
      <c r="WDP63" s="1"/>
      <c r="WDQ63" s="1"/>
      <c r="WDR63" s="1"/>
      <c r="WDS63" s="1"/>
      <c r="WDT63" s="1"/>
      <c r="WDU63" s="1"/>
      <c r="WDV63" s="1"/>
      <c r="WDW63" s="1"/>
      <c r="WDX63" s="1"/>
      <c r="WDY63" s="1"/>
      <c r="WDZ63" s="1"/>
      <c r="WEA63" s="1"/>
      <c r="WEB63" s="1"/>
      <c r="WEC63" s="1"/>
      <c r="WED63" s="1"/>
      <c r="WEE63" s="1"/>
      <c r="WEF63" s="1"/>
      <c r="WEG63" s="1"/>
      <c r="WEH63" s="1"/>
      <c r="WEI63" s="1"/>
      <c r="WEJ63" s="1"/>
      <c r="WEK63" s="1"/>
      <c r="WEL63" s="1"/>
      <c r="WEM63" s="1"/>
      <c r="WEN63" s="1"/>
      <c r="WEO63" s="1"/>
      <c r="WEP63" s="1"/>
      <c r="WEQ63" s="1"/>
      <c r="WER63" s="1"/>
      <c r="WES63" s="1"/>
      <c r="WET63" s="1"/>
      <c r="WEU63" s="1"/>
      <c r="WEV63" s="1"/>
      <c r="WEW63" s="1"/>
      <c r="WEX63" s="1"/>
      <c r="WEY63" s="1"/>
      <c r="WEZ63" s="1"/>
      <c r="WFA63" s="1"/>
      <c r="WFB63" s="1"/>
      <c r="WFC63" s="1"/>
      <c r="WFD63" s="1"/>
      <c r="WFE63" s="1"/>
      <c r="WFF63" s="1"/>
      <c r="WFG63" s="1"/>
      <c r="WFH63" s="1"/>
      <c r="WFI63" s="1"/>
      <c r="WFJ63" s="1"/>
      <c r="WFK63" s="1"/>
      <c r="WFL63" s="1"/>
      <c r="WFM63" s="1"/>
      <c r="WFN63" s="1"/>
      <c r="WFO63" s="1"/>
      <c r="WFP63" s="1"/>
      <c r="WFQ63" s="1"/>
      <c r="WFR63" s="1"/>
      <c r="WFS63" s="1"/>
      <c r="WFT63" s="1"/>
      <c r="WFU63" s="1"/>
      <c r="WFV63" s="1"/>
      <c r="WFW63" s="1"/>
      <c r="WFX63" s="1"/>
      <c r="WFY63" s="1"/>
      <c r="WFZ63" s="1"/>
      <c r="WGA63" s="1"/>
      <c r="WGB63" s="1"/>
      <c r="WGC63" s="1"/>
      <c r="WGD63" s="1"/>
      <c r="WGE63" s="1"/>
      <c r="WGF63" s="1"/>
      <c r="WGG63" s="1"/>
      <c r="WGH63" s="1"/>
      <c r="WGI63" s="1"/>
      <c r="WGJ63" s="1"/>
      <c r="WGK63" s="1"/>
      <c r="WGL63" s="1"/>
      <c r="WGM63" s="1"/>
      <c r="WGN63" s="1"/>
      <c r="WGO63" s="1"/>
      <c r="WGP63" s="1"/>
      <c r="WGQ63" s="1"/>
      <c r="WGR63" s="1"/>
      <c r="WGS63" s="1"/>
      <c r="WGT63" s="1"/>
      <c r="WGU63" s="1"/>
      <c r="WGV63" s="1"/>
      <c r="WGW63" s="1"/>
      <c r="WGX63" s="1"/>
      <c r="WGY63" s="1"/>
      <c r="WGZ63" s="1"/>
      <c r="WHA63" s="1"/>
      <c r="WHB63" s="1"/>
      <c r="WHC63" s="1"/>
      <c r="WHD63" s="1"/>
      <c r="WHE63" s="1"/>
      <c r="WHF63" s="1"/>
      <c r="WHG63" s="1"/>
      <c r="WHH63" s="1"/>
      <c r="WHI63" s="1"/>
      <c r="WHJ63" s="1"/>
      <c r="WHK63" s="1"/>
      <c r="WHL63" s="1"/>
      <c r="WHM63" s="1"/>
      <c r="WHN63" s="1"/>
      <c r="WHO63" s="1"/>
      <c r="WHP63" s="1"/>
      <c r="WHQ63" s="1"/>
      <c r="WHR63" s="1"/>
      <c r="WHS63" s="1"/>
      <c r="WHT63" s="1"/>
      <c r="WHU63" s="1"/>
      <c r="WHV63" s="1"/>
      <c r="WHW63" s="1"/>
      <c r="WHX63" s="1"/>
      <c r="WHY63" s="1"/>
      <c r="WHZ63" s="1"/>
      <c r="WIA63" s="1"/>
      <c r="WIB63" s="1"/>
      <c r="WIC63" s="1"/>
      <c r="WID63" s="1"/>
      <c r="WIE63" s="1"/>
      <c r="WIF63" s="1"/>
      <c r="WIG63" s="1"/>
      <c r="WIH63" s="1"/>
      <c r="WII63" s="1"/>
      <c r="WIJ63" s="1"/>
      <c r="WIK63" s="1"/>
      <c r="WIL63" s="1"/>
      <c r="WIM63" s="1"/>
      <c r="WIN63" s="1"/>
      <c r="WIO63" s="1"/>
      <c r="WIP63" s="1"/>
      <c r="WIQ63" s="1"/>
      <c r="WIR63" s="1"/>
      <c r="WIS63" s="1"/>
      <c r="WIT63" s="1"/>
      <c r="WIU63" s="1"/>
      <c r="WIV63" s="1"/>
      <c r="WIW63" s="1"/>
      <c r="WIX63" s="1"/>
      <c r="WIY63" s="1"/>
      <c r="WIZ63" s="1"/>
      <c r="WJA63" s="1"/>
      <c r="WJB63" s="1"/>
      <c r="WJC63" s="1"/>
      <c r="WJD63" s="1"/>
      <c r="WJE63" s="1"/>
      <c r="WJF63" s="1"/>
      <c r="WJG63" s="1"/>
      <c r="WJH63" s="1"/>
      <c r="WJI63" s="1"/>
      <c r="WJJ63" s="1"/>
      <c r="WJK63" s="1"/>
      <c r="WJL63" s="1"/>
      <c r="WJM63" s="1"/>
      <c r="WJN63" s="1"/>
      <c r="WJO63" s="1"/>
      <c r="WJP63" s="1"/>
      <c r="WJQ63" s="1"/>
      <c r="WJR63" s="1"/>
      <c r="WJS63" s="1"/>
      <c r="WJT63" s="1"/>
      <c r="WJU63" s="1"/>
      <c r="WJV63" s="1"/>
      <c r="WJW63" s="1"/>
      <c r="WJX63" s="1"/>
      <c r="WJY63" s="1"/>
      <c r="WJZ63" s="1"/>
      <c r="WKA63" s="1"/>
      <c r="WKB63" s="1"/>
      <c r="WKC63" s="1"/>
      <c r="WKD63" s="1"/>
      <c r="WKE63" s="1"/>
      <c r="WKF63" s="1"/>
      <c r="WKG63" s="1"/>
      <c r="WKH63" s="1"/>
      <c r="WKI63" s="1"/>
      <c r="WKJ63" s="1"/>
      <c r="WKK63" s="1"/>
      <c r="WKL63" s="1"/>
      <c r="WKM63" s="1"/>
      <c r="WKN63" s="1"/>
      <c r="WKO63" s="1"/>
      <c r="WKP63" s="1"/>
      <c r="WKQ63" s="1"/>
      <c r="WKR63" s="1"/>
      <c r="WKS63" s="1"/>
      <c r="WKT63" s="1"/>
      <c r="WKU63" s="1"/>
      <c r="WKV63" s="1"/>
      <c r="WKW63" s="1"/>
      <c r="WKX63" s="1"/>
      <c r="WKY63" s="1"/>
      <c r="WKZ63" s="1"/>
      <c r="WLA63" s="1"/>
      <c r="WLB63" s="1"/>
      <c r="WLC63" s="1"/>
      <c r="WLD63" s="1"/>
      <c r="WLE63" s="1"/>
      <c r="WLF63" s="1"/>
      <c r="WLG63" s="1"/>
      <c r="WLH63" s="1"/>
      <c r="WLI63" s="1"/>
      <c r="WLJ63" s="1"/>
      <c r="WLK63" s="1"/>
      <c r="WLL63" s="1"/>
      <c r="WLM63" s="1"/>
      <c r="WLN63" s="1"/>
      <c r="WLO63" s="1"/>
      <c r="WLP63" s="1"/>
      <c r="WLQ63" s="1"/>
      <c r="WLR63" s="1"/>
      <c r="WLS63" s="1"/>
      <c r="WLT63" s="1"/>
      <c r="WLU63" s="1"/>
      <c r="WLV63" s="1"/>
      <c r="WLW63" s="1"/>
      <c r="WLX63" s="1"/>
      <c r="WLY63" s="1"/>
      <c r="WLZ63" s="1"/>
      <c r="WMA63" s="1"/>
      <c r="WMB63" s="1"/>
      <c r="WMC63" s="1"/>
      <c r="WMD63" s="1"/>
      <c r="WME63" s="1"/>
      <c r="WMF63" s="1"/>
      <c r="WMG63" s="1"/>
      <c r="WMH63" s="1"/>
      <c r="WMI63" s="1"/>
      <c r="WMJ63" s="1"/>
      <c r="WMK63" s="1"/>
      <c r="WML63" s="1"/>
      <c r="WMM63" s="1"/>
      <c r="WMN63" s="1"/>
      <c r="WMO63" s="1"/>
      <c r="WMP63" s="1"/>
      <c r="WMQ63" s="1"/>
      <c r="WMR63" s="1"/>
      <c r="WMS63" s="1"/>
      <c r="WMT63" s="1"/>
      <c r="WMU63" s="1"/>
      <c r="WMV63" s="1"/>
      <c r="WMW63" s="1"/>
      <c r="WMX63" s="1"/>
      <c r="WMY63" s="1"/>
      <c r="WMZ63" s="1"/>
      <c r="WNA63" s="1"/>
      <c r="WNB63" s="1"/>
      <c r="WNC63" s="1"/>
      <c r="WND63" s="1"/>
      <c r="WNE63" s="1"/>
      <c r="WNF63" s="1"/>
      <c r="WNG63" s="1"/>
      <c r="WNH63" s="1"/>
      <c r="WNI63" s="1"/>
      <c r="WNJ63" s="1"/>
      <c r="WNK63" s="1"/>
      <c r="WNL63" s="1"/>
      <c r="WNM63" s="1"/>
      <c r="WNN63" s="1"/>
      <c r="WNO63" s="1"/>
      <c r="WNP63" s="1"/>
      <c r="WNQ63" s="1"/>
      <c r="WNR63" s="1"/>
      <c r="WNS63" s="1"/>
      <c r="WNT63" s="1"/>
      <c r="WNU63" s="1"/>
      <c r="WNV63" s="1"/>
      <c r="WNW63" s="1"/>
      <c r="WNX63" s="1"/>
      <c r="WNY63" s="1"/>
      <c r="WNZ63" s="1"/>
      <c r="WOA63" s="1"/>
      <c r="WOB63" s="1"/>
      <c r="WOC63" s="1"/>
      <c r="WOD63" s="1"/>
      <c r="WOE63" s="1"/>
      <c r="WOF63" s="1"/>
      <c r="WOG63" s="1"/>
      <c r="WOH63" s="1"/>
      <c r="WOI63" s="1"/>
      <c r="WOJ63" s="1"/>
      <c r="WOK63" s="1"/>
      <c r="WOL63" s="1"/>
      <c r="WOM63" s="1"/>
      <c r="WON63" s="1"/>
      <c r="WOO63" s="1"/>
      <c r="WOP63" s="1"/>
      <c r="WOQ63" s="1"/>
      <c r="WOR63" s="1"/>
      <c r="WOS63" s="1"/>
      <c r="WOT63" s="1"/>
      <c r="WOU63" s="1"/>
      <c r="WOV63" s="1"/>
      <c r="WOW63" s="1"/>
      <c r="WOX63" s="1"/>
      <c r="WOY63" s="1"/>
      <c r="WOZ63" s="1"/>
      <c r="WPA63" s="1"/>
      <c r="WPB63" s="1"/>
      <c r="WPC63" s="1"/>
      <c r="WPD63" s="1"/>
      <c r="WPE63" s="1"/>
      <c r="WPF63" s="1"/>
      <c r="WPG63" s="1"/>
      <c r="WPH63" s="1"/>
      <c r="WPI63" s="1"/>
      <c r="WPJ63" s="1"/>
      <c r="WPK63" s="1"/>
      <c r="WPL63" s="1"/>
      <c r="WPM63" s="1"/>
      <c r="WPN63" s="1"/>
      <c r="WPO63" s="1"/>
      <c r="WPP63" s="1"/>
      <c r="WPQ63" s="1"/>
      <c r="WPR63" s="1"/>
      <c r="WPS63" s="1"/>
      <c r="WPT63" s="1"/>
      <c r="WPU63" s="1"/>
      <c r="WPV63" s="1"/>
      <c r="WPW63" s="1"/>
      <c r="WPX63" s="1"/>
      <c r="WPY63" s="1"/>
      <c r="WPZ63" s="1"/>
      <c r="WQA63" s="1"/>
      <c r="WQB63" s="1"/>
      <c r="WQC63" s="1"/>
      <c r="WQD63" s="1"/>
      <c r="WQE63" s="1"/>
      <c r="WQF63" s="1"/>
      <c r="WQG63" s="1"/>
      <c r="WQH63" s="1"/>
      <c r="WQI63" s="1"/>
      <c r="WQJ63" s="1"/>
      <c r="WQK63" s="1"/>
      <c r="WQL63" s="1"/>
      <c r="WQM63" s="1"/>
      <c r="WQN63" s="1"/>
      <c r="WQO63" s="1"/>
      <c r="WQP63" s="1"/>
      <c r="WQQ63" s="1"/>
      <c r="WQR63" s="1"/>
      <c r="WQS63" s="1"/>
      <c r="WQT63" s="1"/>
      <c r="WQU63" s="1"/>
      <c r="WQV63" s="1"/>
      <c r="WQW63" s="1"/>
      <c r="WQX63" s="1"/>
      <c r="WQY63" s="1"/>
      <c r="WQZ63" s="1"/>
      <c r="WRA63" s="1"/>
      <c r="WRB63" s="1"/>
      <c r="WRC63" s="1"/>
      <c r="WRD63" s="1"/>
      <c r="WRE63" s="1"/>
      <c r="WRF63" s="1"/>
      <c r="WRG63" s="1"/>
      <c r="WRH63" s="1"/>
      <c r="WRI63" s="1"/>
      <c r="WRJ63" s="1"/>
      <c r="WRK63" s="1"/>
      <c r="WRL63" s="1"/>
      <c r="WRM63" s="1"/>
      <c r="WRN63" s="1"/>
      <c r="WRO63" s="1"/>
      <c r="WRP63" s="1"/>
      <c r="WRQ63" s="1"/>
      <c r="WRR63" s="1"/>
      <c r="WRS63" s="1"/>
      <c r="WRT63" s="1"/>
      <c r="WRU63" s="1"/>
      <c r="WRV63" s="1"/>
      <c r="WRW63" s="1"/>
      <c r="WRX63" s="1"/>
      <c r="WRY63" s="1"/>
      <c r="WRZ63" s="1"/>
      <c r="WSA63" s="1"/>
      <c r="WSB63" s="1"/>
      <c r="WSC63" s="1"/>
      <c r="WSD63" s="1"/>
      <c r="WSE63" s="1"/>
      <c r="WSF63" s="1"/>
      <c r="WSG63" s="1"/>
      <c r="WSH63" s="1"/>
      <c r="WSI63" s="1"/>
      <c r="WSJ63" s="1"/>
      <c r="WSK63" s="1"/>
      <c r="WSL63" s="1"/>
      <c r="WSM63" s="1"/>
      <c r="WSN63" s="1"/>
      <c r="WSO63" s="1"/>
      <c r="WSP63" s="1"/>
      <c r="WSQ63" s="1"/>
      <c r="WSR63" s="1"/>
      <c r="WSS63" s="1"/>
      <c r="WST63" s="1"/>
      <c r="WSU63" s="1"/>
      <c r="WSV63" s="1"/>
      <c r="WSW63" s="1"/>
      <c r="WSX63" s="1"/>
      <c r="WSY63" s="1"/>
      <c r="WSZ63" s="1"/>
      <c r="WTA63" s="1"/>
      <c r="WTB63" s="1"/>
      <c r="WTC63" s="1"/>
      <c r="WTD63" s="1"/>
      <c r="WTE63" s="1"/>
      <c r="WTF63" s="1"/>
      <c r="WTG63" s="1"/>
      <c r="WTH63" s="1"/>
      <c r="WTI63" s="1"/>
      <c r="WTJ63" s="1"/>
      <c r="WTK63" s="1"/>
      <c r="WTL63" s="1"/>
      <c r="WTM63" s="1"/>
      <c r="WTN63" s="1"/>
      <c r="WTO63" s="1"/>
      <c r="WTP63" s="1"/>
      <c r="WTQ63" s="1"/>
      <c r="WTR63" s="1"/>
      <c r="WTS63" s="1"/>
      <c r="WTT63" s="1"/>
      <c r="WTU63" s="1"/>
      <c r="WTV63" s="1"/>
      <c r="WTW63" s="1"/>
      <c r="WTX63" s="1"/>
      <c r="WTY63" s="1"/>
      <c r="WTZ63" s="1"/>
      <c r="WUA63" s="1"/>
      <c r="WUB63" s="1"/>
      <c r="WUC63" s="1"/>
      <c r="WUD63" s="1"/>
      <c r="WUE63" s="1"/>
      <c r="WUF63" s="1"/>
      <c r="WUG63" s="1"/>
      <c r="WUH63" s="1"/>
      <c r="WUI63" s="1"/>
      <c r="WUJ63" s="1"/>
      <c r="WUK63" s="1"/>
      <c r="WUL63" s="1"/>
      <c r="WUM63" s="1"/>
      <c r="WUN63" s="1"/>
      <c r="WUO63" s="1"/>
      <c r="WUP63" s="1"/>
      <c r="WUQ63" s="1"/>
      <c r="WUR63" s="1"/>
      <c r="WUS63" s="1"/>
      <c r="WUT63" s="1"/>
      <c r="WUU63" s="1"/>
      <c r="WUV63" s="1"/>
      <c r="WUW63" s="1"/>
      <c r="WUX63" s="1"/>
      <c r="WUY63" s="1"/>
      <c r="WUZ63" s="1"/>
      <c r="WVA63" s="1"/>
      <c r="WVB63" s="1"/>
      <c r="WVC63" s="1"/>
      <c r="WVD63" s="1"/>
      <c r="WVE63" s="1"/>
      <c r="WVF63" s="1"/>
      <c r="WVG63" s="1"/>
      <c r="WVH63" s="1"/>
      <c r="WVI63" s="1"/>
      <c r="WVJ63" s="1"/>
      <c r="WVK63" s="1"/>
      <c r="WVL63" s="1"/>
      <c r="WVM63" s="1"/>
      <c r="WVN63" s="1"/>
      <c r="WVO63" s="1"/>
      <c r="WVP63" s="1"/>
      <c r="WVQ63" s="1"/>
      <c r="WVR63" s="1"/>
      <c r="WVS63" s="1"/>
      <c r="WVT63" s="1"/>
      <c r="WVU63" s="1"/>
      <c r="WVV63" s="1"/>
      <c r="WVW63" s="1"/>
      <c r="WVX63" s="1"/>
      <c r="WVY63" s="1"/>
      <c r="WVZ63" s="1"/>
      <c r="WWA63" s="1"/>
      <c r="WWB63" s="1"/>
      <c r="WWC63" s="1"/>
      <c r="WWD63" s="1"/>
      <c r="WWE63" s="1"/>
      <c r="WWF63" s="1"/>
      <c r="WWG63" s="1"/>
      <c r="WWH63" s="1"/>
      <c r="WWI63" s="1"/>
      <c r="WWJ63" s="1"/>
      <c r="WWK63" s="1"/>
      <c r="WWL63" s="1"/>
      <c r="WWM63" s="1"/>
      <c r="WWN63" s="1"/>
      <c r="WWO63" s="1"/>
      <c r="WWP63" s="1"/>
      <c r="WWQ63" s="1"/>
      <c r="WWR63" s="1"/>
      <c r="WWS63" s="1"/>
      <c r="WWT63" s="1"/>
      <c r="WWU63" s="1"/>
      <c r="WWV63" s="1"/>
      <c r="WWW63" s="1"/>
      <c r="WWX63" s="1"/>
      <c r="WWY63" s="1"/>
      <c r="WWZ63" s="1"/>
      <c r="WXA63" s="1"/>
      <c r="WXB63" s="1"/>
      <c r="WXC63" s="1"/>
      <c r="WXD63" s="1"/>
      <c r="WXE63" s="1"/>
      <c r="WXF63" s="1"/>
      <c r="WXG63" s="1"/>
      <c r="WXH63" s="1"/>
      <c r="WXI63" s="1"/>
      <c r="WXJ63" s="1"/>
      <c r="WXK63" s="1"/>
      <c r="WXL63" s="1"/>
      <c r="WXM63" s="1"/>
      <c r="WXN63" s="1"/>
      <c r="WXO63" s="1"/>
      <c r="WXP63" s="1"/>
      <c r="WXQ63" s="1"/>
      <c r="WXR63" s="1"/>
      <c r="WXS63" s="1"/>
      <c r="WXT63" s="1"/>
      <c r="WXU63" s="1"/>
      <c r="WXV63" s="1"/>
      <c r="WXW63" s="1"/>
      <c r="WXX63" s="1"/>
      <c r="WXY63" s="1"/>
      <c r="WXZ63" s="1"/>
      <c r="WYA63" s="1"/>
      <c r="WYB63" s="1"/>
      <c r="WYC63" s="1"/>
      <c r="WYD63" s="1"/>
      <c r="WYE63" s="1"/>
      <c r="WYF63" s="1"/>
      <c r="WYG63" s="1"/>
      <c r="WYH63" s="1"/>
      <c r="WYI63" s="1"/>
      <c r="WYJ63" s="1"/>
      <c r="WYK63" s="1"/>
      <c r="WYL63" s="1"/>
      <c r="WYM63" s="1"/>
      <c r="WYN63" s="1"/>
      <c r="WYO63" s="1"/>
      <c r="WYP63" s="1"/>
      <c r="WYQ63" s="1"/>
      <c r="WYR63" s="1"/>
      <c r="WYS63" s="1"/>
      <c r="WYT63" s="1"/>
      <c r="WYU63" s="1"/>
      <c r="WYV63" s="1"/>
      <c r="WYW63" s="1"/>
      <c r="WYX63" s="1"/>
      <c r="WYY63" s="1"/>
      <c r="WYZ63" s="1"/>
      <c r="WZA63" s="1"/>
      <c r="WZB63" s="1"/>
      <c r="WZC63" s="1"/>
      <c r="WZD63" s="1"/>
      <c r="WZE63" s="1"/>
      <c r="WZF63" s="1"/>
      <c r="WZG63" s="1"/>
      <c r="WZH63" s="1"/>
      <c r="WZI63" s="1"/>
      <c r="WZJ63" s="1"/>
      <c r="WZK63" s="1"/>
      <c r="WZL63" s="1"/>
      <c r="WZM63" s="1"/>
      <c r="WZN63" s="1"/>
      <c r="WZO63" s="1"/>
      <c r="WZP63" s="1"/>
      <c r="WZQ63" s="1"/>
      <c r="WZR63" s="1"/>
      <c r="WZS63" s="1"/>
      <c r="WZT63" s="1"/>
      <c r="WZU63" s="1"/>
      <c r="WZV63" s="1"/>
      <c r="WZW63" s="1"/>
      <c r="WZX63" s="1"/>
      <c r="WZY63" s="1"/>
      <c r="WZZ63" s="1"/>
      <c r="XAA63" s="1"/>
      <c r="XAB63" s="1"/>
      <c r="XAC63" s="1"/>
      <c r="XAD63" s="1"/>
      <c r="XAE63" s="1"/>
      <c r="XAF63" s="1"/>
      <c r="XAG63" s="1"/>
      <c r="XAH63" s="1"/>
      <c r="XAI63" s="1"/>
      <c r="XAJ63" s="1"/>
      <c r="XAK63" s="1"/>
      <c r="XAL63" s="1"/>
      <c r="XAM63" s="1"/>
      <c r="XAN63" s="1"/>
      <c r="XAO63" s="1"/>
      <c r="XAP63" s="1"/>
      <c r="XAQ63" s="1"/>
      <c r="XAR63" s="1"/>
      <c r="XAS63" s="1"/>
      <c r="XAT63" s="1"/>
      <c r="XAU63" s="1"/>
      <c r="XAV63" s="1"/>
      <c r="XAW63" s="1"/>
      <c r="XAX63" s="1"/>
      <c r="XAY63" s="1"/>
      <c r="XAZ63" s="1"/>
      <c r="XBA63" s="1"/>
      <c r="XBB63" s="1"/>
      <c r="XBC63" s="1"/>
      <c r="XBD63" s="1"/>
      <c r="XBE63" s="1"/>
      <c r="XBF63" s="1"/>
      <c r="XBG63" s="1"/>
      <c r="XBH63" s="1"/>
      <c r="XBI63" s="1"/>
      <c r="XBJ63" s="1"/>
      <c r="XBK63" s="1"/>
      <c r="XBL63" s="1"/>
      <c r="XBM63" s="1"/>
      <c r="XBN63" s="1"/>
      <c r="XBO63" s="1"/>
      <c r="XBP63" s="1"/>
      <c r="XBQ63" s="1"/>
      <c r="XBR63" s="1"/>
      <c r="XBS63" s="1"/>
    </row>
    <row r="64" spans="1:16295" s="17" customFormat="1" ht="6.95" customHeight="1" x14ac:dyDescent="0.2">
      <c r="A64" s="1"/>
      <c r="B64" s="1"/>
      <c r="C64" s="1"/>
      <c r="D64" s="1"/>
      <c r="E64" s="238">
        <f>E60-D60</f>
        <v>1234930</v>
      </c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240"/>
      <c r="T64" s="745"/>
      <c r="U64" s="745"/>
      <c r="V64" s="745"/>
      <c r="W64" s="745"/>
      <c r="X64" s="745"/>
      <c r="Y64" s="745"/>
      <c r="Z64" s="745"/>
      <c r="AA64" s="745"/>
      <c r="AB64" s="745"/>
      <c r="AC64" s="745"/>
      <c r="AD64" s="745"/>
      <c r="AE64" s="745"/>
      <c r="AF64" s="745"/>
      <c r="AG64" s="745"/>
      <c r="AH64" s="745"/>
      <c r="AI64" s="745"/>
      <c r="AJ64" s="745"/>
      <c r="AK64" s="745"/>
      <c r="AL64" s="745"/>
      <c r="AM64" s="745"/>
      <c r="AN64" s="745"/>
      <c r="AO64" s="745"/>
      <c r="AP64" s="745"/>
      <c r="AQ64" s="745"/>
      <c r="AR64" s="745"/>
      <c r="AS64" s="745"/>
      <c r="AT64" s="745"/>
      <c r="AU64" s="745"/>
      <c r="AV64" s="745"/>
      <c r="AW64" s="745"/>
      <c r="AX64" s="745"/>
      <c r="AY64" s="745"/>
      <c r="AZ64" s="745"/>
      <c r="BA64" s="745"/>
      <c r="BB64" s="745"/>
      <c r="BC64" s="745"/>
      <c r="BD64" s="745"/>
      <c r="BE64" s="745"/>
      <c r="BF64" s="745"/>
      <c r="BG64" s="745"/>
      <c r="BH64" s="745"/>
      <c r="BI64" s="745"/>
      <c r="BJ64" s="745"/>
      <c r="BK64" s="745"/>
      <c r="BL64" s="745"/>
      <c r="BM64" s="745"/>
      <c r="BN64" s="745"/>
      <c r="BO64" s="745"/>
      <c r="BP64" s="745"/>
      <c r="BQ64" s="745"/>
      <c r="BR64" s="745"/>
      <c r="BS64" s="745"/>
      <c r="BT64" s="745"/>
      <c r="BU64" s="745"/>
      <c r="BV64" s="745"/>
      <c r="BW64" s="745"/>
      <c r="BX64" s="745"/>
      <c r="BY64" s="745"/>
      <c r="BZ64" s="745"/>
      <c r="CA64" s="745"/>
      <c r="CB64" s="745"/>
      <c r="CC64" s="745"/>
      <c r="CD64" s="745"/>
      <c r="CE64" s="745"/>
      <c r="CF64" s="745"/>
      <c r="CG64" s="745"/>
      <c r="CH64" s="745"/>
      <c r="CI64" s="745"/>
      <c r="CJ64" s="745"/>
      <c r="CK64" s="745"/>
      <c r="CL64" s="745"/>
      <c r="CM64" s="745"/>
      <c r="CN64" s="745"/>
      <c r="CO64" s="745"/>
      <c r="CP64" s="745"/>
      <c r="CQ64" s="745"/>
      <c r="CR64" s="745"/>
      <c r="CS64" s="745"/>
      <c r="CT64" s="745"/>
      <c r="CU64" s="745"/>
      <c r="CV64" s="745"/>
      <c r="CW64" s="745"/>
      <c r="CX64" s="745"/>
      <c r="CY64" s="745"/>
      <c r="CZ64" s="745"/>
      <c r="DA64" s="745"/>
      <c r="DB64" s="745"/>
      <c r="DC64" s="745"/>
      <c r="DD64" s="745"/>
      <c r="DE64" s="745"/>
      <c r="DF64" s="745"/>
      <c r="DG64" s="745"/>
      <c r="DH64" s="745"/>
      <c r="DI64" s="745"/>
      <c r="DJ64" s="745"/>
      <c r="DK64" s="745"/>
      <c r="DL64" s="340"/>
      <c r="DM64" s="340"/>
      <c r="DN64" s="340"/>
      <c r="DO64" s="340"/>
      <c r="DP64" s="340"/>
      <c r="DQ64" s="340"/>
      <c r="DR64" s="340"/>
      <c r="DS64" s="340"/>
      <c r="DT64" s="340"/>
      <c r="DU64" s="340"/>
      <c r="DV64" s="340"/>
      <c r="DW64" s="340"/>
      <c r="DX64" s="340"/>
      <c r="DY64" s="340"/>
      <c r="DZ64" s="255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</row>
    <row r="65" spans="1:16295" s="17" customFormat="1" ht="6.95" customHeight="1" x14ac:dyDescent="0.2">
      <c r="A65" s="1"/>
      <c r="B65" s="1"/>
      <c r="C65" s="1"/>
      <c r="D65" s="1"/>
      <c r="E65" s="46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C65" s="338"/>
      <c r="BD65" s="338"/>
      <c r="BE65" s="338"/>
      <c r="BF65" s="338"/>
      <c r="BG65" s="338"/>
      <c r="BH65" s="338"/>
      <c r="BI65" s="338"/>
      <c r="BJ65" s="338"/>
      <c r="BK65" s="338"/>
      <c r="BL65" s="338"/>
      <c r="BM65" s="338"/>
      <c r="BN65" s="338"/>
      <c r="BO65" s="338"/>
      <c r="BP65" s="338"/>
      <c r="BQ65" s="338"/>
      <c r="BR65" s="338"/>
      <c r="BS65" s="338"/>
      <c r="BT65" s="338"/>
      <c r="BU65" s="338"/>
      <c r="BV65" s="338"/>
      <c r="BW65" s="338"/>
      <c r="BX65" s="338"/>
      <c r="BY65" s="338"/>
      <c r="BZ65" s="338"/>
      <c r="CA65" s="338"/>
      <c r="CB65" s="338"/>
      <c r="CC65" s="338"/>
      <c r="CD65" s="338"/>
      <c r="CE65" s="338"/>
      <c r="CF65" s="338"/>
      <c r="CG65" s="338"/>
      <c r="CH65" s="338"/>
      <c r="CI65" s="339"/>
      <c r="CJ65" s="339"/>
      <c r="CK65" s="339"/>
      <c r="CL65" s="339"/>
      <c r="CM65" s="339"/>
      <c r="CN65" s="339"/>
      <c r="CO65" s="339"/>
      <c r="CP65" s="339"/>
      <c r="CQ65" s="339"/>
      <c r="CR65" s="339"/>
      <c r="CS65" s="339"/>
      <c r="CT65" s="339"/>
      <c r="CU65" s="339"/>
      <c r="CV65" s="339"/>
      <c r="CW65" s="339"/>
      <c r="CX65" s="339"/>
      <c r="CY65" s="339"/>
      <c r="CZ65" s="339"/>
      <c r="DA65" s="339"/>
      <c r="DB65" s="339"/>
      <c r="DC65" s="339"/>
      <c r="DD65" s="339"/>
      <c r="DE65" s="339"/>
      <c r="DF65" s="339"/>
      <c r="DG65" s="339"/>
      <c r="DH65" s="339"/>
      <c r="DI65" s="339"/>
      <c r="DJ65" s="339"/>
      <c r="DK65" s="339"/>
      <c r="DL65" s="339"/>
      <c r="DM65" s="339"/>
      <c r="DN65" s="339"/>
      <c r="DO65" s="339"/>
      <c r="DP65" s="339"/>
      <c r="DQ65" s="339"/>
      <c r="DR65" s="339"/>
      <c r="DS65" s="339"/>
      <c r="DT65" s="339"/>
      <c r="DU65" s="339"/>
      <c r="DV65" s="339"/>
      <c r="DW65" s="339"/>
      <c r="DX65" s="339"/>
      <c r="DY65" s="20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</row>
  </sheetData>
  <mergeCells count="2358">
    <mergeCell ref="AP3:AQ3"/>
    <mergeCell ref="AB3:AC3"/>
    <mergeCell ref="AD3:AE3"/>
    <mergeCell ref="AF3:AG3"/>
    <mergeCell ref="AH3:AI3"/>
    <mergeCell ref="AJ3:AK3"/>
    <mergeCell ref="AL3:AM3"/>
    <mergeCell ref="AN3:AO3"/>
    <mergeCell ref="B3:D3"/>
    <mergeCell ref="B2:D2"/>
    <mergeCell ref="T2:AQ2"/>
    <mergeCell ref="AR2:BO2"/>
    <mergeCell ref="BP2:CM2"/>
    <mergeCell ref="CN2:DK2"/>
    <mergeCell ref="DL2:EC2"/>
    <mergeCell ref="T19:AQ19"/>
    <mergeCell ref="T25:AQ25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R3:AS3"/>
    <mergeCell ref="AT3:AU3"/>
    <mergeCell ref="AV3:AW3"/>
    <mergeCell ref="AX3:AY3"/>
    <mergeCell ref="AZ3:BA3"/>
    <mergeCell ref="B5:D5"/>
    <mergeCell ref="EM5:EN5"/>
    <mergeCell ref="T3:U3"/>
    <mergeCell ref="V3:W3"/>
    <mergeCell ref="X3:Y3"/>
    <mergeCell ref="Z3:AA3"/>
    <mergeCell ref="DV3:DW3"/>
    <mergeCell ref="DX3:DY3"/>
    <mergeCell ref="DZ3:EA3"/>
    <mergeCell ref="EB3:EC3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CP3:CQ3"/>
    <mergeCell ref="CR3:CS3"/>
    <mergeCell ref="CT3:CU3"/>
    <mergeCell ref="CV3:CW3"/>
    <mergeCell ref="BZ3:CA3"/>
    <mergeCell ref="CB3:CC3"/>
    <mergeCell ref="CD3:CE3"/>
    <mergeCell ref="CF3:CG3"/>
    <mergeCell ref="AN7:AO7"/>
    <mergeCell ref="AP7:AQ7"/>
    <mergeCell ref="AB7:AC7"/>
    <mergeCell ref="AD7:AE7"/>
    <mergeCell ref="AF7:AG7"/>
    <mergeCell ref="AH7:AI7"/>
    <mergeCell ref="AJ7:AK7"/>
    <mergeCell ref="AL7:AM7"/>
    <mergeCell ref="DL6:EC6"/>
    <mergeCell ref="EE6:EH7"/>
    <mergeCell ref="EK6:EN7"/>
    <mergeCell ref="T7:U7"/>
    <mergeCell ref="V7:W7"/>
    <mergeCell ref="X7:Y7"/>
    <mergeCell ref="Z7:AA7"/>
    <mergeCell ref="T6:AQ6"/>
    <mergeCell ref="AR6:BO6"/>
    <mergeCell ref="BP6:CM6"/>
    <mergeCell ref="CN6:DK6"/>
    <mergeCell ref="CH7:CI7"/>
    <mergeCell ref="BL7:BM7"/>
    <mergeCell ref="BN7:BO7"/>
    <mergeCell ref="BP7:BQ7"/>
    <mergeCell ref="BR7:BS7"/>
    <mergeCell ref="BT7:BU7"/>
    <mergeCell ref="BV7:BW7"/>
    <mergeCell ref="AZ7:BA7"/>
    <mergeCell ref="BB7:BC7"/>
    <mergeCell ref="H7:I7"/>
    <mergeCell ref="J7:K7"/>
    <mergeCell ref="L7:M7"/>
    <mergeCell ref="N7:O7"/>
    <mergeCell ref="DT7:DU7"/>
    <mergeCell ref="DV7:DW7"/>
    <mergeCell ref="DX7:DY7"/>
    <mergeCell ref="DZ7:EA7"/>
    <mergeCell ref="EB7:EC7"/>
    <mergeCell ref="DH7:DI7"/>
    <mergeCell ref="DJ7:DK7"/>
    <mergeCell ref="DL7:DM7"/>
    <mergeCell ref="DN7:DO7"/>
    <mergeCell ref="DP7:DQ7"/>
    <mergeCell ref="DR7:DS7"/>
    <mergeCell ref="CV7:CW7"/>
    <mergeCell ref="CX7:CY7"/>
    <mergeCell ref="CZ7:DA7"/>
    <mergeCell ref="DB7:DC7"/>
    <mergeCell ref="DD7:DE7"/>
    <mergeCell ref="DF7:DG7"/>
    <mergeCell ref="CJ7:CK7"/>
    <mergeCell ref="CL7:CM7"/>
    <mergeCell ref="CN7:CO7"/>
    <mergeCell ref="CP7:CQ7"/>
    <mergeCell ref="CR7:CS7"/>
    <mergeCell ref="CT7:CU7"/>
    <mergeCell ref="BX7:BY7"/>
    <mergeCell ref="BZ7:CA7"/>
    <mergeCell ref="CB7:CC7"/>
    <mergeCell ref="CD7:CE7"/>
    <mergeCell ref="CF7:CG7"/>
    <mergeCell ref="AR10:AS10"/>
    <mergeCell ref="AT10:AU10"/>
    <mergeCell ref="AV10:AW10"/>
    <mergeCell ref="AX10:AY10"/>
    <mergeCell ref="AZ10:BA10"/>
    <mergeCell ref="BB10:BC10"/>
    <mergeCell ref="T10:U10"/>
    <mergeCell ref="AB10:AC10"/>
    <mergeCell ref="AD10:AE10"/>
    <mergeCell ref="BD7:BE7"/>
    <mergeCell ref="BF7:BG7"/>
    <mergeCell ref="BH7:BI7"/>
    <mergeCell ref="BJ7:BK7"/>
    <mergeCell ref="AR7:AS7"/>
    <mergeCell ref="AT7:AU7"/>
    <mergeCell ref="AV7:AW7"/>
    <mergeCell ref="AX7:AY7"/>
    <mergeCell ref="J10:K10"/>
    <mergeCell ref="AF10:AG10"/>
    <mergeCell ref="AH10:AI10"/>
    <mergeCell ref="AJ10:AK10"/>
    <mergeCell ref="AL10:AM10"/>
    <mergeCell ref="AN10:AO10"/>
    <mergeCell ref="AP10:AQ10"/>
    <mergeCell ref="EM9:EN9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DX10:DY10"/>
    <mergeCell ref="DZ10:EA10"/>
    <mergeCell ref="EB10:EC10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BD11:BE11"/>
    <mergeCell ref="BF11:BG11"/>
    <mergeCell ref="BH11:BI11"/>
    <mergeCell ref="BJ11:BK11"/>
    <mergeCell ref="BL11:BM11"/>
    <mergeCell ref="BN11:BO11"/>
    <mergeCell ref="CX11:CY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CN11:CO11"/>
    <mergeCell ref="CP11:CQ11"/>
    <mergeCell ref="CR11:CS11"/>
    <mergeCell ref="CT11:CU11"/>
    <mergeCell ref="CV11:CW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AX12:AY12"/>
    <mergeCell ref="AZ12:BA12"/>
    <mergeCell ref="BB12:BC12"/>
    <mergeCell ref="BD12:BE12"/>
    <mergeCell ref="BF12:BG12"/>
    <mergeCell ref="BH12:BI12"/>
    <mergeCell ref="AR12:AS12"/>
    <mergeCell ref="AT12:AU12"/>
    <mergeCell ref="AV12:AW12"/>
    <mergeCell ref="AL12:AM12"/>
    <mergeCell ref="AN12:AO12"/>
    <mergeCell ref="AP12:AQ12"/>
    <mergeCell ref="T12:U12"/>
    <mergeCell ref="V12:W12"/>
    <mergeCell ref="X12:Y12"/>
    <mergeCell ref="Z12:AA12"/>
    <mergeCell ref="EV11:EW11"/>
    <mergeCell ref="DX11:DY11"/>
    <mergeCell ref="DZ11:EA11"/>
    <mergeCell ref="EB11:EC11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DH11:DI11"/>
    <mergeCell ref="DJ11:DK11"/>
    <mergeCell ref="CH12:CI12"/>
    <mergeCell ref="CJ12:CK12"/>
    <mergeCell ref="CL12:CM12"/>
    <mergeCell ref="CN12:CO12"/>
    <mergeCell ref="CP12:CQ12"/>
    <mergeCell ref="CR12:CS12"/>
    <mergeCell ref="BV12:BW12"/>
    <mergeCell ref="BX12:BY12"/>
    <mergeCell ref="BZ12:CA12"/>
    <mergeCell ref="CB12:CC12"/>
    <mergeCell ref="CD12:CE12"/>
    <mergeCell ref="CF12:CG12"/>
    <mergeCell ref="BJ12:BK12"/>
    <mergeCell ref="BL12:BM12"/>
    <mergeCell ref="BN12:BO12"/>
    <mergeCell ref="BP12:BQ12"/>
    <mergeCell ref="BR12:BS12"/>
    <mergeCell ref="BT12:BU12"/>
    <mergeCell ref="BD13:BE13"/>
    <mergeCell ref="BF13:BG13"/>
    <mergeCell ref="BH13:BI13"/>
    <mergeCell ref="AR13:AS13"/>
    <mergeCell ref="AT13:AU13"/>
    <mergeCell ref="AV13:AW13"/>
    <mergeCell ref="AL13:AM13"/>
    <mergeCell ref="AN13:AO13"/>
    <mergeCell ref="AP13:AQ13"/>
    <mergeCell ref="T13:U13"/>
    <mergeCell ref="V13:W13"/>
    <mergeCell ref="X13:Y13"/>
    <mergeCell ref="Z13:AA13"/>
    <mergeCell ref="EV12:EW12"/>
    <mergeCell ref="DR12:DS12"/>
    <mergeCell ref="DT12:DU12"/>
    <mergeCell ref="DV12:DW12"/>
    <mergeCell ref="DX12:DY12"/>
    <mergeCell ref="DZ12:EA12"/>
    <mergeCell ref="EB12:EC12"/>
    <mergeCell ref="DF12:DG12"/>
    <mergeCell ref="DH12:DI12"/>
    <mergeCell ref="DJ12:DK12"/>
    <mergeCell ref="DL12:DM12"/>
    <mergeCell ref="DN12:DO12"/>
    <mergeCell ref="DP12:DQ12"/>
    <mergeCell ref="CT12:CU12"/>
    <mergeCell ref="CV12:CW12"/>
    <mergeCell ref="CX12:CY12"/>
    <mergeCell ref="CZ12:DA12"/>
    <mergeCell ref="DB12:DC12"/>
    <mergeCell ref="DD12:DE12"/>
    <mergeCell ref="EB13:EC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AT14:AU14"/>
    <mergeCell ref="AV14:AW14"/>
    <mergeCell ref="AX14:AY14"/>
    <mergeCell ref="AZ14:BA14"/>
    <mergeCell ref="BB14:BC14"/>
    <mergeCell ref="BD14:BE14"/>
    <mergeCell ref="AR14:AS14"/>
    <mergeCell ref="AH14:AI14"/>
    <mergeCell ref="AJ14:AK14"/>
    <mergeCell ref="AL14:AM14"/>
    <mergeCell ref="AN14:AO14"/>
    <mergeCell ref="AP14:AQ14"/>
    <mergeCell ref="DR13:DS13"/>
    <mergeCell ref="DT13:DU13"/>
    <mergeCell ref="DV13:DW13"/>
    <mergeCell ref="DX13:DY13"/>
    <mergeCell ref="DZ13:EA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CD14:CE14"/>
    <mergeCell ref="CF14:CG14"/>
    <mergeCell ref="CH14:CI14"/>
    <mergeCell ref="CJ14:CK14"/>
    <mergeCell ref="CL14:CM14"/>
    <mergeCell ref="CN14:CO14"/>
    <mergeCell ref="BR14:BS14"/>
    <mergeCell ref="BT14:BU14"/>
    <mergeCell ref="BV14:BW14"/>
    <mergeCell ref="BX14:BY14"/>
    <mergeCell ref="BZ14:CA14"/>
    <mergeCell ref="CB14:CC14"/>
    <mergeCell ref="BF14:BG14"/>
    <mergeCell ref="BH14:BI14"/>
    <mergeCell ref="BJ14:BK14"/>
    <mergeCell ref="BL14:BM14"/>
    <mergeCell ref="BN14:BO14"/>
    <mergeCell ref="BP14:BQ14"/>
    <mergeCell ref="AR15:AS15"/>
    <mergeCell ref="AT15:AU15"/>
    <mergeCell ref="AV15:AW15"/>
    <mergeCell ref="AX15:AY15"/>
    <mergeCell ref="AZ15:BA15"/>
    <mergeCell ref="AP15:AQ15"/>
    <mergeCell ref="AD15:AE15"/>
    <mergeCell ref="AF15:AG15"/>
    <mergeCell ref="AH15:AI15"/>
    <mergeCell ref="AJ15:AK15"/>
    <mergeCell ref="AL15:AM15"/>
    <mergeCell ref="AN15:AO15"/>
    <mergeCell ref="DZ14:EA14"/>
    <mergeCell ref="EB14:EC14"/>
    <mergeCell ref="DN14:DO14"/>
    <mergeCell ref="DP14:DQ14"/>
    <mergeCell ref="DR14:DS14"/>
    <mergeCell ref="DT14:DU14"/>
    <mergeCell ref="DV14:DW14"/>
    <mergeCell ref="DX14:DY14"/>
    <mergeCell ref="DB14:DC14"/>
    <mergeCell ref="DD14:DE14"/>
    <mergeCell ref="DF14:DG14"/>
    <mergeCell ref="DH14:DI14"/>
    <mergeCell ref="DJ14:DK14"/>
    <mergeCell ref="DL14:DM14"/>
    <mergeCell ref="CP14:CQ14"/>
    <mergeCell ref="CR14:CS14"/>
    <mergeCell ref="CT14:CU14"/>
    <mergeCell ref="CV14:CW14"/>
    <mergeCell ref="CX14:CY14"/>
    <mergeCell ref="CZ14:DA14"/>
    <mergeCell ref="CR15:CS15"/>
    <mergeCell ref="CT15:CU15"/>
    <mergeCell ref="CV15:CW15"/>
    <mergeCell ref="BZ15:CA15"/>
    <mergeCell ref="CB15:CC15"/>
    <mergeCell ref="CD15:CE15"/>
    <mergeCell ref="CF15:CG15"/>
    <mergeCell ref="CH15:CI15"/>
    <mergeCell ref="CJ15:CK15"/>
    <mergeCell ref="BN15:BO15"/>
    <mergeCell ref="BP15:BQ15"/>
    <mergeCell ref="BR15:BS15"/>
    <mergeCell ref="BT15:BU15"/>
    <mergeCell ref="BV15:BW15"/>
    <mergeCell ref="BX15:BY15"/>
    <mergeCell ref="BB15:BC15"/>
    <mergeCell ref="BD15:BE15"/>
    <mergeCell ref="BF15:BG15"/>
    <mergeCell ref="BH15:BI15"/>
    <mergeCell ref="BJ15:BK15"/>
    <mergeCell ref="BL15:BM15"/>
    <mergeCell ref="BD16:BE16"/>
    <mergeCell ref="BF16:BG16"/>
    <mergeCell ref="BH16:BI16"/>
    <mergeCell ref="AR16:AS16"/>
    <mergeCell ref="AT16:AU16"/>
    <mergeCell ref="AV16:AW16"/>
    <mergeCell ref="AL16:AM16"/>
    <mergeCell ref="AN16:AO16"/>
    <mergeCell ref="AP16:AQ16"/>
    <mergeCell ref="T16:U16"/>
    <mergeCell ref="V16:W16"/>
    <mergeCell ref="X16:Y16"/>
    <mergeCell ref="Z16:AA16"/>
    <mergeCell ref="DV15:DW15"/>
    <mergeCell ref="DX15:DY15"/>
    <mergeCell ref="DZ15:EA15"/>
    <mergeCell ref="EB15:EC15"/>
    <mergeCell ref="DJ15:DK15"/>
    <mergeCell ref="DL15:DM15"/>
    <mergeCell ref="DN15:DO15"/>
    <mergeCell ref="DP15:DQ15"/>
    <mergeCell ref="DR15:DS15"/>
    <mergeCell ref="DT15:DU15"/>
    <mergeCell ref="CX15:CY15"/>
    <mergeCell ref="CZ15:DA15"/>
    <mergeCell ref="DB15:DC15"/>
    <mergeCell ref="DD15:DE15"/>
    <mergeCell ref="DF15:DG15"/>
    <mergeCell ref="DH15:DI15"/>
    <mergeCell ref="CL15:CM15"/>
    <mergeCell ref="CN15:CO15"/>
    <mergeCell ref="CP15:CQ15"/>
    <mergeCell ref="EB16:EC16"/>
    <mergeCell ref="DF16:DG16"/>
    <mergeCell ref="DH16:DI16"/>
    <mergeCell ref="DJ16:DK16"/>
    <mergeCell ref="DL16:DM16"/>
    <mergeCell ref="DN16:DO16"/>
    <mergeCell ref="DP16:DQ16"/>
    <mergeCell ref="CT16:CU16"/>
    <mergeCell ref="CV16:CW16"/>
    <mergeCell ref="CX16:CY16"/>
    <mergeCell ref="CZ16:DA16"/>
    <mergeCell ref="DB16:DC16"/>
    <mergeCell ref="DD16:DE16"/>
    <mergeCell ref="CH16:CI16"/>
    <mergeCell ref="CJ16:CK16"/>
    <mergeCell ref="CL16:CM16"/>
    <mergeCell ref="CN16:CO16"/>
    <mergeCell ref="CP16:CQ16"/>
    <mergeCell ref="CR16:CS16"/>
    <mergeCell ref="AT17:AU17"/>
    <mergeCell ref="AV17:AW17"/>
    <mergeCell ref="AX17:AY17"/>
    <mergeCell ref="AZ17:BA17"/>
    <mergeCell ref="BB17:BC17"/>
    <mergeCell ref="BD17:BE17"/>
    <mergeCell ref="AR17:AS17"/>
    <mergeCell ref="AH17:AI17"/>
    <mergeCell ref="AJ17:AK17"/>
    <mergeCell ref="AL17:AM17"/>
    <mergeCell ref="AN17:AO17"/>
    <mergeCell ref="AP17:AQ17"/>
    <mergeCell ref="DR16:DS16"/>
    <mergeCell ref="DT16:DU16"/>
    <mergeCell ref="DV16:DW16"/>
    <mergeCell ref="DX16:DY16"/>
    <mergeCell ref="DZ16:EA16"/>
    <mergeCell ref="BV16:BW16"/>
    <mergeCell ref="BX16:BY16"/>
    <mergeCell ref="BZ16:CA16"/>
    <mergeCell ref="CB16:CC16"/>
    <mergeCell ref="CD16:CE16"/>
    <mergeCell ref="CF16:CG16"/>
    <mergeCell ref="BJ16:BK16"/>
    <mergeCell ref="BL16:BM16"/>
    <mergeCell ref="BN16:BO16"/>
    <mergeCell ref="BP16:BQ16"/>
    <mergeCell ref="BR16:BS16"/>
    <mergeCell ref="BT16:BU16"/>
    <mergeCell ref="AX16:AY16"/>
    <mergeCell ref="AZ16:BA16"/>
    <mergeCell ref="BB16:BC16"/>
    <mergeCell ref="CD17:CE17"/>
    <mergeCell ref="CF17:CG17"/>
    <mergeCell ref="CH17:CI17"/>
    <mergeCell ref="CJ17:CK17"/>
    <mergeCell ref="CL17:CM17"/>
    <mergeCell ref="CN17:CO17"/>
    <mergeCell ref="BR17:BS17"/>
    <mergeCell ref="BT17:BU17"/>
    <mergeCell ref="BV17:BW17"/>
    <mergeCell ref="BX17:BY17"/>
    <mergeCell ref="BZ17:CA17"/>
    <mergeCell ref="CB17:CC17"/>
    <mergeCell ref="BF17:BG17"/>
    <mergeCell ref="BH17:BI17"/>
    <mergeCell ref="BJ17:BK17"/>
    <mergeCell ref="BL17:BM17"/>
    <mergeCell ref="BN17:BO17"/>
    <mergeCell ref="BP17:BQ17"/>
    <mergeCell ref="AR18:AS18"/>
    <mergeCell ref="AT18:AU18"/>
    <mergeCell ref="AV18:AW18"/>
    <mergeCell ref="AX18:AY18"/>
    <mergeCell ref="AZ18:BA18"/>
    <mergeCell ref="AP18:AQ18"/>
    <mergeCell ref="AD18:AE18"/>
    <mergeCell ref="AF18:AG18"/>
    <mergeCell ref="AH18:AI18"/>
    <mergeCell ref="AJ18:AK18"/>
    <mergeCell ref="AL18:AM18"/>
    <mergeCell ref="AN18:AO18"/>
    <mergeCell ref="DZ17:EA17"/>
    <mergeCell ref="EB17:EC17"/>
    <mergeCell ref="DN17:DO17"/>
    <mergeCell ref="DP17:DQ17"/>
    <mergeCell ref="DR17:DS17"/>
    <mergeCell ref="DT17:DU17"/>
    <mergeCell ref="DV17:DW17"/>
    <mergeCell ref="DX17:DY17"/>
    <mergeCell ref="DB17:DC17"/>
    <mergeCell ref="DD17:DE17"/>
    <mergeCell ref="DF17:DG17"/>
    <mergeCell ref="DH17:DI17"/>
    <mergeCell ref="DJ17:DK17"/>
    <mergeCell ref="DL17:DM17"/>
    <mergeCell ref="CP17:CQ17"/>
    <mergeCell ref="CR17:CS17"/>
    <mergeCell ref="CT17:CU17"/>
    <mergeCell ref="CV17:CW17"/>
    <mergeCell ref="CX17:CY17"/>
    <mergeCell ref="CZ17:DA17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BB18:BC18"/>
    <mergeCell ref="BD18:BE18"/>
    <mergeCell ref="BF18:BG18"/>
    <mergeCell ref="BH18:BI18"/>
    <mergeCell ref="BJ18:BK18"/>
    <mergeCell ref="BL18:BM18"/>
    <mergeCell ref="BH19:BI19"/>
    <mergeCell ref="AR19:AS19"/>
    <mergeCell ref="AT19:AU19"/>
    <mergeCell ref="AV19:AW19"/>
    <mergeCell ref="DV18:DW18"/>
    <mergeCell ref="DX18:DY18"/>
    <mergeCell ref="DZ18:EA18"/>
    <mergeCell ref="EB18:EC18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DF18:DG18"/>
    <mergeCell ref="DH18:DI18"/>
    <mergeCell ref="CL18:CM18"/>
    <mergeCell ref="CN18:CO18"/>
    <mergeCell ref="CP18:CQ18"/>
    <mergeCell ref="EB19:EC19"/>
    <mergeCell ref="DF19:DG19"/>
    <mergeCell ref="DH19:DI19"/>
    <mergeCell ref="DJ19:DK19"/>
    <mergeCell ref="DL19:DM19"/>
    <mergeCell ref="DN19:DO19"/>
    <mergeCell ref="DP19:DQ19"/>
    <mergeCell ref="CR18:CS18"/>
    <mergeCell ref="CT18:CU18"/>
    <mergeCell ref="CT19:CU19"/>
    <mergeCell ref="CV19:CW19"/>
    <mergeCell ref="CX19:CY19"/>
    <mergeCell ref="CZ19:DA19"/>
    <mergeCell ref="DB19:DC19"/>
    <mergeCell ref="DD19:DE19"/>
    <mergeCell ref="CH19:CI19"/>
    <mergeCell ref="CJ19:CK19"/>
    <mergeCell ref="CL19:CM19"/>
    <mergeCell ref="CN19:CO19"/>
    <mergeCell ref="CP19:CQ19"/>
    <mergeCell ref="CR19:CS19"/>
    <mergeCell ref="AT20:AU20"/>
    <mergeCell ref="AV20:AW20"/>
    <mergeCell ref="AX20:AY20"/>
    <mergeCell ref="AZ20:BA20"/>
    <mergeCell ref="BB20:BC20"/>
    <mergeCell ref="BD20:BE20"/>
    <mergeCell ref="BR20:BS20"/>
    <mergeCell ref="BT20:BU20"/>
    <mergeCell ref="BV20:BW20"/>
    <mergeCell ref="BX20:BY20"/>
    <mergeCell ref="BZ20:CA20"/>
    <mergeCell ref="CB20:CC20"/>
    <mergeCell ref="BF20:BG20"/>
    <mergeCell ref="BH20:BI20"/>
    <mergeCell ref="BJ20:BK20"/>
    <mergeCell ref="BL20:BM20"/>
    <mergeCell ref="BN20:BO20"/>
    <mergeCell ref="BP20:BQ20"/>
    <mergeCell ref="BD19:BE19"/>
    <mergeCell ref="BF19:BG19"/>
    <mergeCell ref="AR20:AS20"/>
    <mergeCell ref="AH20:AI20"/>
    <mergeCell ref="AJ20:AK20"/>
    <mergeCell ref="AL20:AM20"/>
    <mergeCell ref="AN20:AO20"/>
    <mergeCell ref="AP20:AQ20"/>
    <mergeCell ref="DR19:DS19"/>
    <mergeCell ref="DT19:DU19"/>
    <mergeCell ref="DV19:DW19"/>
    <mergeCell ref="DX19:DY19"/>
    <mergeCell ref="DZ19:EA19"/>
    <mergeCell ref="BV19:BW19"/>
    <mergeCell ref="BX19:BY19"/>
    <mergeCell ref="BZ19:CA19"/>
    <mergeCell ref="CB19:CC19"/>
    <mergeCell ref="CD19:CE19"/>
    <mergeCell ref="CF19:CG19"/>
    <mergeCell ref="BJ19:BK19"/>
    <mergeCell ref="BL19:BM19"/>
    <mergeCell ref="BN19:BO19"/>
    <mergeCell ref="BP19:BQ19"/>
    <mergeCell ref="BR19:BS19"/>
    <mergeCell ref="BT19:BU19"/>
    <mergeCell ref="AX19:AY19"/>
    <mergeCell ref="AZ19:BA19"/>
    <mergeCell ref="BB19:BC19"/>
    <mergeCell ref="CD20:CE20"/>
    <mergeCell ref="CF20:CG20"/>
    <mergeCell ref="CH20:CI20"/>
    <mergeCell ref="CJ20:CK20"/>
    <mergeCell ref="CL20:CM20"/>
    <mergeCell ref="CN20:CO20"/>
    <mergeCell ref="DZ20:EA20"/>
    <mergeCell ref="EB20:EC20"/>
    <mergeCell ref="DN20:DO20"/>
    <mergeCell ref="DP20:DQ20"/>
    <mergeCell ref="DR20:DS20"/>
    <mergeCell ref="DT20:DU20"/>
    <mergeCell ref="DV20:DW20"/>
    <mergeCell ref="DX20:DY20"/>
    <mergeCell ref="DB20:DC20"/>
    <mergeCell ref="DD20:DE20"/>
    <mergeCell ref="DF20:DG20"/>
    <mergeCell ref="DH20:DI20"/>
    <mergeCell ref="DJ20:DK20"/>
    <mergeCell ref="DL20:DM20"/>
    <mergeCell ref="CP20:CQ20"/>
    <mergeCell ref="CR20:CS20"/>
    <mergeCell ref="CT20:CU20"/>
    <mergeCell ref="CV20:CW20"/>
    <mergeCell ref="CX20:CY20"/>
    <mergeCell ref="CZ20:DA20"/>
    <mergeCell ref="AX22:AY22"/>
    <mergeCell ref="AZ22:BA22"/>
    <mergeCell ref="BB22:BC22"/>
    <mergeCell ref="BD22:BE22"/>
    <mergeCell ref="BF22:BG22"/>
    <mergeCell ref="BH22:BI22"/>
    <mergeCell ref="AR22:AS22"/>
    <mergeCell ref="AT22:AU22"/>
    <mergeCell ref="AV22:AW22"/>
    <mergeCell ref="AL22:AM22"/>
    <mergeCell ref="AN22:AO22"/>
    <mergeCell ref="AP22:AQ22"/>
    <mergeCell ref="AH22:AI22"/>
    <mergeCell ref="AJ22:AK22"/>
    <mergeCell ref="DZ21:EA21"/>
    <mergeCell ref="EB21:EC21"/>
    <mergeCell ref="DD21:DE21"/>
    <mergeCell ref="DF21:DG21"/>
    <mergeCell ref="DH21:DI21"/>
    <mergeCell ref="DJ21:DK21"/>
    <mergeCell ref="DL21:DM21"/>
    <mergeCell ref="CR21:CS21"/>
    <mergeCell ref="CT21:CU21"/>
    <mergeCell ref="CV21:CW21"/>
    <mergeCell ref="CX21:CY21"/>
    <mergeCell ref="CZ21:DA21"/>
    <mergeCell ref="DB21:DC21"/>
    <mergeCell ref="CN21:CO21"/>
    <mergeCell ref="CP21:CQ21"/>
    <mergeCell ref="DD22:DE22"/>
    <mergeCell ref="CH22:CI22"/>
    <mergeCell ref="CJ22:CK22"/>
    <mergeCell ref="CL22:CM22"/>
    <mergeCell ref="CN22:CO22"/>
    <mergeCell ref="CP22:CQ22"/>
    <mergeCell ref="CR22:CS22"/>
    <mergeCell ref="BV22:BW22"/>
    <mergeCell ref="BX22:BY22"/>
    <mergeCell ref="BZ22:CA22"/>
    <mergeCell ref="CB22:CC22"/>
    <mergeCell ref="CD22:CE22"/>
    <mergeCell ref="CF22:CG22"/>
    <mergeCell ref="BJ22:BK22"/>
    <mergeCell ref="BL22:BM22"/>
    <mergeCell ref="BN22:BO22"/>
    <mergeCell ref="BP22:BQ22"/>
    <mergeCell ref="BR22:BS22"/>
    <mergeCell ref="BT22:BU22"/>
    <mergeCell ref="EB23:EC23"/>
    <mergeCell ref="DH23:DI23"/>
    <mergeCell ref="DJ23:DK23"/>
    <mergeCell ref="DL23:DM23"/>
    <mergeCell ref="CV23:CW23"/>
    <mergeCell ref="CX23:CY23"/>
    <mergeCell ref="CZ23:DA23"/>
    <mergeCell ref="DB23:DC23"/>
    <mergeCell ref="DD23:DE23"/>
    <mergeCell ref="DF23:DG23"/>
    <mergeCell ref="CN23:CO23"/>
    <mergeCell ref="CP23:CQ23"/>
    <mergeCell ref="CR23:CS23"/>
    <mergeCell ref="CT23:CU23"/>
    <mergeCell ref="DR22:DS22"/>
    <mergeCell ref="DT22:DU22"/>
    <mergeCell ref="DV22:DW22"/>
    <mergeCell ref="DX22:DY22"/>
    <mergeCell ref="DZ22:EA22"/>
    <mergeCell ref="EB22:EC22"/>
    <mergeCell ref="DF22:DG22"/>
    <mergeCell ref="DH22:DI22"/>
    <mergeCell ref="DJ22:DK22"/>
    <mergeCell ref="DL22:DM22"/>
    <mergeCell ref="DN22:DO22"/>
    <mergeCell ref="DP22:DQ22"/>
    <mergeCell ref="CT22:CU22"/>
    <mergeCell ref="CV22:CW22"/>
    <mergeCell ref="CX22:CY22"/>
    <mergeCell ref="CZ22:DA22"/>
    <mergeCell ref="DB22:DC22"/>
    <mergeCell ref="AR24:AS24"/>
    <mergeCell ref="AT24:AU24"/>
    <mergeCell ref="AV24:AW24"/>
    <mergeCell ref="AX24:AY24"/>
    <mergeCell ref="AZ24:BA24"/>
    <mergeCell ref="DZ24:EA24"/>
    <mergeCell ref="EB24:EC24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AP24:AQ24"/>
    <mergeCell ref="T24:U24"/>
    <mergeCell ref="V24:W24"/>
    <mergeCell ref="X24:Y24"/>
    <mergeCell ref="Z24:AA24"/>
    <mergeCell ref="AD24:AE24"/>
    <mergeCell ref="AF24:AG24"/>
    <mergeCell ref="AH24:AI24"/>
    <mergeCell ref="AJ24:AK24"/>
    <mergeCell ref="AL24:AM24"/>
    <mergeCell ref="AN24:AO24"/>
    <mergeCell ref="DZ23:EA23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DV24:DW24"/>
    <mergeCell ref="DX24:DY24"/>
    <mergeCell ref="DF24:DG24"/>
    <mergeCell ref="DH24:DI24"/>
    <mergeCell ref="CL24:CM24"/>
    <mergeCell ref="CN24:CO24"/>
    <mergeCell ref="CP24:CQ24"/>
    <mergeCell ref="CR24:CS24"/>
    <mergeCell ref="CT24:CU24"/>
    <mergeCell ref="CV24:CW24"/>
    <mergeCell ref="AL26:AM26"/>
    <mergeCell ref="AN26:AO26"/>
    <mergeCell ref="AP26:AQ26"/>
    <mergeCell ref="AJ26:AK26"/>
    <mergeCell ref="DV25:DW25"/>
    <mergeCell ref="DX25:DY25"/>
    <mergeCell ref="DZ25:EA25"/>
    <mergeCell ref="EB25:EC25"/>
    <mergeCell ref="DN25:DO25"/>
    <mergeCell ref="DP25:DQ25"/>
    <mergeCell ref="DR25:DS25"/>
    <mergeCell ref="DT25:DU25"/>
    <mergeCell ref="AR25:BO25"/>
    <mergeCell ref="BP25:CM25"/>
    <mergeCell ref="CJ26:CK26"/>
    <mergeCell ref="CL26:CM26"/>
    <mergeCell ref="CN26:CO26"/>
    <mergeCell ref="CP26:CQ26"/>
    <mergeCell ref="CR26:CS26"/>
    <mergeCell ref="BV26:BW26"/>
    <mergeCell ref="BX26:BY26"/>
    <mergeCell ref="BZ26:CA26"/>
    <mergeCell ref="CN25:DC25"/>
    <mergeCell ref="CT26:CU26"/>
    <mergeCell ref="DV27:DW27"/>
    <mergeCell ref="DX27:DY27"/>
    <mergeCell ref="DZ27:EA27"/>
    <mergeCell ref="EB27:EC27"/>
    <mergeCell ref="BP27:CM27"/>
    <mergeCell ref="DN27:DO27"/>
    <mergeCell ref="DP27:DQ27"/>
    <mergeCell ref="DR27:DS27"/>
    <mergeCell ref="DD27:DE27"/>
    <mergeCell ref="DF27:DG27"/>
    <mergeCell ref="AR27:BO27"/>
    <mergeCell ref="DR26:DS26"/>
    <mergeCell ref="DT26:DU26"/>
    <mergeCell ref="DV26:DW26"/>
    <mergeCell ref="DX26:DY26"/>
    <mergeCell ref="DZ26:EA26"/>
    <mergeCell ref="EB26:EC26"/>
    <mergeCell ref="DF26:DG26"/>
    <mergeCell ref="DH26:DI26"/>
    <mergeCell ref="DJ26:DK26"/>
    <mergeCell ref="DL26:DM26"/>
    <mergeCell ref="AX26:AY26"/>
    <mergeCell ref="AZ26:BA26"/>
    <mergeCell ref="BB26:BC26"/>
    <mergeCell ref="BD26:BE26"/>
    <mergeCell ref="BF26:BG26"/>
    <mergeCell ref="BH26:BI26"/>
    <mergeCell ref="AR26:AS26"/>
    <mergeCell ref="AT26:AU26"/>
    <mergeCell ref="AV26:AW26"/>
    <mergeCell ref="DN26:DO26"/>
    <mergeCell ref="DP26:DQ26"/>
    <mergeCell ref="CV26:CW26"/>
    <mergeCell ref="CX26:CY26"/>
    <mergeCell ref="CZ26:DA26"/>
    <mergeCell ref="DB26:DC26"/>
    <mergeCell ref="DD26:DE26"/>
    <mergeCell ref="CH26:CI26"/>
    <mergeCell ref="AV28:AW28"/>
    <mergeCell ref="AX28:AY28"/>
    <mergeCell ref="AZ28:BA28"/>
    <mergeCell ref="BB28:BC28"/>
    <mergeCell ref="BD28:BE28"/>
    <mergeCell ref="BF28:BG28"/>
    <mergeCell ref="AR28:AS28"/>
    <mergeCell ref="AT28:AU28"/>
    <mergeCell ref="CB26:CC26"/>
    <mergeCell ref="CD26:CE26"/>
    <mergeCell ref="CF26:CG26"/>
    <mergeCell ref="BJ26:BK26"/>
    <mergeCell ref="BL26:BM26"/>
    <mergeCell ref="BN26:BO26"/>
    <mergeCell ref="BP26:BQ26"/>
    <mergeCell ref="BR26:BS26"/>
    <mergeCell ref="BT26:BU26"/>
    <mergeCell ref="CN27:DC27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DT27:DU27"/>
    <mergeCell ref="T27:AQ27"/>
    <mergeCell ref="CF28:CG28"/>
    <mergeCell ref="CH28:CI28"/>
    <mergeCell ref="CJ28:CK28"/>
    <mergeCell ref="CL28:CM28"/>
    <mergeCell ref="CN28:CO28"/>
    <mergeCell ref="CP28:CQ28"/>
    <mergeCell ref="BT28:BU28"/>
    <mergeCell ref="BV28:BW28"/>
    <mergeCell ref="BX28:BY28"/>
    <mergeCell ref="BZ28:CA28"/>
    <mergeCell ref="CB28:CC28"/>
    <mergeCell ref="CD28:CE28"/>
    <mergeCell ref="BH28:BI28"/>
    <mergeCell ref="BJ28:BK28"/>
    <mergeCell ref="BL28:BM28"/>
    <mergeCell ref="BN28:BO28"/>
    <mergeCell ref="BP28:BQ28"/>
    <mergeCell ref="BR28:BS28"/>
    <mergeCell ref="AD28:AE28"/>
    <mergeCell ref="AF28:AG28"/>
    <mergeCell ref="AH28:AI28"/>
    <mergeCell ref="EB28:EC28"/>
    <mergeCell ref="DP28:DQ28"/>
    <mergeCell ref="DR28:DS28"/>
    <mergeCell ref="DT28:DU28"/>
    <mergeCell ref="DV28:DW28"/>
    <mergeCell ref="DX28:DY28"/>
    <mergeCell ref="DZ28:EA28"/>
    <mergeCell ref="DD28:DE28"/>
    <mergeCell ref="DF28:DG28"/>
    <mergeCell ref="DH28:DI28"/>
    <mergeCell ref="DJ28:DK28"/>
    <mergeCell ref="DL28:DM28"/>
    <mergeCell ref="DN28:DO28"/>
    <mergeCell ref="CR28:CS28"/>
    <mergeCell ref="CT28:CU28"/>
    <mergeCell ref="CV28:CW28"/>
    <mergeCell ref="CX28:CY28"/>
    <mergeCell ref="CZ28:DA28"/>
    <mergeCell ref="DB28:DC28"/>
    <mergeCell ref="AJ30:AK30"/>
    <mergeCell ref="AL30:AM30"/>
    <mergeCell ref="AN30:AO30"/>
    <mergeCell ref="AP30:AQ30"/>
    <mergeCell ref="AD30:AE30"/>
    <mergeCell ref="AF30:AG30"/>
    <mergeCell ref="AH30:AI30"/>
    <mergeCell ref="DT29:DU29"/>
    <mergeCell ref="DV29:DW29"/>
    <mergeCell ref="DX29:DY29"/>
    <mergeCell ref="DZ29:EA29"/>
    <mergeCell ref="EB29:EC29"/>
    <mergeCell ref="AR29:BO29"/>
    <mergeCell ref="BP29:DK29"/>
    <mergeCell ref="DL29:DM29"/>
    <mergeCell ref="DN29:DO29"/>
    <mergeCell ref="DP29:DQ29"/>
    <mergeCell ref="DR29:DS29"/>
    <mergeCell ref="CL30:CM30"/>
    <mergeCell ref="CN30:CO30"/>
    <mergeCell ref="CP30:CQ30"/>
    <mergeCell ref="BT30:BU30"/>
    <mergeCell ref="BV30:BW30"/>
    <mergeCell ref="BX30:BY30"/>
    <mergeCell ref="BZ30:CA30"/>
    <mergeCell ref="CB30:CC30"/>
    <mergeCell ref="CD30:CE30"/>
    <mergeCell ref="BH30:BI30"/>
    <mergeCell ref="BJ30:BK30"/>
    <mergeCell ref="BL30:BM30"/>
    <mergeCell ref="CH30:CI30"/>
    <mergeCell ref="CJ30:CK30"/>
    <mergeCell ref="DV31:DW31"/>
    <mergeCell ref="DX31:DY31"/>
    <mergeCell ref="DZ31:EA31"/>
    <mergeCell ref="EB31:EC31"/>
    <mergeCell ref="AR31:BO31"/>
    <mergeCell ref="BP31:DK31"/>
    <mergeCell ref="DL31:DM31"/>
    <mergeCell ref="DN31:DO31"/>
    <mergeCell ref="DP31:DQ31"/>
    <mergeCell ref="DR31:DS31"/>
    <mergeCell ref="EB30:EC30"/>
    <mergeCell ref="DP30:DQ30"/>
    <mergeCell ref="DR30:DS30"/>
    <mergeCell ref="DT30:DU30"/>
    <mergeCell ref="DV30:DW30"/>
    <mergeCell ref="DX30:DY30"/>
    <mergeCell ref="DZ30:EA30"/>
    <mergeCell ref="DD30:DE30"/>
    <mergeCell ref="DF30:DG30"/>
    <mergeCell ref="DH30:DI30"/>
    <mergeCell ref="DJ30:DK30"/>
    <mergeCell ref="DL30:DM30"/>
    <mergeCell ref="DN30:DO30"/>
    <mergeCell ref="AR30:AS30"/>
    <mergeCell ref="AT30:AU30"/>
    <mergeCell ref="CR30:CS30"/>
    <mergeCell ref="CT30:CU30"/>
    <mergeCell ref="CV30:CW30"/>
    <mergeCell ref="CX30:CY30"/>
    <mergeCell ref="CZ30:DA30"/>
    <mergeCell ref="DB30:DC30"/>
    <mergeCell ref="CF30:CG30"/>
    <mergeCell ref="AV32:AW32"/>
    <mergeCell ref="AX32:AY32"/>
    <mergeCell ref="AZ32:BA32"/>
    <mergeCell ref="BB32:BC32"/>
    <mergeCell ref="BD32:BE32"/>
    <mergeCell ref="BF32:BG32"/>
    <mergeCell ref="AR32:AS32"/>
    <mergeCell ref="AT32:AU32"/>
    <mergeCell ref="BN30:BO30"/>
    <mergeCell ref="BP30:BQ30"/>
    <mergeCell ref="BR30:BS30"/>
    <mergeCell ref="AV30:AW30"/>
    <mergeCell ref="AX30:AY30"/>
    <mergeCell ref="AZ30:BA30"/>
    <mergeCell ref="BB30:BC30"/>
    <mergeCell ref="BD30:BE30"/>
    <mergeCell ref="BF30:BG30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DT31:DU31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B31:AC31"/>
    <mergeCell ref="AD31:AE31"/>
    <mergeCell ref="AF31:AG31"/>
    <mergeCell ref="AH31:AI31"/>
    <mergeCell ref="AJ31:AK31"/>
    <mergeCell ref="EB32:EC32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AJ34:AK34"/>
    <mergeCell ref="AL34:AM34"/>
    <mergeCell ref="AN34:AO34"/>
    <mergeCell ref="AP34:AQ34"/>
    <mergeCell ref="AD34:AE34"/>
    <mergeCell ref="AF34:AG34"/>
    <mergeCell ref="AH34:AI34"/>
    <mergeCell ref="DT33:DU33"/>
    <mergeCell ref="DV33:DW33"/>
    <mergeCell ref="DX33:DY33"/>
    <mergeCell ref="DZ33:EA33"/>
    <mergeCell ref="EB33:EC33"/>
    <mergeCell ref="AR33:BO33"/>
    <mergeCell ref="BP33:DK33"/>
    <mergeCell ref="DL33:DM33"/>
    <mergeCell ref="DN33:DO33"/>
    <mergeCell ref="DP33:DQ33"/>
    <mergeCell ref="DR33:DS33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BH34:BI34"/>
    <mergeCell ref="BJ34:BK34"/>
    <mergeCell ref="BL34:BM34"/>
    <mergeCell ref="CH34:CI34"/>
    <mergeCell ref="CJ34:CK34"/>
    <mergeCell ref="EB35:EC35"/>
    <mergeCell ref="AR35:BO35"/>
    <mergeCell ref="BP35:DK35"/>
    <mergeCell ref="DL35:DM35"/>
    <mergeCell ref="DN35:DO35"/>
    <mergeCell ref="DP35:DQ35"/>
    <mergeCell ref="DR35:DS35"/>
    <mergeCell ref="EB34:EC34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AR34:AS34"/>
    <mergeCell ref="AT34:AU34"/>
    <mergeCell ref="CR34:CS34"/>
    <mergeCell ref="CT34:CU34"/>
    <mergeCell ref="CV34:CW34"/>
    <mergeCell ref="CX34:CY34"/>
    <mergeCell ref="CZ34:DA34"/>
    <mergeCell ref="DB34:DC34"/>
    <mergeCell ref="CF34:CG34"/>
    <mergeCell ref="BB36:BC36"/>
    <mergeCell ref="BD36:BE36"/>
    <mergeCell ref="BF36:BG36"/>
    <mergeCell ref="AR36:AS36"/>
    <mergeCell ref="AT36:AU36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DV35:DW35"/>
    <mergeCell ref="DX35:DY35"/>
    <mergeCell ref="DZ35:EA35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DT35:DU35"/>
    <mergeCell ref="CH36:CI36"/>
    <mergeCell ref="CJ36:CK36"/>
    <mergeCell ref="CL36:CM36"/>
    <mergeCell ref="CN36:CO36"/>
    <mergeCell ref="CP36:CQ36"/>
    <mergeCell ref="BT36:BU36"/>
    <mergeCell ref="BV36:BW36"/>
    <mergeCell ref="BX36:BY36"/>
    <mergeCell ref="BZ36:CA36"/>
    <mergeCell ref="CB36:CC36"/>
    <mergeCell ref="CD36:CE36"/>
    <mergeCell ref="BH36:BI36"/>
    <mergeCell ref="BJ36:BK36"/>
    <mergeCell ref="BL36:BM36"/>
    <mergeCell ref="BN36:BO36"/>
    <mergeCell ref="BP36:BQ36"/>
    <mergeCell ref="BR36:BS36"/>
    <mergeCell ref="AB36:AC36"/>
    <mergeCell ref="AD36:AE36"/>
    <mergeCell ref="AF36:AG36"/>
    <mergeCell ref="AV36:AW36"/>
    <mergeCell ref="AX36:AY36"/>
    <mergeCell ref="AZ36:BA36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EB36:EC36"/>
    <mergeCell ref="DP36:DQ36"/>
    <mergeCell ref="DR36:DS36"/>
    <mergeCell ref="DT36:DU36"/>
    <mergeCell ref="DV36:DW36"/>
    <mergeCell ref="DX36:DY36"/>
    <mergeCell ref="DZ36:EA36"/>
    <mergeCell ref="DD36:DE36"/>
    <mergeCell ref="DF36:DG36"/>
    <mergeCell ref="DH36:DI36"/>
    <mergeCell ref="DJ36:DK36"/>
    <mergeCell ref="DL36:DM36"/>
    <mergeCell ref="DN36:DO36"/>
    <mergeCell ref="CR36:CS36"/>
    <mergeCell ref="CT36:CU36"/>
    <mergeCell ref="CV36:CW36"/>
    <mergeCell ref="CX36:CY36"/>
    <mergeCell ref="CZ36:DA36"/>
    <mergeCell ref="DB36:DC36"/>
    <mergeCell ref="CF36:CG36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BD37:BE37"/>
    <mergeCell ref="BF37:BG37"/>
    <mergeCell ref="BH37:BI37"/>
    <mergeCell ref="BJ37:BK37"/>
    <mergeCell ref="BL37:BM37"/>
    <mergeCell ref="BN37:BO37"/>
    <mergeCell ref="DX37:DY37"/>
    <mergeCell ref="DZ37:EA37"/>
    <mergeCell ref="EB37:EC37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AR38:AS38"/>
    <mergeCell ref="AT38:AU38"/>
    <mergeCell ref="AV38:AW38"/>
    <mergeCell ref="AX38:AY38"/>
    <mergeCell ref="AZ38:BA38"/>
    <mergeCell ref="BB38:BC38"/>
    <mergeCell ref="L38:M38"/>
    <mergeCell ref="N38:O38"/>
    <mergeCell ref="P38:Q38"/>
    <mergeCell ref="R38:S38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CB38:CC38"/>
    <mergeCell ref="CD38:CE38"/>
    <mergeCell ref="CF38:CG38"/>
    <mergeCell ref="CH38:CI38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DX38:DY38"/>
    <mergeCell ref="DZ38:EA38"/>
    <mergeCell ref="EB38:EC38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DX39:DY39"/>
    <mergeCell ref="DZ39:EA39"/>
    <mergeCell ref="EB39:EC39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CV39:CW39"/>
    <mergeCell ref="CX39:CY39"/>
    <mergeCell ref="AR40:AS40"/>
    <mergeCell ref="AT40:AU40"/>
    <mergeCell ref="AV40:AW40"/>
    <mergeCell ref="AX40:AY40"/>
    <mergeCell ref="AZ40:BA40"/>
    <mergeCell ref="BB40:BC40"/>
    <mergeCell ref="L40:M40"/>
    <mergeCell ref="N40:O40"/>
    <mergeCell ref="P40:Q40"/>
    <mergeCell ref="R40:S40"/>
    <mergeCell ref="AF40:AG40"/>
    <mergeCell ref="AH40:AI40"/>
    <mergeCell ref="AJ40:AK40"/>
    <mergeCell ref="AL40:AM40"/>
    <mergeCell ref="AN40:AO40"/>
    <mergeCell ref="AP40:AQ40"/>
    <mergeCell ref="T40:U40"/>
    <mergeCell ref="V40:W40"/>
    <mergeCell ref="X40:Y40"/>
    <mergeCell ref="Z40:AA40"/>
    <mergeCell ref="AB40:AC40"/>
    <mergeCell ref="AD40:AE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BD40:BE40"/>
    <mergeCell ref="BF40:BG40"/>
    <mergeCell ref="BH40:BI40"/>
    <mergeCell ref="BJ40:BK40"/>
    <mergeCell ref="BL40:BM40"/>
    <mergeCell ref="BN40:BO40"/>
    <mergeCell ref="DX40:DY40"/>
    <mergeCell ref="DZ40:EA40"/>
    <mergeCell ref="EB40:EC40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AR41:AS41"/>
    <mergeCell ref="AT41:AU41"/>
    <mergeCell ref="AV41:AW41"/>
    <mergeCell ref="AX41:AY41"/>
    <mergeCell ref="AZ41:BA41"/>
    <mergeCell ref="BB41:BC41"/>
    <mergeCell ref="AF41:AG41"/>
    <mergeCell ref="AH41:AI41"/>
    <mergeCell ref="AJ41:AK41"/>
    <mergeCell ref="AL41:AM41"/>
    <mergeCell ref="AN41:AO41"/>
    <mergeCell ref="AP41:AQ41"/>
    <mergeCell ref="T41:U41"/>
    <mergeCell ref="V41:W41"/>
    <mergeCell ref="X41:Y41"/>
    <mergeCell ref="Z41:AA41"/>
    <mergeCell ref="AB41:AC41"/>
    <mergeCell ref="AD41:AE41"/>
    <mergeCell ref="CB41:CC41"/>
    <mergeCell ref="CD41:CE41"/>
    <mergeCell ref="CF41:CG41"/>
    <mergeCell ref="CH41:CI41"/>
    <mergeCell ref="CJ41:CK41"/>
    <mergeCell ref="CL41:CM41"/>
    <mergeCell ref="BP41:BQ41"/>
    <mergeCell ref="BR41:BS41"/>
    <mergeCell ref="BT41:BU41"/>
    <mergeCell ref="BV41:BW41"/>
    <mergeCell ref="BX41:BY41"/>
    <mergeCell ref="BZ41:CA41"/>
    <mergeCell ref="BD41:BE41"/>
    <mergeCell ref="BF41:BG41"/>
    <mergeCell ref="BH41:BI41"/>
    <mergeCell ref="BJ41:BK41"/>
    <mergeCell ref="BL41:BM41"/>
    <mergeCell ref="BN41:BO41"/>
    <mergeCell ref="DX41:DY41"/>
    <mergeCell ref="DZ41:EA41"/>
    <mergeCell ref="EB41:EC41"/>
    <mergeCell ref="DL41:DM41"/>
    <mergeCell ref="DN41:DO41"/>
    <mergeCell ref="DP41:DQ41"/>
    <mergeCell ref="DR41:DS41"/>
    <mergeCell ref="DT41:DU41"/>
    <mergeCell ref="DV41:DW41"/>
    <mergeCell ref="CZ41:DA41"/>
    <mergeCell ref="DB41:DC41"/>
    <mergeCell ref="DD41:DE41"/>
    <mergeCell ref="DF41:DG41"/>
    <mergeCell ref="DH41:DI41"/>
    <mergeCell ref="DJ41:DK41"/>
    <mergeCell ref="CN41:CO41"/>
    <mergeCell ref="CP41:CQ41"/>
    <mergeCell ref="CR41:CS41"/>
    <mergeCell ref="CT41:CU41"/>
    <mergeCell ref="CV41:CW41"/>
    <mergeCell ref="CX41:CY41"/>
    <mergeCell ref="AR42:AS42"/>
    <mergeCell ref="AT42:AU42"/>
    <mergeCell ref="AV42:AW42"/>
    <mergeCell ref="AX42:AY42"/>
    <mergeCell ref="AZ42:BA42"/>
    <mergeCell ref="BB42:BC42"/>
    <mergeCell ref="L42:M42"/>
    <mergeCell ref="N42:O42"/>
    <mergeCell ref="P42:Q42"/>
    <mergeCell ref="R42:S42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CB42:CC42"/>
    <mergeCell ref="CD42:CE42"/>
    <mergeCell ref="CF42:CG42"/>
    <mergeCell ref="CH42:CI42"/>
    <mergeCell ref="CJ42:CK42"/>
    <mergeCell ref="CL42:CM42"/>
    <mergeCell ref="BP42:BQ42"/>
    <mergeCell ref="BR42:BS42"/>
    <mergeCell ref="BT42:BU42"/>
    <mergeCell ref="BV42:BW42"/>
    <mergeCell ref="BX42:BY42"/>
    <mergeCell ref="BZ42:CA42"/>
    <mergeCell ref="BD42:BE42"/>
    <mergeCell ref="BF42:BG42"/>
    <mergeCell ref="BH42:BI42"/>
    <mergeCell ref="BJ42:BK42"/>
    <mergeCell ref="BL42:BM42"/>
    <mergeCell ref="BN42:BO42"/>
    <mergeCell ref="DX42:DY42"/>
    <mergeCell ref="DZ42:EA42"/>
    <mergeCell ref="EB42:EC42"/>
    <mergeCell ref="DL42:DM42"/>
    <mergeCell ref="DN42:DO42"/>
    <mergeCell ref="DP42:DQ42"/>
    <mergeCell ref="DR42:DS42"/>
    <mergeCell ref="DT42:DU42"/>
    <mergeCell ref="DV42:DW42"/>
    <mergeCell ref="CZ42:DA42"/>
    <mergeCell ref="DB42:DC42"/>
    <mergeCell ref="DD42:DE42"/>
    <mergeCell ref="DF42:DG42"/>
    <mergeCell ref="DH42:DI42"/>
    <mergeCell ref="DJ42:DK42"/>
    <mergeCell ref="CN42:CO42"/>
    <mergeCell ref="CP42:CQ42"/>
    <mergeCell ref="CR42:CS42"/>
    <mergeCell ref="CT42:CU42"/>
    <mergeCell ref="CV42:CW42"/>
    <mergeCell ref="CX42:CY42"/>
    <mergeCell ref="AR43:AS43"/>
    <mergeCell ref="AT43:AU43"/>
    <mergeCell ref="AV43:AW43"/>
    <mergeCell ref="AX43:AY43"/>
    <mergeCell ref="AZ43:BA43"/>
    <mergeCell ref="BB43:BC43"/>
    <mergeCell ref="L43:M43"/>
    <mergeCell ref="N43:O43"/>
    <mergeCell ref="P43:Q43"/>
    <mergeCell ref="R43:S43"/>
    <mergeCell ref="AF43:AG43"/>
    <mergeCell ref="AH43:AI43"/>
    <mergeCell ref="AJ43:AK43"/>
    <mergeCell ref="AL43:AM43"/>
    <mergeCell ref="AN43:AO43"/>
    <mergeCell ref="AP43:AQ43"/>
    <mergeCell ref="T43:U43"/>
    <mergeCell ref="V43:W43"/>
    <mergeCell ref="X43:Y43"/>
    <mergeCell ref="Z43:AA43"/>
    <mergeCell ref="AB43:AC43"/>
    <mergeCell ref="AD43:AE43"/>
    <mergeCell ref="CX43:CY43"/>
    <mergeCell ref="CB43:CC43"/>
    <mergeCell ref="CD43:CE43"/>
    <mergeCell ref="CF43:CG43"/>
    <mergeCell ref="CH43:CI43"/>
    <mergeCell ref="CJ43:CK43"/>
    <mergeCell ref="CL43:CM43"/>
    <mergeCell ref="BP43:BQ43"/>
    <mergeCell ref="BR43:BS43"/>
    <mergeCell ref="BT43:BU43"/>
    <mergeCell ref="BV43:BW43"/>
    <mergeCell ref="BX43:BY43"/>
    <mergeCell ref="BZ43:CA43"/>
    <mergeCell ref="BD43:BE43"/>
    <mergeCell ref="BF43:BG43"/>
    <mergeCell ref="BH43:BI43"/>
    <mergeCell ref="BJ43:BK43"/>
    <mergeCell ref="BL43:BM43"/>
    <mergeCell ref="BN43:BO43"/>
    <mergeCell ref="AR46:BO46"/>
    <mergeCell ref="BP46:CM46"/>
    <mergeCell ref="AP45:AQ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C45:D45"/>
    <mergeCell ref="DX43:DY43"/>
    <mergeCell ref="DZ43:EA43"/>
    <mergeCell ref="EB43:EC43"/>
    <mergeCell ref="DL43:DM43"/>
    <mergeCell ref="DN43:DO43"/>
    <mergeCell ref="DP43:DQ43"/>
    <mergeCell ref="DR43:DS43"/>
    <mergeCell ref="DT43:DU43"/>
    <mergeCell ref="DV43:DW43"/>
    <mergeCell ref="CZ43:DA43"/>
    <mergeCell ref="DB43:DC43"/>
    <mergeCell ref="DD43:DE43"/>
    <mergeCell ref="DF43:DG43"/>
    <mergeCell ref="DH43:DI43"/>
    <mergeCell ref="DJ43:DK43"/>
    <mergeCell ref="CN43:CO43"/>
    <mergeCell ref="CP43:CQ43"/>
    <mergeCell ref="CR43:CS43"/>
    <mergeCell ref="CT43:CU43"/>
    <mergeCell ref="CV43:CW43"/>
    <mergeCell ref="CF45:CG45"/>
    <mergeCell ref="CH45:CI45"/>
    <mergeCell ref="CJ45:CK45"/>
    <mergeCell ref="BN45:BO45"/>
    <mergeCell ref="BP45:BQ45"/>
    <mergeCell ref="BR45:BS45"/>
    <mergeCell ref="BT45:BU45"/>
    <mergeCell ref="BV45:BW45"/>
    <mergeCell ref="BX45:BY45"/>
    <mergeCell ref="BB45:BC45"/>
    <mergeCell ref="BD45:BE45"/>
    <mergeCell ref="BF45:BG45"/>
    <mergeCell ref="BH45:BI45"/>
    <mergeCell ref="BJ45:BK45"/>
    <mergeCell ref="BL45:BM45"/>
    <mergeCell ref="AR45:AS45"/>
    <mergeCell ref="AT45:AU45"/>
    <mergeCell ref="AV45:AW45"/>
    <mergeCell ref="AX45:AY45"/>
    <mergeCell ref="AZ45:BA45"/>
    <mergeCell ref="AR50:AS50"/>
    <mergeCell ref="AR53:DY53"/>
    <mergeCell ref="EK45:EN45"/>
    <mergeCell ref="C48:D48"/>
    <mergeCell ref="T45:U45"/>
    <mergeCell ref="V45:W45"/>
    <mergeCell ref="X45:Y45"/>
    <mergeCell ref="DV45:DW45"/>
    <mergeCell ref="DX45:DY45"/>
    <mergeCell ref="DZ45:EA45"/>
    <mergeCell ref="EB45:EC45"/>
    <mergeCell ref="DJ45:DK45"/>
    <mergeCell ref="DL45:DM45"/>
    <mergeCell ref="DN45:DO45"/>
    <mergeCell ref="DP45:DQ45"/>
    <mergeCell ref="DR45:DS45"/>
    <mergeCell ref="DT45:DU45"/>
    <mergeCell ref="CX45:CY45"/>
    <mergeCell ref="CZ45:DA45"/>
    <mergeCell ref="DB45:DC45"/>
    <mergeCell ref="DD45:DE45"/>
    <mergeCell ref="DF45:DG45"/>
    <mergeCell ref="DH45:DI45"/>
    <mergeCell ref="CL45:CM45"/>
    <mergeCell ref="CN45:CO45"/>
    <mergeCell ref="CP45:CQ45"/>
    <mergeCell ref="CR45:CS45"/>
    <mergeCell ref="CT45:CU45"/>
    <mergeCell ref="CV45:CW45"/>
    <mergeCell ref="BZ45:CA45"/>
    <mergeCell ref="CB45:CC45"/>
    <mergeCell ref="CD45:CE45"/>
    <mergeCell ref="AB13:AC13"/>
    <mergeCell ref="AD13:AE13"/>
    <mergeCell ref="AF13:AG13"/>
    <mergeCell ref="AH13:AI13"/>
    <mergeCell ref="AJ13:AK13"/>
    <mergeCell ref="T14:U14"/>
    <mergeCell ref="V14:W14"/>
    <mergeCell ref="X14:Y14"/>
    <mergeCell ref="Z14:AA14"/>
    <mergeCell ref="AB14:AC14"/>
    <mergeCell ref="AB12:AC12"/>
    <mergeCell ref="AD12:AE12"/>
    <mergeCell ref="AF12:AG12"/>
    <mergeCell ref="AH12:AI12"/>
    <mergeCell ref="AJ12:AK12"/>
    <mergeCell ref="V10:W10"/>
    <mergeCell ref="X10:Y10"/>
    <mergeCell ref="Z10:AA10"/>
    <mergeCell ref="T11:U11"/>
    <mergeCell ref="V11:W11"/>
    <mergeCell ref="X11:Y11"/>
    <mergeCell ref="Z11:AA11"/>
    <mergeCell ref="AB11:AC11"/>
    <mergeCell ref="AD11:AE11"/>
    <mergeCell ref="AB16:AC16"/>
    <mergeCell ref="AD16:AE16"/>
    <mergeCell ref="AF16:AG16"/>
    <mergeCell ref="AH16:AI16"/>
    <mergeCell ref="AJ16:AK16"/>
    <mergeCell ref="T17:U17"/>
    <mergeCell ref="V17:W17"/>
    <mergeCell ref="X17:Y17"/>
    <mergeCell ref="Z17:AA17"/>
    <mergeCell ref="AB17:AC17"/>
    <mergeCell ref="AD14:AE14"/>
    <mergeCell ref="AF14:AG14"/>
    <mergeCell ref="T15:U15"/>
    <mergeCell ref="V15:W15"/>
    <mergeCell ref="X15:Y15"/>
    <mergeCell ref="Z15:AA15"/>
    <mergeCell ref="AB15:AC15"/>
    <mergeCell ref="AH26:AI26"/>
    <mergeCell ref="AD20:AE20"/>
    <mergeCell ref="AF20:AG20"/>
    <mergeCell ref="T22:U22"/>
    <mergeCell ref="V22:W22"/>
    <mergeCell ref="X22:Y22"/>
    <mergeCell ref="Z22:AA22"/>
    <mergeCell ref="AB22:AC22"/>
    <mergeCell ref="AD22:AE22"/>
    <mergeCell ref="AF22:AG22"/>
    <mergeCell ref="T20:U20"/>
    <mergeCell ref="V20:W20"/>
    <mergeCell ref="X20:Y20"/>
    <mergeCell ref="Z20:AA20"/>
    <mergeCell ref="AB20:AC20"/>
    <mergeCell ref="AH36:AI36"/>
    <mergeCell ref="T37:U37"/>
    <mergeCell ref="V37:W37"/>
    <mergeCell ref="X37:Y37"/>
    <mergeCell ref="Z37:AA37"/>
    <mergeCell ref="AB37:AC37"/>
    <mergeCell ref="AD37:AE37"/>
    <mergeCell ref="AB32:AC32"/>
    <mergeCell ref="AD32:AE32"/>
    <mergeCell ref="AF32:AG32"/>
    <mergeCell ref="AH32:AI32"/>
    <mergeCell ref="T34:U34"/>
    <mergeCell ref="V34:W34"/>
    <mergeCell ref="X34:Y34"/>
    <mergeCell ref="Z34:AA34"/>
    <mergeCell ref="AB34:AC34"/>
    <mergeCell ref="AB28:AC28"/>
    <mergeCell ref="T29:AQ29"/>
    <mergeCell ref="T30:U30"/>
    <mergeCell ref="V30:W30"/>
    <mergeCell ref="X30:Y30"/>
    <mergeCell ref="Z30:AA30"/>
    <mergeCell ref="AB30:AC30"/>
    <mergeCell ref="P7:Q7"/>
    <mergeCell ref="R7:S7"/>
    <mergeCell ref="F10:G10"/>
    <mergeCell ref="H10:I10"/>
    <mergeCell ref="N3:O3"/>
    <mergeCell ref="P3:Q3"/>
    <mergeCell ref="R3:S3"/>
    <mergeCell ref="F6:S6"/>
    <mergeCell ref="F7:G7"/>
    <mergeCell ref="F2:S2"/>
    <mergeCell ref="F3:G3"/>
    <mergeCell ref="H3:I3"/>
    <mergeCell ref="J3:K3"/>
    <mergeCell ref="L3:M3"/>
    <mergeCell ref="AB24:AC24"/>
    <mergeCell ref="T26:U26"/>
    <mergeCell ref="V26:W26"/>
    <mergeCell ref="X26:Y26"/>
    <mergeCell ref="Z26:AA26"/>
    <mergeCell ref="AB26:AC26"/>
    <mergeCell ref="AD26:AE26"/>
    <mergeCell ref="AF26:AG26"/>
    <mergeCell ref="AD17:AE17"/>
    <mergeCell ref="AF17:AG17"/>
    <mergeCell ref="T18:U18"/>
    <mergeCell ref="V18:W18"/>
    <mergeCell ref="X18:Y18"/>
    <mergeCell ref="Z18:AA18"/>
    <mergeCell ref="AB18:AC18"/>
    <mergeCell ref="L12:M12"/>
    <mergeCell ref="N12:O12"/>
    <mergeCell ref="P12:Q12"/>
    <mergeCell ref="R12:S12"/>
    <mergeCell ref="P11:Q11"/>
    <mergeCell ref="R11:S11"/>
    <mergeCell ref="J12:K12"/>
    <mergeCell ref="F12:G12"/>
    <mergeCell ref="H12:I12"/>
    <mergeCell ref="L10:M10"/>
    <mergeCell ref="N10:O10"/>
    <mergeCell ref="P10:Q10"/>
    <mergeCell ref="R10:S10"/>
    <mergeCell ref="H11:I11"/>
    <mergeCell ref="J11:K11"/>
    <mergeCell ref="L11:M11"/>
    <mergeCell ref="N11:O11"/>
    <mergeCell ref="F11:G11"/>
    <mergeCell ref="N15:O15"/>
    <mergeCell ref="P15:Q15"/>
    <mergeCell ref="R15:S15"/>
    <mergeCell ref="F16:G16"/>
    <mergeCell ref="H16:I16"/>
    <mergeCell ref="R14:S14"/>
    <mergeCell ref="F15:G15"/>
    <mergeCell ref="H15:I15"/>
    <mergeCell ref="J15:K15"/>
    <mergeCell ref="L15:M15"/>
    <mergeCell ref="F14:G14"/>
    <mergeCell ref="H14:I14"/>
    <mergeCell ref="J14:K14"/>
    <mergeCell ref="L14:M14"/>
    <mergeCell ref="N14:O14"/>
    <mergeCell ref="P14:Q14"/>
    <mergeCell ref="J13:K13"/>
    <mergeCell ref="L13:M13"/>
    <mergeCell ref="N13:O13"/>
    <mergeCell ref="P13:Q13"/>
    <mergeCell ref="R13:S13"/>
    <mergeCell ref="F13:G13"/>
    <mergeCell ref="H13:I13"/>
    <mergeCell ref="N18:O18"/>
    <mergeCell ref="P18:Q18"/>
    <mergeCell ref="R18:S18"/>
    <mergeCell ref="F19:G19"/>
    <mergeCell ref="H19:I19"/>
    <mergeCell ref="R17:S1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J16:K16"/>
    <mergeCell ref="L16:M16"/>
    <mergeCell ref="N16:O16"/>
    <mergeCell ref="P16:Q16"/>
    <mergeCell ref="L26:M26"/>
    <mergeCell ref="N26:O26"/>
    <mergeCell ref="P26:Q26"/>
    <mergeCell ref="R26:S26"/>
    <mergeCell ref="F26:G26"/>
    <mergeCell ref="J24:K24"/>
    <mergeCell ref="L24:M24"/>
    <mergeCell ref="N24:O24"/>
    <mergeCell ref="P24:Q24"/>
    <mergeCell ref="R24:S24"/>
    <mergeCell ref="R16:S16"/>
    <mergeCell ref="N22:O22"/>
    <mergeCell ref="P22:Q22"/>
    <mergeCell ref="R22:S22"/>
    <mergeCell ref="F24:G24"/>
    <mergeCell ref="H24:I24"/>
    <mergeCell ref="R20:S20"/>
    <mergeCell ref="F22:G22"/>
    <mergeCell ref="H22:I22"/>
    <mergeCell ref="J22:K22"/>
    <mergeCell ref="L22:M22"/>
    <mergeCell ref="F20:G20"/>
    <mergeCell ref="H20:I20"/>
    <mergeCell ref="J20:K20"/>
    <mergeCell ref="L20:M20"/>
    <mergeCell ref="N20:O20"/>
    <mergeCell ref="P20:Q20"/>
    <mergeCell ref="J19:K19"/>
    <mergeCell ref="L19:M19"/>
    <mergeCell ref="N19:O19"/>
    <mergeCell ref="P19:Q19"/>
    <mergeCell ref="R19:S19"/>
    <mergeCell ref="F32:G32"/>
    <mergeCell ref="H30:I30"/>
    <mergeCell ref="J30:K30"/>
    <mergeCell ref="L30:M30"/>
    <mergeCell ref="N30:O30"/>
    <mergeCell ref="P30:Q30"/>
    <mergeCell ref="R30:S30"/>
    <mergeCell ref="H31:I31"/>
    <mergeCell ref="J31:K31"/>
    <mergeCell ref="L31:M31"/>
    <mergeCell ref="N31:O31"/>
    <mergeCell ref="F30:G30"/>
    <mergeCell ref="H28:I28"/>
    <mergeCell ref="J28:K28"/>
    <mergeCell ref="L28:M28"/>
    <mergeCell ref="N28:O28"/>
    <mergeCell ref="P28:Q28"/>
    <mergeCell ref="R28:S28"/>
    <mergeCell ref="F28:G28"/>
    <mergeCell ref="F38:G38"/>
    <mergeCell ref="H38:I38"/>
    <mergeCell ref="J38:K38"/>
    <mergeCell ref="F37:G37"/>
    <mergeCell ref="H37:I37"/>
    <mergeCell ref="J37:K37"/>
    <mergeCell ref="L37:M37"/>
    <mergeCell ref="N37:O37"/>
    <mergeCell ref="H36:I36"/>
    <mergeCell ref="J36:K36"/>
    <mergeCell ref="L36:M36"/>
    <mergeCell ref="N36:O36"/>
    <mergeCell ref="P36:Q36"/>
    <mergeCell ref="R36:S36"/>
    <mergeCell ref="F36:G36"/>
    <mergeCell ref="H34:I34"/>
    <mergeCell ref="J34:K34"/>
    <mergeCell ref="L34:M34"/>
    <mergeCell ref="N34:O34"/>
    <mergeCell ref="P34:Q34"/>
    <mergeCell ref="R34:S34"/>
    <mergeCell ref="F34:G34"/>
    <mergeCell ref="H43:I43"/>
    <mergeCell ref="J43:K43"/>
    <mergeCell ref="P41:Q41"/>
    <mergeCell ref="R41:S41"/>
    <mergeCell ref="F42:G42"/>
    <mergeCell ref="H42:I42"/>
    <mergeCell ref="J42:K42"/>
    <mergeCell ref="F41:G41"/>
    <mergeCell ref="H41:I41"/>
    <mergeCell ref="J41:K41"/>
    <mergeCell ref="L41:M41"/>
    <mergeCell ref="N41:O41"/>
    <mergeCell ref="P39:Q39"/>
    <mergeCell ref="R39:S39"/>
    <mergeCell ref="F40:G40"/>
    <mergeCell ref="H40:I40"/>
    <mergeCell ref="J40:K40"/>
    <mergeCell ref="F39:G39"/>
    <mergeCell ref="H39:I39"/>
    <mergeCell ref="J39:K39"/>
    <mergeCell ref="L39:M39"/>
    <mergeCell ref="N39:O39"/>
    <mergeCell ref="EM4:EN4"/>
    <mergeCell ref="EK2:EN2"/>
    <mergeCell ref="P31:Q31"/>
    <mergeCell ref="R31:S31"/>
    <mergeCell ref="DJ25:DK25"/>
    <mergeCell ref="CN46:DK46"/>
    <mergeCell ref="DL46:EC46"/>
    <mergeCell ref="F48:EC48"/>
    <mergeCell ref="T21:U21"/>
    <mergeCell ref="DH25:DI25"/>
    <mergeCell ref="DF25:DG25"/>
    <mergeCell ref="DD25:DE25"/>
    <mergeCell ref="AL31:AM31"/>
    <mergeCell ref="AN31:AO31"/>
    <mergeCell ref="AP31:AQ31"/>
    <mergeCell ref="F46:S46"/>
    <mergeCell ref="T46:AQ46"/>
    <mergeCell ref="T31:U31"/>
    <mergeCell ref="V31:W31"/>
    <mergeCell ref="X31:Y31"/>
    <mergeCell ref="Z31:AA31"/>
    <mergeCell ref="V21:BO21"/>
    <mergeCell ref="V23:BO23"/>
    <mergeCell ref="T23:U23"/>
    <mergeCell ref="H45:I45"/>
    <mergeCell ref="J45:K45"/>
    <mergeCell ref="L45:M45"/>
    <mergeCell ref="N45:O45"/>
    <mergeCell ref="P45:Q45"/>
    <mergeCell ref="R45:S45"/>
    <mergeCell ref="F45:G45"/>
    <mergeCell ref="F43:G43"/>
    <mergeCell ref="BZ57:CA57"/>
    <mergeCell ref="CB57:CC57"/>
    <mergeCell ref="CD57:CE57"/>
    <mergeCell ref="CF57:CG57"/>
    <mergeCell ref="CH57:CI57"/>
    <mergeCell ref="CJ57:CK57"/>
    <mergeCell ref="CL57:CM57"/>
    <mergeCell ref="CD21:CE21"/>
    <mergeCell ref="CF21:CG21"/>
    <mergeCell ref="CH21:CI21"/>
    <mergeCell ref="CJ21:CK21"/>
    <mergeCell ref="CL21:CM21"/>
    <mergeCell ref="DO21:DY21"/>
    <mergeCell ref="DO23:DY23"/>
    <mergeCell ref="H60:O60"/>
    <mergeCell ref="H61:O61"/>
    <mergeCell ref="DH27:DI27"/>
    <mergeCell ref="DJ27:DK27"/>
    <mergeCell ref="BP21:CC21"/>
    <mergeCell ref="BP23:CC23"/>
    <mergeCell ref="H52:P52"/>
    <mergeCell ref="H59:O59"/>
    <mergeCell ref="P37:Q37"/>
    <mergeCell ref="R37:S37"/>
    <mergeCell ref="H32:I32"/>
    <mergeCell ref="J32:K32"/>
    <mergeCell ref="L32:M32"/>
    <mergeCell ref="N32:O32"/>
    <mergeCell ref="P32:Q32"/>
    <mergeCell ref="R32:S32"/>
    <mergeCell ref="H26:I26"/>
    <mergeCell ref="J26:K26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X60:BY60"/>
    <mergeCell ref="BZ60:CA60"/>
    <mergeCell ref="CB60:CC60"/>
    <mergeCell ref="CD60:CE60"/>
    <mergeCell ref="CF60:CG60"/>
    <mergeCell ref="CH60:CI60"/>
    <mergeCell ref="CJ60:CK60"/>
    <mergeCell ref="CL60:CM60"/>
    <mergeCell ref="CN60:CO60"/>
    <mergeCell ref="CP60:CQ60"/>
    <mergeCell ref="CR60:CS60"/>
    <mergeCell ref="CT60:CU60"/>
    <mergeCell ref="CV60:CW60"/>
    <mergeCell ref="CX60:CY60"/>
    <mergeCell ref="CZ60:DA60"/>
    <mergeCell ref="DB60:DC60"/>
    <mergeCell ref="DD60:DE60"/>
    <mergeCell ref="DF60:DG60"/>
    <mergeCell ref="DH60:DI60"/>
    <mergeCell ref="DJ60:DK60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DL57:DM57"/>
    <mergeCell ref="DN57:DO57"/>
    <mergeCell ref="DP57:DQ57"/>
    <mergeCell ref="DR57:DS57"/>
    <mergeCell ref="DT57:DU57"/>
    <mergeCell ref="DV57:DW57"/>
    <mergeCell ref="CX61:CY61"/>
    <mergeCell ref="CZ61:DA61"/>
    <mergeCell ref="DB61:DC61"/>
    <mergeCell ref="DD61:DE61"/>
    <mergeCell ref="DF61:DG61"/>
    <mergeCell ref="DH61:DI61"/>
    <mergeCell ref="DJ61:DK61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AJ61:AK61"/>
    <mergeCell ref="AL61:AM61"/>
    <mergeCell ref="AN61:AO61"/>
    <mergeCell ref="AP61:AQ61"/>
    <mergeCell ref="DL61:DM61"/>
    <mergeCell ref="DN61:DO61"/>
    <mergeCell ref="DP61:DQ61"/>
    <mergeCell ref="DR61:DS61"/>
    <mergeCell ref="DT61:DU61"/>
    <mergeCell ref="DV61:DW61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CD64:CE64"/>
    <mergeCell ref="CF64:CG64"/>
    <mergeCell ref="CH64:CI64"/>
    <mergeCell ref="CJ64:CK64"/>
    <mergeCell ref="CL64:CM64"/>
    <mergeCell ref="CN64:CO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</mergeCells>
  <pageMargins left="0.39370078740157483" right="0.19685039370078741" top="0.51181102362204722" bottom="0.55118110236220474" header="0.74803149606299213" footer="0.35433070866141736"/>
  <pageSetup paperSize="8" scale="10" fitToHeight="0" orientation="landscape" r:id="rId1"/>
  <headerFooter alignWithMargins="0">
    <oddFooter>&amp;L&amp;8Muttenz, SR&amp;CStand: &amp;D&amp;R&amp;7&amp;Z&amp;F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BS61"/>
  <sheetViews>
    <sheetView showGridLines="0" zoomScale="140" zoomScaleNormal="140" zoomScalePageLayoutView="140" workbookViewId="0">
      <selection activeCell="EM22" sqref="EM22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140625" style="1" customWidth="1"/>
    <col min="4" max="4" width="9" style="1" customWidth="1"/>
    <col min="5" max="5" width="8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59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75"/>
      <c r="EL1" s="175"/>
      <c r="EM1" s="175"/>
      <c r="EN1" s="175"/>
      <c r="EO1" s="71"/>
      <c r="EP1" s="71"/>
      <c r="EQ1" s="50"/>
    </row>
    <row r="2" spans="1:154" s="6" customFormat="1" ht="9" customHeight="1" x14ac:dyDescent="0.2">
      <c r="B2" s="802" t="s">
        <v>82</v>
      </c>
      <c r="C2" s="803"/>
      <c r="D2" s="803"/>
      <c r="E2" s="7"/>
      <c r="F2" s="779" t="s">
        <v>20</v>
      </c>
      <c r="G2" s="779"/>
      <c r="H2" s="779"/>
      <c r="I2" s="779"/>
      <c r="J2" s="779"/>
      <c r="K2" s="779"/>
      <c r="L2" s="779"/>
      <c r="M2" s="779"/>
      <c r="N2" s="779"/>
      <c r="O2" s="779"/>
      <c r="P2" s="779"/>
      <c r="Q2" s="779"/>
      <c r="R2" s="779"/>
      <c r="S2" s="780"/>
      <c r="T2" s="799" t="s">
        <v>28</v>
      </c>
      <c r="U2" s="800"/>
      <c r="V2" s="800"/>
      <c r="W2" s="800"/>
      <c r="X2" s="800"/>
      <c r="Y2" s="800"/>
      <c r="Z2" s="800"/>
      <c r="AA2" s="800"/>
      <c r="AB2" s="800"/>
      <c r="AC2" s="800"/>
      <c r="AD2" s="800"/>
      <c r="AE2" s="800"/>
      <c r="AF2" s="800"/>
      <c r="AG2" s="800"/>
      <c r="AH2" s="800"/>
      <c r="AI2" s="800"/>
      <c r="AJ2" s="800"/>
      <c r="AK2" s="800"/>
      <c r="AL2" s="800"/>
      <c r="AM2" s="800"/>
      <c r="AN2" s="800"/>
      <c r="AO2" s="800"/>
      <c r="AP2" s="800"/>
      <c r="AQ2" s="801"/>
      <c r="AR2" s="799" t="s">
        <v>77</v>
      </c>
      <c r="AS2" s="800"/>
      <c r="AT2" s="800"/>
      <c r="AU2" s="800"/>
      <c r="AV2" s="800"/>
      <c r="AW2" s="800"/>
      <c r="AX2" s="800"/>
      <c r="AY2" s="800"/>
      <c r="AZ2" s="800"/>
      <c r="BA2" s="800"/>
      <c r="BB2" s="800"/>
      <c r="BC2" s="800"/>
      <c r="BD2" s="800"/>
      <c r="BE2" s="800"/>
      <c r="BF2" s="800"/>
      <c r="BG2" s="800"/>
      <c r="BH2" s="800"/>
      <c r="BI2" s="800"/>
      <c r="BJ2" s="800"/>
      <c r="BK2" s="800"/>
      <c r="BL2" s="800"/>
      <c r="BM2" s="800"/>
      <c r="BN2" s="800"/>
      <c r="BO2" s="801"/>
      <c r="BP2" s="799" t="s">
        <v>76</v>
      </c>
      <c r="BQ2" s="800"/>
      <c r="BR2" s="800"/>
      <c r="BS2" s="800"/>
      <c r="BT2" s="800"/>
      <c r="BU2" s="800"/>
      <c r="BV2" s="800"/>
      <c r="BW2" s="800"/>
      <c r="BX2" s="800"/>
      <c r="BY2" s="800"/>
      <c r="BZ2" s="800"/>
      <c r="CA2" s="800"/>
      <c r="CB2" s="800"/>
      <c r="CC2" s="800"/>
      <c r="CD2" s="800"/>
      <c r="CE2" s="800"/>
      <c r="CF2" s="800"/>
      <c r="CG2" s="800"/>
      <c r="CH2" s="800"/>
      <c r="CI2" s="800"/>
      <c r="CJ2" s="800"/>
      <c r="CK2" s="800"/>
      <c r="CL2" s="800"/>
      <c r="CM2" s="801"/>
      <c r="CN2" s="799" t="s">
        <v>75</v>
      </c>
      <c r="CO2" s="800"/>
      <c r="CP2" s="800"/>
      <c r="CQ2" s="800"/>
      <c r="CR2" s="800"/>
      <c r="CS2" s="800"/>
      <c r="CT2" s="800"/>
      <c r="CU2" s="800"/>
      <c r="CV2" s="800"/>
      <c r="CW2" s="800"/>
      <c r="CX2" s="800"/>
      <c r="CY2" s="800"/>
      <c r="CZ2" s="800"/>
      <c r="DA2" s="800"/>
      <c r="DB2" s="800"/>
      <c r="DC2" s="800"/>
      <c r="DD2" s="800"/>
      <c r="DE2" s="800"/>
      <c r="DF2" s="800"/>
      <c r="DG2" s="800"/>
      <c r="DH2" s="800"/>
      <c r="DI2" s="800"/>
      <c r="DJ2" s="800"/>
      <c r="DK2" s="801"/>
      <c r="DL2" s="799" t="s">
        <v>74</v>
      </c>
      <c r="DM2" s="800"/>
      <c r="DN2" s="800"/>
      <c r="DO2" s="800"/>
      <c r="DP2" s="800"/>
      <c r="DQ2" s="800"/>
      <c r="DR2" s="800"/>
      <c r="DS2" s="800"/>
      <c r="DT2" s="800"/>
      <c r="DU2" s="800"/>
      <c r="DV2" s="800"/>
      <c r="DW2" s="800"/>
      <c r="DX2" s="800"/>
      <c r="DY2" s="800"/>
      <c r="DZ2" s="800"/>
      <c r="EA2" s="800"/>
      <c r="EB2" s="800"/>
      <c r="EC2" s="800"/>
      <c r="EI2" s="63"/>
      <c r="EJ2" s="72"/>
      <c r="EK2" s="654">
        <f>SUM(EK3:EN3)</f>
        <v>25925</v>
      </c>
      <c r="EL2" s="655"/>
      <c r="EM2" s="655"/>
      <c r="EN2" s="655"/>
      <c r="EO2" s="72"/>
      <c r="EP2" s="72"/>
      <c r="EQ2" s="68"/>
    </row>
    <row r="3" spans="1:154" s="8" customFormat="1" ht="9" customHeight="1" x14ac:dyDescent="0.15">
      <c r="B3" s="804"/>
      <c r="C3" s="805"/>
      <c r="D3" s="805"/>
      <c r="E3" s="21"/>
      <c r="F3" s="629" t="s">
        <v>7</v>
      </c>
      <c r="G3" s="776"/>
      <c r="H3" s="629" t="s">
        <v>8</v>
      </c>
      <c r="I3" s="776"/>
      <c r="J3" s="629" t="s">
        <v>9</v>
      </c>
      <c r="K3" s="776"/>
      <c r="L3" s="629" t="s">
        <v>10</v>
      </c>
      <c r="M3" s="776"/>
      <c r="N3" s="629" t="s">
        <v>11</v>
      </c>
      <c r="O3" s="776"/>
      <c r="P3" s="629" t="s">
        <v>12</v>
      </c>
      <c r="Q3" s="776"/>
      <c r="R3" s="629" t="s">
        <v>13</v>
      </c>
      <c r="S3" s="776"/>
      <c r="T3" s="629" t="s">
        <v>2</v>
      </c>
      <c r="U3" s="776"/>
      <c r="V3" s="629" t="s">
        <v>3</v>
      </c>
      <c r="W3" s="776"/>
      <c r="X3" s="629" t="s">
        <v>4</v>
      </c>
      <c r="Y3" s="776"/>
      <c r="Z3" s="629" t="s">
        <v>5</v>
      </c>
      <c r="AA3" s="776"/>
      <c r="AB3" s="629" t="s">
        <v>6</v>
      </c>
      <c r="AC3" s="776"/>
      <c r="AD3" s="629" t="s">
        <v>7</v>
      </c>
      <c r="AE3" s="776"/>
      <c r="AF3" s="629" t="s">
        <v>8</v>
      </c>
      <c r="AG3" s="776"/>
      <c r="AH3" s="629" t="s">
        <v>9</v>
      </c>
      <c r="AI3" s="776"/>
      <c r="AJ3" s="629" t="s">
        <v>10</v>
      </c>
      <c r="AK3" s="776"/>
      <c r="AL3" s="629" t="s">
        <v>11</v>
      </c>
      <c r="AM3" s="776"/>
      <c r="AN3" s="629" t="s">
        <v>12</v>
      </c>
      <c r="AO3" s="776"/>
      <c r="AP3" s="629" t="s">
        <v>13</v>
      </c>
      <c r="AQ3" s="776"/>
      <c r="AR3" s="629" t="s">
        <v>2</v>
      </c>
      <c r="AS3" s="776"/>
      <c r="AT3" s="629" t="s">
        <v>3</v>
      </c>
      <c r="AU3" s="776"/>
      <c r="AV3" s="629" t="s">
        <v>4</v>
      </c>
      <c r="AW3" s="776"/>
      <c r="AX3" s="629" t="s">
        <v>5</v>
      </c>
      <c r="AY3" s="776"/>
      <c r="AZ3" s="629" t="s">
        <v>6</v>
      </c>
      <c r="BA3" s="776"/>
      <c r="BB3" s="629" t="s">
        <v>7</v>
      </c>
      <c r="BC3" s="776"/>
      <c r="BD3" s="629" t="s">
        <v>8</v>
      </c>
      <c r="BE3" s="776"/>
      <c r="BF3" s="629" t="s">
        <v>9</v>
      </c>
      <c r="BG3" s="776"/>
      <c r="BH3" s="629" t="s">
        <v>10</v>
      </c>
      <c r="BI3" s="776"/>
      <c r="BJ3" s="629" t="s">
        <v>11</v>
      </c>
      <c r="BK3" s="776"/>
      <c r="BL3" s="629" t="s">
        <v>12</v>
      </c>
      <c r="BM3" s="776"/>
      <c r="BN3" s="629" t="s">
        <v>13</v>
      </c>
      <c r="BO3" s="776"/>
      <c r="BP3" s="629" t="s">
        <v>2</v>
      </c>
      <c r="BQ3" s="776"/>
      <c r="BR3" s="629" t="s">
        <v>3</v>
      </c>
      <c r="BS3" s="776"/>
      <c r="BT3" s="629" t="s">
        <v>4</v>
      </c>
      <c r="BU3" s="776"/>
      <c r="BV3" s="629" t="s">
        <v>5</v>
      </c>
      <c r="BW3" s="776"/>
      <c r="BX3" s="629" t="s">
        <v>6</v>
      </c>
      <c r="BY3" s="776"/>
      <c r="BZ3" s="629" t="s">
        <v>7</v>
      </c>
      <c r="CA3" s="776"/>
      <c r="CB3" s="629" t="s">
        <v>8</v>
      </c>
      <c r="CC3" s="776"/>
      <c r="CD3" s="629" t="s">
        <v>9</v>
      </c>
      <c r="CE3" s="776"/>
      <c r="CF3" s="629" t="s">
        <v>10</v>
      </c>
      <c r="CG3" s="776"/>
      <c r="CH3" s="629" t="s">
        <v>11</v>
      </c>
      <c r="CI3" s="776"/>
      <c r="CJ3" s="629" t="s">
        <v>12</v>
      </c>
      <c r="CK3" s="776"/>
      <c r="CL3" s="629" t="s">
        <v>13</v>
      </c>
      <c r="CM3" s="776"/>
      <c r="CN3" s="629" t="s">
        <v>2</v>
      </c>
      <c r="CO3" s="776"/>
      <c r="CP3" s="629" t="s">
        <v>3</v>
      </c>
      <c r="CQ3" s="776"/>
      <c r="CR3" s="629" t="s">
        <v>4</v>
      </c>
      <c r="CS3" s="776"/>
      <c r="CT3" s="629" t="s">
        <v>5</v>
      </c>
      <c r="CU3" s="776"/>
      <c r="CV3" s="629" t="s">
        <v>6</v>
      </c>
      <c r="CW3" s="776"/>
      <c r="CX3" s="629" t="s">
        <v>7</v>
      </c>
      <c r="CY3" s="776"/>
      <c r="CZ3" s="629" t="s">
        <v>8</v>
      </c>
      <c r="DA3" s="776"/>
      <c r="DB3" s="629" t="s">
        <v>9</v>
      </c>
      <c r="DC3" s="776"/>
      <c r="DD3" s="629" t="s">
        <v>10</v>
      </c>
      <c r="DE3" s="776"/>
      <c r="DF3" s="629" t="s">
        <v>11</v>
      </c>
      <c r="DG3" s="776"/>
      <c r="DH3" s="629" t="s">
        <v>12</v>
      </c>
      <c r="DI3" s="776"/>
      <c r="DJ3" s="629" t="s">
        <v>13</v>
      </c>
      <c r="DK3" s="776"/>
      <c r="DL3" s="629" t="s">
        <v>2</v>
      </c>
      <c r="DM3" s="776"/>
      <c r="DN3" s="629" t="s">
        <v>3</v>
      </c>
      <c r="DO3" s="776"/>
      <c r="DP3" s="629" t="s">
        <v>4</v>
      </c>
      <c r="DQ3" s="776"/>
      <c r="DR3" s="629" t="s">
        <v>5</v>
      </c>
      <c r="DS3" s="776"/>
      <c r="DT3" s="629" t="s">
        <v>6</v>
      </c>
      <c r="DU3" s="776"/>
      <c r="DV3" s="629" t="s">
        <v>7</v>
      </c>
      <c r="DW3" s="776"/>
      <c r="DX3" s="629" t="s">
        <v>8</v>
      </c>
      <c r="DY3" s="776"/>
      <c r="DZ3" s="629" t="s">
        <v>9</v>
      </c>
      <c r="EA3" s="776"/>
      <c r="EB3" s="629" t="s">
        <v>10</v>
      </c>
      <c r="EC3" s="776"/>
      <c r="EI3" s="64"/>
      <c r="EJ3" s="181"/>
      <c r="EK3" s="234">
        <f>SUM(EK10:EK39)</f>
        <v>12035</v>
      </c>
      <c r="EL3" s="234">
        <f>SUM(EL10:EL39)</f>
        <v>1890</v>
      </c>
      <c r="EM3" s="234">
        <f>SUM(EM10:EM39)</f>
        <v>335</v>
      </c>
      <c r="EN3" s="234">
        <f>SUM(EN10:EN39)</f>
        <v>11665</v>
      </c>
      <c r="EO3" s="73"/>
      <c r="EP3" s="73"/>
      <c r="EQ3" s="185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81"/>
      <c r="EK4" s="235"/>
      <c r="EL4" s="235"/>
      <c r="EM4" s="631">
        <f>SUM(EM3:EN3)</f>
        <v>12000</v>
      </c>
      <c r="EN4" s="632"/>
      <c r="EO4" s="71"/>
      <c r="EP4" s="71"/>
      <c r="EQ4" s="50"/>
    </row>
    <row r="5" spans="1:154" ht="9" customHeight="1" thickBot="1" x14ac:dyDescent="0.2">
      <c r="B5" s="802"/>
      <c r="C5" s="803"/>
      <c r="D5" s="803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76"/>
      <c r="EL5" s="176"/>
      <c r="EM5" s="633"/>
      <c r="EN5" s="633"/>
      <c r="EO5" s="71"/>
      <c r="EP5" s="71"/>
      <c r="EQ5" s="50"/>
    </row>
    <row r="6" spans="1:154" ht="9" customHeight="1" x14ac:dyDescent="0.15">
      <c r="B6" s="178"/>
      <c r="C6" s="179"/>
      <c r="D6" s="180"/>
      <c r="F6" s="777" t="s">
        <v>20</v>
      </c>
      <c r="G6" s="777"/>
      <c r="H6" s="777"/>
      <c r="I6" s="777"/>
      <c r="J6" s="777"/>
      <c r="K6" s="777"/>
      <c r="L6" s="777"/>
      <c r="M6" s="777"/>
      <c r="N6" s="777"/>
      <c r="O6" s="777"/>
      <c r="P6" s="777"/>
      <c r="Q6" s="777"/>
      <c r="R6" s="777"/>
      <c r="S6" s="778"/>
      <c r="T6" s="799" t="str">
        <f>T2</f>
        <v>Jahr 2022</v>
      </c>
      <c r="U6" s="800"/>
      <c r="V6" s="800"/>
      <c r="W6" s="800"/>
      <c r="X6" s="800"/>
      <c r="Y6" s="800"/>
      <c r="Z6" s="800"/>
      <c r="AA6" s="800"/>
      <c r="AB6" s="800"/>
      <c r="AC6" s="800"/>
      <c r="AD6" s="800"/>
      <c r="AE6" s="800"/>
      <c r="AF6" s="800"/>
      <c r="AG6" s="800"/>
      <c r="AH6" s="800"/>
      <c r="AI6" s="800"/>
      <c r="AJ6" s="800"/>
      <c r="AK6" s="800"/>
      <c r="AL6" s="800"/>
      <c r="AM6" s="800"/>
      <c r="AN6" s="800"/>
      <c r="AO6" s="800"/>
      <c r="AP6" s="800"/>
      <c r="AQ6" s="801"/>
      <c r="AR6" s="799" t="str">
        <f>AR2</f>
        <v>Jahr 2023</v>
      </c>
      <c r="AS6" s="800"/>
      <c r="AT6" s="800"/>
      <c r="AU6" s="800"/>
      <c r="AV6" s="800"/>
      <c r="AW6" s="800"/>
      <c r="AX6" s="800"/>
      <c r="AY6" s="800"/>
      <c r="AZ6" s="800"/>
      <c r="BA6" s="800"/>
      <c r="BB6" s="800"/>
      <c r="BC6" s="800"/>
      <c r="BD6" s="800"/>
      <c r="BE6" s="800"/>
      <c r="BF6" s="800"/>
      <c r="BG6" s="800"/>
      <c r="BH6" s="800"/>
      <c r="BI6" s="800"/>
      <c r="BJ6" s="800"/>
      <c r="BK6" s="800"/>
      <c r="BL6" s="800"/>
      <c r="BM6" s="800"/>
      <c r="BN6" s="800"/>
      <c r="BO6" s="801"/>
      <c r="BP6" s="799" t="str">
        <f>BP2</f>
        <v>Jahr 2024</v>
      </c>
      <c r="BQ6" s="800"/>
      <c r="BR6" s="800"/>
      <c r="BS6" s="800"/>
      <c r="BT6" s="800"/>
      <c r="BU6" s="800"/>
      <c r="BV6" s="800"/>
      <c r="BW6" s="800"/>
      <c r="BX6" s="800"/>
      <c r="BY6" s="800"/>
      <c r="BZ6" s="800"/>
      <c r="CA6" s="800"/>
      <c r="CB6" s="800"/>
      <c r="CC6" s="800"/>
      <c r="CD6" s="800"/>
      <c r="CE6" s="800"/>
      <c r="CF6" s="800"/>
      <c r="CG6" s="800"/>
      <c r="CH6" s="800"/>
      <c r="CI6" s="800"/>
      <c r="CJ6" s="800"/>
      <c r="CK6" s="800"/>
      <c r="CL6" s="800"/>
      <c r="CM6" s="801"/>
      <c r="CN6" s="799" t="str">
        <f>CN2</f>
        <v>Jahr 2025</v>
      </c>
      <c r="CO6" s="800"/>
      <c r="CP6" s="800"/>
      <c r="CQ6" s="800"/>
      <c r="CR6" s="800"/>
      <c r="CS6" s="800"/>
      <c r="CT6" s="800"/>
      <c r="CU6" s="800"/>
      <c r="CV6" s="800"/>
      <c r="CW6" s="800"/>
      <c r="CX6" s="800"/>
      <c r="CY6" s="800"/>
      <c r="CZ6" s="800"/>
      <c r="DA6" s="800"/>
      <c r="DB6" s="800"/>
      <c r="DC6" s="800"/>
      <c r="DD6" s="800"/>
      <c r="DE6" s="800"/>
      <c r="DF6" s="800"/>
      <c r="DG6" s="800"/>
      <c r="DH6" s="800"/>
      <c r="DI6" s="800"/>
      <c r="DJ6" s="800"/>
      <c r="DK6" s="801"/>
      <c r="DL6" s="799" t="str">
        <f>DL2</f>
        <v>Jahr 2026</v>
      </c>
      <c r="DM6" s="800"/>
      <c r="DN6" s="800"/>
      <c r="DO6" s="800"/>
      <c r="DP6" s="800"/>
      <c r="DQ6" s="800"/>
      <c r="DR6" s="800"/>
      <c r="DS6" s="800"/>
      <c r="DT6" s="800"/>
      <c r="DU6" s="800"/>
      <c r="DV6" s="800"/>
      <c r="DW6" s="800"/>
      <c r="DX6" s="800"/>
      <c r="DY6" s="800"/>
      <c r="DZ6" s="800"/>
      <c r="EA6" s="800"/>
      <c r="EB6" s="800"/>
      <c r="EC6" s="800"/>
      <c r="ED6" s="25"/>
      <c r="EE6" s="660" t="s">
        <v>15</v>
      </c>
      <c r="EF6" s="661"/>
      <c r="EG6" s="661"/>
      <c r="EH6" s="662"/>
      <c r="EI6" s="29"/>
      <c r="EJ6" s="29"/>
      <c r="EK6" s="666" t="s">
        <v>52</v>
      </c>
      <c r="EL6" s="667"/>
      <c r="EM6" s="667"/>
      <c r="EN6" s="668"/>
      <c r="EP6" s="29"/>
    </row>
    <row r="7" spans="1:154" ht="9" customHeight="1" thickBot="1" x14ac:dyDescent="0.2">
      <c r="B7" s="177"/>
      <c r="C7" s="54" t="s">
        <v>57</v>
      </c>
      <c r="D7" s="56">
        <v>2200</v>
      </c>
      <c r="F7" s="629" t="s">
        <v>7</v>
      </c>
      <c r="G7" s="776"/>
      <c r="H7" s="629" t="s">
        <v>8</v>
      </c>
      <c r="I7" s="776"/>
      <c r="J7" s="629" t="s">
        <v>9</v>
      </c>
      <c r="K7" s="776"/>
      <c r="L7" s="629" t="s">
        <v>10</v>
      </c>
      <c r="M7" s="776"/>
      <c r="N7" s="629" t="s">
        <v>11</v>
      </c>
      <c r="O7" s="776"/>
      <c r="P7" s="629" t="s">
        <v>12</v>
      </c>
      <c r="Q7" s="776"/>
      <c r="R7" s="629" t="s">
        <v>13</v>
      </c>
      <c r="S7" s="776"/>
      <c r="T7" s="629" t="s">
        <v>2</v>
      </c>
      <c r="U7" s="776"/>
      <c r="V7" s="629" t="s">
        <v>3</v>
      </c>
      <c r="W7" s="776"/>
      <c r="X7" s="629" t="s">
        <v>4</v>
      </c>
      <c r="Y7" s="776"/>
      <c r="Z7" s="629" t="s">
        <v>5</v>
      </c>
      <c r="AA7" s="776"/>
      <c r="AB7" s="629" t="s">
        <v>6</v>
      </c>
      <c r="AC7" s="776"/>
      <c r="AD7" s="629" t="s">
        <v>7</v>
      </c>
      <c r="AE7" s="776"/>
      <c r="AF7" s="629" t="s">
        <v>8</v>
      </c>
      <c r="AG7" s="776"/>
      <c r="AH7" s="629" t="s">
        <v>9</v>
      </c>
      <c r="AI7" s="776"/>
      <c r="AJ7" s="629" t="s">
        <v>10</v>
      </c>
      <c r="AK7" s="776"/>
      <c r="AL7" s="629" t="s">
        <v>11</v>
      </c>
      <c r="AM7" s="776"/>
      <c r="AN7" s="629" t="s">
        <v>12</v>
      </c>
      <c r="AO7" s="776"/>
      <c r="AP7" s="629" t="s">
        <v>13</v>
      </c>
      <c r="AQ7" s="776"/>
      <c r="AR7" s="629" t="s">
        <v>2</v>
      </c>
      <c r="AS7" s="776"/>
      <c r="AT7" s="629" t="s">
        <v>3</v>
      </c>
      <c r="AU7" s="776"/>
      <c r="AV7" s="629" t="s">
        <v>4</v>
      </c>
      <c r="AW7" s="776"/>
      <c r="AX7" s="629" t="s">
        <v>5</v>
      </c>
      <c r="AY7" s="776"/>
      <c r="AZ7" s="629" t="s">
        <v>6</v>
      </c>
      <c r="BA7" s="776"/>
      <c r="BB7" s="629" t="s">
        <v>7</v>
      </c>
      <c r="BC7" s="776"/>
      <c r="BD7" s="629" t="s">
        <v>8</v>
      </c>
      <c r="BE7" s="776"/>
      <c r="BF7" s="629" t="s">
        <v>9</v>
      </c>
      <c r="BG7" s="776"/>
      <c r="BH7" s="629" t="s">
        <v>10</v>
      </c>
      <c r="BI7" s="776"/>
      <c r="BJ7" s="629" t="s">
        <v>11</v>
      </c>
      <c r="BK7" s="776"/>
      <c r="BL7" s="629" t="s">
        <v>12</v>
      </c>
      <c r="BM7" s="776"/>
      <c r="BN7" s="629" t="s">
        <v>13</v>
      </c>
      <c r="BO7" s="776"/>
      <c r="BP7" s="629" t="s">
        <v>2</v>
      </c>
      <c r="BQ7" s="776"/>
      <c r="BR7" s="629" t="s">
        <v>3</v>
      </c>
      <c r="BS7" s="776"/>
      <c r="BT7" s="629" t="s">
        <v>4</v>
      </c>
      <c r="BU7" s="776"/>
      <c r="BV7" s="629" t="s">
        <v>5</v>
      </c>
      <c r="BW7" s="776"/>
      <c r="BX7" s="629" t="s">
        <v>6</v>
      </c>
      <c r="BY7" s="776"/>
      <c r="BZ7" s="629" t="s">
        <v>7</v>
      </c>
      <c r="CA7" s="776"/>
      <c r="CB7" s="629" t="s">
        <v>8</v>
      </c>
      <c r="CC7" s="776"/>
      <c r="CD7" s="629" t="s">
        <v>9</v>
      </c>
      <c r="CE7" s="776"/>
      <c r="CF7" s="629" t="s">
        <v>10</v>
      </c>
      <c r="CG7" s="776"/>
      <c r="CH7" s="629" t="s">
        <v>11</v>
      </c>
      <c r="CI7" s="776"/>
      <c r="CJ7" s="629" t="s">
        <v>12</v>
      </c>
      <c r="CK7" s="776"/>
      <c r="CL7" s="629" t="s">
        <v>13</v>
      </c>
      <c r="CM7" s="776"/>
      <c r="CN7" s="629" t="s">
        <v>2</v>
      </c>
      <c r="CO7" s="776"/>
      <c r="CP7" s="629" t="s">
        <v>3</v>
      </c>
      <c r="CQ7" s="776"/>
      <c r="CR7" s="629" t="s">
        <v>4</v>
      </c>
      <c r="CS7" s="776"/>
      <c r="CT7" s="629" t="s">
        <v>5</v>
      </c>
      <c r="CU7" s="776"/>
      <c r="CV7" s="629" t="s">
        <v>6</v>
      </c>
      <c r="CW7" s="776"/>
      <c r="CX7" s="629" t="s">
        <v>7</v>
      </c>
      <c r="CY7" s="776"/>
      <c r="CZ7" s="629" t="s">
        <v>8</v>
      </c>
      <c r="DA7" s="776"/>
      <c r="DB7" s="629" t="s">
        <v>9</v>
      </c>
      <c r="DC7" s="776"/>
      <c r="DD7" s="629" t="s">
        <v>10</v>
      </c>
      <c r="DE7" s="776"/>
      <c r="DF7" s="629" t="s">
        <v>11</v>
      </c>
      <c r="DG7" s="776"/>
      <c r="DH7" s="629" t="s">
        <v>12</v>
      </c>
      <c r="DI7" s="776"/>
      <c r="DJ7" s="629" t="s">
        <v>13</v>
      </c>
      <c r="DK7" s="776"/>
      <c r="DL7" s="629" t="s">
        <v>2</v>
      </c>
      <c r="DM7" s="776"/>
      <c r="DN7" s="629" t="s">
        <v>3</v>
      </c>
      <c r="DO7" s="776"/>
      <c r="DP7" s="629" t="s">
        <v>4</v>
      </c>
      <c r="DQ7" s="776"/>
      <c r="DR7" s="629" t="s">
        <v>5</v>
      </c>
      <c r="DS7" s="776"/>
      <c r="DT7" s="629" t="s">
        <v>6</v>
      </c>
      <c r="DU7" s="776"/>
      <c r="DV7" s="629" t="s">
        <v>7</v>
      </c>
      <c r="DW7" s="776"/>
      <c r="DX7" s="629" t="s">
        <v>8</v>
      </c>
      <c r="DY7" s="776"/>
      <c r="DZ7" s="629" t="s">
        <v>9</v>
      </c>
      <c r="EA7" s="776"/>
      <c r="EB7" s="629" t="s">
        <v>10</v>
      </c>
      <c r="EC7" s="776"/>
      <c r="ED7" s="25"/>
      <c r="EE7" s="663"/>
      <c r="EF7" s="664"/>
      <c r="EG7" s="664"/>
      <c r="EH7" s="665"/>
      <c r="EI7" s="29"/>
      <c r="EJ7" s="29"/>
      <c r="EK7" s="669"/>
      <c r="EL7" s="670"/>
      <c r="EM7" s="670"/>
      <c r="EN7" s="671"/>
      <c r="EP7" s="29"/>
    </row>
    <row r="8" spans="1:154" ht="9" customHeight="1" thickBot="1" x14ac:dyDescent="0.2">
      <c r="B8" s="177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4"/>
      <c r="AS9" s="14"/>
      <c r="AT9" s="14"/>
      <c r="AU9" s="14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EK3*(1/($F44))</f>
        <v>0.4642237222757955</v>
      </c>
      <c r="EL9" s="83">
        <f>EL3*(1/($F44))</f>
        <v>7.2902603664416588E-2</v>
      </c>
      <c r="EM9" s="672">
        <f>EM4*(1/($F44))</f>
        <v>0.4628736740597878</v>
      </c>
      <c r="EN9" s="673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64"/>
      <c r="G10" s="765"/>
      <c r="H10" s="683"/>
      <c r="I10" s="684"/>
      <c r="J10" s="683"/>
      <c r="K10" s="684"/>
      <c r="L10" s="683"/>
      <c r="M10" s="684"/>
      <c r="N10" s="683"/>
      <c r="O10" s="684"/>
      <c r="P10" s="683"/>
      <c r="Q10" s="684"/>
      <c r="R10" s="683"/>
      <c r="S10" s="684"/>
      <c r="T10" s="683"/>
      <c r="U10" s="684"/>
      <c r="V10" s="683"/>
      <c r="W10" s="684"/>
      <c r="X10" s="683"/>
      <c r="Y10" s="684"/>
      <c r="Z10" s="683"/>
      <c r="AA10" s="684"/>
      <c r="AB10" s="683"/>
      <c r="AC10" s="684"/>
      <c r="AD10" s="683"/>
      <c r="AE10" s="684"/>
      <c r="AF10" s="683"/>
      <c r="AG10" s="684"/>
      <c r="AH10" s="683"/>
      <c r="AI10" s="684"/>
      <c r="AJ10" s="683"/>
      <c r="AK10" s="684"/>
      <c r="AL10" s="683"/>
      <c r="AM10" s="684"/>
      <c r="AN10" s="683"/>
      <c r="AO10" s="684"/>
      <c r="AP10" s="683"/>
      <c r="AQ10" s="684"/>
      <c r="AR10" s="683"/>
      <c r="AS10" s="684"/>
      <c r="AT10" s="683"/>
      <c r="AU10" s="684"/>
      <c r="AV10" s="683"/>
      <c r="AW10" s="684"/>
      <c r="AX10" s="683"/>
      <c r="AY10" s="684"/>
      <c r="AZ10" s="683"/>
      <c r="BA10" s="684"/>
      <c r="BB10" s="683"/>
      <c r="BC10" s="684"/>
      <c r="BD10" s="683"/>
      <c r="BE10" s="684"/>
      <c r="BF10" s="683"/>
      <c r="BG10" s="684"/>
      <c r="BH10" s="683"/>
      <c r="BI10" s="684"/>
      <c r="BJ10" s="683"/>
      <c r="BK10" s="684"/>
      <c r="BL10" s="683"/>
      <c r="BM10" s="684"/>
      <c r="BN10" s="683"/>
      <c r="BO10" s="684"/>
      <c r="BP10" s="683"/>
      <c r="BQ10" s="684"/>
      <c r="BR10" s="683"/>
      <c r="BS10" s="684"/>
      <c r="BT10" s="683"/>
      <c r="BU10" s="684"/>
      <c r="BV10" s="683"/>
      <c r="BW10" s="684"/>
      <c r="BX10" s="683"/>
      <c r="BY10" s="684"/>
      <c r="BZ10" s="683"/>
      <c r="CA10" s="684"/>
      <c r="CB10" s="683"/>
      <c r="CC10" s="684"/>
      <c r="CD10" s="683"/>
      <c r="CE10" s="684"/>
      <c r="CF10" s="683"/>
      <c r="CG10" s="684"/>
      <c r="CH10" s="683"/>
      <c r="CI10" s="684"/>
      <c r="CJ10" s="683"/>
      <c r="CK10" s="684"/>
      <c r="CL10" s="683"/>
      <c r="CM10" s="684"/>
      <c r="CN10" s="683"/>
      <c r="CO10" s="684"/>
      <c r="CP10" s="683"/>
      <c r="CQ10" s="684"/>
      <c r="CR10" s="683"/>
      <c r="CS10" s="684"/>
      <c r="CT10" s="683"/>
      <c r="CU10" s="684"/>
      <c r="CV10" s="683"/>
      <c r="CW10" s="684"/>
      <c r="CX10" s="683"/>
      <c r="CY10" s="684"/>
      <c r="CZ10" s="683"/>
      <c r="DA10" s="684"/>
      <c r="DB10" s="683"/>
      <c r="DC10" s="684"/>
      <c r="DD10" s="683"/>
      <c r="DE10" s="684"/>
      <c r="DF10" s="683"/>
      <c r="DG10" s="684"/>
      <c r="DH10" s="683"/>
      <c r="DI10" s="684"/>
      <c r="DJ10" s="683"/>
      <c r="DK10" s="684"/>
      <c r="DL10" s="683"/>
      <c r="DM10" s="684"/>
      <c r="DN10" s="683"/>
      <c r="DO10" s="684"/>
      <c r="DP10" s="683"/>
      <c r="DQ10" s="684"/>
      <c r="DR10" s="683"/>
      <c r="DS10" s="684"/>
      <c r="DT10" s="683"/>
      <c r="DU10" s="684"/>
      <c r="DV10" s="683"/>
      <c r="DW10" s="684"/>
      <c r="DX10" s="683"/>
      <c r="DY10" s="684"/>
      <c r="DZ10" s="683"/>
      <c r="EA10" s="684"/>
      <c r="EB10" s="683"/>
      <c r="EC10" s="689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74"/>
      <c r="G11" s="774"/>
      <c r="H11" s="772">
        <v>30</v>
      </c>
      <c r="I11" s="773"/>
      <c r="J11" s="772">
        <v>30</v>
      </c>
      <c r="K11" s="773"/>
      <c r="L11" s="772">
        <v>30</v>
      </c>
      <c r="M11" s="773"/>
      <c r="N11" s="772">
        <v>30</v>
      </c>
      <c r="O11" s="773"/>
      <c r="P11" s="772">
        <v>30</v>
      </c>
      <c r="Q11" s="773"/>
      <c r="R11" s="772">
        <v>30</v>
      </c>
      <c r="S11" s="773"/>
      <c r="T11" s="772">
        <v>30</v>
      </c>
      <c r="U11" s="773"/>
      <c r="V11" s="772">
        <v>30</v>
      </c>
      <c r="W11" s="773"/>
      <c r="X11" s="772">
        <v>30</v>
      </c>
      <c r="Y11" s="773"/>
      <c r="Z11" s="772">
        <v>30</v>
      </c>
      <c r="AA11" s="773"/>
      <c r="AB11" s="772">
        <v>30</v>
      </c>
      <c r="AC11" s="773"/>
      <c r="AD11" s="772">
        <v>30</v>
      </c>
      <c r="AE11" s="773"/>
      <c r="AF11" s="772">
        <v>30</v>
      </c>
      <c r="AG11" s="773"/>
      <c r="AH11" s="772">
        <v>30</v>
      </c>
      <c r="AI11" s="773"/>
      <c r="AJ11" s="772">
        <v>30</v>
      </c>
      <c r="AK11" s="773"/>
      <c r="AL11" s="772">
        <v>30</v>
      </c>
      <c r="AM11" s="773"/>
      <c r="AN11" s="772">
        <v>30</v>
      </c>
      <c r="AO11" s="773"/>
      <c r="AP11" s="772">
        <v>30</v>
      </c>
      <c r="AQ11" s="773"/>
      <c r="AR11" s="772">
        <v>30</v>
      </c>
      <c r="AS11" s="773"/>
      <c r="AT11" s="772">
        <v>30</v>
      </c>
      <c r="AU11" s="773"/>
      <c r="AV11" s="772">
        <v>30</v>
      </c>
      <c r="AW11" s="773"/>
      <c r="AX11" s="772">
        <v>30</v>
      </c>
      <c r="AY11" s="773"/>
      <c r="AZ11" s="772">
        <v>30</v>
      </c>
      <c r="BA11" s="773"/>
      <c r="BB11" s="772">
        <v>30</v>
      </c>
      <c r="BC11" s="773"/>
      <c r="BD11" s="772">
        <v>30</v>
      </c>
      <c r="BE11" s="773"/>
      <c r="BF11" s="772">
        <v>30</v>
      </c>
      <c r="BG11" s="773"/>
      <c r="BH11" s="772">
        <v>30</v>
      </c>
      <c r="BI11" s="773"/>
      <c r="BJ11" s="772">
        <v>30</v>
      </c>
      <c r="BK11" s="773"/>
      <c r="BL11" s="772">
        <v>30</v>
      </c>
      <c r="BM11" s="773"/>
      <c r="BN11" s="772">
        <v>30</v>
      </c>
      <c r="BO11" s="773"/>
      <c r="BP11" s="772">
        <v>30</v>
      </c>
      <c r="BQ11" s="773"/>
      <c r="BR11" s="772">
        <v>30</v>
      </c>
      <c r="BS11" s="773"/>
      <c r="BT11" s="772">
        <v>30</v>
      </c>
      <c r="BU11" s="773"/>
      <c r="BV11" s="772">
        <v>30</v>
      </c>
      <c r="BW11" s="773"/>
      <c r="BX11" s="772">
        <v>30</v>
      </c>
      <c r="BY11" s="773"/>
      <c r="BZ11" s="772">
        <v>30</v>
      </c>
      <c r="CA11" s="773"/>
      <c r="CB11" s="772">
        <v>30</v>
      </c>
      <c r="CC11" s="773"/>
      <c r="CD11" s="772">
        <v>30</v>
      </c>
      <c r="CE11" s="773"/>
      <c r="CF11" s="772">
        <v>30</v>
      </c>
      <c r="CG11" s="773"/>
      <c r="CH11" s="772">
        <v>30</v>
      </c>
      <c r="CI11" s="773"/>
      <c r="CJ11" s="772">
        <v>30</v>
      </c>
      <c r="CK11" s="773"/>
      <c r="CL11" s="772">
        <v>30</v>
      </c>
      <c r="CM11" s="773"/>
      <c r="CN11" s="772">
        <v>30</v>
      </c>
      <c r="CO11" s="773"/>
      <c r="CP11" s="772">
        <v>30</v>
      </c>
      <c r="CQ11" s="773"/>
      <c r="CR11" s="772">
        <v>30</v>
      </c>
      <c r="CS11" s="773"/>
      <c r="CT11" s="772">
        <v>30</v>
      </c>
      <c r="CU11" s="773"/>
      <c r="CV11" s="772">
        <v>30</v>
      </c>
      <c r="CW11" s="773"/>
      <c r="CX11" s="772">
        <v>30</v>
      </c>
      <c r="CY11" s="773"/>
      <c r="CZ11" s="772">
        <v>30</v>
      </c>
      <c r="DA11" s="773"/>
      <c r="DB11" s="772">
        <v>30</v>
      </c>
      <c r="DC11" s="773"/>
      <c r="DD11" s="772">
        <v>30</v>
      </c>
      <c r="DE11" s="773"/>
      <c r="DF11" s="772">
        <v>30</v>
      </c>
      <c r="DG11" s="773"/>
      <c r="DH11" s="693">
        <v>30</v>
      </c>
      <c r="DI11" s="693"/>
      <c r="DJ11" s="693">
        <v>15</v>
      </c>
      <c r="DK11" s="693"/>
      <c r="DL11" s="693">
        <v>15</v>
      </c>
      <c r="DM11" s="693"/>
      <c r="DN11" s="693">
        <v>15</v>
      </c>
      <c r="DO11" s="693"/>
      <c r="DP11" s="693">
        <v>15</v>
      </c>
      <c r="DQ11" s="693"/>
      <c r="DR11" s="693">
        <v>15</v>
      </c>
      <c r="DS11" s="693"/>
      <c r="DT11" s="693">
        <v>15</v>
      </c>
      <c r="DU11" s="693"/>
      <c r="DV11" s="693">
        <v>15</v>
      </c>
      <c r="DW11" s="693"/>
      <c r="DX11" s="695"/>
      <c r="DY11" s="696"/>
      <c r="DZ11" s="695"/>
      <c r="EA11" s="696"/>
      <c r="EB11" s="695"/>
      <c r="EC11" s="697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698"/>
      <c r="EW11" s="699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74"/>
      <c r="G12" s="774"/>
      <c r="H12" s="693">
        <v>10</v>
      </c>
      <c r="I12" s="693"/>
      <c r="J12" s="693">
        <v>10</v>
      </c>
      <c r="K12" s="693"/>
      <c r="L12" s="693">
        <v>10</v>
      </c>
      <c r="M12" s="693"/>
      <c r="N12" s="693">
        <v>10</v>
      </c>
      <c r="O12" s="693"/>
      <c r="P12" s="693">
        <v>10</v>
      </c>
      <c r="Q12" s="693"/>
      <c r="R12" s="693">
        <v>10</v>
      </c>
      <c r="S12" s="693"/>
      <c r="T12" s="693">
        <v>10</v>
      </c>
      <c r="U12" s="693"/>
      <c r="V12" s="693">
        <v>10</v>
      </c>
      <c r="W12" s="693"/>
      <c r="X12" s="693">
        <v>10</v>
      </c>
      <c r="Y12" s="693"/>
      <c r="Z12" s="693">
        <v>10</v>
      </c>
      <c r="AA12" s="693"/>
      <c r="AB12" s="693">
        <v>10</v>
      </c>
      <c r="AC12" s="693"/>
      <c r="AD12" s="693">
        <v>10</v>
      </c>
      <c r="AE12" s="693"/>
      <c r="AF12" s="693">
        <v>10</v>
      </c>
      <c r="AG12" s="693"/>
      <c r="AH12" s="693">
        <v>10</v>
      </c>
      <c r="AI12" s="693"/>
      <c r="AJ12" s="693">
        <v>10</v>
      </c>
      <c r="AK12" s="693"/>
      <c r="AL12" s="693">
        <v>10</v>
      </c>
      <c r="AM12" s="693"/>
      <c r="AN12" s="693">
        <v>10</v>
      </c>
      <c r="AO12" s="693"/>
      <c r="AP12" s="693">
        <v>10</v>
      </c>
      <c r="AQ12" s="693"/>
      <c r="AR12" s="693">
        <v>10</v>
      </c>
      <c r="AS12" s="693"/>
      <c r="AT12" s="693">
        <v>10</v>
      </c>
      <c r="AU12" s="693"/>
      <c r="AV12" s="693">
        <v>10</v>
      </c>
      <c r="AW12" s="693"/>
      <c r="AX12" s="693">
        <v>10</v>
      </c>
      <c r="AY12" s="693"/>
      <c r="AZ12" s="693">
        <v>10</v>
      </c>
      <c r="BA12" s="693"/>
      <c r="BB12" s="693">
        <v>10</v>
      </c>
      <c r="BC12" s="693"/>
      <c r="BD12" s="693">
        <v>10</v>
      </c>
      <c r="BE12" s="693"/>
      <c r="BF12" s="693">
        <v>10</v>
      </c>
      <c r="BG12" s="693"/>
      <c r="BH12" s="693">
        <v>10</v>
      </c>
      <c r="BI12" s="693"/>
      <c r="BJ12" s="693">
        <v>10</v>
      </c>
      <c r="BK12" s="693"/>
      <c r="BL12" s="693">
        <v>10</v>
      </c>
      <c r="BM12" s="693"/>
      <c r="BN12" s="693">
        <v>10</v>
      </c>
      <c r="BO12" s="693"/>
      <c r="BP12" s="693">
        <v>10</v>
      </c>
      <c r="BQ12" s="693"/>
      <c r="BR12" s="693">
        <v>10</v>
      </c>
      <c r="BS12" s="693"/>
      <c r="BT12" s="693">
        <v>10</v>
      </c>
      <c r="BU12" s="693"/>
      <c r="BV12" s="693">
        <v>10</v>
      </c>
      <c r="BW12" s="693"/>
      <c r="BX12" s="693">
        <v>10</v>
      </c>
      <c r="BY12" s="693"/>
      <c r="BZ12" s="693">
        <v>10</v>
      </c>
      <c r="CA12" s="693"/>
      <c r="CB12" s="693">
        <v>10</v>
      </c>
      <c r="CC12" s="693"/>
      <c r="CD12" s="693">
        <v>10</v>
      </c>
      <c r="CE12" s="693"/>
      <c r="CF12" s="693">
        <v>10</v>
      </c>
      <c r="CG12" s="693"/>
      <c r="CH12" s="693">
        <v>10</v>
      </c>
      <c r="CI12" s="693"/>
      <c r="CJ12" s="693">
        <v>10</v>
      </c>
      <c r="CK12" s="693"/>
      <c r="CL12" s="693">
        <v>10</v>
      </c>
      <c r="CM12" s="693"/>
      <c r="CN12" s="693">
        <v>10</v>
      </c>
      <c r="CO12" s="693"/>
      <c r="CP12" s="693">
        <v>10</v>
      </c>
      <c r="CQ12" s="693"/>
      <c r="CR12" s="693">
        <v>10</v>
      </c>
      <c r="CS12" s="693"/>
      <c r="CT12" s="693">
        <v>10</v>
      </c>
      <c r="CU12" s="693"/>
      <c r="CV12" s="693">
        <v>10</v>
      </c>
      <c r="CW12" s="693"/>
      <c r="CX12" s="693">
        <v>10</v>
      </c>
      <c r="CY12" s="693"/>
      <c r="CZ12" s="693">
        <v>10</v>
      </c>
      <c r="DA12" s="693"/>
      <c r="DB12" s="693">
        <v>10</v>
      </c>
      <c r="DC12" s="693"/>
      <c r="DD12" s="693">
        <v>10</v>
      </c>
      <c r="DE12" s="693"/>
      <c r="DF12" s="693">
        <v>10</v>
      </c>
      <c r="DG12" s="693"/>
      <c r="DH12" s="693">
        <v>10</v>
      </c>
      <c r="DI12" s="693"/>
      <c r="DJ12" s="693">
        <v>10</v>
      </c>
      <c r="DK12" s="693"/>
      <c r="DL12" s="693">
        <v>10</v>
      </c>
      <c r="DM12" s="693"/>
      <c r="DN12" s="693">
        <v>10</v>
      </c>
      <c r="DO12" s="693"/>
      <c r="DP12" s="693">
        <v>10</v>
      </c>
      <c r="DQ12" s="693"/>
      <c r="DR12" s="693">
        <v>10</v>
      </c>
      <c r="DS12" s="693"/>
      <c r="DT12" s="693">
        <v>10</v>
      </c>
      <c r="DU12" s="693"/>
      <c r="DV12" s="693">
        <v>10</v>
      </c>
      <c r="DW12" s="693"/>
      <c r="DX12" s="695"/>
      <c r="DY12" s="696"/>
      <c r="DZ12" s="695"/>
      <c r="EA12" s="696"/>
      <c r="EB12" s="695"/>
      <c r="EC12" s="697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38" si="0">EF12*SUM(F12:EC12)</f>
        <v>0</v>
      </c>
      <c r="EM12" s="66">
        <f t="shared" ref="EM12:EM38" si="1">EG12*SUM(F12:EC12)</f>
        <v>0</v>
      </c>
      <c r="EN12" s="43">
        <f t="shared" ref="EN12:EN38" si="2">EH12*SUM(F12:EC12)</f>
        <v>600</v>
      </c>
      <c r="EO12" s="31"/>
      <c r="EP12" s="31"/>
      <c r="EQ12" s="49"/>
      <c r="ER12" s="77"/>
      <c r="ES12" s="77"/>
      <c r="ET12" s="77"/>
      <c r="EU12" s="142"/>
      <c r="EV12" s="797"/>
      <c r="EW12" s="798"/>
      <c r="EX12" s="11"/>
    </row>
    <row r="13" spans="1:154" ht="9" customHeight="1" x14ac:dyDescent="0.2">
      <c r="A13" s="60"/>
      <c r="B13" s="114"/>
      <c r="C13" s="109"/>
      <c r="D13" s="109"/>
      <c r="E13" s="135"/>
      <c r="F13" s="756"/>
      <c r="G13" s="757"/>
      <c r="H13" s="650"/>
      <c r="I13" s="651"/>
      <c r="J13" s="650"/>
      <c r="K13" s="651"/>
      <c r="L13" s="650"/>
      <c r="M13" s="651"/>
      <c r="N13" s="650"/>
      <c r="O13" s="651"/>
      <c r="P13" s="650"/>
      <c r="Q13" s="651"/>
      <c r="R13" s="650"/>
      <c r="S13" s="651"/>
      <c r="T13" s="650"/>
      <c r="U13" s="651"/>
      <c r="V13" s="650"/>
      <c r="W13" s="651"/>
      <c r="X13" s="650"/>
      <c r="Y13" s="651"/>
      <c r="Z13" s="650"/>
      <c r="AA13" s="651"/>
      <c r="AB13" s="650"/>
      <c r="AC13" s="651"/>
      <c r="AD13" s="650"/>
      <c r="AE13" s="651"/>
      <c r="AF13" s="650"/>
      <c r="AG13" s="651"/>
      <c r="AH13" s="650"/>
      <c r="AI13" s="651"/>
      <c r="AJ13" s="650"/>
      <c r="AK13" s="651"/>
      <c r="AL13" s="650"/>
      <c r="AM13" s="651"/>
      <c r="AN13" s="650"/>
      <c r="AO13" s="651"/>
      <c r="AP13" s="650"/>
      <c r="AQ13" s="651"/>
      <c r="AR13" s="650"/>
      <c r="AS13" s="651"/>
      <c r="AT13" s="650"/>
      <c r="AU13" s="651"/>
      <c r="AV13" s="650"/>
      <c r="AW13" s="651"/>
      <c r="AX13" s="650"/>
      <c r="AY13" s="651"/>
      <c r="AZ13" s="650"/>
      <c r="BA13" s="651"/>
      <c r="BB13" s="650"/>
      <c r="BC13" s="651"/>
      <c r="BD13" s="650"/>
      <c r="BE13" s="651"/>
      <c r="BF13" s="650"/>
      <c r="BG13" s="651"/>
      <c r="BH13" s="650"/>
      <c r="BI13" s="651"/>
      <c r="BJ13" s="650"/>
      <c r="BK13" s="651"/>
      <c r="BL13" s="650"/>
      <c r="BM13" s="651"/>
      <c r="BN13" s="650"/>
      <c r="BO13" s="651"/>
      <c r="BP13" s="650"/>
      <c r="BQ13" s="651"/>
      <c r="BR13" s="650"/>
      <c r="BS13" s="651"/>
      <c r="BT13" s="650"/>
      <c r="BU13" s="651"/>
      <c r="BV13" s="650"/>
      <c r="BW13" s="651"/>
      <c r="BX13" s="650"/>
      <c r="BY13" s="651"/>
      <c r="BZ13" s="650"/>
      <c r="CA13" s="651"/>
      <c r="CB13" s="650"/>
      <c r="CC13" s="651"/>
      <c r="CD13" s="650"/>
      <c r="CE13" s="651"/>
      <c r="CF13" s="650"/>
      <c r="CG13" s="651"/>
      <c r="CH13" s="650"/>
      <c r="CI13" s="651"/>
      <c r="CJ13" s="650"/>
      <c r="CK13" s="651"/>
      <c r="CL13" s="650"/>
      <c r="CM13" s="651"/>
      <c r="CN13" s="650"/>
      <c r="CO13" s="651"/>
      <c r="CP13" s="650"/>
      <c r="CQ13" s="651"/>
      <c r="CR13" s="650"/>
      <c r="CS13" s="651"/>
      <c r="CT13" s="650"/>
      <c r="CU13" s="651"/>
      <c r="CV13" s="650"/>
      <c r="CW13" s="651"/>
      <c r="CX13" s="650"/>
      <c r="CY13" s="651"/>
      <c r="CZ13" s="650"/>
      <c r="DA13" s="651"/>
      <c r="DB13" s="650"/>
      <c r="DC13" s="651"/>
      <c r="DD13" s="650"/>
      <c r="DE13" s="651"/>
      <c r="DF13" s="650"/>
      <c r="DG13" s="651"/>
      <c r="DH13" s="650"/>
      <c r="DI13" s="651"/>
      <c r="DJ13" s="650"/>
      <c r="DK13" s="651"/>
      <c r="DL13" s="650"/>
      <c r="DM13" s="651"/>
      <c r="DN13" s="650"/>
      <c r="DO13" s="651"/>
      <c r="DP13" s="650"/>
      <c r="DQ13" s="651"/>
      <c r="DR13" s="650"/>
      <c r="DS13" s="651"/>
      <c r="DT13" s="650"/>
      <c r="DU13" s="651"/>
      <c r="DV13" s="650"/>
      <c r="DW13" s="651"/>
      <c r="DX13" s="650"/>
      <c r="DY13" s="651"/>
      <c r="DZ13" s="650"/>
      <c r="EA13" s="651"/>
      <c r="EB13" s="650"/>
      <c r="EC13" s="706"/>
      <c r="ED13" s="31"/>
      <c r="EE13" s="98"/>
      <c r="EF13" s="97"/>
      <c r="EG13" s="97"/>
      <c r="EH13" s="99"/>
      <c r="EI13" s="31"/>
      <c r="EJ13" s="31"/>
      <c r="EK13" s="32">
        <f t="shared" ref="EK13:EK38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121</v>
      </c>
      <c r="D14" s="107" t="s">
        <v>29</v>
      </c>
      <c r="E14" s="136" t="s">
        <v>21</v>
      </c>
      <c r="F14" s="751"/>
      <c r="G14" s="751"/>
      <c r="H14" s="707">
        <v>60</v>
      </c>
      <c r="I14" s="707"/>
      <c r="J14" s="707">
        <v>60</v>
      </c>
      <c r="K14" s="707"/>
      <c r="L14" s="707">
        <v>80</v>
      </c>
      <c r="M14" s="707"/>
      <c r="N14" s="707">
        <v>80</v>
      </c>
      <c r="O14" s="707"/>
      <c r="P14" s="707">
        <v>80</v>
      </c>
      <c r="Q14" s="707"/>
      <c r="R14" s="707">
        <v>80</v>
      </c>
      <c r="S14" s="707"/>
      <c r="T14" s="707">
        <v>95</v>
      </c>
      <c r="U14" s="707"/>
      <c r="V14" s="707">
        <v>95</v>
      </c>
      <c r="W14" s="707"/>
      <c r="X14" s="707">
        <v>95</v>
      </c>
      <c r="Y14" s="707"/>
      <c r="Z14" s="707">
        <v>95</v>
      </c>
      <c r="AA14" s="707"/>
      <c r="AB14" s="707">
        <v>95</v>
      </c>
      <c r="AC14" s="707"/>
      <c r="AD14" s="707">
        <v>95</v>
      </c>
      <c r="AE14" s="707"/>
      <c r="AF14" s="707">
        <v>95</v>
      </c>
      <c r="AG14" s="707"/>
      <c r="AH14" s="707">
        <v>95</v>
      </c>
      <c r="AI14" s="707"/>
      <c r="AJ14" s="707">
        <v>95</v>
      </c>
      <c r="AK14" s="707"/>
      <c r="AL14" s="707">
        <v>95</v>
      </c>
      <c r="AM14" s="707"/>
      <c r="AN14" s="707">
        <v>95</v>
      </c>
      <c r="AO14" s="707"/>
      <c r="AP14" s="707">
        <v>95</v>
      </c>
      <c r="AQ14" s="707"/>
      <c r="AR14" s="707">
        <v>90</v>
      </c>
      <c r="AS14" s="707"/>
      <c r="AT14" s="707">
        <v>90</v>
      </c>
      <c r="AU14" s="707"/>
      <c r="AV14" s="707">
        <v>95</v>
      </c>
      <c r="AW14" s="707"/>
      <c r="AX14" s="707">
        <v>95</v>
      </c>
      <c r="AY14" s="707"/>
      <c r="AZ14" s="707">
        <v>95</v>
      </c>
      <c r="BA14" s="707"/>
      <c r="BB14" s="707">
        <v>95</v>
      </c>
      <c r="BC14" s="707"/>
      <c r="BD14" s="707">
        <v>95</v>
      </c>
      <c r="BE14" s="707"/>
      <c r="BF14" s="707">
        <v>95</v>
      </c>
      <c r="BG14" s="707"/>
      <c r="BH14" s="707">
        <v>95</v>
      </c>
      <c r="BI14" s="707"/>
      <c r="BJ14" s="707">
        <v>95</v>
      </c>
      <c r="BK14" s="707"/>
      <c r="BL14" s="707">
        <v>95</v>
      </c>
      <c r="BM14" s="707"/>
      <c r="BN14" s="707">
        <v>90</v>
      </c>
      <c r="BO14" s="707"/>
      <c r="BP14" s="707">
        <v>90</v>
      </c>
      <c r="BQ14" s="707"/>
      <c r="BR14" s="707">
        <v>90</v>
      </c>
      <c r="BS14" s="707"/>
      <c r="BT14" s="707">
        <v>95</v>
      </c>
      <c r="BU14" s="707"/>
      <c r="BV14" s="707">
        <v>95</v>
      </c>
      <c r="BW14" s="707"/>
      <c r="BX14" s="707">
        <v>95</v>
      </c>
      <c r="BY14" s="707"/>
      <c r="BZ14" s="707">
        <v>95</v>
      </c>
      <c r="CA14" s="707"/>
      <c r="CB14" s="707">
        <v>95</v>
      </c>
      <c r="CC14" s="707"/>
      <c r="CD14" s="707">
        <v>95</v>
      </c>
      <c r="CE14" s="707"/>
      <c r="CF14" s="707">
        <v>95</v>
      </c>
      <c r="CG14" s="707"/>
      <c r="CH14" s="707">
        <v>95</v>
      </c>
      <c r="CI14" s="707"/>
      <c r="CJ14" s="707">
        <v>95</v>
      </c>
      <c r="CK14" s="707"/>
      <c r="CL14" s="707">
        <v>90</v>
      </c>
      <c r="CM14" s="707"/>
      <c r="CN14" s="707">
        <v>90</v>
      </c>
      <c r="CO14" s="707"/>
      <c r="CP14" s="707">
        <v>90</v>
      </c>
      <c r="CQ14" s="707"/>
      <c r="CR14" s="707">
        <v>95</v>
      </c>
      <c r="CS14" s="707"/>
      <c r="CT14" s="707">
        <v>95</v>
      </c>
      <c r="CU14" s="707"/>
      <c r="CV14" s="707">
        <v>95</v>
      </c>
      <c r="CW14" s="707"/>
      <c r="CX14" s="707">
        <v>95</v>
      </c>
      <c r="CY14" s="707"/>
      <c r="CZ14" s="707">
        <v>95</v>
      </c>
      <c r="DA14" s="707"/>
      <c r="DB14" s="707">
        <v>95</v>
      </c>
      <c r="DC14" s="707"/>
      <c r="DD14" s="707">
        <v>95</v>
      </c>
      <c r="DE14" s="707"/>
      <c r="DF14" s="707">
        <v>95</v>
      </c>
      <c r="DG14" s="707"/>
      <c r="DH14" s="707">
        <v>95</v>
      </c>
      <c r="DI14" s="707"/>
      <c r="DJ14" s="707">
        <v>90</v>
      </c>
      <c r="DK14" s="707"/>
      <c r="DL14" s="707">
        <v>40</v>
      </c>
      <c r="DM14" s="707"/>
      <c r="DN14" s="707">
        <v>40</v>
      </c>
      <c r="DO14" s="707"/>
      <c r="DP14" s="707">
        <v>30</v>
      </c>
      <c r="DQ14" s="707"/>
      <c r="DR14" s="707">
        <v>30</v>
      </c>
      <c r="DS14" s="707"/>
      <c r="DT14" s="707">
        <v>30</v>
      </c>
      <c r="DU14" s="707"/>
      <c r="DV14" s="707">
        <v>20</v>
      </c>
      <c r="DW14" s="707"/>
      <c r="DX14" s="683"/>
      <c r="DY14" s="684"/>
      <c r="DZ14" s="683"/>
      <c r="EA14" s="684"/>
      <c r="EB14" s="683"/>
      <c r="EC14" s="689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56"/>
      <c r="G15" s="757"/>
      <c r="H15" s="650"/>
      <c r="I15" s="651"/>
      <c r="J15" s="650"/>
      <c r="K15" s="651"/>
      <c r="L15" s="650"/>
      <c r="M15" s="651"/>
      <c r="N15" s="650"/>
      <c r="O15" s="651"/>
      <c r="P15" s="650"/>
      <c r="Q15" s="651"/>
      <c r="R15" s="650"/>
      <c r="S15" s="651"/>
      <c r="T15" s="650"/>
      <c r="U15" s="651"/>
      <c r="V15" s="650"/>
      <c r="W15" s="651"/>
      <c r="X15" s="650"/>
      <c r="Y15" s="651"/>
      <c r="Z15" s="650"/>
      <c r="AA15" s="651"/>
      <c r="AB15" s="650"/>
      <c r="AC15" s="651"/>
      <c r="AD15" s="650"/>
      <c r="AE15" s="651"/>
      <c r="AF15" s="650"/>
      <c r="AG15" s="651"/>
      <c r="AH15" s="650"/>
      <c r="AI15" s="651"/>
      <c r="AJ15" s="650"/>
      <c r="AK15" s="651"/>
      <c r="AL15" s="650"/>
      <c r="AM15" s="651"/>
      <c r="AN15" s="650"/>
      <c r="AO15" s="651"/>
      <c r="AP15" s="650"/>
      <c r="AQ15" s="651"/>
      <c r="AR15" s="650"/>
      <c r="AS15" s="651"/>
      <c r="AT15" s="650"/>
      <c r="AU15" s="651"/>
      <c r="AV15" s="650"/>
      <c r="AW15" s="651"/>
      <c r="AX15" s="650"/>
      <c r="AY15" s="651"/>
      <c r="AZ15" s="650"/>
      <c r="BA15" s="651"/>
      <c r="BB15" s="650"/>
      <c r="BC15" s="651"/>
      <c r="BD15" s="650"/>
      <c r="BE15" s="651"/>
      <c r="BF15" s="650"/>
      <c r="BG15" s="651"/>
      <c r="BH15" s="650"/>
      <c r="BI15" s="651"/>
      <c r="BJ15" s="650"/>
      <c r="BK15" s="651"/>
      <c r="BL15" s="650"/>
      <c r="BM15" s="651"/>
      <c r="BN15" s="650"/>
      <c r="BO15" s="651"/>
      <c r="BP15" s="650"/>
      <c r="BQ15" s="651"/>
      <c r="BR15" s="650"/>
      <c r="BS15" s="651"/>
      <c r="BT15" s="650"/>
      <c r="BU15" s="651"/>
      <c r="BV15" s="650"/>
      <c r="BW15" s="651"/>
      <c r="BX15" s="650"/>
      <c r="BY15" s="651"/>
      <c r="BZ15" s="650"/>
      <c r="CA15" s="651"/>
      <c r="CB15" s="650"/>
      <c r="CC15" s="651"/>
      <c r="CD15" s="650"/>
      <c r="CE15" s="651"/>
      <c r="CF15" s="650"/>
      <c r="CG15" s="651"/>
      <c r="CH15" s="650"/>
      <c r="CI15" s="651"/>
      <c r="CJ15" s="650"/>
      <c r="CK15" s="651"/>
      <c r="CL15" s="650"/>
      <c r="CM15" s="651"/>
      <c r="CN15" s="650"/>
      <c r="CO15" s="651"/>
      <c r="CP15" s="650"/>
      <c r="CQ15" s="651"/>
      <c r="CR15" s="650"/>
      <c r="CS15" s="651"/>
      <c r="CT15" s="650"/>
      <c r="CU15" s="651"/>
      <c r="CV15" s="650"/>
      <c r="CW15" s="651"/>
      <c r="CX15" s="650"/>
      <c r="CY15" s="651"/>
      <c r="CZ15" s="650"/>
      <c r="DA15" s="651"/>
      <c r="DB15" s="650"/>
      <c r="DC15" s="651"/>
      <c r="DD15" s="650"/>
      <c r="DE15" s="651"/>
      <c r="DF15" s="650"/>
      <c r="DG15" s="651"/>
      <c r="DH15" s="650"/>
      <c r="DI15" s="651"/>
      <c r="DJ15" s="650"/>
      <c r="DK15" s="651"/>
      <c r="DL15" s="650"/>
      <c r="DM15" s="651"/>
      <c r="DN15" s="650"/>
      <c r="DO15" s="651"/>
      <c r="DP15" s="650"/>
      <c r="DQ15" s="651"/>
      <c r="DR15" s="650"/>
      <c r="DS15" s="651"/>
      <c r="DT15" s="650"/>
      <c r="DU15" s="651"/>
      <c r="DV15" s="650"/>
      <c r="DW15" s="651"/>
      <c r="DX15" s="650"/>
      <c r="DY15" s="651"/>
      <c r="DZ15" s="650"/>
      <c r="EA15" s="651"/>
      <c r="EB15" s="650"/>
      <c r="EC15" s="706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307" t="s">
        <v>22</v>
      </c>
      <c r="C16" s="308" t="s">
        <v>32</v>
      </c>
      <c r="D16" s="309" t="s">
        <v>31</v>
      </c>
      <c r="E16" s="310" t="s">
        <v>14</v>
      </c>
      <c r="F16" s="819"/>
      <c r="G16" s="820"/>
      <c r="H16" s="819"/>
      <c r="I16" s="820"/>
      <c r="J16" s="819"/>
      <c r="K16" s="820"/>
      <c r="L16" s="819"/>
      <c r="M16" s="820"/>
      <c r="N16" s="819"/>
      <c r="O16" s="820"/>
      <c r="P16" s="819"/>
      <c r="Q16" s="820"/>
      <c r="R16" s="819"/>
      <c r="S16" s="820"/>
      <c r="T16" s="771">
        <v>10</v>
      </c>
      <c r="U16" s="771"/>
      <c r="V16" s="771">
        <v>10</v>
      </c>
      <c r="W16" s="771"/>
      <c r="X16" s="771">
        <v>10</v>
      </c>
      <c r="Y16" s="771"/>
      <c r="Z16" s="771">
        <v>10</v>
      </c>
      <c r="AA16" s="771"/>
      <c r="AB16" s="771">
        <v>10</v>
      </c>
      <c r="AC16" s="771"/>
      <c r="AD16" s="771">
        <v>10</v>
      </c>
      <c r="AE16" s="771"/>
      <c r="AF16" s="771">
        <v>10</v>
      </c>
      <c r="AG16" s="771"/>
      <c r="AH16" s="771">
        <v>10</v>
      </c>
      <c r="AI16" s="771"/>
      <c r="AJ16" s="771">
        <v>10</v>
      </c>
      <c r="AK16" s="771"/>
      <c r="AL16" s="771">
        <v>10</v>
      </c>
      <c r="AM16" s="771"/>
      <c r="AN16" s="771">
        <v>10</v>
      </c>
      <c r="AO16" s="771"/>
      <c r="AP16" s="771">
        <v>5</v>
      </c>
      <c r="AQ16" s="771"/>
      <c r="AR16" s="771">
        <v>5</v>
      </c>
      <c r="AS16" s="771"/>
      <c r="AT16" s="771">
        <v>10</v>
      </c>
      <c r="AU16" s="771"/>
      <c r="AV16" s="771">
        <v>10</v>
      </c>
      <c r="AW16" s="771"/>
      <c r="AX16" s="771">
        <v>10</v>
      </c>
      <c r="AY16" s="771"/>
      <c r="AZ16" s="771">
        <v>10</v>
      </c>
      <c r="BA16" s="771"/>
      <c r="BB16" s="771">
        <v>10</v>
      </c>
      <c r="BC16" s="771"/>
      <c r="BD16" s="771">
        <v>10</v>
      </c>
      <c r="BE16" s="771"/>
      <c r="BF16" s="771">
        <v>10</v>
      </c>
      <c r="BG16" s="771"/>
      <c r="BH16" s="771">
        <v>10</v>
      </c>
      <c r="BI16" s="771"/>
      <c r="BJ16" s="771">
        <v>10</v>
      </c>
      <c r="BK16" s="771"/>
      <c r="BL16" s="771">
        <v>10</v>
      </c>
      <c r="BM16" s="771"/>
      <c r="BN16" s="771">
        <v>5</v>
      </c>
      <c r="BO16" s="771"/>
      <c r="BP16" s="771">
        <v>5</v>
      </c>
      <c r="BQ16" s="771"/>
      <c r="BR16" s="771">
        <v>10</v>
      </c>
      <c r="BS16" s="771"/>
      <c r="BT16" s="771">
        <v>10</v>
      </c>
      <c r="BU16" s="771"/>
      <c r="BV16" s="771">
        <v>10</v>
      </c>
      <c r="BW16" s="771"/>
      <c r="BX16" s="771">
        <v>10</v>
      </c>
      <c r="BY16" s="771"/>
      <c r="BZ16" s="771">
        <v>10</v>
      </c>
      <c r="CA16" s="771"/>
      <c r="CB16" s="771">
        <v>10</v>
      </c>
      <c r="CC16" s="771"/>
      <c r="CD16" s="809"/>
      <c r="CE16" s="810"/>
      <c r="CF16" s="809"/>
      <c r="CG16" s="810"/>
      <c r="CH16" s="809"/>
      <c r="CI16" s="810"/>
      <c r="CJ16" s="809"/>
      <c r="CK16" s="810"/>
      <c r="CL16" s="809"/>
      <c r="CM16" s="810"/>
      <c r="CN16" s="809"/>
      <c r="CO16" s="810"/>
      <c r="CP16" s="809"/>
      <c r="CQ16" s="810"/>
      <c r="CR16" s="809"/>
      <c r="CS16" s="810"/>
      <c r="CT16" s="809"/>
      <c r="CU16" s="810"/>
      <c r="CV16" s="809"/>
      <c r="CW16" s="810"/>
      <c r="CX16" s="809"/>
      <c r="CY16" s="810"/>
      <c r="CZ16" s="809"/>
      <c r="DA16" s="810"/>
      <c r="DB16" s="809"/>
      <c r="DC16" s="810"/>
      <c r="DD16" s="809"/>
      <c r="DE16" s="810"/>
      <c r="DF16" s="809"/>
      <c r="DG16" s="810"/>
      <c r="DH16" s="809"/>
      <c r="DI16" s="810"/>
      <c r="DJ16" s="809"/>
      <c r="DK16" s="810"/>
      <c r="DL16" s="809"/>
      <c r="DM16" s="810"/>
      <c r="DN16" s="809"/>
      <c r="DO16" s="810"/>
      <c r="DP16" s="809"/>
      <c r="DQ16" s="810"/>
      <c r="DR16" s="771">
        <v>10</v>
      </c>
      <c r="DS16" s="771"/>
      <c r="DT16" s="771">
        <v>10</v>
      </c>
      <c r="DU16" s="771"/>
      <c r="DV16" s="771">
        <v>10</v>
      </c>
      <c r="DW16" s="771"/>
      <c r="DX16" s="809"/>
      <c r="DY16" s="810"/>
      <c r="DZ16" s="809"/>
      <c r="EA16" s="810"/>
      <c r="EB16" s="809"/>
      <c r="EC16" s="817"/>
      <c r="ED16" s="31"/>
      <c r="EE16" s="98">
        <v>1</v>
      </c>
      <c r="EF16" s="97"/>
      <c r="EG16" s="97"/>
      <c r="EH16" s="99"/>
      <c r="EI16" s="31"/>
      <c r="EJ16" s="31"/>
      <c r="EK16" s="41">
        <f t="shared" si="3"/>
        <v>320</v>
      </c>
      <c r="EL16" s="66">
        <f t="shared" si="0"/>
        <v>0</v>
      </c>
      <c r="EM16" s="66">
        <f t="shared" si="1"/>
        <v>0</v>
      </c>
      <c r="EN16" s="42">
        <f t="shared" si="2"/>
        <v>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311"/>
      <c r="C17" s="312"/>
      <c r="D17" s="313"/>
      <c r="E17" s="314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806"/>
      <c r="U17" s="807"/>
      <c r="V17" s="806" t="s">
        <v>41</v>
      </c>
      <c r="W17" s="808"/>
      <c r="X17" s="808"/>
      <c r="Y17" s="808"/>
      <c r="Z17" s="808"/>
      <c r="AA17" s="808"/>
      <c r="AB17" s="808"/>
      <c r="AC17" s="808"/>
      <c r="AD17" s="808"/>
      <c r="AE17" s="808"/>
      <c r="AF17" s="808"/>
      <c r="AG17" s="808"/>
      <c r="AH17" s="808"/>
      <c r="AI17" s="808"/>
      <c r="AJ17" s="808"/>
      <c r="AK17" s="808"/>
      <c r="AL17" s="808"/>
      <c r="AM17" s="808"/>
      <c r="AN17" s="808"/>
      <c r="AO17" s="808"/>
      <c r="AP17" s="808"/>
      <c r="AQ17" s="808"/>
      <c r="AR17" s="808"/>
      <c r="AS17" s="808"/>
      <c r="AT17" s="808"/>
      <c r="AU17" s="808"/>
      <c r="AV17" s="808"/>
      <c r="AW17" s="808"/>
      <c r="AX17" s="808"/>
      <c r="AY17" s="808"/>
      <c r="AZ17" s="808"/>
      <c r="BA17" s="808"/>
      <c r="BB17" s="808"/>
      <c r="BC17" s="808"/>
      <c r="BD17" s="808"/>
      <c r="BE17" s="808"/>
      <c r="BF17" s="808"/>
      <c r="BG17" s="808"/>
      <c r="BH17" s="808"/>
      <c r="BI17" s="808"/>
      <c r="BJ17" s="808"/>
      <c r="BK17" s="808"/>
      <c r="BL17" s="808"/>
      <c r="BM17" s="808"/>
      <c r="BN17" s="808"/>
      <c r="BO17" s="807"/>
      <c r="BP17" s="806" t="s">
        <v>42</v>
      </c>
      <c r="BQ17" s="808"/>
      <c r="BR17" s="808"/>
      <c r="BS17" s="808"/>
      <c r="BT17" s="808"/>
      <c r="BU17" s="808"/>
      <c r="BV17" s="808"/>
      <c r="BW17" s="808"/>
      <c r="BX17" s="808"/>
      <c r="BY17" s="808"/>
      <c r="BZ17" s="808"/>
      <c r="CA17" s="808"/>
      <c r="CB17" s="808"/>
      <c r="CC17" s="808"/>
      <c r="CD17" s="251"/>
      <c r="CE17" s="251"/>
      <c r="CF17" s="251"/>
      <c r="CG17" s="251"/>
      <c r="CH17" s="251"/>
      <c r="CI17" s="251"/>
      <c r="CJ17" s="251"/>
      <c r="CK17" s="251"/>
      <c r="CL17" s="251"/>
      <c r="CM17" s="248"/>
      <c r="CN17" s="806"/>
      <c r="CO17" s="807"/>
      <c r="CP17" s="806"/>
      <c r="CQ17" s="807"/>
      <c r="CR17" s="806"/>
      <c r="CS17" s="807"/>
      <c r="CT17" s="806"/>
      <c r="CU17" s="807"/>
      <c r="CV17" s="806"/>
      <c r="CW17" s="807"/>
      <c r="CX17" s="806"/>
      <c r="CY17" s="807"/>
      <c r="CZ17" s="806"/>
      <c r="DA17" s="807"/>
      <c r="DB17" s="806"/>
      <c r="DC17" s="807"/>
      <c r="DD17" s="806"/>
      <c r="DE17" s="807"/>
      <c r="DF17" s="806"/>
      <c r="DG17" s="807"/>
      <c r="DH17" s="806"/>
      <c r="DI17" s="807"/>
      <c r="DJ17" s="806"/>
      <c r="DK17" s="807"/>
      <c r="DL17" s="806"/>
      <c r="DM17" s="807"/>
      <c r="DN17" s="247"/>
      <c r="DO17" s="251"/>
      <c r="DP17" s="806" t="s">
        <v>43</v>
      </c>
      <c r="DQ17" s="808"/>
      <c r="DR17" s="808"/>
      <c r="DS17" s="808"/>
      <c r="DT17" s="808"/>
      <c r="DU17" s="808"/>
      <c r="DV17" s="808"/>
      <c r="DW17" s="808"/>
      <c r="DX17" s="808"/>
      <c r="DY17" s="807"/>
      <c r="DZ17" s="806"/>
      <c r="EA17" s="807"/>
      <c r="EB17" s="806"/>
      <c r="EC17" s="818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316" t="s">
        <v>24</v>
      </c>
      <c r="C18" s="308" t="s">
        <v>49</v>
      </c>
      <c r="D18" s="309" t="s">
        <v>35</v>
      </c>
      <c r="E18" s="310" t="s">
        <v>0</v>
      </c>
      <c r="F18" s="760"/>
      <c r="G18" s="760"/>
      <c r="H18" s="760"/>
      <c r="I18" s="760"/>
      <c r="J18" s="760"/>
      <c r="K18" s="760"/>
      <c r="L18" s="760"/>
      <c r="M18" s="760"/>
      <c r="N18" s="760"/>
      <c r="O18" s="760"/>
      <c r="P18" s="760"/>
      <c r="Q18" s="760"/>
      <c r="R18" s="760"/>
      <c r="S18" s="760"/>
      <c r="T18" s="771">
        <v>10</v>
      </c>
      <c r="U18" s="771"/>
      <c r="V18" s="771">
        <v>10</v>
      </c>
      <c r="W18" s="771"/>
      <c r="X18" s="771">
        <v>10</v>
      </c>
      <c r="Y18" s="771"/>
      <c r="Z18" s="771">
        <v>10</v>
      </c>
      <c r="AA18" s="771"/>
      <c r="AB18" s="771">
        <v>10</v>
      </c>
      <c r="AC18" s="771"/>
      <c r="AD18" s="771">
        <v>10</v>
      </c>
      <c r="AE18" s="771"/>
      <c r="AF18" s="771">
        <v>10</v>
      </c>
      <c r="AG18" s="771"/>
      <c r="AH18" s="771">
        <v>10</v>
      </c>
      <c r="AI18" s="771"/>
      <c r="AJ18" s="771">
        <v>10</v>
      </c>
      <c r="AK18" s="771"/>
      <c r="AL18" s="771">
        <v>10</v>
      </c>
      <c r="AM18" s="771"/>
      <c r="AN18" s="771">
        <v>10</v>
      </c>
      <c r="AO18" s="771"/>
      <c r="AP18" s="771">
        <v>5</v>
      </c>
      <c r="AQ18" s="771"/>
      <c r="AR18" s="771">
        <v>10</v>
      </c>
      <c r="AS18" s="771"/>
      <c r="AT18" s="771">
        <v>10</v>
      </c>
      <c r="AU18" s="771"/>
      <c r="AV18" s="771">
        <v>10</v>
      </c>
      <c r="AW18" s="771"/>
      <c r="AX18" s="771">
        <v>10</v>
      </c>
      <c r="AY18" s="771"/>
      <c r="AZ18" s="771">
        <v>10</v>
      </c>
      <c r="BA18" s="771"/>
      <c r="BB18" s="771">
        <v>10</v>
      </c>
      <c r="BC18" s="771"/>
      <c r="BD18" s="771">
        <v>10</v>
      </c>
      <c r="BE18" s="771"/>
      <c r="BF18" s="771">
        <v>10</v>
      </c>
      <c r="BG18" s="771"/>
      <c r="BH18" s="771">
        <v>10</v>
      </c>
      <c r="BI18" s="771"/>
      <c r="BJ18" s="771">
        <v>10</v>
      </c>
      <c r="BK18" s="771"/>
      <c r="BL18" s="771">
        <v>10</v>
      </c>
      <c r="BM18" s="771"/>
      <c r="BN18" s="771">
        <v>5</v>
      </c>
      <c r="BO18" s="771"/>
      <c r="BP18" s="809"/>
      <c r="BQ18" s="810"/>
      <c r="BR18" s="809"/>
      <c r="BS18" s="810"/>
      <c r="BT18" s="809"/>
      <c r="BU18" s="810"/>
      <c r="BV18" s="809"/>
      <c r="BW18" s="810"/>
      <c r="BX18" s="809"/>
      <c r="BY18" s="810"/>
      <c r="BZ18" s="809"/>
      <c r="CA18" s="810"/>
      <c r="CB18" s="809"/>
      <c r="CC18" s="810"/>
      <c r="CD18" s="809"/>
      <c r="CE18" s="810"/>
      <c r="CF18" s="809"/>
      <c r="CG18" s="810"/>
      <c r="CH18" s="809"/>
      <c r="CI18" s="810"/>
      <c r="CJ18" s="809"/>
      <c r="CK18" s="810"/>
      <c r="CL18" s="809"/>
      <c r="CM18" s="810"/>
      <c r="CN18" s="771">
        <v>10</v>
      </c>
      <c r="CO18" s="771"/>
      <c r="CP18" s="771">
        <v>10</v>
      </c>
      <c r="CQ18" s="771"/>
      <c r="CR18" s="771">
        <v>10</v>
      </c>
      <c r="CS18" s="771"/>
      <c r="CT18" s="771">
        <v>10</v>
      </c>
      <c r="CU18" s="771"/>
      <c r="CV18" s="771">
        <v>10</v>
      </c>
      <c r="CW18" s="771"/>
      <c r="CX18" s="771">
        <v>10</v>
      </c>
      <c r="CY18" s="771"/>
      <c r="CZ18" s="809"/>
      <c r="DA18" s="810"/>
      <c r="DB18" s="809"/>
      <c r="DC18" s="810"/>
      <c r="DD18" s="809"/>
      <c r="DE18" s="810"/>
      <c r="DF18" s="809"/>
      <c r="DG18" s="810"/>
      <c r="DH18" s="809"/>
      <c r="DI18" s="810"/>
      <c r="DJ18" s="809"/>
      <c r="DK18" s="810"/>
      <c r="DL18" s="809"/>
      <c r="DM18" s="810"/>
      <c r="DN18" s="809"/>
      <c r="DO18" s="810"/>
      <c r="DP18" s="809"/>
      <c r="DQ18" s="810"/>
      <c r="DR18" s="809"/>
      <c r="DS18" s="810"/>
      <c r="DT18" s="809"/>
      <c r="DU18" s="810"/>
      <c r="DV18" s="809"/>
      <c r="DW18" s="810"/>
      <c r="DX18" s="809"/>
      <c r="DY18" s="810"/>
      <c r="DZ18" s="809"/>
      <c r="EA18" s="810"/>
      <c r="EB18" s="809"/>
      <c r="EC18" s="817"/>
      <c r="ED18" s="31"/>
      <c r="EE18" s="98"/>
      <c r="EF18" s="97">
        <v>1</v>
      </c>
      <c r="EG18" s="97"/>
      <c r="EH18" s="99"/>
      <c r="EI18" s="31"/>
      <c r="EJ18" s="31"/>
      <c r="EK18" s="41">
        <f t="shared" si="3"/>
        <v>0</v>
      </c>
      <c r="EL18" s="66">
        <f t="shared" si="0"/>
        <v>290</v>
      </c>
      <c r="EM18" s="66">
        <f t="shared" si="1"/>
        <v>0</v>
      </c>
      <c r="EN18" s="42">
        <f t="shared" si="2"/>
        <v>0</v>
      </c>
      <c r="EO18" s="27"/>
      <c r="EP18" s="31"/>
      <c r="EQ18" s="61"/>
      <c r="ER18" s="77"/>
      <c r="ES18" s="77"/>
      <c r="ET18" s="77"/>
      <c r="EU18" s="142"/>
      <c r="EV18" s="74"/>
    </row>
    <row r="19" spans="1:154" ht="16.5" customHeight="1" x14ac:dyDescent="0.2">
      <c r="A19" s="65"/>
      <c r="B19" s="317"/>
      <c r="C19" s="312"/>
      <c r="D19" s="313"/>
      <c r="E19" s="314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318"/>
      <c r="T19" s="791" t="s">
        <v>117</v>
      </c>
      <c r="U19" s="792"/>
      <c r="V19" s="792"/>
      <c r="W19" s="792"/>
      <c r="X19" s="792"/>
      <c r="Y19" s="792"/>
      <c r="Z19" s="792"/>
      <c r="AA19" s="792"/>
      <c r="AB19" s="792"/>
      <c r="AC19" s="792"/>
      <c r="AD19" s="792"/>
      <c r="AE19" s="792"/>
      <c r="AF19" s="792"/>
      <c r="AG19" s="792"/>
      <c r="AH19" s="792"/>
      <c r="AI19" s="792"/>
      <c r="AJ19" s="792"/>
      <c r="AK19" s="792"/>
      <c r="AL19" s="792"/>
      <c r="AM19" s="792"/>
      <c r="AN19" s="792"/>
      <c r="AO19" s="792"/>
      <c r="AP19" s="792"/>
      <c r="AQ19" s="793"/>
      <c r="AR19" s="791" t="s">
        <v>122</v>
      </c>
      <c r="AS19" s="792"/>
      <c r="AT19" s="792"/>
      <c r="AU19" s="792"/>
      <c r="AV19" s="792"/>
      <c r="AW19" s="792"/>
      <c r="AX19" s="792"/>
      <c r="AY19" s="792"/>
      <c r="AZ19" s="792"/>
      <c r="BA19" s="792"/>
      <c r="BB19" s="792"/>
      <c r="BC19" s="792"/>
      <c r="BD19" s="792"/>
      <c r="BE19" s="792"/>
      <c r="BF19" s="792"/>
      <c r="BG19" s="792"/>
      <c r="BH19" s="792"/>
      <c r="BI19" s="792"/>
      <c r="BJ19" s="792"/>
      <c r="BK19" s="792"/>
      <c r="BL19" s="792"/>
      <c r="BM19" s="792"/>
      <c r="BN19" s="792"/>
      <c r="BO19" s="793"/>
      <c r="BP19" s="806" t="s">
        <v>39</v>
      </c>
      <c r="BQ19" s="808"/>
      <c r="BR19" s="808"/>
      <c r="BS19" s="808"/>
      <c r="BT19" s="808"/>
      <c r="BU19" s="808"/>
      <c r="BV19" s="808"/>
      <c r="BW19" s="808"/>
      <c r="BX19" s="808"/>
      <c r="BY19" s="808"/>
      <c r="BZ19" s="808"/>
      <c r="CA19" s="808"/>
      <c r="CB19" s="808"/>
      <c r="CC19" s="808"/>
      <c r="CD19" s="808"/>
      <c r="CE19" s="808"/>
      <c r="CF19" s="808"/>
      <c r="CG19" s="808"/>
      <c r="CH19" s="808"/>
      <c r="CI19" s="808"/>
      <c r="CJ19" s="808"/>
      <c r="CK19" s="808"/>
      <c r="CL19" s="808"/>
      <c r="CM19" s="807"/>
      <c r="CN19" s="806" t="s">
        <v>40</v>
      </c>
      <c r="CO19" s="808"/>
      <c r="CP19" s="808"/>
      <c r="CQ19" s="808"/>
      <c r="CR19" s="808"/>
      <c r="CS19" s="808"/>
      <c r="CT19" s="808"/>
      <c r="CU19" s="808"/>
      <c r="CV19" s="808"/>
      <c r="CW19" s="808"/>
      <c r="CX19" s="808"/>
      <c r="CY19" s="808"/>
      <c r="CZ19" s="808"/>
      <c r="DA19" s="808"/>
      <c r="DB19" s="808"/>
      <c r="DC19" s="808"/>
      <c r="DD19" s="808"/>
      <c r="DE19" s="807"/>
      <c r="DF19" s="806"/>
      <c r="DG19" s="807"/>
      <c r="DH19" s="806"/>
      <c r="DI19" s="807"/>
      <c r="DJ19" s="806"/>
      <c r="DK19" s="807"/>
      <c r="DL19" s="247"/>
      <c r="DM19" s="248"/>
      <c r="DN19" s="806"/>
      <c r="DO19" s="807"/>
      <c r="DP19" s="806"/>
      <c r="DQ19" s="807"/>
      <c r="DR19" s="806"/>
      <c r="DS19" s="807"/>
      <c r="DT19" s="806"/>
      <c r="DU19" s="807"/>
      <c r="DV19" s="806"/>
      <c r="DW19" s="807"/>
      <c r="DX19" s="806"/>
      <c r="DY19" s="807"/>
      <c r="DZ19" s="806"/>
      <c r="EA19" s="807"/>
      <c r="EB19" s="806"/>
      <c r="EC19" s="818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307" t="s">
        <v>22</v>
      </c>
      <c r="C20" s="308" t="s">
        <v>55</v>
      </c>
      <c r="D20" s="309" t="s">
        <v>34</v>
      </c>
      <c r="E20" s="310" t="s">
        <v>14</v>
      </c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771">
        <v>10</v>
      </c>
      <c r="AS20" s="771"/>
      <c r="AT20" s="771">
        <v>10</v>
      </c>
      <c r="AU20" s="771"/>
      <c r="AV20" s="771">
        <v>10</v>
      </c>
      <c r="AW20" s="771"/>
      <c r="AX20" s="771">
        <v>10</v>
      </c>
      <c r="AY20" s="771"/>
      <c r="AZ20" s="771">
        <v>10</v>
      </c>
      <c r="BA20" s="771"/>
      <c r="BB20" s="771">
        <v>10</v>
      </c>
      <c r="BC20" s="771"/>
      <c r="BD20" s="771">
        <v>10</v>
      </c>
      <c r="BE20" s="771"/>
      <c r="BF20" s="771">
        <v>10</v>
      </c>
      <c r="BG20" s="771"/>
      <c r="BH20" s="771">
        <v>10</v>
      </c>
      <c r="BI20" s="771"/>
      <c r="BJ20" s="771">
        <v>10</v>
      </c>
      <c r="BK20" s="771"/>
      <c r="BL20" s="771">
        <v>10</v>
      </c>
      <c r="BM20" s="771"/>
      <c r="BN20" s="771">
        <v>5</v>
      </c>
      <c r="BO20" s="771"/>
      <c r="BP20" s="771">
        <v>5</v>
      </c>
      <c r="BQ20" s="771"/>
      <c r="BR20" s="771">
        <v>10</v>
      </c>
      <c r="BS20" s="771"/>
      <c r="BT20" s="771">
        <v>10</v>
      </c>
      <c r="BU20" s="771"/>
      <c r="BV20" s="771">
        <v>10</v>
      </c>
      <c r="BW20" s="771"/>
      <c r="BX20" s="771">
        <v>10</v>
      </c>
      <c r="BY20" s="771"/>
      <c r="BZ20" s="771">
        <v>10</v>
      </c>
      <c r="CA20" s="771"/>
      <c r="CB20" s="771">
        <v>10</v>
      </c>
      <c r="CC20" s="771"/>
      <c r="CD20" s="771">
        <v>10</v>
      </c>
      <c r="CE20" s="771"/>
      <c r="CF20" s="771">
        <v>10</v>
      </c>
      <c r="CG20" s="771"/>
      <c r="CH20" s="771">
        <v>10</v>
      </c>
      <c r="CI20" s="771"/>
      <c r="CJ20" s="771">
        <v>10</v>
      </c>
      <c r="CK20" s="771"/>
      <c r="CL20" s="771">
        <v>5</v>
      </c>
      <c r="CM20" s="771"/>
      <c r="CN20" s="771">
        <v>5</v>
      </c>
      <c r="CO20" s="771"/>
      <c r="CP20" s="771">
        <v>10</v>
      </c>
      <c r="CQ20" s="771"/>
      <c r="CR20" s="771">
        <v>10</v>
      </c>
      <c r="CS20" s="771"/>
      <c r="CT20" s="771">
        <v>10</v>
      </c>
      <c r="CU20" s="771"/>
      <c r="CV20" s="771">
        <v>10</v>
      </c>
      <c r="CW20" s="771"/>
      <c r="CX20" s="771">
        <v>10</v>
      </c>
      <c r="CY20" s="771"/>
      <c r="CZ20" s="771">
        <v>10</v>
      </c>
      <c r="DA20" s="771"/>
      <c r="DB20" s="771">
        <v>10</v>
      </c>
      <c r="DC20" s="771"/>
      <c r="DD20" s="771">
        <v>10</v>
      </c>
      <c r="DE20" s="771"/>
      <c r="DF20" s="771">
        <v>10</v>
      </c>
      <c r="DG20" s="771"/>
      <c r="DH20" s="771">
        <v>10</v>
      </c>
      <c r="DI20" s="771"/>
      <c r="DJ20" s="771">
        <v>5</v>
      </c>
      <c r="DK20" s="771"/>
      <c r="DL20" s="249"/>
      <c r="DM20" s="250"/>
      <c r="DN20" s="249"/>
      <c r="DO20" s="250"/>
      <c r="DP20" s="249"/>
      <c r="DQ20" s="250"/>
      <c r="DR20" s="249"/>
      <c r="DS20" s="250"/>
      <c r="DT20" s="249"/>
      <c r="DU20" s="250"/>
      <c r="DV20" s="249"/>
      <c r="DW20" s="250"/>
      <c r="DX20" s="249"/>
      <c r="DY20" s="250"/>
      <c r="DZ20" s="249"/>
      <c r="EA20" s="250"/>
      <c r="EB20" s="249"/>
      <c r="EC20" s="319"/>
      <c r="ED20" s="31"/>
      <c r="EE20" s="98">
        <v>1</v>
      </c>
      <c r="EF20" s="97"/>
      <c r="EG20" s="97"/>
      <c r="EH20" s="99"/>
      <c r="EI20" s="31"/>
      <c r="EJ20" s="31"/>
      <c r="EK20" s="41">
        <f t="shared" ref="EK20:EK31" si="4">EE20*SUM(F20:EC20)</f>
        <v>335</v>
      </c>
      <c r="EL20" s="66">
        <f t="shared" ref="EL20:EL31" si="5">EF20*SUM(F20:EC20)</f>
        <v>0</v>
      </c>
      <c r="EM20" s="66">
        <f t="shared" ref="EM20:EM31" si="6">EG20*SUM(F20:EC20)</f>
        <v>0</v>
      </c>
      <c r="EN20" s="42">
        <f t="shared" ref="EN20:EN31" si="7">EH20*SUM(F20:EC20)</f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311"/>
      <c r="C21" s="312"/>
      <c r="D21" s="313"/>
      <c r="E21" s="314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318"/>
      <c r="T21" s="320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J21" s="220"/>
      <c r="AK21" s="220"/>
      <c r="AL21" s="220"/>
      <c r="AM21" s="220"/>
      <c r="AN21" s="220"/>
      <c r="AO21" s="220"/>
      <c r="AP21" s="220"/>
      <c r="AQ21" s="318"/>
      <c r="AR21" s="252"/>
      <c r="AS21" s="253"/>
      <c r="AT21" s="253"/>
      <c r="AU21" s="253"/>
      <c r="AV21" s="253"/>
      <c r="AW21" s="253"/>
      <c r="AX21" s="253"/>
      <c r="AY21" s="253"/>
      <c r="AZ21" s="253"/>
      <c r="BA21" s="253"/>
      <c r="BB21" s="253"/>
      <c r="BC21" s="253"/>
      <c r="BD21" s="253"/>
      <c r="BE21" s="253"/>
      <c r="BF21" s="253"/>
      <c r="BG21" s="253"/>
      <c r="BH21" s="253"/>
      <c r="BI21" s="253"/>
      <c r="BJ21" s="253"/>
      <c r="BK21" s="253"/>
      <c r="BL21" s="253"/>
      <c r="BM21" s="253"/>
      <c r="BN21" s="253"/>
      <c r="BO21" s="254"/>
      <c r="BP21" s="247" t="s">
        <v>51</v>
      </c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48"/>
      <c r="DL21" s="247"/>
      <c r="DM21" s="248"/>
      <c r="DN21" s="247"/>
      <c r="DO21" s="248"/>
      <c r="DP21" s="247"/>
      <c r="DQ21" s="248"/>
      <c r="DR21" s="247"/>
      <c r="DS21" s="248"/>
      <c r="DT21" s="247"/>
      <c r="DU21" s="248"/>
      <c r="DV21" s="247"/>
      <c r="DW21" s="248"/>
      <c r="DX21" s="247"/>
      <c r="DY21" s="248"/>
      <c r="DZ21" s="247"/>
      <c r="EA21" s="248"/>
      <c r="EB21" s="247"/>
      <c r="EC21" s="321"/>
      <c r="ED21" s="31"/>
      <c r="EE21" s="98"/>
      <c r="EF21" s="97"/>
      <c r="EG21" s="97"/>
      <c r="EH21" s="99"/>
      <c r="EI21" s="31"/>
      <c r="EJ21" s="31"/>
      <c r="EK21" s="32">
        <f t="shared" si="4"/>
        <v>0</v>
      </c>
      <c r="EL21" s="37">
        <f t="shared" si="5"/>
        <v>0</v>
      </c>
      <c r="EM21" s="37">
        <f t="shared" si="6"/>
        <v>0</v>
      </c>
      <c r="EN21" s="34">
        <f t="shared" si="7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316" t="s">
        <v>22</v>
      </c>
      <c r="C22" s="308" t="s">
        <v>55</v>
      </c>
      <c r="D22" s="309" t="s">
        <v>33</v>
      </c>
      <c r="E22" s="310" t="s">
        <v>21</v>
      </c>
      <c r="F22" s="760"/>
      <c r="G22" s="760"/>
      <c r="H22" s="760"/>
      <c r="I22" s="760"/>
      <c r="J22" s="760"/>
      <c r="K22" s="760"/>
      <c r="L22" s="760"/>
      <c r="M22" s="760"/>
      <c r="N22" s="760"/>
      <c r="O22" s="760"/>
      <c r="P22" s="760"/>
      <c r="Q22" s="760"/>
      <c r="R22" s="760"/>
      <c r="S22" s="760"/>
      <c r="T22" s="760"/>
      <c r="U22" s="760"/>
      <c r="V22" s="760"/>
      <c r="W22" s="760"/>
      <c r="X22" s="760"/>
      <c r="Y22" s="760"/>
      <c r="Z22" s="760"/>
      <c r="AA22" s="760"/>
      <c r="AB22" s="760"/>
      <c r="AC22" s="760"/>
      <c r="AD22" s="760"/>
      <c r="AE22" s="760"/>
      <c r="AF22" s="760"/>
      <c r="AG22" s="760"/>
      <c r="AH22" s="760"/>
      <c r="AI22" s="760"/>
      <c r="AJ22" s="760"/>
      <c r="AK22" s="760"/>
      <c r="AL22" s="760"/>
      <c r="AM22" s="760"/>
      <c r="AN22" s="760"/>
      <c r="AO22" s="760"/>
      <c r="AP22" s="760"/>
      <c r="AQ22" s="760"/>
      <c r="AR22" s="771">
        <v>10</v>
      </c>
      <c r="AS22" s="771"/>
      <c r="AT22" s="771">
        <v>10</v>
      </c>
      <c r="AU22" s="771"/>
      <c r="AV22" s="771">
        <v>10</v>
      </c>
      <c r="AW22" s="771"/>
      <c r="AX22" s="771">
        <v>10</v>
      </c>
      <c r="AY22" s="771"/>
      <c r="AZ22" s="771">
        <v>10</v>
      </c>
      <c r="BA22" s="771"/>
      <c r="BB22" s="771">
        <v>10</v>
      </c>
      <c r="BC22" s="771"/>
      <c r="BD22" s="771">
        <v>10</v>
      </c>
      <c r="BE22" s="771"/>
      <c r="BF22" s="771">
        <v>10</v>
      </c>
      <c r="BG22" s="771"/>
      <c r="BH22" s="771">
        <v>10</v>
      </c>
      <c r="BI22" s="771"/>
      <c r="BJ22" s="771">
        <v>10</v>
      </c>
      <c r="BK22" s="771"/>
      <c r="BL22" s="771">
        <v>10</v>
      </c>
      <c r="BM22" s="771"/>
      <c r="BN22" s="771">
        <v>5</v>
      </c>
      <c r="BO22" s="771"/>
      <c r="BP22" s="771">
        <v>5</v>
      </c>
      <c r="BQ22" s="771"/>
      <c r="BR22" s="771">
        <v>10</v>
      </c>
      <c r="BS22" s="771"/>
      <c r="BT22" s="771">
        <v>10</v>
      </c>
      <c r="BU22" s="771"/>
      <c r="BV22" s="771">
        <v>10</v>
      </c>
      <c r="BW22" s="771"/>
      <c r="BX22" s="771">
        <v>10</v>
      </c>
      <c r="BY22" s="771"/>
      <c r="BZ22" s="771">
        <v>10</v>
      </c>
      <c r="CA22" s="771"/>
      <c r="CB22" s="771">
        <v>10</v>
      </c>
      <c r="CC22" s="771"/>
      <c r="CD22" s="771">
        <v>10</v>
      </c>
      <c r="CE22" s="771"/>
      <c r="CF22" s="771">
        <v>10</v>
      </c>
      <c r="CG22" s="771"/>
      <c r="CH22" s="771">
        <v>10</v>
      </c>
      <c r="CI22" s="771"/>
      <c r="CJ22" s="771">
        <v>10</v>
      </c>
      <c r="CK22" s="771"/>
      <c r="CL22" s="771">
        <v>5</v>
      </c>
      <c r="CM22" s="771"/>
      <c r="CN22" s="771">
        <v>5</v>
      </c>
      <c r="CO22" s="771"/>
      <c r="CP22" s="771">
        <v>10</v>
      </c>
      <c r="CQ22" s="771"/>
      <c r="CR22" s="771">
        <v>10</v>
      </c>
      <c r="CS22" s="771"/>
      <c r="CT22" s="771">
        <v>10</v>
      </c>
      <c r="CU22" s="771"/>
      <c r="CV22" s="771">
        <v>10</v>
      </c>
      <c r="CW22" s="771"/>
      <c r="CX22" s="771">
        <v>10</v>
      </c>
      <c r="CY22" s="771"/>
      <c r="CZ22" s="771">
        <v>10</v>
      </c>
      <c r="DA22" s="771"/>
      <c r="DB22" s="771">
        <v>10</v>
      </c>
      <c r="DC22" s="771"/>
      <c r="DD22" s="771">
        <v>10</v>
      </c>
      <c r="DE22" s="771"/>
      <c r="DF22" s="771">
        <v>10</v>
      </c>
      <c r="DG22" s="771"/>
      <c r="DH22" s="771">
        <v>10</v>
      </c>
      <c r="DI22" s="771"/>
      <c r="DJ22" s="771">
        <v>5</v>
      </c>
      <c r="DK22" s="771"/>
      <c r="DL22" s="809"/>
      <c r="DM22" s="810"/>
      <c r="DN22" s="809"/>
      <c r="DO22" s="810"/>
      <c r="DP22" s="809"/>
      <c r="DQ22" s="810"/>
      <c r="DR22" s="809"/>
      <c r="DS22" s="810"/>
      <c r="DT22" s="809"/>
      <c r="DU22" s="810"/>
      <c r="DV22" s="809"/>
      <c r="DW22" s="810"/>
      <c r="DX22" s="809"/>
      <c r="DY22" s="810"/>
      <c r="DZ22" s="809"/>
      <c r="EA22" s="810"/>
      <c r="EB22" s="809"/>
      <c r="EC22" s="817"/>
      <c r="ED22" s="31"/>
      <c r="EE22" s="98"/>
      <c r="EF22" s="97"/>
      <c r="EG22" s="97">
        <v>1</v>
      </c>
      <c r="EH22" s="99"/>
      <c r="EI22" s="31"/>
      <c r="EJ22" s="31"/>
      <c r="EK22" s="41">
        <f t="shared" si="4"/>
        <v>0</v>
      </c>
      <c r="EL22" s="66">
        <f t="shared" si="5"/>
        <v>0</v>
      </c>
      <c r="EM22" s="66">
        <f t="shared" si="6"/>
        <v>335</v>
      </c>
      <c r="EN22" s="42">
        <f t="shared" si="7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311"/>
      <c r="C23" s="312"/>
      <c r="D23" s="313"/>
      <c r="E23" s="314"/>
      <c r="F23" s="221"/>
      <c r="G23" s="221"/>
      <c r="H23" s="221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322"/>
      <c r="T23" s="323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  <c r="AE23" s="221"/>
      <c r="AF23" s="221"/>
      <c r="AG23" s="221"/>
      <c r="AH23" s="221"/>
      <c r="AI23" s="221"/>
      <c r="AJ23" s="221"/>
      <c r="AK23" s="221"/>
      <c r="AL23" s="221"/>
      <c r="AM23" s="221"/>
      <c r="AN23" s="221"/>
      <c r="AO23" s="221"/>
      <c r="AP23" s="221"/>
      <c r="AQ23" s="322"/>
      <c r="AR23" s="806" t="s">
        <v>44</v>
      </c>
      <c r="AS23" s="808"/>
      <c r="AT23" s="808"/>
      <c r="AU23" s="808"/>
      <c r="AV23" s="808"/>
      <c r="AW23" s="808"/>
      <c r="AX23" s="808"/>
      <c r="AY23" s="808"/>
      <c r="AZ23" s="808"/>
      <c r="BA23" s="808"/>
      <c r="BB23" s="808"/>
      <c r="BC23" s="808"/>
      <c r="BD23" s="808"/>
      <c r="BE23" s="808"/>
      <c r="BF23" s="808"/>
      <c r="BG23" s="808"/>
      <c r="BH23" s="808"/>
      <c r="BI23" s="808"/>
      <c r="BJ23" s="808"/>
      <c r="BK23" s="808"/>
      <c r="BL23" s="808"/>
      <c r="BM23" s="808"/>
      <c r="BN23" s="808"/>
      <c r="BO23" s="807"/>
      <c r="BP23" s="806" t="s">
        <v>45</v>
      </c>
      <c r="BQ23" s="808"/>
      <c r="BR23" s="808"/>
      <c r="BS23" s="808"/>
      <c r="BT23" s="808"/>
      <c r="BU23" s="808"/>
      <c r="BV23" s="808"/>
      <c r="BW23" s="808"/>
      <c r="BX23" s="808"/>
      <c r="BY23" s="808"/>
      <c r="BZ23" s="808"/>
      <c r="CA23" s="808"/>
      <c r="CB23" s="808"/>
      <c r="CC23" s="808"/>
      <c r="CD23" s="808"/>
      <c r="CE23" s="808"/>
      <c r="CF23" s="808"/>
      <c r="CG23" s="808"/>
      <c r="CH23" s="808"/>
      <c r="CI23" s="808"/>
      <c r="CJ23" s="808"/>
      <c r="CK23" s="808"/>
      <c r="CL23" s="808"/>
      <c r="CM23" s="808"/>
      <c r="CN23" s="808"/>
      <c r="CO23" s="808"/>
      <c r="CP23" s="808"/>
      <c r="CQ23" s="808"/>
      <c r="CR23" s="808"/>
      <c r="CS23" s="808"/>
      <c r="CT23" s="808"/>
      <c r="CU23" s="808"/>
      <c r="CV23" s="808"/>
      <c r="CW23" s="808"/>
      <c r="CX23" s="808"/>
      <c r="CY23" s="808"/>
      <c r="CZ23" s="808"/>
      <c r="DA23" s="808"/>
      <c r="DB23" s="808"/>
      <c r="DC23" s="808"/>
      <c r="DD23" s="808"/>
      <c r="DE23" s="808"/>
      <c r="DF23" s="808"/>
      <c r="DG23" s="808"/>
      <c r="DH23" s="808"/>
      <c r="DI23" s="808"/>
      <c r="DJ23" s="808"/>
      <c r="DK23" s="807"/>
      <c r="DL23" s="806"/>
      <c r="DM23" s="807"/>
      <c r="DN23" s="806"/>
      <c r="DO23" s="807"/>
      <c r="DP23" s="806"/>
      <c r="DQ23" s="807"/>
      <c r="DR23" s="806"/>
      <c r="DS23" s="807"/>
      <c r="DT23" s="806"/>
      <c r="DU23" s="807"/>
      <c r="DV23" s="806"/>
      <c r="DW23" s="807"/>
      <c r="DX23" s="806"/>
      <c r="DY23" s="807"/>
      <c r="DZ23" s="806"/>
      <c r="EA23" s="807"/>
      <c r="EB23" s="806"/>
      <c r="EC23" s="818"/>
      <c r="ED23" s="31"/>
      <c r="EE23" s="98"/>
      <c r="EF23" s="97"/>
      <c r="EG23" s="97"/>
      <c r="EH23" s="99"/>
      <c r="EI23" s="31"/>
      <c r="EJ23" s="31"/>
      <c r="EK23" s="32">
        <f t="shared" si="4"/>
        <v>0</v>
      </c>
      <c r="EL23" s="37">
        <f t="shared" si="5"/>
        <v>0</v>
      </c>
      <c r="EM23" s="37">
        <f t="shared" si="6"/>
        <v>0</v>
      </c>
      <c r="EN23" s="34">
        <f t="shared" si="7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307" t="s">
        <v>24</v>
      </c>
      <c r="C24" s="308" t="s">
        <v>48</v>
      </c>
      <c r="D24" s="309" t="s">
        <v>19</v>
      </c>
      <c r="E24" s="310" t="s">
        <v>14</v>
      </c>
      <c r="F24" s="819"/>
      <c r="G24" s="820"/>
      <c r="H24" s="819"/>
      <c r="I24" s="820"/>
      <c r="J24" s="819"/>
      <c r="K24" s="820"/>
      <c r="L24" s="819"/>
      <c r="M24" s="820"/>
      <c r="N24" s="819"/>
      <c r="O24" s="820"/>
      <c r="P24" s="819"/>
      <c r="Q24" s="820"/>
      <c r="R24" s="819"/>
      <c r="S24" s="820"/>
      <c r="T24" s="811">
        <v>45</v>
      </c>
      <c r="U24" s="812"/>
      <c r="V24" s="811">
        <v>160</v>
      </c>
      <c r="W24" s="812"/>
      <c r="X24" s="811">
        <v>160</v>
      </c>
      <c r="Y24" s="812"/>
      <c r="Z24" s="811">
        <v>160</v>
      </c>
      <c r="AA24" s="812"/>
      <c r="AB24" s="811">
        <v>160</v>
      </c>
      <c r="AC24" s="812"/>
      <c r="AD24" s="811">
        <v>160</v>
      </c>
      <c r="AE24" s="812"/>
      <c r="AF24" s="811">
        <v>160</v>
      </c>
      <c r="AG24" s="812"/>
      <c r="AH24" s="811">
        <v>160</v>
      </c>
      <c r="AI24" s="812"/>
      <c r="AJ24" s="811">
        <v>160</v>
      </c>
      <c r="AK24" s="812"/>
      <c r="AL24" s="811">
        <v>160</v>
      </c>
      <c r="AM24" s="812"/>
      <c r="AN24" s="811">
        <v>100</v>
      </c>
      <c r="AO24" s="812"/>
      <c r="AP24" s="811">
        <v>100</v>
      </c>
      <c r="AQ24" s="812"/>
      <c r="AR24" s="811">
        <v>100</v>
      </c>
      <c r="AS24" s="812"/>
      <c r="AT24" s="811">
        <v>160</v>
      </c>
      <c r="AU24" s="812"/>
      <c r="AV24" s="811">
        <v>160</v>
      </c>
      <c r="AW24" s="812"/>
      <c r="AX24" s="811">
        <v>160</v>
      </c>
      <c r="AY24" s="812"/>
      <c r="AZ24" s="811">
        <v>160</v>
      </c>
      <c r="BA24" s="812"/>
      <c r="BB24" s="811">
        <v>160</v>
      </c>
      <c r="BC24" s="812"/>
      <c r="BD24" s="811">
        <v>160</v>
      </c>
      <c r="BE24" s="812"/>
      <c r="BF24" s="811">
        <v>160</v>
      </c>
      <c r="BG24" s="812"/>
      <c r="BH24" s="811">
        <v>160</v>
      </c>
      <c r="BI24" s="812"/>
      <c r="BJ24" s="811">
        <v>160</v>
      </c>
      <c r="BK24" s="812"/>
      <c r="BL24" s="811">
        <v>160</v>
      </c>
      <c r="BM24" s="812"/>
      <c r="BN24" s="771">
        <v>45</v>
      </c>
      <c r="BO24" s="771"/>
      <c r="BP24" s="771">
        <v>45</v>
      </c>
      <c r="BQ24" s="771"/>
      <c r="BR24" s="771">
        <v>45</v>
      </c>
      <c r="BS24" s="771"/>
      <c r="BT24" s="771">
        <v>45</v>
      </c>
      <c r="BU24" s="771"/>
      <c r="BV24" s="771">
        <v>45</v>
      </c>
      <c r="BW24" s="771"/>
      <c r="BX24" s="771">
        <v>45</v>
      </c>
      <c r="BY24" s="771"/>
      <c r="BZ24" s="771">
        <v>45</v>
      </c>
      <c r="CA24" s="771"/>
      <c r="CB24" s="771">
        <v>45</v>
      </c>
      <c r="CC24" s="771"/>
      <c r="CD24" s="809"/>
      <c r="CE24" s="810"/>
      <c r="CF24" s="809"/>
      <c r="CG24" s="810"/>
      <c r="CH24" s="809"/>
      <c r="CI24" s="810"/>
      <c r="CJ24" s="809"/>
      <c r="CK24" s="810"/>
      <c r="CL24" s="809"/>
      <c r="CM24" s="810"/>
      <c r="CN24" s="809"/>
      <c r="CO24" s="810"/>
      <c r="CP24" s="809"/>
      <c r="CQ24" s="810"/>
      <c r="CR24" s="809"/>
      <c r="CS24" s="810"/>
      <c r="CT24" s="809"/>
      <c r="CU24" s="810"/>
      <c r="CV24" s="809"/>
      <c r="CW24" s="810"/>
      <c r="CX24" s="809"/>
      <c r="CY24" s="810"/>
      <c r="CZ24" s="809"/>
      <c r="DA24" s="810"/>
      <c r="DB24" s="809"/>
      <c r="DC24" s="810"/>
      <c r="DD24" s="809"/>
      <c r="DE24" s="810"/>
      <c r="DF24" s="809"/>
      <c r="DG24" s="810"/>
      <c r="DH24" s="809"/>
      <c r="DI24" s="810"/>
      <c r="DJ24" s="809"/>
      <c r="DK24" s="810"/>
      <c r="DL24" s="809"/>
      <c r="DM24" s="810"/>
      <c r="DN24" s="809"/>
      <c r="DO24" s="810"/>
      <c r="DP24" s="809"/>
      <c r="DQ24" s="810"/>
      <c r="DR24" s="704">
        <v>60</v>
      </c>
      <c r="DS24" s="705"/>
      <c r="DT24" s="704">
        <v>60</v>
      </c>
      <c r="DU24" s="705"/>
      <c r="DV24" s="704">
        <v>40</v>
      </c>
      <c r="DW24" s="705"/>
      <c r="DX24" s="809"/>
      <c r="DY24" s="810"/>
      <c r="DZ24" s="809"/>
      <c r="EA24" s="810"/>
      <c r="EB24" s="809"/>
      <c r="EC24" s="817"/>
      <c r="ED24" s="31"/>
      <c r="EE24" s="98">
        <v>1</v>
      </c>
      <c r="EF24" s="97"/>
      <c r="EG24" s="97"/>
      <c r="EH24" s="99"/>
      <c r="EI24" s="31"/>
      <c r="EJ24" s="31"/>
      <c r="EK24" s="41">
        <f t="shared" si="4"/>
        <v>3905</v>
      </c>
      <c r="EL24" s="66">
        <f t="shared" si="5"/>
        <v>0</v>
      </c>
      <c r="EM24" s="66">
        <f t="shared" si="6"/>
        <v>0</v>
      </c>
      <c r="EN24" s="42">
        <f t="shared" si="7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12.75" x14ac:dyDescent="0.2">
      <c r="A25" s="65"/>
      <c r="B25" s="311"/>
      <c r="C25" s="312"/>
      <c r="D25" s="313"/>
      <c r="E25" s="314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806"/>
      <c r="U25" s="807"/>
      <c r="V25" s="806" t="s">
        <v>41</v>
      </c>
      <c r="W25" s="808"/>
      <c r="X25" s="808"/>
      <c r="Y25" s="808"/>
      <c r="Z25" s="808"/>
      <c r="AA25" s="808"/>
      <c r="AB25" s="808"/>
      <c r="AC25" s="808"/>
      <c r="AD25" s="808"/>
      <c r="AE25" s="808"/>
      <c r="AF25" s="808"/>
      <c r="AG25" s="808"/>
      <c r="AH25" s="808"/>
      <c r="AI25" s="808"/>
      <c r="AJ25" s="808"/>
      <c r="AK25" s="808"/>
      <c r="AL25" s="808"/>
      <c r="AM25" s="808"/>
      <c r="AN25" s="808"/>
      <c r="AO25" s="808"/>
      <c r="AP25" s="808"/>
      <c r="AQ25" s="808"/>
      <c r="AR25" s="808"/>
      <c r="AS25" s="808"/>
      <c r="AT25" s="808"/>
      <c r="AU25" s="808"/>
      <c r="AV25" s="808"/>
      <c r="AW25" s="808"/>
      <c r="AX25" s="808"/>
      <c r="AY25" s="808"/>
      <c r="AZ25" s="808"/>
      <c r="BA25" s="808"/>
      <c r="BB25" s="808"/>
      <c r="BC25" s="808"/>
      <c r="BD25" s="808"/>
      <c r="BE25" s="808"/>
      <c r="BF25" s="808"/>
      <c r="BG25" s="808"/>
      <c r="BH25" s="808"/>
      <c r="BI25" s="808"/>
      <c r="BJ25" s="808"/>
      <c r="BK25" s="808"/>
      <c r="BL25" s="808"/>
      <c r="BM25" s="808"/>
      <c r="BN25" s="808"/>
      <c r="BO25" s="807"/>
      <c r="BP25" s="806" t="s">
        <v>42</v>
      </c>
      <c r="BQ25" s="808"/>
      <c r="BR25" s="808"/>
      <c r="BS25" s="808"/>
      <c r="BT25" s="808"/>
      <c r="BU25" s="808"/>
      <c r="BV25" s="808"/>
      <c r="BW25" s="808"/>
      <c r="BX25" s="808"/>
      <c r="BY25" s="808"/>
      <c r="BZ25" s="808"/>
      <c r="CA25" s="808"/>
      <c r="CB25" s="808"/>
      <c r="CC25" s="808"/>
      <c r="CD25" s="806"/>
      <c r="CE25" s="807"/>
      <c r="CF25" s="806"/>
      <c r="CG25" s="807"/>
      <c r="CH25" s="806"/>
      <c r="CI25" s="807"/>
      <c r="CJ25" s="806"/>
      <c r="CK25" s="807"/>
      <c r="CL25" s="806"/>
      <c r="CM25" s="807"/>
      <c r="CN25" s="806"/>
      <c r="CO25" s="807"/>
      <c r="CP25" s="806"/>
      <c r="CQ25" s="807"/>
      <c r="CR25" s="806"/>
      <c r="CS25" s="807"/>
      <c r="CT25" s="806"/>
      <c r="CU25" s="807"/>
      <c r="CV25" s="806"/>
      <c r="CW25" s="807"/>
      <c r="CX25" s="806"/>
      <c r="CY25" s="807"/>
      <c r="CZ25" s="806"/>
      <c r="DA25" s="807"/>
      <c r="DB25" s="806"/>
      <c r="DC25" s="807"/>
      <c r="DD25" s="806"/>
      <c r="DE25" s="807"/>
      <c r="DF25" s="806"/>
      <c r="DG25" s="807"/>
      <c r="DH25" s="806"/>
      <c r="DI25" s="807"/>
      <c r="DJ25" s="806"/>
      <c r="DK25" s="807"/>
      <c r="DL25" s="806"/>
      <c r="DM25" s="807"/>
      <c r="DN25" s="247"/>
      <c r="DO25" s="251"/>
      <c r="DP25" s="808" t="s">
        <v>43</v>
      </c>
      <c r="DQ25" s="808"/>
      <c r="DR25" s="808"/>
      <c r="DS25" s="808"/>
      <c r="DT25" s="808"/>
      <c r="DU25" s="808"/>
      <c r="DV25" s="808"/>
      <c r="DW25" s="808"/>
      <c r="DX25" s="808"/>
      <c r="DY25" s="807"/>
      <c r="DZ25" s="806"/>
      <c r="EA25" s="807"/>
      <c r="EB25" s="806"/>
      <c r="EC25" s="818"/>
      <c r="ED25" s="31"/>
      <c r="EE25" s="98"/>
      <c r="EF25" s="97"/>
      <c r="EG25" s="97"/>
      <c r="EH25" s="99"/>
      <c r="EI25" s="31"/>
      <c r="EJ25" s="31"/>
      <c r="EK25" s="32">
        <f t="shared" si="4"/>
        <v>0</v>
      </c>
      <c r="EL25" s="37">
        <f t="shared" si="5"/>
        <v>0</v>
      </c>
      <c r="EM25" s="37">
        <f t="shared" si="6"/>
        <v>0</v>
      </c>
      <c r="EN25" s="34">
        <f t="shared" si="7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316" t="s">
        <v>24</v>
      </c>
      <c r="C26" s="332" t="s">
        <v>118</v>
      </c>
      <c r="D26" s="309" t="s">
        <v>19</v>
      </c>
      <c r="E26" s="333" t="s">
        <v>0</v>
      </c>
      <c r="F26" s="760"/>
      <c r="G26" s="760"/>
      <c r="H26" s="760"/>
      <c r="I26" s="760"/>
      <c r="J26" s="760"/>
      <c r="K26" s="760"/>
      <c r="L26" s="760"/>
      <c r="M26" s="760"/>
      <c r="N26" s="760"/>
      <c r="O26" s="760"/>
      <c r="P26" s="760"/>
      <c r="Q26" s="760"/>
      <c r="R26" s="760"/>
      <c r="S26" s="760"/>
      <c r="T26" s="811">
        <v>40</v>
      </c>
      <c r="U26" s="812"/>
      <c r="V26" s="811">
        <v>60</v>
      </c>
      <c r="W26" s="812"/>
      <c r="X26" s="811">
        <v>60</v>
      </c>
      <c r="Y26" s="812"/>
      <c r="Z26" s="811">
        <v>60</v>
      </c>
      <c r="AA26" s="812"/>
      <c r="AB26" s="811">
        <v>60</v>
      </c>
      <c r="AC26" s="812"/>
      <c r="AD26" s="811">
        <v>60</v>
      </c>
      <c r="AE26" s="812"/>
      <c r="AF26" s="811">
        <v>60</v>
      </c>
      <c r="AG26" s="812"/>
      <c r="AH26" s="811">
        <v>60</v>
      </c>
      <c r="AI26" s="812"/>
      <c r="AJ26" s="811">
        <v>60</v>
      </c>
      <c r="AK26" s="812"/>
      <c r="AL26" s="811">
        <v>60</v>
      </c>
      <c r="AM26" s="812"/>
      <c r="AN26" s="811">
        <v>60</v>
      </c>
      <c r="AO26" s="812"/>
      <c r="AP26" s="811">
        <v>40</v>
      </c>
      <c r="AQ26" s="812"/>
      <c r="AR26" s="811">
        <v>40</v>
      </c>
      <c r="AS26" s="812"/>
      <c r="AT26" s="811">
        <v>60</v>
      </c>
      <c r="AU26" s="812"/>
      <c r="AV26" s="811">
        <v>60</v>
      </c>
      <c r="AW26" s="812"/>
      <c r="AX26" s="811">
        <v>60</v>
      </c>
      <c r="AY26" s="812"/>
      <c r="AZ26" s="811">
        <v>60</v>
      </c>
      <c r="BA26" s="812"/>
      <c r="BB26" s="811">
        <v>60</v>
      </c>
      <c r="BC26" s="812"/>
      <c r="BD26" s="811">
        <v>60</v>
      </c>
      <c r="BE26" s="812"/>
      <c r="BF26" s="811">
        <v>60</v>
      </c>
      <c r="BG26" s="812"/>
      <c r="BH26" s="811">
        <v>60</v>
      </c>
      <c r="BI26" s="812"/>
      <c r="BJ26" s="811">
        <v>60</v>
      </c>
      <c r="BK26" s="812"/>
      <c r="BL26" s="811">
        <v>60</v>
      </c>
      <c r="BM26" s="812"/>
      <c r="BN26" s="811">
        <v>60</v>
      </c>
      <c r="BO26" s="812"/>
      <c r="BP26" s="809"/>
      <c r="BQ26" s="810"/>
      <c r="BR26" s="809"/>
      <c r="BS26" s="810"/>
      <c r="BT26" s="809"/>
      <c r="BU26" s="810"/>
      <c r="BV26" s="809"/>
      <c r="BW26" s="810"/>
      <c r="BX26" s="809"/>
      <c r="BY26" s="810"/>
      <c r="BZ26" s="809"/>
      <c r="CA26" s="810"/>
      <c r="CB26" s="809"/>
      <c r="CC26" s="810"/>
      <c r="CD26" s="809"/>
      <c r="CE26" s="810"/>
      <c r="CF26" s="809"/>
      <c r="CG26" s="810"/>
      <c r="CH26" s="809"/>
      <c r="CI26" s="810"/>
      <c r="CJ26" s="809"/>
      <c r="CK26" s="810"/>
      <c r="CL26" s="809"/>
      <c r="CM26" s="810"/>
      <c r="CN26" s="771">
        <v>20</v>
      </c>
      <c r="CO26" s="771"/>
      <c r="CP26" s="771">
        <v>40</v>
      </c>
      <c r="CQ26" s="771"/>
      <c r="CR26" s="771">
        <v>40</v>
      </c>
      <c r="CS26" s="771"/>
      <c r="CT26" s="771">
        <v>40</v>
      </c>
      <c r="CU26" s="771"/>
      <c r="CV26" s="771">
        <v>40</v>
      </c>
      <c r="CW26" s="771"/>
      <c r="CX26" s="771">
        <v>40</v>
      </c>
      <c r="CY26" s="771"/>
      <c r="CZ26" s="809"/>
      <c r="DA26" s="810"/>
      <c r="DB26" s="809"/>
      <c r="DC26" s="810"/>
      <c r="DD26" s="809"/>
      <c r="DE26" s="810"/>
      <c r="DF26" s="809"/>
      <c r="DG26" s="810"/>
      <c r="DH26" s="809"/>
      <c r="DI26" s="810"/>
      <c r="DJ26" s="809"/>
      <c r="DK26" s="810"/>
      <c r="DL26" s="809"/>
      <c r="DM26" s="810"/>
      <c r="DN26" s="809"/>
      <c r="DO26" s="810"/>
      <c r="DP26" s="809"/>
      <c r="DQ26" s="810"/>
      <c r="DR26" s="809"/>
      <c r="DS26" s="810"/>
      <c r="DT26" s="809"/>
      <c r="DU26" s="810"/>
      <c r="DV26" s="809"/>
      <c r="DW26" s="810"/>
      <c r="DX26" s="809"/>
      <c r="DY26" s="810"/>
      <c r="DZ26" s="809"/>
      <c r="EA26" s="810"/>
      <c r="EB26" s="809"/>
      <c r="EC26" s="817"/>
      <c r="ED26" s="31"/>
      <c r="EE26" s="98"/>
      <c r="EF26" s="97">
        <v>1</v>
      </c>
      <c r="EG26" s="97"/>
      <c r="EH26" s="99"/>
      <c r="EI26" s="31"/>
      <c r="EJ26" s="31"/>
      <c r="EK26" s="41">
        <f t="shared" si="4"/>
        <v>0</v>
      </c>
      <c r="EL26" s="66">
        <f t="shared" si="5"/>
        <v>1600</v>
      </c>
      <c r="EM26" s="66">
        <f t="shared" si="6"/>
        <v>0</v>
      </c>
      <c r="EN26" s="42">
        <f t="shared" si="7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16.5" customHeight="1" x14ac:dyDescent="0.2">
      <c r="A27" s="65"/>
      <c r="B27" s="311"/>
      <c r="C27" s="324"/>
      <c r="D27" s="325"/>
      <c r="E27" s="326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318"/>
      <c r="T27" s="791" t="s">
        <v>117</v>
      </c>
      <c r="U27" s="792"/>
      <c r="V27" s="792"/>
      <c r="W27" s="792"/>
      <c r="X27" s="792"/>
      <c r="Y27" s="792"/>
      <c r="Z27" s="792"/>
      <c r="AA27" s="792"/>
      <c r="AB27" s="792"/>
      <c r="AC27" s="792"/>
      <c r="AD27" s="792"/>
      <c r="AE27" s="792"/>
      <c r="AF27" s="792"/>
      <c r="AG27" s="792"/>
      <c r="AH27" s="792"/>
      <c r="AI27" s="792"/>
      <c r="AJ27" s="792"/>
      <c r="AK27" s="792"/>
      <c r="AL27" s="792"/>
      <c r="AM27" s="792"/>
      <c r="AN27" s="792"/>
      <c r="AO27" s="792"/>
      <c r="AP27" s="792"/>
      <c r="AQ27" s="793"/>
      <c r="AR27" s="791" t="s">
        <v>122</v>
      </c>
      <c r="AS27" s="792"/>
      <c r="AT27" s="792"/>
      <c r="AU27" s="792"/>
      <c r="AV27" s="792"/>
      <c r="AW27" s="792"/>
      <c r="AX27" s="792"/>
      <c r="AY27" s="792"/>
      <c r="AZ27" s="792"/>
      <c r="BA27" s="792"/>
      <c r="BB27" s="792"/>
      <c r="BC27" s="792"/>
      <c r="BD27" s="792"/>
      <c r="BE27" s="792"/>
      <c r="BF27" s="792"/>
      <c r="BG27" s="792"/>
      <c r="BH27" s="792"/>
      <c r="BI27" s="792"/>
      <c r="BJ27" s="792"/>
      <c r="BK27" s="792"/>
      <c r="BL27" s="792"/>
      <c r="BM27" s="792"/>
      <c r="BN27" s="792"/>
      <c r="BO27" s="793"/>
      <c r="BP27" s="806" t="s">
        <v>39</v>
      </c>
      <c r="BQ27" s="808"/>
      <c r="BR27" s="808"/>
      <c r="BS27" s="808"/>
      <c r="BT27" s="808"/>
      <c r="BU27" s="808"/>
      <c r="BV27" s="808"/>
      <c r="BW27" s="808"/>
      <c r="BX27" s="808"/>
      <c r="BY27" s="808"/>
      <c r="BZ27" s="808"/>
      <c r="CA27" s="808"/>
      <c r="CB27" s="808"/>
      <c r="CC27" s="808"/>
      <c r="CD27" s="808"/>
      <c r="CE27" s="808"/>
      <c r="CF27" s="808"/>
      <c r="CG27" s="808"/>
      <c r="CH27" s="808"/>
      <c r="CI27" s="808"/>
      <c r="CJ27" s="808"/>
      <c r="CK27" s="808"/>
      <c r="CL27" s="808"/>
      <c r="CM27" s="807"/>
      <c r="CN27" s="806" t="s">
        <v>40</v>
      </c>
      <c r="CO27" s="808"/>
      <c r="CP27" s="808"/>
      <c r="CQ27" s="808"/>
      <c r="CR27" s="808"/>
      <c r="CS27" s="808"/>
      <c r="CT27" s="808"/>
      <c r="CU27" s="808"/>
      <c r="CV27" s="808"/>
      <c r="CW27" s="808"/>
      <c r="CX27" s="808"/>
      <c r="CY27" s="808"/>
      <c r="CZ27" s="808"/>
      <c r="DA27" s="808"/>
      <c r="DB27" s="808"/>
      <c r="DC27" s="808"/>
      <c r="DD27" s="808"/>
      <c r="DE27" s="807"/>
      <c r="DF27" s="806"/>
      <c r="DG27" s="807"/>
      <c r="DH27" s="806"/>
      <c r="DI27" s="807"/>
      <c r="DJ27" s="806"/>
      <c r="DK27" s="807"/>
      <c r="DL27" s="247"/>
      <c r="DM27" s="248"/>
      <c r="DN27" s="806"/>
      <c r="DO27" s="807"/>
      <c r="DP27" s="806"/>
      <c r="DQ27" s="807"/>
      <c r="DR27" s="806"/>
      <c r="DS27" s="807"/>
      <c r="DT27" s="806"/>
      <c r="DU27" s="807"/>
      <c r="DV27" s="806"/>
      <c r="DW27" s="807"/>
      <c r="DX27" s="806"/>
      <c r="DY27" s="807"/>
      <c r="DZ27" s="806"/>
      <c r="EA27" s="807"/>
      <c r="EB27" s="806"/>
      <c r="EC27" s="818"/>
      <c r="ED27" s="31"/>
      <c r="EE27" s="98"/>
      <c r="EF27" s="97"/>
      <c r="EG27" s="97"/>
      <c r="EH27" s="99"/>
      <c r="EI27" s="31"/>
      <c r="EJ27" s="31"/>
      <c r="EK27" s="32">
        <f t="shared" si="4"/>
        <v>0</v>
      </c>
      <c r="EL27" s="37">
        <f t="shared" si="5"/>
        <v>0</v>
      </c>
      <c r="EM27" s="37">
        <f t="shared" si="6"/>
        <v>0</v>
      </c>
      <c r="EN27" s="34">
        <f t="shared" si="7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s="11" customFormat="1" ht="9" customHeight="1" x14ac:dyDescent="0.2">
      <c r="A28" s="60"/>
      <c r="B28" s="327" t="s">
        <v>23</v>
      </c>
      <c r="C28" s="332" t="s">
        <v>54</v>
      </c>
      <c r="D28" s="309" t="s">
        <v>37</v>
      </c>
      <c r="E28" s="333" t="s">
        <v>14</v>
      </c>
      <c r="F28" s="760"/>
      <c r="G28" s="760"/>
      <c r="H28" s="771">
        <v>20</v>
      </c>
      <c r="I28" s="771"/>
      <c r="J28" s="771">
        <v>20</v>
      </c>
      <c r="K28" s="771"/>
      <c r="L28" s="771">
        <v>20</v>
      </c>
      <c r="M28" s="771"/>
      <c r="N28" s="771">
        <v>20</v>
      </c>
      <c r="O28" s="771"/>
      <c r="P28" s="771">
        <v>20</v>
      </c>
      <c r="Q28" s="771"/>
      <c r="R28" s="771">
        <v>20</v>
      </c>
      <c r="S28" s="771"/>
      <c r="T28" s="811">
        <v>35</v>
      </c>
      <c r="U28" s="812"/>
      <c r="V28" s="811">
        <v>40</v>
      </c>
      <c r="W28" s="812"/>
      <c r="X28" s="811">
        <v>40</v>
      </c>
      <c r="Y28" s="812"/>
      <c r="Z28" s="811">
        <v>40</v>
      </c>
      <c r="AA28" s="812"/>
      <c r="AB28" s="811">
        <v>40</v>
      </c>
      <c r="AC28" s="812"/>
      <c r="AD28" s="811">
        <v>40</v>
      </c>
      <c r="AE28" s="812"/>
      <c r="AF28" s="811">
        <v>40</v>
      </c>
      <c r="AG28" s="812"/>
      <c r="AH28" s="811">
        <v>40</v>
      </c>
      <c r="AI28" s="812"/>
      <c r="AJ28" s="811">
        <v>40</v>
      </c>
      <c r="AK28" s="812"/>
      <c r="AL28" s="811">
        <v>40</v>
      </c>
      <c r="AM28" s="812"/>
      <c r="AN28" s="811">
        <v>40</v>
      </c>
      <c r="AO28" s="812"/>
      <c r="AP28" s="771">
        <v>85</v>
      </c>
      <c r="AQ28" s="771"/>
      <c r="AR28" s="811">
        <v>120</v>
      </c>
      <c r="AS28" s="812"/>
      <c r="AT28" s="811">
        <v>120</v>
      </c>
      <c r="AU28" s="812"/>
      <c r="AV28" s="811">
        <v>120</v>
      </c>
      <c r="AW28" s="812"/>
      <c r="AX28" s="811">
        <v>120</v>
      </c>
      <c r="AY28" s="812"/>
      <c r="AZ28" s="811">
        <v>120</v>
      </c>
      <c r="BA28" s="812"/>
      <c r="BB28" s="811">
        <v>120</v>
      </c>
      <c r="BC28" s="812"/>
      <c r="BD28" s="811">
        <v>120</v>
      </c>
      <c r="BE28" s="812"/>
      <c r="BF28" s="811">
        <v>120</v>
      </c>
      <c r="BG28" s="812"/>
      <c r="BH28" s="811">
        <v>120</v>
      </c>
      <c r="BI28" s="812"/>
      <c r="BJ28" s="811">
        <v>120</v>
      </c>
      <c r="BK28" s="812"/>
      <c r="BL28" s="811">
        <v>120</v>
      </c>
      <c r="BM28" s="812"/>
      <c r="BN28" s="811">
        <v>120</v>
      </c>
      <c r="BO28" s="812"/>
      <c r="BP28" s="811">
        <v>120</v>
      </c>
      <c r="BQ28" s="812"/>
      <c r="BR28" s="811">
        <v>120</v>
      </c>
      <c r="BS28" s="812"/>
      <c r="BT28" s="811">
        <v>160</v>
      </c>
      <c r="BU28" s="812"/>
      <c r="BV28" s="811">
        <v>160</v>
      </c>
      <c r="BW28" s="812"/>
      <c r="BX28" s="811">
        <v>160</v>
      </c>
      <c r="BY28" s="812"/>
      <c r="BZ28" s="811">
        <v>160</v>
      </c>
      <c r="CA28" s="812"/>
      <c r="CB28" s="811">
        <v>160</v>
      </c>
      <c r="CC28" s="812"/>
      <c r="CD28" s="811">
        <v>160</v>
      </c>
      <c r="CE28" s="812"/>
      <c r="CF28" s="811">
        <v>160</v>
      </c>
      <c r="CG28" s="812"/>
      <c r="CH28" s="811">
        <v>160</v>
      </c>
      <c r="CI28" s="812"/>
      <c r="CJ28" s="811">
        <v>160</v>
      </c>
      <c r="CK28" s="812"/>
      <c r="CL28" s="811">
        <v>145</v>
      </c>
      <c r="CM28" s="812"/>
      <c r="CN28" s="811">
        <v>145</v>
      </c>
      <c r="CO28" s="812"/>
      <c r="CP28" s="811">
        <v>145</v>
      </c>
      <c r="CQ28" s="812"/>
      <c r="CR28" s="811">
        <v>160</v>
      </c>
      <c r="CS28" s="812"/>
      <c r="CT28" s="811">
        <v>160</v>
      </c>
      <c r="CU28" s="812"/>
      <c r="CV28" s="811">
        <v>160</v>
      </c>
      <c r="CW28" s="812"/>
      <c r="CX28" s="811">
        <v>160</v>
      </c>
      <c r="CY28" s="812"/>
      <c r="CZ28" s="811">
        <v>160</v>
      </c>
      <c r="DA28" s="812"/>
      <c r="DB28" s="811">
        <v>160</v>
      </c>
      <c r="DC28" s="812"/>
      <c r="DD28" s="811">
        <v>160</v>
      </c>
      <c r="DE28" s="812"/>
      <c r="DF28" s="811">
        <v>160</v>
      </c>
      <c r="DG28" s="812"/>
      <c r="DH28" s="811">
        <v>160</v>
      </c>
      <c r="DI28" s="812"/>
      <c r="DJ28" s="811">
        <v>145</v>
      </c>
      <c r="DK28" s="812"/>
      <c r="DL28" s="809"/>
      <c r="DM28" s="810"/>
      <c r="DN28" s="809"/>
      <c r="DO28" s="810"/>
      <c r="DP28" s="809"/>
      <c r="DQ28" s="810"/>
      <c r="DR28" s="809"/>
      <c r="DS28" s="810"/>
      <c r="DT28" s="809"/>
      <c r="DU28" s="810"/>
      <c r="DV28" s="809"/>
      <c r="DW28" s="810"/>
      <c r="DX28" s="809"/>
      <c r="DY28" s="810"/>
      <c r="DZ28" s="809"/>
      <c r="EA28" s="810"/>
      <c r="EB28" s="809"/>
      <c r="EC28" s="817"/>
      <c r="ED28" s="27"/>
      <c r="EE28" s="98">
        <v>1</v>
      </c>
      <c r="EF28" s="97"/>
      <c r="EG28" s="97"/>
      <c r="EH28" s="99"/>
      <c r="EI28" s="31"/>
      <c r="EJ28" s="31"/>
      <c r="EK28" s="41">
        <f t="shared" si="4"/>
        <v>5780</v>
      </c>
      <c r="EL28" s="66">
        <f t="shared" si="5"/>
        <v>0</v>
      </c>
      <c r="EM28" s="66">
        <f t="shared" si="6"/>
        <v>0</v>
      </c>
      <c r="EN28" s="42">
        <f t="shared" si="7"/>
        <v>0</v>
      </c>
      <c r="EO28" s="27"/>
      <c r="EP28" s="31"/>
      <c r="EQ28" s="61"/>
      <c r="ER28" s="77"/>
      <c r="ES28" s="77"/>
      <c r="ET28" s="77"/>
      <c r="EU28" s="77"/>
      <c r="EV28" s="74"/>
    </row>
    <row r="29" spans="1:154" s="11" customFormat="1" ht="28.5" customHeight="1" x14ac:dyDescent="0.2">
      <c r="A29" s="60"/>
      <c r="B29" s="328"/>
      <c r="C29" s="329"/>
      <c r="D29" s="329"/>
      <c r="E29" s="330"/>
      <c r="F29" s="220"/>
      <c r="G29" s="220"/>
      <c r="H29" s="806"/>
      <c r="I29" s="807"/>
      <c r="J29" s="806"/>
      <c r="K29" s="807"/>
      <c r="L29" s="806"/>
      <c r="M29" s="807"/>
      <c r="N29" s="806"/>
      <c r="O29" s="807"/>
      <c r="P29" s="806"/>
      <c r="Q29" s="807"/>
      <c r="R29" s="806"/>
      <c r="S29" s="807"/>
      <c r="T29" s="806"/>
      <c r="U29" s="807"/>
      <c r="V29" s="806"/>
      <c r="W29" s="807"/>
      <c r="X29" s="806"/>
      <c r="Y29" s="807"/>
      <c r="Z29" s="806"/>
      <c r="AA29" s="807"/>
      <c r="AB29" s="806"/>
      <c r="AC29" s="807"/>
      <c r="AD29" s="806"/>
      <c r="AE29" s="807"/>
      <c r="AF29" s="806"/>
      <c r="AG29" s="807"/>
      <c r="AH29" s="806"/>
      <c r="AI29" s="807"/>
      <c r="AJ29" s="806"/>
      <c r="AK29" s="807"/>
      <c r="AL29" s="806"/>
      <c r="AM29" s="807"/>
      <c r="AN29" s="806"/>
      <c r="AO29" s="807"/>
      <c r="AP29" s="806"/>
      <c r="AQ29" s="807"/>
      <c r="AR29" s="791" t="s">
        <v>123</v>
      </c>
      <c r="AS29" s="792"/>
      <c r="AT29" s="792"/>
      <c r="AU29" s="792"/>
      <c r="AV29" s="792"/>
      <c r="AW29" s="792"/>
      <c r="AX29" s="792"/>
      <c r="AY29" s="792"/>
      <c r="AZ29" s="792"/>
      <c r="BA29" s="792"/>
      <c r="BB29" s="792"/>
      <c r="BC29" s="792"/>
      <c r="BD29" s="792"/>
      <c r="BE29" s="792"/>
      <c r="BF29" s="792"/>
      <c r="BG29" s="792"/>
      <c r="BH29" s="792"/>
      <c r="BI29" s="792"/>
      <c r="BJ29" s="792"/>
      <c r="BK29" s="792"/>
      <c r="BL29" s="792"/>
      <c r="BM29" s="792"/>
      <c r="BN29" s="792"/>
      <c r="BO29" s="793"/>
      <c r="BP29" s="791" t="s">
        <v>124</v>
      </c>
      <c r="BQ29" s="808"/>
      <c r="BR29" s="808"/>
      <c r="BS29" s="808"/>
      <c r="BT29" s="808"/>
      <c r="BU29" s="808"/>
      <c r="BV29" s="808"/>
      <c r="BW29" s="808"/>
      <c r="BX29" s="808"/>
      <c r="BY29" s="808"/>
      <c r="BZ29" s="808"/>
      <c r="CA29" s="808"/>
      <c r="CB29" s="808"/>
      <c r="CC29" s="808"/>
      <c r="CD29" s="808"/>
      <c r="CE29" s="808"/>
      <c r="CF29" s="808"/>
      <c r="CG29" s="808"/>
      <c r="CH29" s="808"/>
      <c r="CI29" s="808"/>
      <c r="CJ29" s="808"/>
      <c r="CK29" s="808"/>
      <c r="CL29" s="808"/>
      <c r="CM29" s="808"/>
      <c r="CN29" s="808"/>
      <c r="CO29" s="808"/>
      <c r="CP29" s="808"/>
      <c r="CQ29" s="808"/>
      <c r="CR29" s="808"/>
      <c r="CS29" s="808"/>
      <c r="CT29" s="808"/>
      <c r="CU29" s="808"/>
      <c r="CV29" s="808"/>
      <c r="CW29" s="808"/>
      <c r="CX29" s="808"/>
      <c r="CY29" s="808"/>
      <c r="CZ29" s="808"/>
      <c r="DA29" s="808"/>
      <c r="DB29" s="808"/>
      <c r="DC29" s="808"/>
      <c r="DD29" s="808"/>
      <c r="DE29" s="808"/>
      <c r="DF29" s="808"/>
      <c r="DG29" s="808"/>
      <c r="DH29" s="808"/>
      <c r="DI29" s="808"/>
      <c r="DJ29" s="808"/>
      <c r="DK29" s="807"/>
      <c r="DL29" s="806"/>
      <c r="DM29" s="807"/>
      <c r="DN29" s="806"/>
      <c r="DO29" s="807"/>
      <c r="DP29" s="806"/>
      <c r="DQ29" s="807"/>
      <c r="DR29" s="806"/>
      <c r="DS29" s="807"/>
      <c r="DT29" s="806"/>
      <c r="DU29" s="807"/>
      <c r="DV29" s="806"/>
      <c r="DW29" s="807"/>
      <c r="DX29" s="806"/>
      <c r="DY29" s="807"/>
      <c r="DZ29" s="806"/>
      <c r="EA29" s="807"/>
      <c r="EB29" s="806"/>
      <c r="EC29" s="818"/>
      <c r="ED29" s="27"/>
      <c r="EE29" s="98"/>
      <c r="EF29" s="97"/>
      <c r="EG29" s="97"/>
      <c r="EH29" s="99"/>
      <c r="EI29" s="31"/>
      <c r="EJ29" s="31"/>
      <c r="EK29" s="32">
        <f t="shared" si="4"/>
        <v>0</v>
      </c>
      <c r="EL29" s="37">
        <f t="shared" si="5"/>
        <v>0</v>
      </c>
      <c r="EM29" s="37">
        <f t="shared" si="6"/>
        <v>0</v>
      </c>
      <c r="EN29" s="34">
        <f t="shared" si="7"/>
        <v>0</v>
      </c>
      <c r="EO29" s="27"/>
      <c r="EP29" s="31"/>
      <c r="EQ29" s="61"/>
      <c r="ER29" s="76"/>
      <c r="ES29" s="76"/>
      <c r="ET29" s="76"/>
      <c r="EU29" s="76"/>
      <c r="EV29" s="74"/>
    </row>
    <row r="30" spans="1:154" ht="9" customHeight="1" x14ac:dyDescent="0.2">
      <c r="A30" s="65"/>
      <c r="B30" s="327" t="s">
        <v>25</v>
      </c>
      <c r="C30" s="813" t="s">
        <v>125</v>
      </c>
      <c r="D30" s="309" t="s">
        <v>30</v>
      </c>
      <c r="E30" s="331" t="s">
        <v>21</v>
      </c>
      <c r="F30" s="760"/>
      <c r="G30" s="760"/>
      <c r="H30" s="760"/>
      <c r="I30" s="760"/>
      <c r="J30" s="760"/>
      <c r="K30" s="760"/>
      <c r="L30" s="760"/>
      <c r="M30" s="760"/>
      <c r="N30" s="760"/>
      <c r="O30" s="760"/>
      <c r="P30" s="760"/>
      <c r="Q30" s="760"/>
      <c r="R30" s="760"/>
      <c r="S30" s="760"/>
      <c r="T30" s="771">
        <v>60</v>
      </c>
      <c r="U30" s="771"/>
      <c r="V30" s="771">
        <v>60</v>
      </c>
      <c r="W30" s="771"/>
      <c r="X30" s="771">
        <v>60</v>
      </c>
      <c r="Y30" s="771"/>
      <c r="Z30" s="771">
        <v>60</v>
      </c>
      <c r="AA30" s="771"/>
      <c r="AB30" s="771">
        <v>60</v>
      </c>
      <c r="AC30" s="771"/>
      <c r="AD30" s="771">
        <v>60</v>
      </c>
      <c r="AE30" s="771"/>
      <c r="AF30" s="771">
        <v>60</v>
      </c>
      <c r="AG30" s="771"/>
      <c r="AH30" s="771">
        <v>60</v>
      </c>
      <c r="AI30" s="771"/>
      <c r="AJ30" s="771">
        <v>60</v>
      </c>
      <c r="AK30" s="771"/>
      <c r="AL30" s="771">
        <v>60</v>
      </c>
      <c r="AM30" s="771"/>
      <c r="AN30" s="771">
        <v>60</v>
      </c>
      <c r="AO30" s="771"/>
      <c r="AP30" s="771">
        <v>60</v>
      </c>
      <c r="AQ30" s="771"/>
      <c r="AR30" s="771">
        <v>100</v>
      </c>
      <c r="AS30" s="771"/>
      <c r="AT30" s="771">
        <v>100</v>
      </c>
      <c r="AU30" s="771"/>
      <c r="AV30" s="771">
        <v>100</v>
      </c>
      <c r="AW30" s="771"/>
      <c r="AX30" s="771">
        <v>100</v>
      </c>
      <c r="AY30" s="771"/>
      <c r="AZ30" s="771">
        <v>100</v>
      </c>
      <c r="BA30" s="771"/>
      <c r="BB30" s="771">
        <v>100</v>
      </c>
      <c r="BC30" s="771"/>
      <c r="BD30" s="771">
        <v>100</v>
      </c>
      <c r="BE30" s="771"/>
      <c r="BF30" s="771">
        <v>100</v>
      </c>
      <c r="BG30" s="771"/>
      <c r="BH30" s="771">
        <v>100</v>
      </c>
      <c r="BI30" s="771"/>
      <c r="BJ30" s="771">
        <v>100</v>
      </c>
      <c r="BK30" s="771"/>
      <c r="BL30" s="771">
        <v>100</v>
      </c>
      <c r="BM30" s="771"/>
      <c r="BN30" s="771">
        <v>60</v>
      </c>
      <c r="BO30" s="771"/>
      <c r="BP30" s="771">
        <v>60</v>
      </c>
      <c r="BQ30" s="771"/>
      <c r="BR30" s="771">
        <v>100</v>
      </c>
      <c r="BS30" s="771"/>
      <c r="BT30" s="771">
        <v>100</v>
      </c>
      <c r="BU30" s="771"/>
      <c r="BV30" s="771">
        <v>100</v>
      </c>
      <c r="BW30" s="771"/>
      <c r="BX30" s="771">
        <v>100</v>
      </c>
      <c r="BY30" s="771"/>
      <c r="BZ30" s="771">
        <v>100</v>
      </c>
      <c r="CA30" s="771"/>
      <c r="CB30" s="771">
        <v>100</v>
      </c>
      <c r="CC30" s="771"/>
      <c r="CD30" s="771">
        <v>100</v>
      </c>
      <c r="CE30" s="771"/>
      <c r="CF30" s="771">
        <v>100</v>
      </c>
      <c r="CG30" s="771"/>
      <c r="CH30" s="771">
        <v>100</v>
      </c>
      <c r="CI30" s="771"/>
      <c r="CJ30" s="771">
        <v>100</v>
      </c>
      <c r="CK30" s="771"/>
      <c r="CL30" s="771">
        <v>60</v>
      </c>
      <c r="CM30" s="771"/>
      <c r="CN30" s="771">
        <v>60</v>
      </c>
      <c r="CO30" s="771"/>
      <c r="CP30" s="771">
        <v>100</v>
      </c>
      <c r="CQ30" s="771"/>
      <c r="CR30" s="771">
        <v>100</v>
      </c>
      <c r="CS30" s="771"/>
      <c r="CT30" s="771">
        <v>100</v>
      </c>
      <c r="CU30" s="771"/>
      <c r="CV30" s="771">
        <v>100</v>
      </c>
      <c r="CW30" s="771"/>
      <c r="CX30" s="771">
        <v>100</v>
      </c>
      <c r="CY30" s="771"/>
      <c r="CZ30" s="771">
        <v>100</v>
      </c>
      <c r="DA30" s="771"/>
      <c r="DB30" s="771">
        <v>100</v>
      </c>
      <c r="DC30" s="771"/>
      <c r="DD30" s="771">
        <v>100</v>
      </c>
      <c r="DE30" s="771"/>
      <c r="DF30" s="771">
        <v>90</v>
      </c>
      <c r="DG30" s="771"/>
      <c r="DH30" s="771">
        <v>90</v>
      </c>
      <c r="DI30" s="771"/>
      <c r="DJ30" s="771">
        <v>60</v>
      </c>
      <c r="DK30" s="771"/>
      <c r="DL30" s="809"/>
      <c r="DM30" s="810"/>
      <c r="DN30" s="809"/>
      <c r="DO30" s="810"/>
      <c r="DP30" s="809"/>
      <c r="DQ30" s="810"/>
      <c r="DR30" s="809"/>
      <c r="DS30" s="810"/>
      <c r="DT30" s="809"/>
      <c r="DU30" s="810"/>
      <c r="DV30" s="809"/>
      <c r="DW30" s="810"/>
      <c r="DX30" s="809"/>
      <c r="DY30" s="810"/>
      <c r="DZ30" s="809"/>
      <c r="EA30" s="810"/>
      <c r="EB30" s="809"/>
      <c r="EC30" s="817"/>
      <c r="ED30" s="27"/>
      <c r="EE30" s="98"/>
      <c r="EF30" s="97"/>
      <c r="EG30" s="97"/>
      <c r="EH30" s="99">
        <v>1</v>
      </c>
      <c r="EI30" s="31"/>
      <c r="EJ30" s="31"/>
      <c r="EK30" s="41">
        <f t="shared" si="4"/>
        <v>0</v>
      </c>
      <c r="EL30" s="66">
        <f t="shared" si="5"/>
        <v>0</v>
      </c>
      <c r="EM30" s="66">
        <f t="shared" si="6"/>
        <v>0</v>
      </c>
      <c r="EN30" s="42">
        <f t="shared" si="7"/>
        <v>4100</v>
      </c>
      <c r="EO30" s="31"/>
      <c r="EP30" s="31"/>
      <c r="EQ30" s="49"/>
      <c r="ER30" s="77"/>
      <c r="ES30" s="77"/>
      <c r="ET30" s="77"/>
      <c r="EU30" s="77"/>
      <c r="EV30" s="50"/>
    </row>
    <row r="31" spans="1:154" ht="13.5" customHeight="1" x14ac:dyDescent="0.2">
      <c r="A31" s="65"/>
      <c r="B31" s="311"/>
      <c r="C31" s="814"/>
      <c r="D31" s="313"/>
      <c r="E31" s="314"/>
      <c r="F31" s="815"/>
      <c r="G31" s="816"/>
      <c r="H31" s="815"/>
      <c r="I31" s="816"/>
      <c r="J31" s="815"/>
      <c r="K31" s="816"/>
      <c r="L31" s="815"/>
      <c r="M31" s="816"/>
      <c r="N31" s="815"/>
      <c r="O31" s="816"/>
      <c r="P31" s="815"/>
      <c r="Q31" s="816"/>
      <c r="R31" s="815"/>
      <c r="S31" s="816"/>
      <c r="T31" s="806"/>
      <c r="U31" s="807"/>
      <c r="V31" s="806"/>
      <c r="W31" s="807"/>
      <c r="X31" s="806"/>
      <c r="Y31" s="807"/>
      <c r="Z31" s="806"/>
      <c r="AA31" s="807"/>
      <c r="AB31" s="806"/>
      <c r="AC31" s="807"/>
      <c r="AD31" s="806"/>
      <c r="AE31" s="807"/>
      <c r="AF31" s="806"/>
      <c r="AG31" s="807"/>
      <c r="AH31" s="806"/>
      <c r="AI31" s="807"/>
      <c r="AJ31" s="806"/>
      <c r="AK31" s="807"/>
      <c r="AL31" s="806"/>
      <c r="AM31" s="807"/>
      <c r="AN31" s="806"/>
      <c r="AO31" s="807"/>
      <c r="AP31" s="806"/>
      <c r="AQ31" s="807"/>
      <c r="AR31" s="806"/>
      <c r="AS31" s="807"/>
      <c r="AT31" s="806"/>
      <c r="AU31" s="807"/>
      <c r="AV31" s="806"/>
      <c r="AW31" s="807"/>
      <c r="AX31" s="806"/>
      <c r="AY31" s="807"/>
      <c r="AZ31" s="806"/>
      <c r="BA31" s="807"/>
      <c r="BB31" s="806"/>
      <c r="BC31" s="807"/>
      <c r="BD31" s="806"/>
      <c r="BE31" s="807"/>
      <c r="BF31" s="806"/>
      <c r="BG31" s="807"/>
      <c r="BH31" s="806"/>
      <c r="BI31" s="807"/>
      <c r="BJ31" s="806"/>
      <c r="BK31" s="807"/>
      <c r="BL31" s="806"/>
      <c r="BM31" s="807"/>
      <c r="BN31" s="806"/>
      <c r="BO31" s="807"/>
      <c r="BP31" s="806"/>
      <c r="BQ31" s="807"/>
      <c r="BR31" s="806"/>
      <c r="BS31" s="807"/>
      <c r="BT31" s="806"/>
      <c r="BU31" s="807"/>
      <c r="BV31" s="806"/>
      <c r="BW31" s="807"/>
      <c r="BX31" s="806"/>
      <c r="BY31" s="807"/>
      <c r="BZ31" s="806"/>
      <c r="CA31" s="807"/>
      <c r="CB31" s="806"/>
      <c r="CC31" s="807"/>
      <c r="CD31" s="806"/>
      <c r="CE31" s="807"/>
      <c r="CF31" s="806"/>
      <c r="CG31" s="807"/>
      <c r="CH31" s="806"/>
      <c r="CI31" s="807"/>
      <c r="CJ31" s="806"/>
      <c r="CK31" s="807"/>
      <c r="CL31" s="806"/>
      <c r="CM31" s="807"/>
      <c r="CN31" s="806"/>
      <c r="CO31" s="807"/>
      <c r="CP31" s="806"/>
      <c r="CQ31" s="807"/>
      <c r="CR31" s="806"/>
      <c r="CS31" s="807"/>
      <c r="CT31" s="806"/>
      <c r="CU31" s="807"/>
      <c r="CV31" s="806"/>
      <c r="CW31" s="807"/>
      <c r="CX31" s="806"/>
      <c r="CY31" s="807"/>
      <c r="CZ31" s="806"/>
      <c r="DA31" s="807"/>
      <c r="DB31" s="806"/>
      <c r="DC31" s="807"/>
      <c r="DD31" s="806"/>
      <c r="DE31" s="807"/>
      <c r="DF31" s="806"/>
      <c r="DG31" s="807"/>
      <c r="DH31" s="806"/>
      <c r="DI31" s="807"/>
      <c r="DJ31" s="806"/>
      <c r="DK31" s="807"/>
      <c r="DL31" s="806"/>
      <c r="DM31" s="807"/>
      <c r="DN31" s="806"/>
      <c r="DO31" s="807"/>
      <c r="DP31" s="806"/>
      <c r="DQ31" s="807"/>
      <c r="DR31" s="806"/>
      <c r="DS31" s="807"/>
      <c r="DT31" s="806"/>
      <c r="DU31" s="807"/>
      <c r="DV31" s="806"/>
      <c r="DW31" s="807"/>
      <c r="DX31" s="806"/>
      <c r="DY31" s="807"/>
      <c r="DZ31" s="806"/>
      <c r="EA31" s="807"/>
      <c r="EB31" s="806"/>
      <c r="EC31" s="818"/>
      <c r="ED31" s="31"/>
      <c r="EE31" s="98"/>
      <c r="EF31" s="97"/>
      <c r="EG31" s="97"/>
      <c r="EH31" s="99"/>
      <c r="EI31" s="31"/>
      <c r="EJ31" s="31"/>
      <c r="EK31" s="32">
        <f t="shared" si="4"/>
        <v>0</v>
      </c>
      <c r="EL31" s="37">
        <f t="shared" si="5"/>
        <v>0</v>
      </c>
      <c r="EM31" s="37">
        <f t="shared" si="6"/>
        <v>0</v>
      </c>
      <c r="EN31" s="34">
        <f t="shared" si="7"/>
        <v>0</v>
      </c>
      <c r="EO31" s="31"/>
      <c r="EP31" s="31"/>
      <c r="EQ31" s="49"/>
      <c r="ER31" s="76"/>
      <c r="ES31" s="76"/>
      <c r="ET31" s="76"/>
      <c r="EU31" s="76"/>
      <c r="EV31" s="50"/>
    </row>
    <row r="32" spans="1:154" ht="9" hidden="1" customHeight="1" x14ac:dyDescent="0.2">
      <c r="A32" s="65"/>
      <c r="B32" s="129" t="s">
        <v>24</v>
      </c>
      <c r="C32" s="48"/>
      <c r="D32" s="104" t="s">
        <v>19</v>
      </c>
      <c r="E32" s="139" t="s">
        <v>19</v>
      </c>
      <c r="F32" s="715"/>
      <c r="G32" s="715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  <c r="AA32" s="714"/>
      <c r="AB32" s="714"/>
      <c r="AC32" s="714"/>
      <c r="AD32" s="714"/>
      <c r="AE32" s="714"/>
      <c r="AF32" s="714"/>
      <c r="AG32" s="714"/>
      <c r="AH32" s="714"/>
      <c r="AI32" s="714"/>
      <c r="AJ32" s="714"/>
      <c r="AK32" s="714"/>
      <c r="AL32" s="714"/>
      <c r="AM32" s="714"/>
      <c r="AN32" s="714"/>
      <c r="AO32" s="714"/>
      <c r="AP32" s="714"/>
      <c r="AQ32" s="714"/>
      <c r="AR32" s="714"/>
      <c r="AS32" s="714"/>
      <c r="AT32" s="714"/>
      <c r="AU32" s="714"/>
      <c r="AV32" s="714"/>
      <c r="AW32" s="714"/>
      <c r="AX32" s="714"/>
      <c r="AY32" s="714"/>
      <c r="AZ32" s="714"/>
      <c r="BA32" s="714"/>
      <c r="BB32" s="714"/>
      <c r="BC32" s="714"/>
      <c r="BD32" s="714"/>
      <c r="BE32" s="714"/>
      <c r="BF32" s="714"/>
      <c r="BG32" s="714"/>
      <c r="BH32" s="714"/>
      <c r="BI32" s="714"/>
      <c r="BJ32" s="714"/>
      <c r="BK32" s="714"/>
      <c r="BL32" s="714"/>
      <c r="BM32" s="714"/>
      <c r="BN32" s="714"/>
      <c r="BO32" s="714"/>
      <c r="BP32" s="714"/>
      <c r="BQ32" s="714"/>
      <c r="BR32" s="714"/>
      <c r="BS32" s="714"/>
      <c r="BT32" s="714"/>
      <c r="BU32" s="714"/>
      <c r="BV32" s="714"/>
      <c r="BW32" s="714"/>
      <c r="BX32" s="714"/>
      <c r="BY32" s="714"/>
      <c r="BZ32" s="714"/>
      <c r="CA32" s="714"/>
      <c r="CB32" s="714"/>
      <c r="CC32" s="714"/>
      <c r="CD32" s="714"/>
      <c r="CE32" s="714"/>
      <c r="CF32" s="714"/>
      <c r="CG32" s="714"/>
      <c r="CH32" s="714"/>
      <c r="CI32" s="714"/>
      <c r="CJ32" s="714"/>
      <c r="CK32" s="714"/>
      <c r="CL32" s="714"/>
      <c r="CM32" s="714"/>
      <c r="CN32" s="714"/>
      <c r="CO32" s="714"/>
      <c r="CP32" s="714"/>
      <c r="CQ32" s="714"/>
      <c r="CR32" s="714"/>
      <c r="CS32" s="714"/>
      <c r="CT32" s="714"/>
      <c r="CU32" s="714"/>
      <c r="CV32" s="714"/>
      <c r="CW32" s="714"/>
      <c r="CX32" s="714"/>
      <c r="CY32" s="714"/>
      <c r="CZ32" s="714"/>
      <c r="DA32" s="714"/>
      <c r="DB32" s="714"/>
      <c r="DC32" s="714"/>
      <c r="DD32" s="714"/>
      <c r="DE32" s="714"/>
      <c r="DF32" s="714"/>
      <c r="DG32" s="714"/>
      <c r="DH32" s="714"/>
      <c r="DI32" s="714"/>
      <c r="DJ32" s="714"/>
      <c r="DK32" s="714"/>
      <c r="DL32" s="714"/>
      <c r="DM32" s="714"/>
      <c r="DN32" s="714"/>
      <c r="DO32" s="714"/>
      <c r="DP32" s="714"/>
      <c r="DQ32" s="714"/>
      <c r="DR32" s="714"/>
      <c r="DS32" s="714"/>
      <c r="DT32" s="714"/>
      <c r="DU32" s="714"/>
      <c r="DV32" s="714"/>
      <c r="DW32" s="714"/>
      <c r="DX32" s="714"/>
      <c r="DY32" s="714"/>
      <c r="DZ32" s="716"/>
      <c r="EA32" s="717"/>
      <c r="EB32" s="716"/>
      <c r="EC32" s="718"/>
      <c r="ED32" s="31"/>
      <c r="EE32" s="98"/>
      <c r="EF32" s="97"/>
      <c r="EG32" s="97"/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0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hidden="1" customHeight="1" x14ac:dyDescent="0.2">
      <c r="A33" s="65"/>
      <c r="B33" s="119"/>
      <c r="C33" s="53"/>
      <c r="D33" s="91"/>
      <c r="E33" s="140"/>
      <c r="F33" s="719"/>
      <c r="G33" s="720"/>
      <c r="H33" s="695"/>
      <c r="I33" s="696"/>
      <c r="J33" s="695"/>
      <c r="K33" s="696"/>
      <c r="L33" s="695"/>
      <c r="M33" s="696"/>
      <c r="N33" s="695"/>
      <c r="O33" s="696"/>
      <c r="P33" s="695"/>
      <c r="Q33" s="696"/>
      <c r="R33" s="695"/>
      <c r="S33" s="696"/>
      <c r="T33" s="695"/>
      <c r="U33" s="696"/>
      <c r="V33" s="695"/>
      <c r="W33" s="696"/>
      <c r="X33" s="695"/>
      <c r="Y33" s="696"/>
      <c r="Z33" s="695"/>
      <c r="AA33" s="696"/>
      <c r="AB33" s="695"/>
      <c r="AC33" s="696"/>
      <c r="AD33" s="695"/>
      <c r="AE33" s="696"/>
      <c r="AF33" s="695"/>
      <c r="AG33" s="696"/>
      <c r="AH33" s="695"/>
      <c r="AI33" s="696"/>
      <c r="AJ33" s="695"/>
      <c r="AK33" s="696"/>
      <c r="AL33" s="695"/>
      <c r="AM33" s="696"/>
      <c r="AN33" s="695"/>
      <c r="AO33" s="696"/>
      <c r="AP33" s="695"/>
      <c r="AQ33" s="696"/>
      <c r="AR33" s="695"/>
      <c r="AS33" s="696"/>
      <c r="AT33" s="695"/>
      <c r="AU33" s="696"/>
      <c r="AV33" s="695"/>
      <c r="AW33" s="696"/>
      <c r="AX33" s="695"/>
      <c r="AY33" s="696"/>
      <c r="AZ33" s="695"/>
      <c r="BA33" s="696"/>
      <c r="BB33" s="695"/>
      <c r="BC33" s="696"/>
      <c r="BD33" s="695"/>
      <c r="BE33" s="696"/>
      <c r="BF33" s="695"/>
      <c r="BG33" s="696"/>
      <c r="BH33" s="695"/>
      <c r="BI33" s="696"/>
      <c r="BJ33" s="695"/>
      <c r="BK33" s="696"/>
      <c r="BL33" s="695"/>
      <c r="BM33" s="696"/>
      <c r="BN33" s="695"/>
      <c r="BO33" s="696"/>
      <c r="BP33" s="695"/>
      <c r="BQ33" s="696"/>
      <c r="BR33" s="695"/>
      <c r="BS33" s="696"/>
      <c r="BT33" s="695"/>
      <c r="BU33" s="696"/>
      <c r="BV33" s="695"/>
      <c r="BW33" s="696"/>
      <c r="BX33" s="695"/>
      <c r="BY33" s="696"/>
      <c r="BZ33" s="695"/>
      <c r="CA33" s="696"/>
      <c r="CB33" s="695"/>
      <c r="CC33" s="696"/>
      <c r="CD33" s="695"/>
      <c r="CE33" s="696"/>
      <c r="CF33" s="695"/>
      <c r="CG33" s="696"/>
      <c r="CH33" s="695"/>
      <c r="CI33" s="696"/>
      <c r="CJ33" s="695"/>
      <c r="CK33" s="696"/>
      <c r="CL33" s="695"/>
      <c r="CM33" s="696"/>
      <c r="CN33" s="695"/>
      <c r="CO33" s="696"/>
      <c r="CP33" s="695"/>
      <c r="CQ33" s="696"/>
      <c r="CR33" s="695"/>
      <c r="CS33" s="696"/>
      <c r="CT33" s="695"/>
      <c r="CU33" s="696"/>
      <c r="CV33" s="695"/>
      <c r="CW33" s="696"/>
      <c r="CX33" s="695"/>
      <c r="CY33" s="696"/>
      <c r="CZ33" s="695"/>
      <c r="DA33" s="696"/>
      <c r="DB33" s="695"/>
      <c r="DC33" s="696"/>
      <c r="DD33" s="695"/>
      <c r="DE33" s="696"/>
      <c r="DF33" s="695"/>
      <c r="DG33" s="696"/>
      <c r="DH33" s="695"/>
      <c r="DI33" s="696"/>
      <c r="DJ33" s="695"/>
      <c r="DK33" s="696"/>
      <c r="DL33" s="695"/>
      <c r="DM33" s="696"/>
      <c r="DN33" s="695"/>
      <c r="DO33" s="696"/>
      <c r="DP33" s="695"/>
      <c r="DQ33" s="696"/>
      <c r="DR33" s="695"/>
      <c r="DS33" s="696"/>
      <c r="DT33" s="695"/>
      <c r="DU33" s="696"/>
      <c r="DV33" s="695"/>
      <c r="DW33" s="696"/>
      <c r="DX33" s="695"/>
      <c r="DY33" s="696"/>
      <c r="DZ33" s="695"/>
      <c r="EA33" s="696"/>
      <c r="EB33" s="695"/>
      <c r="EC33" s="697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hidden="1" customHeight="1" x14ac:dyDescent="0.2">
      <c r="A34" s="65"/>
      <c r="B34" s="130" t="s">
        <v>23</v>
      </c>
      <c r="C34" s="53"/>
      <c r="D34" s="131" t="s">
        <v>19</v>
      </c>
      <c r="E34" s="140" t="s">
        <v>19</v>
      </c>
      <c r="F34" s="721"/>
      <c r="G34" s="721"/>
      <c r="H34" s="694"/>
      <c r="I34" s="694"/>
      <c r="J34" s="694"/>
      <c r="K34" s="694"/>
      <c r="L34" s="694"/>
      <c r="M34" s="694"/>
      <c r="N34" s="694"/>
      <c r="O34" s="694"/>
      <c r="P34" s="694"/>
      <c r="Q34" s="694"/>
      <c r="R34" s="694"/>
      <c r="S34" s="694"/>
      <c r="T34" s="694"/>
      <c r="U34" s="694"/>
      <c r="V34" s="694"/>
      <c r="W34" s="694"/>
      <c r="X34" s="694"/>
      <c r="Y34" s="694"/>
      <c r="Z34" s="694"/>
      <c r="AA34" s="694"/>
      <c r="AB34" s="694"/>
      <c r="AC34" s="694"/>
      <c r="AD34" s="694"/>
      <c r="AE34" s="694"/>
      <c r="AF34" s="694"/>
      <c r="AG34" s="694"/>
      <c r="AH34" s="694"/>
      <c r="AI34" s="694"/>
      <c r="AJ34" s="694"/>
      <c r="AK34" s="694"/>
      <c r="AL34" s="694"/>
      <c r="AM34" s="694"/>
      <c r="AN34" s="694"/>
      <c r="AO34" s="694"/>
      <c r="AP34" s="694"/>
      <c r="AQ34" s="694"/>
      <c r="AR34" s="694"/>
      <c r="AS34" s="694"/>
      <c r="AT34" s="694"/>
      <c r="AU34" s="694"/>
      <c r="AV34" s="694"/>
      <c r="AW34" s="694"/>
      <c r="AX34" s="694"/>
      <c r="AY34" s="694"/>
      <c r="AZ34" s="694"/>
      <c r="BA34" s="694"/>
      <c r="BB34" s="694"/>
      <c r="BC34" s="694"/>
      <c r="BD34" s="694"/>
      <c r="BE34" s="694"/>
      <c r="BF34" s="694"/>
      <c r="BG34" s="694"/>
      <c r="BH34" s="694"/>
      <c r="BI34" s="694"/>
      <c r="BJ34" s="694"/>
      <c r="BK34" s="694"/>
      <c r="BL34" s="694"/>
      <c r="BM34" s="694"/>
      <c r="BN34" s="694"/>
      <c r="BO34" s="694"/>
      <c r="BP34" s="694"/>
      <c r="BQ34" s="694"/>
      <c r="BR34" s="694"/>
      <c r="BS34" s="694"/>
      <c r="BT34" s="694"/>
      <c r="BU34" s="694"/>
      <c r="BV34" s="694"/>
      <c r="BW34" s="694"/>
      <c r="BX34" s="694"/>
      <c r="BY34" s="694"/>
      <c r="BZ34" s="694"/>
      <c r="CA34" s="694"/>
      <c r="CB34" s="694"/>
      <c r="CC34" s="694"/>
      <c r="CD34" s="694"/>
      <c r="CE34" s="694"/>
      <c r="CF34" s="694"/>
      <c r="CG34" s="694"/>
      <c r="CH34" s="694"/>
      <c r="CI34" s="694"/>
      <c r="CJ34" s="694"/>
      <c r="CK34" s="694"/>
      <c r="CL34" s="694"/>
      <c r="CM34" s="694"/>
      <c r="CN34" s="694"/>
      <c r="CO34" s="694"/>
      <c r="CP34" s="694"/>
      <c r="CQ34" s="694"/>
      <c r="CR34" s="694"/>
      <c r="CS34" s="694"/>
      <c r="CT34" s="694"/>
      <c r="CU34" s="694"/>
      <c r="CV34" s="694"/>
      <c r="CW34" s="694"/>
      <c r="CX34" s="694"/>
      <c r="CY34" s="694"/>
      <c r="CZ34" s="694"/>
      <c r="DA34" s="694"/>
      <c r="DB34" s="694"/>
      <c r="DC34" s="694"/>
      <c r="DD34" s="694"/>
      <c r="DE34" s="694"/>
      <c r="DF34" s="694"/>
      <c r="DG34" s="694"/>
      <c r="DH34" s="694"/>
      <c r="DI34" s="694"/>
      <c r="DJ34" s="694"/>
      <c r="DK34" s="694"/>
      <c r="DL34" s="694"/>
      <c r="DM34" s="694"/>
      <c r="DN34" s="694"/>
      <c r="DO34" s="694"/>
      <c r="DP34" s="694"/>
      <c r="DQ34" s="694"/>
      <c r="DR34" s="694"/>
      <c r="DS34" s="694"/>
      <c r="DT34" s="694"/>
      <c r="DU34" s="694"/>
      <c r="DV34" s="694"/>
      <c r="DW34" s="694"/>
      <c r="DX34" s="694"/>
      <c r="DY34" s="694"/>
      <c r="DZ34" s="695"/>
      <c r="EA34" s="696"/>
      <c r="EB34" s="695"/>
      <c r="EC34" s="697"/>
      <c r="ED34" s="31"/>
      <c r="EE34" s="98"/>
      <c r="EF34" s="97"/>
      <c r="EG34" s="97"/>
      <c r="EH34" s="99"/>
      <c r="EI34" s="31"/>
      <c r="EJ34" s="31"/>
      <c r="EK34" s="41">
        <f t="shared" si="3"/>
        <v>0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9" hidden="1" customHeight="1" x14ac:dyDescent="0.2">
      <c r="A35" s="65"/>
      <c r="B35" s="130"/>
      <c r="C35" s="53"/>
      <c r="D35" s="91"/>
      <c r="E35" s="140"/>
      <c r="F35" s="719"/>
      <c r="G35" s="720"/>
      <c r="H35" s="695"/>
      <c r="I35" s="696"/>
      <c r="J35" s="695"/>
      <c r="K35" s="696"/>
      <c r="L35" s="695"/>
      <c r="M35" s="696"/>
      <c r="N35" s="695"/>
      <c r="O35" s="696"/>
      <c r="P35" s="695"/>
      <c r="Q35" s="696"/>
      <c r="R35" s="695"/>
      <c r="S35" s="696"/>
      <c r="T35" s="695"/>
      <c r="U35" s="696"/>
      <c r="V35" s="695"/>
      <c r="W35" s="696"/>
      <c r="X35" s="695"/>
      <c r="Y35" s="696"/>
      <c r="Z35" s="695"/>
      <c r="AA35" s="696"/>
      <c r="AB35" s="695"/>
      <c r="AC35" s="696"/>
      <c r="AD35" s="695"/>
      <c r="AE35" s="696"/>
      <c r="AF35" s="695"/>
      <c r="AG35" s="696"/>
      <c r="AH35" s="695"/>
      <c r="AI35" s="696"/>
      <c r="AJ35" s="695"/>
      <c r="AK35" s="696"/>
      <c r="AL35" s="695"/>
      <c r="AM35" s="696"/>
      <c r="AN35" s="695"/>
      <c r="AO35" s="696"/>
      <c r="AP35" s="695"/>
      <c r="AQ35" s="696"/>
      <c r="AR35" s="695"/>
      <c r="AS35" s="696"/>
      <c r="AT35" s="695"/>
      <c r="AU35" s="696"/>
      <c r="AV35" s="695"/>
      <c r="AW35" s="696"/>
      <c r="AX35" s="695"/>
      <c r="AY35" s="696"/>
      <c r="AZ35" s="695"/>
      <c r="BA35" s="696"/>
      <c r="BB35" s="695"/>
      <c r="BC35" s="696"/>
      <c r="BD35" s="695"/>
      <c r="BE35" s="696"/>
      <c r="BF35" s="695"/>
      <c r="BG35" s="696"/>
      <c r="BH35" s="695"/>
      <c r="BI35" s="696"/>
      <c r="BJ35" s="695"/>
      <c r="BK35" s="696"/>
      <c r="BL35" s="695"/>
      <c r="BM35" s="696"/>
      <c r="BN35" s="695"/>
      <c r="BO35" s="696"/>
      <c r="BP35" s="695"/>
      <c r="BQ35" s="696"/>
      <c r="BR35" s="695"/>
      <c r="BS35" s="696"/>
      <c r="BT35" s="695"/>
      <c r="BU35" s="696"/>
      <c r="BV35" s="695"/>
      <c r="BW35" s="696"/>
      <c r="BX35" s="695"/>
      <c r="BY35" s="696"/>
      <c r="BZ35" s="695"/>
      <c r="CA35" s="696"/>
      <c r="CB35" s="695"/>
      <c r="CC35" s="696"/>
      <c r="CD35" s="695"/>
      <c r="CE35" s="696"/>
      <c r="CF35" s="695"/>
      <c r="CG35" s="696"/>
      <c r="CH35" s="695"/>
      <c r="CI35" s="696"/>
      <c r="CJ35" s="695"/>
      <c r="CK35" s="696"/>
      <c r="CL35" s="695"/>
      <c r="CM35" s="696"/>
      <c r="CN35" s="695"/>
      <c r="CO35" s="696"/>
      <c r="CP35" s="695"/>
      <c r="CQ35" s="696"/>
      <c r="CR35" s="695"/>
      <c r="CS35" s="696"/>
      <c r="CT35" s="695"/>
      <c r="CU35" s="696"/>
      <c r="CV35" s="695"/>
      <c r="CW35" s="696"/>
      <c r="CX35" s="695"/>
      <c r="CY35" s="696"/>
      <c r="CZ35" s="695"/>
      <c r="DA35" s="696"/>
      <c r="DB35" s="695"/>
      <c r="DC35" s="696"/>
      <c r="DD35" s="695"/>
      <c r="DE35" s="696"/>
      <c r="DF35" s="695"/>
      <c r="DG35" s="696"/>
      <c r="DH35" s="695"/>
      <c r="DI35" s="696"/>
      <c r="DJ35" s="695"/>
      <c r="DK35" s="696"/>
      <c r="DL35" s="695"/>
      <c r="DM35" s="696"/>
      <c r="DN35" s="695"/>
      <c r="DO35" s="696"/>
      <c r="DP35" s="695"/>
      <c r="DQ35" s="696"/>
      <c r="DR35" s="695"/>
      <c r="DS35" s="696"/>
      <c r="DT35" s="695"/>
      <c r="DU35" s="696"/>
      <c r="DV35" s="695"/>
      <c r="DW35" s="696"/>
      <c r="DX35" s="695"/>
      <c r="DY35" s="696"/>
      <c r="DZ35" s="695"/>
      <c r="EA35" s="696"/>
      <c r="EB35" s="695"/>
      <c r="EC35" s="697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19" t="s">
        <v>25</v>
      </c>
      <c r="C36" s="53"/>
      <c r="D36" s="131" t="s">
        <v>19</v>
      </c>
      <c r="E36" s="140" t="s">
        <v>19</v>
      </c>
      <c r="F36" s="721"/>
      <c r="G36" s="721"/>
      <c r="H36" s="694"/>
      <c r="I36" s="694"/>
      <c r="J36" s="694"/>
      <c r="K36" s="694"/>
      <c r="L36" s="694"/>
      <c r="M36" s="694"/>
      <c r="N36" s="694"/>
      <c r="O36" s="694"/>
      <c r="P36" s="694"/>
      <c r="Q36" s="694"/>
      <c r="R36" s="694"/>
      <c r="S36" s="694"/>
      <c r="T36" s="694"/>
      <c r="U36" s="694"/>
      <c r="V36" s="694"/>
      <c r="W36" s="694"/>
      <c r="X36" s="694"/>
      <c r="Y36" s="694"/>
      <c r="Z36" s="694"/>
      <c r="AA36" s="694"/>
      <c r="AB36" s="694"/>
      <c r="AC36" s="694"/>
      <c r="AD36" s="694"/>
      <c r="AE36" s="694"/>
      <c r="AF36" s="694"/>
      <c r="AG36" s="694"/>
      <c r="AH36" s="694"/>
      <c r="AI36" s="694"/>
      <c r="AJ36" s="694"/>
      <c r="AK36" s="694"/>
      <c r="AL36" s="694"/>
      <c r="AM36" s="694"/>
      <c r="AN36" s="694"/>
      <c r="AO36" s="694"/>
      <c r="AP36" s="694"/>
      <c r="AQ36" s="694"/>
      <c r="AR36" s="694"/>
      <c r="AS36" s="694"/>
      <c r="AT36" s="694"/>
      <c r="AU36" s="694"/>
      <c r="AV36" s="694"/>
      <c r="AW36" s="694"/>
      <c r="AX36" s="694"/>
      <c r="AY36" s="694"/>
      <c r="AZ36" s="694"/>
      <c r="BA36" s="694"/>
      <c r="BB36" s="694"/>
      <c r="BC36" s="694"/>
      <c r="BD36" s="694"/>
      <c r="BE36" s="694"/>
      <c r="BF36" s="694"/>
      <c r="BG36" s="694"/>
      <c r="BH36" s="694"/>
      <c r="BI36" s="694"/>
      <c r="BJ36" s="694"/>
      <c r="BK36" s="694"/>
      <c r="BL36" s="694"/>
      <c r="BM36" s="694"/>
      <c r="BN36" s="694"/>
      <c r="BO36" s="694"/>
      <c r="BP36" s="694"/>
      <c r="BQ36" s="694"/>
      <c r="BR36" s="694"/>
      <c r="BS36" s="694"/>
      <c r="BT36" s="694"/>
      <c r="BU36" s="694"/>
      <c r="BV36" s="694"/>
      <c r="BW36" s="694"/>
      <c r="BX36" s="694"/>
      <c r="BY36" s="694"/>
      <c r="BZ36" s="694"/>
      <c r="CA36" s="694"/>
      <c r="CB36" s="694"/>
      <c r="CC36" s="694"/>
      <c r="CD36" s="694"/>
      <c r="CE36" s="694"/>
      <c r="CF36" s="694"/>
      <c r="CG36" s="694"/>
      <c r="CH36" s="694"/>
      <c r="CI36" s="694"/>
      <c r="CJ36" s="694"/>
      <c r="CK36" s="694"/>
      <c r="CL36" s="694"/>
      <c r="CM36" s="694"/>
      <c r="CN36" s="694"/>
      <c r="CO36" s="694"/>
      <c r="CP36" s="694"/>
      <c r="CQ36" s="694"/>
      <c r="CR36" s="694"/>
      <c r="CS36" s="694"/>
      <c r="CT36" s="694"/>
      <c r="CU36" s="694"/>
      <c r="CV36" s="694"/>
      <c r="CW36" s="694"/>
      <c r="CX36" s="694"/>
      <c r="CY36" s="694"/>
      <c r="CZ36" s="694"/>
      <c r="DA36" s="694"/>
      <c r="DB36" s="694"/>
      <c r="DC36" s="694"/>
      <c r="DD36" s="694"/>
      <c r="DE36" s="694"/>
      <c r="DF36" s="694"/>
      <c r="DG36" s="694"/>
      <c r="DH36" s="694"/>
      <c r="DI36" s="694"/>
      <c r="DJ36" s="694"/>
      <c r="DK36" s="694"/>
      <c r="DL36" s="694"/>
      <c r="DM36" s="694"/>
      <c r="DN36" s="694"/>
      <c r="DO36" s="694"/>
      <c r="DP36" s="694"/>
      <c r="DQ36" s="694"/>
      <c r="DR36" s="694"/>
      <c r="DS36" s="694"/>
      <c r="DT36" s="694"/>
      <c r="DU36" s="694"/>
      <c r="DV36" s="694"/>
      <c r="DW36" s="694"/>
      <c r="DX36" s="694"/>
      <c r="DY36" s="694"/>
      <c r="DZ36" s="695"/>
      <c r="EA36" s="696"/>
      <c r="EB36" s="695"/>
      <c r="EC36" s="697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32"/>
      <c r="C37" s="103"/>
      <c r="D37" s="91"/>
      <c r="E37" s="141"/>
      <c r="F37" s="762"/>
      <c r="G37" s="763"/>
      <c r="H37" s="758"/>
      <c r="I37" s="759"/>
      <c r="J37" s="758"/>
      <c r="K37" s="759"/>
      <c r="L37" s="758"/>
      <c r="M37" s="759"/>
      <c r="N37" s="758"/>
      <c r="O37" s="759"/>
      <c r="P37" s="758"/>
      <c r="Q37" s="759"/>
      <c r="R37" s="758"/>
      <c r="S37" s="759"/>
      <c r="T37" s="758"/>
      <c r="U37" s="759"/>
      <c r="V37" s="758"/>
      <c r="W37" s="759"/>
      <c r="X37" s="758"/>
      <c r="Y37" s="759"/>
      <c r="Z37" s="758"/>
      <c r="AA37" s="759"/>
      <c r="AB37" s="758"/>
      <c r="AC37" s="759"/>
      <c r="AD37" s="758"/>
      <c r="AE37" s="759"/>
      <c r="AF37" s="758"/>
      <c r="AG37" s="759"/>
      <c r="AH37" s="758"/>
      <c r="AI37" s="759"/>
      <c r="AJ37" s="758"/>
      <c r="AK37" s="759"/>
      <c r="AL37" s="758"/>
      <c r="AM37" s="759"/>
      <c r="AN37" s="758"/>
      <c r="AO37" s="759"/>
      <c r="AP37" s="758"/>
      <c r="AQ37" s="759"/>
      <c r="AR37" s="758"/>
      <c r="AS37" s="759"/>
      <c r="AT37" s="758"/>
      <c r="AU37" s="759"/>
      <c r="AV37" s="758"/>
      <c r="AW37" s="759"/>
      <c r="AX37" s="758"/>
      <c r="AY37" s="759"/>
      <c r="AZ37" s="758"/>
      <c r="BA37" s="759"/>
      <c r="BB37" s="758"/>
      <c r="BC37" s="759"/>
      <c r="BD37" s="758"/>
      <c r="BE37" s="759"/>
      <c r="BF37" s="758"/>
      <c r="BG37" s="759"/>
      <c r="BH37" s="758"/>
      <c r="BI37" s="759"/>
      <c r="BJ37" s="758"/>
      <c r="BK37" s="759"/>
      <c r="BL37" s="758"/>
      <c r="BM37" s="759"/>
      <c r="BN37" s="758"/>
      <c r="BO37" s="759"/>
      <c r="BP37" s="758"/>
      <c r="BQ37" s="759"/>
      <c r="BR37" s="758"/>
      <c r="BS37" s="759"/>
      <c r="BT37" s="758"/>
      <c r="BU37" s="759"/>
      <c r="BV37" s="758"/>
      <c r="BW37" s="759"/>
      <c r="BX37" s="758"/>
      <c r="BY37" s="759"/>
      <c r="BZ37" s="758"/>
      <c r="CA37" s="759"/>
      <c r="CB37" s="758"/>
      <c r="CC37" s="759"/>
      <c r="CD37" s="758"/>
      <c r="CE37" s="759"/>
      <c r="CF37" s="758"/>
      <c r="CG37" s="759"/>
      <c r="CH37" s="758"/>
      <c r="CI37" s="759"/>
      <c r="CJ37" s="758"/>
      <c r="CK37" s="759"/>
      <c r="CL37" s="758"/>
      <c r="CM37" s="759"/>
      <c r="CN37" s="758"/>
      <c r="CO37" s="759"/>
      <c r="CP37" s="758"/>
      <c r="CQ37" s="759"/>
      <c r="CR37" s="758"/>
      <c r="CS37" s="759"/>
      <c r="CT37" s="758"/>
      <c r="CU37" s="759"/>
      <c r="CV37" s="758"/>
      <c r="CW37" s="759"/>
      <c r="CX37" s="758"/>
      <c r="CY37" s="759"/>
      <c r="CZ37" s="758"/>
      <c r="DA37" s="759"/>
      <c r="DB37" s="758"/>
      <c r="DC37" s="759"/>
      <c r="DD37" s="758"/>
      <c r="DE37" s="759"/>
      <c r="DF37" s="758"/>
      <c r="DG37" s="759"/>
      <c r="DH37" s="758"/>
      <c r="DI37" s="759"/>
      <c r="DJ37" s="758"/>
      <c r="DK37" s="759"/>
      <c r="DL37" s="758"/>
      <c r="DM37" s="759"/>
      <c r="DN37" s="758"/>
      <c r="DO37" s="759"/>
      <c r="DP37" s="758"/>
      <c r="DQ37" s="759"/>
      <c r="DR37" s="758"/>
      <c r="DS37" s="759"/>
      <c r="DT37" s="758"/>
      <c r="DU37" s="759"/>
      <c r="DV37" s="758"/>
      <c r="DW37" s="759"/>
      <c r="DX37" s="758"/>
      <c r="DY37" s="759"/>
      <c r="DZ37" s="758"/>
      <c r="EA37" s="759"/>
      <c r="EB37" s="758"/>
      <c r="EC37" s="787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customHeight="1" x14ac:dyDescent="0.2">
      <c r="A38" s="65"/>
      <c r="B38" s="105" t="s">
        <v>25</v>
      </c>
      <c r="C38" s="106" t="s">
        <v>36</v>
      </c>
      <c r="D38" s="107" t="s">
        <v>30</v>
      </c>
      <c r="E38" s="138" t="s">
        <v>21</v>
      </c>
      <c r="F38" s="760"/>
      <c r="G38" s="760"/>
      <c r="H38" s="707">
        <v>20</v>
      </c>
      <c r="I38" s="707"/>
      <c r="J38" s="707">
        <v>20</v>
      </c>
      <c r="K38" s="707"/>
      <c r="L38" s="707">
        <v>20</v>
      </c>
      <c r="M38" s="707"/>
      <c r="N38" s="707">
        <v>20</v>
      </c>
      <c r="O38" s="707"/>
      <c r="P38" s="707">
        <v>20</v>
      </c>
      <c r="Q38" s="707"/>
      <c r="R38" s="707">
        <v>20</v>
      </c>
      <c r="S38" s="707"/>
      <c r="T38" s="707">
        <v>20</v>
      </c>
      <c r="U38" s="707"/>
      <c r="V38" s="707">
        <v>20</v>
      </c>
      <c r="W38" s="707"/>
      <c r="X38" s="707">
        <v>20</v>
      </c>
      <c r="Y38" s="707"/>
      <c r="Z38" s="707">
        <v>20</v>
      </c>
      <c r="AA38" s="707"/>
      <c r="AB38" s="707">
        <v>20</v>
      </c>
      <c r="AC38" s="707"/>
      <c r="AD38" s="707">
        <v>20</v>
      </c>
      <c r="AE38" s="707"/>
      <c r="AF38" s="707">
        <v>20</v>
      </c>
      <c r="AG38" s="707"/>
      <c r="AH38" s="707">
        <v>20</v>
      </c>
      <c r="AI38" s="707"/>
      <c r="AJ38" s="707">
        <v>20</v>
      </c>
      <c r="AK38" s="707"/>
      <c r="AL38" s="707">
        <v>20</v>
      </c>
      <c r="AM38" s="707"/>
      <c r="AN38" s="707">
        <v>20</v>
      </c>
      <c r="AO38" s="707"/>
      <c r="AP38" s="707">
        <v>30</v>
      </c>
      <c r="AQ38" s="707"/>
      <c r="AR38" s="707">
        <v>40</v>
      </c>
      <c r="AS38" s="707"/>
      <c r="AT38" s="707">
        <v>40</v>
      </c>
      <c r="AU38" s="707"/>
      <c r="AV38" s="707">
        <v>40</v>
      </c>
      <c r="AW38" s="707"/>
      <c r="AX38" s="707">
        <v>40</v>
      </c>
      <c r="AY38" s="707"/>
      <c r="AZ38" s="707">
        <v>40</v>
      </c>
      <c r="BA38" s="707"/>
      <c r="BB38" s="707">
        <v>40</v>
      </c>
      <c r="BC38" s="707"/>
      <c r="BD38" s="707">
        <v>40</v>
      </c>
      <c r="BE38" s="707"/>
      <c r="BF38" s="707">
        <v>40</v>
      </c>
      <c r="BG38" s="707"/>
      <c r="BH38" s="707">
        <v>40</v>
      </c>
      <c r="BI38" s="707"/>
      <c r="BJ38" s="707">
        <v>40</v>
      </c>
      <c r="BK38" s="707"/>
      <c r="BL38" s="707">
        <v>40</v>
      </c>
      <c r="BM38" s="707"/>
      <c r="BN38" s="707">
        <v>40</v>
      </c>
      <c r="BO38" s="707"/>
      <c r="BP38" s="707">
        <v>40</v>
      </c>
      <c r="BQ38" s="707"/>
      <c r="BR38" s="707">
        <v>40</v>
      </c>
      <c r="BS38" s="707"/>
      <c r="BT38" s="707">
        <v>40</v>
      </c>
      <c r="BU38" s="707"/>
      <c r="BV38" s="707">
        <v>40</v>
      </c>
      <c r="BW38" s="707"/>
      <c r="BX38" s="707">
        <v>40</v>
      </c>
      <c r="BY38" s="707"/>
      <c r="BZ38" s="707">
        <v>40</v>
      </c>
      <c r="CA38" s="707"/>
      <c r="CB38" s="707">
        <v>40</v>
      </c>
      <c r="CC38" s="707"/>
      <c r="CD38" s="707">
        <v>40</v>
      </c>
      <c r="CE38" s="707"/>
      <c r="CF38" s="707">
        <v>40</v>
      </c>
      <c r="CG38" s="707"/>
      <c r="CH38" s="707">
        <v>40</v>
      </c>
      <c r="CI38" s="707"/>
      <c r="CJ38" s="707">
        <v>50</v>
      </c>
      <c r="CK38" s="707"/>
      <c r="CL38" s="707">
        <v>40</v>
      </c>
      <c r="CM38" s="707"/>
      <c r="CN38" s="707">
        <v>40</v>
      </c>
      <c r="CO38" s="707"/>
      <c r="CP38" s="707">
        <v>40</v>
      </c>
      <c r="CQ38" s="707"/>
      <c r="CR38" s="707">
        <v>40</v>
      </c>
      <c r="CS38" s="707"/>
      <c r="CT38" s="707">
        <v>40</v>
      </c>
      <c r="CU38" s="707"/>
      <c r="CV38" s="707">
        <v>40</v>
      </c>
      <c r="CW38" s="707"/>
      <c r="CX38" s="707">
        <v>40</v>
      </c>
      <c r="CY38" s="707"/>
      <c r="CZ38" s="707">
        <v>40</v>
      </c>
      <c r="DA38" s="707"/>
      <c r="DB38" s="707">
        <v>40</v>
      </c>
      <c r="DC38" s="707"/>
      <c r="DD38" s="707">
        <v>40</v>
      </c>
      <c r="DE38" s="707"/>
      <c r="DF38" s="707">
        <v>40</v>
      </c>
      <c r="DG38" s="707"/>
      <c r="DH38" s="707">
        <v>40</v>
      </c>
      <c r="DI38" s="707"/>
      <c r="DJ38" s="707">
        <v>40</v>
      </c>
      <c r="DK38" s="707"/>
      <c r="DL38" s="683"/>
      <c r="DM38" s="684"/>
      <c r="DN38" s="683"/>
      <c r="DO38" s="684"/>
      <c r="DP38" s="683"/>
      <c r="DQ38" s="684"/>
      <c r="DR38" s="683"/>
      <c r="DS38" s="684"/>
      <c r="DT38" s="683"/>
      <c r="DU38" s="684"/>
      <c r="DV38" s="683"/>
      <c r="DW38" s="684"/>
      <c r="DX38" s="683"/>
      <c r="DY38" s="684"/>
      <c r="DZ38" s="683"/>
      <c r="EA38" s="684"/>
      <c r="EB38" s="683"/>
      <c r="EC38" s="689"/>
      <c r="ED38" s="31"/>
      <c r="EE38" s="98"/>
      <c r="EF38" s="97"/>
      <c r="EG38" s="97"/>
      <c r="EH38" s="99">
        <v>1</v>
      </c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1820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customHeight="1" thickBot="1" x14ac:dyDescent="0.25">
      <c r="A39" s="65"/>
      <c r="B39" s="120"/>
      <c r="C39" s="121"/>
      <c r="D39" s="122"/>
      <c r="E39" s="128"/>
      <c r="F39" s="756"/>
      <c r="G39" s="757"/>
      <c r="H39" s="650"/>
      <c r="I39" s="651"/>
      <c r="J39" s="650"/>
      <c r="K39" s="651"/>
      <c r="L39" s="650"/>
      <c r="M39" s="651"/>
      <c r="N39" s="650"/>
      <c r="O39" s="651"/>
      <c r="P39" s="650"/>
      <c r="Q39" s="651"/>
      <c r="R39" s="650"/>
      <c r="S39" s="651"/>
      <c r="T39" s="650"/>
      <c r="U39" s="651"/>
      <c r="V39" s="650"/>
      <c r="W39" s="651"/>
      <c r="X39" s="650"/>
      <c r="Y39" s="651"/>
      <c r="Z39" s="650"/>
      <c r="AA39" s="651"/>
      <c r="AB39" s="650"/>
      <c r="AC39" s="651"/>
      <c r="AD39" s="650"/>
      <c r="AE39" s="651"/>
      <c r="AF39" s="650"/>
      <c r="AG39" s="651"/>
      <c r="AH39" s="650"/>
      <c r="AI39" s="651"/>
      <c r="AJ39" s="650"/>
      <c r="AK39" s="651"/>
      <c r="AL39" s="650"/>
      <c r="AM39" s="651"/>
      <c r="AN39" s="650"/>
      <c r="AO39" s="651"/>
      <c r="AP39" s="650"/>
      <c r="AQ39" s="651"/>
      <c r="AR39" s="650"/>
      <c r="AS39" s="651"/>
      <c r="AT39" s="650"/>
      <c r="AU39" s="651"/>
      <c r="AV39" s="650"/>
      <c r="AW39" s="651"/>
      <c r="AX39" s="650"/>
      <c r="AY39" s="651"/>
      <c r="AZ39" s="650"/>
      <c r="BA39" s="651"/>
      <c r="BB39" s="650"/>
      <c r="BC39" s="651"/>
      <c r="BD39" s="650"/>
      <c r="BE39" s="651"/>
      <c r="BF39" s="650"/>
      <c r="BG39" s="651"/>
      <c r="BH39" s="650"/>
      <c r="BI39" s="651"/>
      <c r="BJ39" s="650"/>
      <c r="BK39" s="651"/>
      <c r="BL39" s="650"/>
      <c r="BM39" s="651"/>
      <c r="BN39" s="650"/>
      <c r="BO39" s="651"/>
      <c r="BP39" s="650"/>
      <c r="BQ39" s="651"/>
      <c r="BR39" s="650"/>
      <c r="BS39" s="651"/>
      <c r="BT39" s="650"/>
      <c r="BU39" s="651"/>
      <c r="BV39" s="650"/>
      <c r="BW39" s="651"/>
      <c r="BX39" s="650"/>
      <c r="BY39" s="651"/>
      <c r="BZ39" s="650"/>
      <c r="CA39" s="651"/>
      <c r="CB39" s="650"/>
      <c r="CC39" s="651"/>
      <c r="CD39" s="650"/>
      <c r="CE39" s="651"/>
      <c r="CF39" s="650"/>
      <c r="CG39" s="651"/>
      <c r="CH39" s="650"/>
      <c r="CI39" s="651"/>
      <c r="CJ39" s="650"/>
      <c r="CK39" s="651"/>
      <c r="CL39" s="650"/>
      <c r="CM39" s="651"/>
      <c r="CN39" s="650"/>
      <c r="CO39" s="651"/>
      <c r="CP39" s="650"/>
      <c r="CQ39" s="651"/>
      <c r="CR39" s="650"/>
      <c r="CS39" s="651"/>
      <c r="CT39" s="650"/>
      <c r="CU39" s="651"/>
      <c r="CV39" s="650"/>
      <c r="CW39" s="651"/>
      <c r="CX39" s="650"/>
      <c r="CY39" s="651"/>
      <c r="CZ39" s="650"/>
      <c r="DA39" s="651"/>
      <c r="DB39" s="650"/>
      <c r="DC39" s="651"/>
      <c r="DD39" s="650"/>
      <c r="DE39" s="651"/>
      <c r="DF39" s="650"/>
      <c r="DG39" s="651"/>
      <c r="DH39" s="650"/>
      <c r="DI39" s="651"/>
      <c r="DJ39" s="650"/>
      <c r="DK39" s="651"/>
      <c r="DL39" s="650"/>
      <c r="DM39" s="651"/>
      <c r="DN39" s="650"/>
      <c r="DO39" s="651"/>
      <c r="DP39" s="650"/>
      <c r="DQ39" s="651"/>
      <c r="DR39" s="650"/>
      <c r="DS39" s="651"/>
      <c r="DT39" s="650"/>
      <c r="DU39" s="651"/>
      <c r="DV39" s="650"/>
      <c r="DW39" s="651"/>
      <c r="DX39" s="650"/>
      <c r="DY39" s="651"/>
      <c r="DZ39" s="650"/>
      <c r="EA39" s="651"/>
      <c r="EB39" s="650"/>
      <c r="EC39" s="706"/>
      <c r="ED39" s="31"/>
      <c r="EE39" s="100"/>
      <c r="EF39" s="101"/>
      <c r="EG39" s="101"/>
      <c r="EH39" s="102"/>
      <c r="EI39" s="31"/>
      <c r="EJ39" s="31"/>
      <c r="EK39" s="33"/>
      <c r="EL39" s="38"/>
      <c r="EM39" s="38"/>
      <c r="EN39" s="35"/>
      <c r="EO39" s="31"/>
      <c r="EP39" s="31"/>
      <c r="EQ39" s="49"/>
      <c r="ER39" s="76"/>
      <c r="ES39" s="76"/>
      <c r="ET39" s="76"/>
      <c r="EU39" s="76"/>
      <c r="EV39" s="50"/>
    </row>
    <row r="40" spans="1:152" ht="5.25" customHeight="1" thickBot="1" x14ac:dyDescent="0.25">
      <c r="B40" s="116"/>
      <c r="C40" s="117"/>
      <c r="D40" s="118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E40" s="10"/>
      <c r="EF40" s="10"/>
      <c r="EG40" s="10"/>
      <c r="EH40" s="10"/>
      <c r="EK40" s="67"/>
      <c r="EL40" s="67"/>
      <c r="EM40" s="67"/>
      <c r="EN40" s="67"/>
      <c r="EQ40" s="65"/>
      <c r="ER40" s="70"/>
      <c r="ES40" s="70"/>
      <c r="ET40" s="70"/>
      <c r="EU40" s="70"/>
      <c r="EV40" s="50"/>
    </row>
    <row r="41" spans="1:152" ht="9" customHeight="1" thickBot="1" x14ac:dyDescent="0.25">
      <c r="B41" s="15"/>
      <c r="C41" s="645" t="s">
        <v>80</v>
      </c>
      <c r="D41" s="646"/>
      <c r="E41" s="19"/>
      <c r="F41" s="755">
        <f>SUM(F10:G39)</f>
        <v>0</v>
      </c>
      <c r="G41" s="723"/>
      <c r="H41" s="724">
        <f>SUM(H10:I39)</f>
        <v>140</v>
      </c>
      <c r="I41" s="723"/>
      <c r="J41" s="723">
        <f>SUM(J10:K39)</f>
        <v>140</v>
      </c>
      <c r="K41" s="723"/>
      <c r="L41" s="723">
        <f>SUM(L10:M39)</f>
        <v>160</v>
      </c>
      <c r="M41" s="723"/>
      <c r="N41" s="723">
        <f>SUM(N10:O39)</f>
        <v>160</v>
      </c>
      <c r="O41" s="723"/>
      <c r="P41" s="723">
        <f>SUM(P10:Q39)</f>
        <v>160</v>
      </c>
      <c r="Q41" s="723"/>
      <c r="R41" s="725">
        <f>SUM(R10:S39)</f>
        <v>160</v>
      </c>
      <c r="S41" s="726"/>
      <c r="T41" s="727">
        <f>SUM(T10:U39)</f>
        <v>355</v>
      </c>
      <c r="U41" s="723"/>
      <c r="V41" s="723">
        <f>SUM(V10:W39)</f>
        <v>495</v>
      </c>
      <c r="W41" s="723"/>
      <c r="X41" s="723">
        <f>SUM(X10:Y39)</f>
        <v>495</v>
      </c>
      <c r="Y41" s="723"/>
      <c r="Z41" s="723">
        <f>SUM(Z10:AA39)</f>
        <v>495</v>
      </c>
      <c r="AA41" s="723"/>
      <c r="AB41" s="723">
        <f>SUM(AB10:AC39)</f>
        <v>495</v>
      </c>
      <c r="AC41" s="723"/>
      <c r="AD41" s="723">
        <f>SUM(AD10:AE39)</f>
        <v>495</v>
      </c>
      <c r="AE41" s="723"/>
      <c r="AF41" s="723">
        <f>SUM(AF10:AG39)</f>
        <v>495</v>
      </c>
      <c r="AG41" s="723"/>
      <c r="AH41" s="723">
        <f>SUM(AH10:AI39)</f>
        <v>495</v>
      </c>
      <c r="AI41" s="723"/>
      <c r="AJ41" s="723">
        <f>SUM(AJ10:AK39)</f>
        <v>495</v>
      </c>
      <c r="AK41" s="723"/>
      <c r="AL41" s="723">
        <f>SUM(AL10:AM39)</f>
        <v>495</v>
      </c>
      <c r="AM41" s="723"/>
      <c r="AN41" s="723">
        <f>SUM(AN10:AO39)</f>
        <v>435</v>
      </c>
      <c r="AO41" s="723"/>
      <c r="AP41" s="725">
        <f>SUM(AP10:AQ39)</f>
        <v>460</v>
      </c>
      <c r="AQ41" s="726"/>
      <c r="AR41" s="727">
        <f>SUM(AR10:AS39)</f>
        <v>565</v>
      </c>
      <c r="AS41" s="723"/>
      <c r="AT41" s="723">
        <f>SUM(AT10:AU39)</f>
        <v>650</v>
      </c>
      <c r="AU41" s="723"/>
      <c r="AV41" s="723">
        <f>SUM(AV10:AW39)</f>
        <v>655</v>
      </c>
      <c r="AW41" s="723"/>
      <c r="AX41" s="723">
        <f>SUM(AX10:AY39)</f>
        <v>655</v>
      </c>
      <c r="AY41" s="723"/>
      <c r="AZ41" s="723">
        <f>SUM(AZ10:BA39)</f>
        <v>655</v>
      </c>
      <c r="BA41" s="723"/>
      <c r="BB41" s="723">
        <f>SUM(BB10:BC39)</f>
        <v>655</v>
      </c>
      <c r="BC41" s="723"/>
      <c r="BD41" s="723">
        <f>SUM(BD10:BE39)</f>
        <v>655</v>
      </c>
      <c r="BE41" s="723"/>
      <c r="BF41" s="723">
        <f>SUM(BF10:BG39)</f>
        <v>655</v>
      </c>
      <c r="BG41" s="723"/>
      <c r="BH41" s="723">
        <f>SUM(BH10:BI39)</f>
        <v>655</v>
      </c>
      <c r="BI41" s="723"/>
      <c r="BJ41" s="723">
        <f>SUM(BJ10:BK39)</f>
        <v>655</v>
      </c>
      <c r="BK41" s="723"/>
      <c r="BL41" s="723">
        <f>SUM(BL10:BM39)</f>
        <v>655</v>
      </c>
      <c r="BM41" s="723"/>
      <c r="BN41" s="725">
        <f>SUM(BN10:BO39)</f>
        <v>475</v>
      </c>
      <c r="BO41" s="726"/>
      <c r="BP41" s="727">
        <f>SUM(BP10:BQ39)</f>
        <v>410</v>
      </c>
      <c r="BQ41" s="723"/>
      <c r="BR41" s="723">
        <f>SUM(BR10:BS39)</f>
        <v>465</v>
      </c>
      <c r="BS41" s="723"/>
      <c r="BT41" s="723">
        <f>SUM(BT10:BU39)</f>
        <v>510</v>
      </c>
      <c r="BU41" s="723"/>
      <c r="BV41" s="723">
        <f>SUM(BV10:BW39)</f>
        <v>510</v>
      </c>
      <c r="BW41" s="723"/>
      <c r="BX41" s="723">
        <f>SUM(BX10:BY39)</f>
        <v>510</v>
      </c>
      <c r="BY41" s="723"/>
      <c r="BZ41" s="723">
        <f>SUM(BZ10:CA39)</f>
        <v>510</v>
      </c>
      <c r="CA41" s="723"/>
      <c r="CB41" s="723">
        <f>SUM(CB10:CC39)</f>
        <v>510</v>
      </c>
      <c r="CC41" s="723"/>
      <c r="CD41" s="723">
        <f>SUM(CD10:CE39)</f>
        <v>455</v>
      </c>
      <c r="CE41" s="723"/>
      <c r="CF41" s="723">
        <f>SUM(CF10:CG39)</f>
        <v>455</v>
      </c>
      <c r="CG41" s="723"/>
      <c r="CH41" s="723">
        <f>SUM(CH10:CI39)</f>
        <v>455</v>
      </c>
      <c r="CI41" s="723"/>
      <c r="CJ41" s="723">
        <f>SUM(CJ10:CK39)</f>
        <v>465</v>
      </c>
      <c r="CK41" s="723"/>
      <c r="CL41" s="725">
        <f>SUM(CL10:CM39)</f>
        <v>385</v>
      </c>
      <c r="CM41" s="726"/>
      <c r="CN41" s="727">
        <f>SUM(CN10:CO39)</f>
        <v>415</v>
      </c>
      <c r="CO41" s="723"/>
      <c r="CP41" s="723">
        <f>SUM(CP10:CQ39)</f>
        <v>485</v>
      </c>
      <c r="CQ41" s="723"/>
      <c r="CR41" s="723">
        <f>SUM(CR10:CS39)</f>
        <v>505</v>
      </c>
      <c r="CS41" s="723"/>
      <c r="CT41" s="723">
        <f>SUM(CT10:CU39)</f>
        <v>505</v>
      </c>
      <c r="CU41" s="723"/>
      <c r="CV41" s="723">
        <f>SUM(CV10:CW39)</f>
        <v>505</v>
      </c>
      <c r="CW41" s="723"/>
      <c r="CX41" s="723">
        <f>SUM(CX10:CY39)</f>
        <v>505</v>
      </c>
      <c r="CY41" s="723"/>
      <c r="CZ41" s="723">
        <f>SUM(CZ10:DA39)</f>
        <v>455</v>
      </c>
      <c r="DA41" s="723"/>
      <c r="DB41" s="723">
        <f>SUM(DB10:DC39)</f>
        <v>455</v>
      </c>
      <c r="DC41" s="723"/>
      <c r="DD41" s="723">
        <f>SUM(DD10:DE39)</f>
        <v>455</v>
      </c>
      <c r="DE41" s="723"/>
      <c r="DF41" s="723">
        <f>SUM(DF10:DG39)</f>
        <v>445</v>
      </c>
      <c r="DG41" s="723"/>
      <c r="DH41" s="723">
        <f>SUM(DH10:DI39)</f>
        <v>445</v>
      </c>
      <c r="DI41" s="723"/>
      <c r="DJ41" s="725">
        <f>SUM(DJ10:DK39)</f>
        <v>370</v>
      </c>
      <c r="DK41" s="726"/>
      <c r="DL41" s="727">
        <f>SUM(DL10:DM39)</f>
        <v>65</v>
      </c>
      <c r="DM41" s="723"/>
      <c r="DN41" s="723">
        <f>SUM(DN10:DO39)</f>
        <v>65</v>
      </c>
      <c r="DO41" s="723"/>
      <c r="DP41" s="723">
        <f>SUM(DP10:DQ39)</f>
        <v>55</v>
      </c>
      <c r="DQ41" s="723"/>
      <c r="DR41" s="723">
        <f>SUM(DR10:DS39)</f>
        <v>125</v>
      </c>
      <c r="DS41" s="723"/>
      <c r="DT41" s="723">
        <f>SUM(DT10:DU39)</f>
        <v>125</v>
      </c>
      <c r="DU41" s="723"/>
      <c r="DV41" s="723">
        <f>SUM(DV10:DW39)</f>
        <v>95</v>
      </c>
      <c r="DW41" s="723"/>
      <c r="DX41" s="723">
        <f>SUM(DX10:DY39)</f>
        <v>0</v>
      </c>
      <c r="DY41" s="723"/>
      <c r="DZ41" s="723">
        <f>SUM(DZ10:EA39)</f>
        <v>0</v>
      </c>
      <c r="EA41" s="723"/>
      <c r="EB41" s="723">
        <f>SUM(EB10:EC39)</f>
        <v>0</v>
      </c>
      <c r="EC41" s="736"/>
      <c r="ED41" s="50"/>
      <c r="EI41" s="65"/>
      <c r="EJ41" s="65"/>
      <c r="EK41" s="647">
        <f>SUM(EK10:EN39)</f>
        <v>25925</v>
      </c>
      <c r="EL41" s="648"/>
      <c r="EM41" s="648"/>
      <c r="EN41" s="649"/>
      <c r="EO41" s="50"/>
      <c r="EP41" s="65"/>
      <c r="EQ41" s="49"/>
      <c r="ER41" s="70"/>
      <c r="ES41" s="70"/>
      <c r="ET41" s="70"/>
      <c r="EU41" s="70"/>
      <c r="EV41" s="50"/>
    </row>
    <row r="42" spans="1:152" s="182" customFormat="1" ht="9" customHeight="1" x14ac:dyDescent="0.2">
      <c r="B42" s="187"/>
      <c r="C42" s="172" t="s">
        <v>81</v>
      </c>
      <c r="D42" s="173"/>
      <c r="E42" s="236"/>
      <c r="F42" s="737">
        <f>SUM(F41:S41)</f>
        <v>920</v>
      </c>
      <c r="G42" s="737"/>
      <c r="H42" s="737"/>
      <c r="I42" s="737"/>
      <c r="J42" s="737"/>
      <c r="K42" s="737"/>
      <c r="L42" s="737"/>
      <c r="M42" s="737"/>
      <c r="N42" s="737"/>
      <c r="O42" s="737"/>
      <c r="P42" s="737"/>
      <c r="Q42" s="737"/>
      <c r="R42" s="737"/>
      <c r="S42" s="737"/>
      <c r="T42" s="737">
        <f>SUM(T41:AQ41)</f>
        <v>5705</v>
      </c>
      <c r="U42" s="737"/>
      <c r="V42" s="737"/>
      <c r="W42" s="737"/>
      <c r="X42" s="737"/>
      <c r="Y42" s="737"/>
      <c r="Z42" s="737"/>
      <c r="AA42" s="737"/>
      <c r="AB42" s="737"/>
      <c r="AC42" s="737"/>
      <c r="AD42" s="737"/>
      <c r="AE42" s="737"/>
      <c r="AF42" s="737"/>
      <c r="AG42" s="737"/>
      <c r="AH42" s="737"/>
      <c r="AI42" s="737"/>
      <c r="AJ42" s="737"/>
      <c r="AK42" s="737"/>
      <c r="AL42" s="737"/>
      <c r="AM42" s="737"/>
      <c r="AN42" s="737"/>
      <c r="AO42" s="737"/>
      <c r="AP42" s="737"/>
      <c r="AQ42" s="737"/>
      <c r="AR42" s="737">
        <f>SUM(AR41:BO41)</f>
        <v>7585</v>
      </c>
      <c r="AS42" s="737"/>
      <c r="AT42" s="737"/>
      <c r="AU42" s="737"/>
      <c r="AV42" s="737"/>
      <c r="AW42" s="737"/>
      <c r="AX42" s="737"/>
      <c r="AY42" s="737"/>
      <c r="AZ42" s="737"/>
      <c r="BA42" s="737"/>
      <c r="BB42" s="737"/>
      <c r="BC42" s="737"/>
      <c r="BD42" s="737"/>
      <c r="BE42" s="737"/>
      <c r="BF42" s="737"/>
      <c r="BG42" s="737"/>
      <c r="BH42" s="737"/>
      <c r="BI42" s="737"/>
      <c r="BJ42" s="737"/>
      <c r="BK42" s="737"/>
      <c r="BL42" s="737"/>
      <c r="BM42" s="737"/>
      <c r="BN42" s="737"/>
      <c r="BO42" s="737"/>
      <c r="BP42" s="737">
        <f>SUM(BP41:CM41)</f>
        <v>5640</v>
      </c>
      <c r="BQ42" s="737"/>
      <c r="BR42" s="737"/>
      <c r="BS42" s="737"/>
      <c r="BT42" s="737"/>
      <c r="BU42" s="737"/>
      <c r="BV42" s="737"/>
      <c r="BW42" s="737"/>
      <c r="BX42" s="737"/>
      <c r="BY42" s="737"/>
      <c r="BZ42" s="737"/>
      <c r="CA42" s="737"/>
      <c r="CB42" s="737"/>
      <c r="CC42" s="737"/>
      <c r="CD42" s="737"/>
      <c r="CE42" s="737"/>
      <c r="CF42" s="737"/>
      <c r="CG42" s="737"/>
      <c r="CH42" s="737"/>
      <c r="CI42" s="737"/>
      <c r="CJ42" s="737"/>
      <c r="CK42" s="737"/>
      <c r="CL42" s="737"/>
      <c r="CM42" s="737"/>
      <c r="CN42" s="737">
        <f>SUM(CN41:DK41)</f>
        <v>5545</v>
      </c>
      <c r="CO42" s="737"/>
      <c r="CP42" s="737"/>
      <c r="CQ42" s="737"/>
      <c r="CR42" s="737"/>
      <c r="CS42" s="737"/>
      <c r="CT42" s="737"/>
      <c r="CU42" s="737"/>
      <c r="CV42" s="737"/>
      <c r="CW42" s="737"/>
      <c r="CX42" s="737"/>
      <c r="CY42" s="737"/>
      <c r="CZ42" s="737"/>
      <c r="DA42" s="737"/>
      <c r="DB42" s="737"/>
      <c r="DC42" s="737"/>
      <c r="DD42" s="737"/>
      <c r="DE42" s="737"/>
      <c r="DF42" s="737"/>
      <c r="DG42" s="737"/>
      <c r="DH42" s="737"/>
      <c r="DI42" s="737"/>
      <c r="DJ42" s="737"/>
      <c r="DK42" s="737"/>
      <c r="DL42" s="737">
        <f>SUM(DL41:EC41)</f>
        <v>530</v>
      </c>
      <c r="DM42" s="737"/>
      <c r="DN42" s="737"/>
      <c r="DO42" s="737"/>
      <c r="DP42" s="737"/>
      <c r="DQ42" s="737"/>
      <c r="DR42" s="737"/>
      <c r="DS42" s="737"/>
      <c r="DT42" s="737"/>
      <c r="DU42" s="737"/>
      <c r="DV42" s="737"/>
      <c r="DW42" s="737"/>
      <c r="DX42" s="737"/>
      <c r="DY42" s="737"/>
      <c r="DZ42" s="737"/>
      <c r="EA42" s="737"/>
      <c r="EB42" s="737"/>
      <c r="EC42" s="737"/>
      <c r="ED42" s="50"/>
      <c r="EI42" s="144"/>
      <c r="EJ42" s="144"/>
      <c r="EK42" s="222"/>
      <c r="EL42" s="222"/>
      <c r="EM42" s="222"/>
      <c r="EN42" s="222"/>
      <c r="EO42" s="50"/>
      <c r="EP42" s="144"/>
      <c r="EQ42" s="49"/>
      <c r="ER42" s="70"/>
      <c r="ES42" s="70"/>
      <c r="ET42" s="70"/>
      <c r="EU42" s="70"/>
      <c r="EV42" s="50"/>
    </row>
    <row r="43" spans="1:152" ht="6.95" customHeight="1" x14ac:dyDescent="0.2">
      <c r="C43" s="10"/>
      <c r="D43" s="1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K43" s="10"/>
      <c r="EL43" s="10"/>
      <c r="EM43" s="10"/>
      <c r="EN43" s="10"/>
      <c r="EQ43" s="65"/>
      <c r="ER43" s="70"/>
      <c r="ES43" s="70"/>
      <c r="ET43" s="70"/>
      <c r="EU43" s="70"/>
      <c r="EV43" s="50"/>
    </row>
    <row r="44" spans="1:152" ht="12.75" customHeight="1" x14ac:dyDescent="0.2">
      <c r="C44" s="645" t="s">
        <v>38</v>
      </c>
      <c r="D44" s="646"/>
      <c r="E44" s="218"/>
      <c r="F44" s="752">
        <f>SUM(F41:EC41)</f>
        <v>25925</v>
      </c>
      <c r="G44" s="753"/>
      <c r="H44" s="753"/>
      <c r="I44" s="753"/>
      <c r="J44" s="753"/>
      <c r="K44" s="753"/>
      <c r="L44" s="753"/>
      <c r="M44" s="753"/>
      <c r="N44" s="753"/>
      <c r="O44" s="753"/>
      <c r="P44" s="753"/>
      <c r="Q44" s="753"/>
      <c r="R44" s="753"/>
      <c r="S44" s="753"/>
      <c r="T44" s="753"/>
      <c r="U44" s="753"/>
      <c r="V44" s="753"/>
      <c r="W44" s="753"/>
      <c r="X44" s="753"/>
      <c r="Y44" s="753"/>
      <c r="Z44" s="753"/>
      <c r="AA44" s="753"/>
      <c r="AB44" s="753"/>
      <c r="AC44" s="753"/>
      <c r="AD44" s="753"/>
      <c r="AE44" s="753"/>
      <c r="AF44" s="753"/>
      <c r="AG44" s="753"/>
      <c r="AH44" s="753"/>
      <c r="AI44" s="753"/>
      <c r="AJ44" s="753"/>
      <c r="AK44" s="753"/>
      <c r="AL44" s="753"/>
      <c r="AM44" s="753"/>
      <c r="AN44" s="753"/>
      <c r="AO44" s="753"/>
      <c r="AP44" s="753"/>
      <c r="AQ44" s="753"/>
      <c r="AR44" s="753"/>
      <c r="AS44" s="753"/>
      <c r="AT44" s="753"/>
      <c r="AU44" s="753"/>
      <c r="AV44" s="753"/>
      <c r="AW44" s="753"/>
      <c r="AX44" s="753"/>
      <c r="AY44" s="753"/>
      <c r="AZ44" s="753"/>
      <c r="BA44" s="753"/>
      <c r="BB44" s="753"/>
      <c r="BC44" s="753"/>
      <c r="BD44" s="753"/>
      <c r="BE44" s="753"/>
      <c r="BF44" s="753"/>
      <c r="BG44" s="753"/>
      <c r="BH44" s="753"/>
      <c r="BI44" s="753"/>
      <c r="BJ44" s="753"/>
      <c r="BK44" s="753"/>
      <c r="BL44" s="753"/>
      <c r="BM44" s="753"/>
      <c r="BN44" s="753"/>
      <c r="BO44" s="753"/>
      <c r="BP44" s="753"/>
      <c r="BQ44" s="753"/>
      <c r="BR44" s="753"/>
      <c r="BS44" s="753"/>
      <c r="BT44" s="753"/>
      <c r="BU44" s="753"/>
      <c r="BV44" s="753"/>
      <c r="BW44" s="753"/>
      <c r="BX44" s="753"/>
      <c r="BY44" s="753"/>
      <c r="BZ44" s="753"/>
      <c r="CA44" s="753"/>
      <c r="CB44" s="753"/>
      <c r="CC44" s="753"/>
      <c r="CD44" s="753"/>
      <c r="CE44" s="753"/>
      <c r="CF44" s="753"/>
      <c r="CG44" s="753"/>
      <c r="CH44" s="753"/>
      <c r="CI44" s="753"/>
      <c r="CJ44" s="753"/>
      <c r="CK44" s="753"/>
      <c r="CL44" s="753"/>
      <c r="CM44" s="753"/>
      <c r="CN44" s="753"/>
      <c r="CO44" s="753"/>
      <c r="CP44" s="753"/>
      <c r="CQ44" s="753"/>
      <c r="CR44" s="753"/>
      <c r="CS44" s="753"/>
      <c r="CT44" s="753"/>
      <c r="CU44" s="753"/>
      <c r="CV44" s="753"/>
      <c r="CW44" s="753"/>
      <c r="CX44" s="753"/>
      <c r="CY44" s="753"/>
      <c r="CZ44" s="753"/>
      <c r="DA44" s="753"/>
      <c r="DB44" s="753"/>
      <c r="DC44" s="753"/>
      <c r="DD44" s="753"/>
      <c r="DE44" s="753"/>
      <c r="DF44" s="753"/>
      <c r="DG44" s="753"/>
      <c r="DH44" s="753"/>
      <c r="DI44" s="753"/>
      <c r="DJ44" s="753"/>
      <c r="DK44" s="753"/>
      <c r="DL44" s="753"/>
      <c r="DM44" s="753"/>
      <c r="DN44" s="753"/>
      <c r="DO44" s="753"/>
      <c r="DP44" s="753"/>
      <c r="DQ44" s="753"/>
      <c r="DR44" s="753"/>
      <c r="DS44" s="753"/>
      <c r="DT44" s="753"/>
      <c r="DU44" s="753"/>
      <c r="DV44" s="753"/>
      <c r="DW44" s="753"/>
      <c r="DX44" s="753"/>
      <c r="DY44" s="753"/>
      <c r="DZ44" s="753"/>
      <c r="EA44" s="753"/>
      <c r="EB44" s="753"/>
      <c r="EC44" s="754"/>
      <c r="ED44" s="50"/>
      <c r="EQ44" s="65"/>
      <c r="ER44" s="70"/>
      <c r="ES44" s="70"/>
      <c r="ET44" s="70"/>
      <c r="EU44" s="70"/>
      <c r="EV44" s="50"/>
    </row>
    <row r="45" spans="1:152" ht="6.95" customHeight="1" x14ac:dyDescent="0.2"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Q45" s="65"/>
      <c r="ER45" s="70"/>
      <c r="ES45" s="70"/>
      <c r="ET45" s="70"/>
      <c r="EU45" s="70"/>
      <c r="EV45" s="50"/>
    </row>
    <row r="46" spans="1:152" ht="6.95" customHeight="1" x14ac:dyDescent="0.2">
      <c r="T46" s="216"/>
      <c r="U46" s="216"/>
      <c r="AR46" s="821"/>
      <c r="AS46" s="822"/>
      <c r="BP46" s="45"/>
      <c r="BQ46" s="45"/>
      <c r="CN46" s="45"/>
      <c r="CO46" s="45"/>
      <c r="DL46" s="45"/>
      <c r="DM46" s="45"/>
      <c r="EQ46" s="65"/>
      <c r="ER46" s="70"/>
      <c r="ES46" s="70"/>
      <c r="ET46" s="70"/>
      <c r="EU46" s="70"/>
      <c r="EV46" s="50"/>
    </row>
    <row r="47" spans="1:152" ht="6.95" customHeight="1" x14ac:dyDescent="0.2">
      <c r="C47" s="75"/>
      <c r="D47" s="75"/>
      <c r="E47" s="145"/>
      <c r="H47" s="14"/>
      <c r="I47" s="14"/>
      <c r="J47" s="14"/>
      <c r="K47" s="14"/>
      <c r="L47" s="14"/>
      <c r="M47" s="14"/>
      <c r="N47" s="14"/>
      <c r="O47" s="14"/>
      <c r="P47" s="14"/>
      <c r="EQ47" s="65"/>
      <c r="ER47" s="70"/>
      <c r="ES47" s="70"/>
      <c r="ET47" s="70"/>
      <c r="EU47" s="70"/>
      <c r="EV47" s="50"/>
    </row>
    <row r="48" spans="1:152" ht="14.65" customHeight="1" x14ac:dyDescent="0.2">
      <c r="B48" s="144"/>
      <c r="C48" s="155" t="s">
        <v>84</v>
      </c>
      <c r="D48" s="148" t="s">
        <v>60</v>
      </c>
      <c r="E48" s="149" t="s">
        <v>61</v>
      </c>
      <c r="F48" s="47"/>
      <c r="G48" s="47"/>
      <c r="H48" s="749" t="s">
        <v>83</v>
      </c>
      <c r="I48" s="749"/>
      <c r="J48" s="749"/>
      <c r="K48" s="749"/>
      <c r="L48" s="749"/>
      <c r="M48" s="749"/>
      <c r="N48" s="749"/>
      <c r="O48" s="749"/>
      <c r="P48" s="749"/>
      <c r="Q48" s="174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EQ48" s="65"/>
      <c r="ER48" s="70"/>
      <c r="ES48" s="70"/>
      <c r="ET48" s="70"/>
      <c r="EU48" s="70"/>
      <c r="EV48" s="50"/>
    </row>
    <row r="49" spans="1:16295" ht="6.95" customHeight="1" x14ac:dyDescent="0.2">
      <c r="B49" s="144">
        <v>140</v>
      </c>
      <c r="C49" s="147" t="s">
        <v>22</v>
      </c>
      <c r="D49" s="152">
        <f>1470+1790</f>
        <v>3260</v>
      </c>
      <c r="E49" s="153">
        <f>EK11+EK16+EK20+EM22</f>
        <v>2685</v>
      </c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823"/>
      <c r="AS49" s="823"/>
      <c r="AT49" s="823"/>
      <c r="AU49" s="823"/>
      <c r="AV49" s="823"/>
      <c r="AW49" s="823"/>
      <c r="AX49" s="823"/>
      <c r="AY49" s="823"/>
      <c r="AZ49" s="823"/>
      <c r="BA49" s="823"/>
      <c r="BB49" s="823"/>
      <c r="BC49" s="823"/>
      <c r="BD49" s="823"/>
      <c r="BE49" s="823"/>
      <c r="BF49" s="823"/>
      <c r="BG49" s="823"/>
      <c r="BH49" s="823"/>
      <c r="BI49" s="823"/>
      <c r="BJ49" s="823"/>
      <c r="BK49" s="823"/>
      <c r="BL49" s="823"/>
      <c r="BM49" s="823"/>
      <c r="BN49" s="823"/>
      <c r="BO49" s="823"/>
      <c r="BP49" s="823"/>
      <c r="BQ49" s="823"/>
      <c r="BR49" s="823"/>
      <c r="BS49" s="823"/>
      <c r="BT49" s="823"/>
      <c r="BU49" s="823"/>
      <c r="BV49" s="823"/>
      <c r="BW49" s="823"/>
      <c r="BX49" s="823"/>
      <c r="BY49" s="823"/>
      <c r="BZ49" s="823"/>
      <c r="CA49" s="823"/>
      <c r="CB49" s="823"/>
      <c r="CC49" s="823"/>
      <c r="CD49" s="823"/>
      <c r="CE49" s="823"/>
      <c r="CF49" s="823"/>
      <c r="CG49" s="823"/>
      <c r="CH49" s="823"/>
      <c r="CI49" s="823"/>
      <c r="CJ49" s="823"/>
      <c r="CK49" s="823"/>
      <c r="CL49" s="823"/>
      <c r="CM49" s="823"/>
      <c r="CN49" s="823"/>
      <c r="CO49" s="823"/>
      <c r="CP49" s="823"/>
      <c r="CQ49" s="823"/>
      <c r="CR49" s="823"/>
      <c r="CS49" s="823"/>
      <c r="CT49" s="823"/>
      <c r="CU49" s="823"/>
      <c r="CV49" s="823"/>
      <c r="CW49" s="823"/>
      <c r="CX49" s="823"/>
      <c r="CY49" s="823"/>
      <c r="CZ49" s="823"/>
      <c r="DA49" s="823"/>
      <c r="DB49" s="823"/>
      <c r="DC49" s="823"/>
      <c r="DD49" s="823"/>
      <c r="DE49" s="823"/>
      <c r="DF49" s="823"/>
      <c r="DG49" s="823"/>
      <c r="DH49" s="823"/>
      <c r="DI49" s="823"/>
      <c r="DJ49" s="823"/>
      <c r="DK49" s="823"/>
      <c r="DL49" s="823"/>
      <c r="DM49" s="823"/>
      <c r="DN49" s="823"/>
      <c r="DO49" s="823"/>
      <c r="DP49" s="823"/>
      <c r="DQ49" s="823"/>
      <c r="DR49" s="823"/>
      <c r="DS49" s="823"/>
      <c r="DT49" s="823"/>
      <c r="DU49" s="823"/>
      <c r="DV49" s="823"/>
      <c r="DW49" s="823"/>
      <c r="DX49" s="823"/>
      <c r="DY49" s="824"/>
      <c r="EQ49" s="65"/>
      <c r="ER49" s="70"/>
      <c r="ES49" s="70"/>
      <c r="ET49" s="70"/>
      <c r="EU49" s="70"/>
      <c r="EV49" s="50"/>
    </row>
    <row r="50" spans="1:16295" ht="6.95" customHeight="1" x14ac:dyDescent="0.2">
      <c r="B50" s="144">
        <v>118</v>
      </c>
      <c r="C50" s="147" t="s">
        <v>24</v>
      </c>
      <c r="D50" s="152">
        <f>520+80</f>
        <v>600</v>
      </c>
      <c r="E50" s="153">
        <f>EN14+EL18+EK24+EL26</f>
        <v>10940</v>
      </c>
      <c r="F50" s="47"/>
      <c r="G50" s="240"/>
      <c r="H50" s="217"/>
      <c r="I50" s="241"/>
      <c r="J50" s="241"/>
      <c r="K50" s="241"/>
      <c r="L50" s="241"/>
      <c r="M50" s="241"/>
      <c r="N50" s="241"/>
      <c r="O50" s="242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ER50" s="10"/>
      <c r="ES50" s="10"/>
      <c r="ET50" s="10"/>
      <c r="EU50" s="10"/>
    </row>
    <row r="51" spans="1:16295" ht="6.95" customHeight="1" x14ac:dyDescent="0.2">
      <c r="B51" s="144">
        <v>100</v>
      </c>
      <c r="C51" s="147" t="s">
        <v>23</v>
      </c>
      <c r="D51" s="152">
        <f>3450+4600</f>
        <v>8050</v>
      </c>
      <c r="E51" s="153">
        <f>EK28+EN12</f>
        <v>6380</v>
      </c>
      <c r="F51" s="47"/>
      <c r="G51" s="240"/>
      <c r="H51" s="217"/>
      <c r="I51" s="241"/>
      <c r="J51" s="241"/>
      <c r="K51" s="241"/>
      <c r="L51" s="241"/>
      <c r="M51" s="241"/>
      <c r="N51" s="241"/>
      <c r="O51" s="242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</row>
    <row r="52" spans="1:16295" ht="6.95" customHeight="1" x14ac:dyDescent="0.2">
      <c r="B52" s="144">
        <v>75</v>
      </c>
      <c r="C52" s="147" t="s">
        <v>25</v>
      </c>
      <c r="D52" s="152">
        <f>660+2280</f>
        <v>2940</v>
      </c>
      <c r="E52" s="153">
        <f>EN30+EN38</f>
        <v>5920</v>
      </c>
      <c r="F52" s="47"/>
      <c r="G52" s="240"/>
      <c r="H52" s="217"/>
      <c r="I52" s="241"/>
      <c r="J52" s="241"/>
      <c r="K52" s="241"/>
      <c r="L52" s="241"/>
      <c r="M52" s="241"/>
      <c r="N52" s="241"/>
      <c r="O52" s="242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</row>
    <row r="53" spans="1:16295" ht="6.95" customHeight="1" x14ac:dyDescent="0.2">
      <c r="B53" s="144">
        <v>60</v>
      </c>
      <c r="C53" s="147" t="s">
        <v>62</v>
      </c>
      <c r="D53" s="152">
        <f>320</f>
        <v>320</v>
      </c>
      <c r="E53" s="153">
        <v>0</v>
      </c>
      <c r="F53" s="47"/>
      <c r="G53" s="240"/>
      <c r="H53" s="217">
        <v>0</v>
      </c>
      <c r="I53" s="241"/>
      <c r="J53" s="241"/>
      <c r="K53" s="241"/>
      <c r="L53" s="241"/>
      <c r="M53" s="241"/>
      <c r="N53" s="241"/>
      <c r="O53" s="242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</row>
    <row r="54" spans="1:16295" ht="6.95" customHeight="1" x14ac:dyDescent="0.2">
      <c r="B54" s="144">
        <v>35</v>
      </c>
      <c r="C54" s="147" t="s">
        <v>63</v>
      </c>
      <c r="D54" s="152">
        <f>900+430</f>
        <v>1330</v>
      </c>
      <c r="E54" s="153">
        <v>0</v>
      </c>
      <c r="F54" s="47"/>
      <c r="G54" s="240"/>
      <c r="H54" s="217"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</row>
    <row r="55" spans="1:16295" s="17" customFormat="1" ht="6.95" customHeight="1" x14ac:dyDescent="0.2">
      <c r="A55" s="1"/>
      <c r="B55" s="144"/>
      <c r="C55" s="150" t="s">
        <v>64</v>
      </c>
      <c r="D55" s="239">
        <f>SUM(D49:D54)</f>
        <v>16500</v>
      </c>
      <c r="E55" s="239">
        <f>SUM(E49:E54)</f>
        <v>25925</v>
      </c>
      <c r="F55" s="47"/>
      <c r="G55" s="47"/>
      <c r="H55" s="750">
        <f>E55-D55</f>
        <v>9425</v>
      </c>
      <c r="I55" s="750"/>
      <c r="J55" s="750"/>
      <c r="K55" s="750"/>
      <c r="L55" s="750"/>
      <c r="M55" s="750"/>
      <c r="N55" s="750"/>
      <c r="O55" s="750"/>
      <c r="P55" s="174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</row>
    <row r="56" spans="1:16295" s="17" customFormat="1" ht="6.95" customHeight="1" x14ac:dyDescent="0.2">
      <c r="A56" s="1"/>
      <c r="B56" s="144"/>
      <c r="C56" s="150" t="s">
        <v>65</v>
      </c>
      <c r="D56" s="239">
        <f>D49*$B$49+D50*$B$50+D51*$B$51+D52*$B$52+D53*$B$53+D54*$B$54</f>
        <v>1618450</v>
      </c>
      <c r="E56" s="239">
        <f>E49*$B$49+E50*$B$50+E51*$B$51+E52*$B$52+E53*$B$53+E54*$B$54</f>
        <v>2748820</v>
      </c>
      <c r="F56" s="47"/>
      <c r="G56" s="47"/>
      <c r="H56" s="747">
        <f>H55*H57</f>
        <v>924478.25757575757</v>
      </c>
      <c r="I56" s="747"/>
      <c r="J56" s="747"/>
      <c r="K56" s="747"/>
      <c r="L56" s="747"/>
      <c r="M56" s="747"/>
      <c r="N56" s="747"/>
      <c r="O56" s="747"/>
      <c r="P56" s="174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</row>
    <row r="57" spans="1:16295" s="17" customFormat="1" ht="6.95" customHeight="1" x14ac:dyDescent="0.2">
      <c r="A57" s="1"/>
      <c r="B57" s="144"/>
      <c r="C57" s="150" t="s">
        <v>66</v>
      </c>
      <c r="D57" s="244">
        <f>D56/D55</f>
        <v>98.087878787878793</v>
      </c>
      <c r="E57" s="151">
        <f>E56/E55</f>
        <v>106.02970106075217</v>
      </c>
      <c r="F57" s="47"/>
      <c r="G57" s="47"/>
      <c r="H57" s="748">
        <f>D57</f>
        <v>98.087878787878793</v>
      </c>
      <c r="I57" s="748"/>
      <c r="J57" s="748"/>
      <c r="K57" s="748"/>
      <c r="L57" s="748"/>
      <c r="M57" s="748"/>
      <c r="N57" s="748"/>
      <c r="O57" s="748"/>
      <c r="P57" s="174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</row>
    <row r="58" spans="1:16295" s="17" customFormat="1" ht="6.95" customHeight="1" x14ac:dyDescent="0.2">
      <c r="A58" s="1"/>
      <c r="B58" s="1"/>
      <c r="C58" s="10"/>
      <c r="D58" s="10"/>
      <c r="E58" s="146"/>
      <c r="F58" s="47"/>
      <c r="G58" s="47"/>
      <c r="H58" s="243"/>
      <c r="I58" s="243"/>
      <c r="J58" s="243"/>
      <c r="K58" s="243"/>
      <c r="L58" s="243"/>
      <c r="M58" s="243"/>
      <c r="N58" s="243"/>
      <c r="O58" s="243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</row>
    <row r="59" spans="1:16295" s="17" customFormat="1" ht="6.95" customHeight="1" x14ac:dyDescent="0.2">
      <c r="A59" s="1"/>
      <c r="B59" s="1"/>
      <c r="C59" s="1"/>
      <c r="D59" s="1"/>
      <c r="E59" s="46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"/>
      <c r="C60" s="1"/>
      <c r="D60" s="1"/>
      <c r="E60" s="238">
        <f>E56-D56</f>
        <v>1130370</v>
      </c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"/>
      <c r="C61" s="1"/>
      <c r="D61" s="1"/>
      <c r="E61" s="46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</sheetData>
  <mergeCells count="1789">
    <mergeCell ref="H56:O56"/>
    <mergeCell ref="H57:O57"/>
    <mergeCell ref="C44:D44"/>
    <mergeCell ref="F44:EC44"/>
    <mergeCell ref="AR46:AS46"/>
    <mergeCell ref="H48:P48"/>
    <mergeCell ref="AR49:DY49"/>
    <mergeCell ref="H55:O55"/>
    <mergeCell ref="F42:S42"/>
    <mergeCell ref="T42:AQ42"/>
    <mergeCell ref="AR42:BO42"/>
    <mergeCell ref="BP42:CM42"/>
    <mergeCell ref="CN42:DK42"/>
    <mergeCell ref="DL42:EC42"/>
    <mergeCell ref="DT41:DU41"/>
    <mergeCell ref="DV41:DW41"/>
    <mergeCell ref="DX41:DY41"/>
    <mergeCell ref="DZ41:EA41"/>
    <mergeCell ref="EB41:EC41"/>
    <mergeCell ref="BX41:BY41"/>
    <mergeCell ref="BZ41:CA41"/>
    <mergeCell ref="CB41:CC41"/>
    <mergeCell ref="CD41:CE41"/>
    <mergeCell ref="CF41:CG41"/>
    <mergeCell ref="CH41:CI41"/>
    <mergeCell ref="BL41:BM41"/>
    <mergeCell ref="BN41:BO41"/>
    <mergeCell ref="BP41:BQ41"/>
    <mergeCell ref="BR41:BS41"/>
    <mergeCell ref="BT41:BU41"/>
    <mergeCell ref="BV41:BW41"/>
    <mergeCell ref="AZ41:BA41"/>
    <mergeCell ref="EK41:EN41"/>
    <mergeCell ref="DH41:DI41"/>
    <mergeCell ref="DJ41:DK41"/>
    <mergeCell ref="DL41:DM41"/>
    <mergeCell ref="DN41:DO41"/>
    <mergeCell ref="DP41:DQ41"/>
    <mergeCell ref="DR41:DS41"/>
    <mergeCell ref="CV41:CW41"/>
    <mergeCell ref="CX41:CY41"/>
    <mergeCell ref="CZ41:DA41"/>
    <mergeCell ref="DB41:DC41"/>
    <mergeCell ref="DD41:DE41"/>
    <mergeCell ref="DF41:DG41"/>
    <mergeCell ref="CJ41:CK41"/>
    <mergeCell ref="CL41:CM41"/>
    <mergeCell ref="CN41:CO41"/>
    <mergeCell ref="CP41:CQ41"/>
    <mergeCell ref="CR41:CS41"/>
    <mergeCell ref="CT41:CU41"/>
    <mergeCell ref="BB41:BC41"/>
    <mergeCell ref="BD41:BE41"/>
    <mergeCell ref="BF41:BG41"/>
    <mergeCell ref="BH41:BI41"/>
    <mergeCell ref="BJ41:BK41"/>
    <mergeCell ref="AN41:AO41"/>
    <mergeCell ref="AP41:AQ41"/>
    <mergeCell ref="AR41:AS41"/>
    <mergeCell ref="AT41:AU41"/>
    <mergeCell ref="AV41:AW41"/>
    <mergeCell ref="AX41:AY41"/>
    <mergeCell ref="AB41:AC41"/>
    <mergeCell ref="AD41:AE41"/>
    <mergeCell ref="AF41:AG41"/>
    <mergeCell ref="AH41:AI41"/>
    <mergeCell ref="AJ41:AK41"/>
    <mergeCell ref="AL41:AM41"/>
    <mergeCell ref="P41:Q41"/>
    <mergeCell ref="R41:S41"/>
    <mergeCell ref="T41:U41"/>
    <mergeCell ref="V41:W41"/>
    <mergeCell ref="X41:Y41"/>
    <mergeCell ref="Z41:AA41"/>
    <mergeCell ref="DV39:DW39"/>
    <mergeCell ref="DX39:DY39"/>
    <mergeCell ref="DZ39:EA39"/>
    <mergeCell ref="EB39:EC39"/>
    <mergeCell ref="C41:D41"/>
    <mergeCell ref="F41:G41"/>
    <mergeCell ref="H41:I41"/>
    <mergeCell ref="J41:K41"/>
    <mergeCell ref="L41:M41"/>
    <mergeCell ref="N41:O41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DV35:DW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DJ35:DK35"/>
    <mergeCell ref="DL35:DM35"/>
    <mergeCell ref="DN35:DO35"/>
    <mergeCell ref="DP35:DQ35"/>
    <mergeCell ref="DR35:DS35"/>
    <mergeCell ref="DT35:DU35"/>
    <mergeCell ref="CX35:CY35"/>
    <mergeCell ref="CZ35:DA35"/>
    <mergeCell ref="DB35:DC35"/>
    <mergeCell ref="DD35:DE35"/>
    <mergeCell ref="DF35:DG35"/>
    <mergeCell ref="DH35:DI35"/>
    <mergeCell ref="CL35:CM35"/>
    <mergeCell ref="CN35:CO35"/>
    <mergeCell ref="CP35:CQ35"/>
    <mergeCell ref="CR35:CS35"/>
    <mergeCell ref="CT35:CU35"/>
    <mergeCell ref="CV35:CW35"/>
    <mergeCell ref="BZ35:CA35"/>
    <mergeCell ref="CB35:CC35"/>
    <mergeCell ref="CD35:CE35"/>
    <mergeCell ref="CF35:CG35"/>
    <mergeCell ref="CH35:CI35"/>
    <mergeCell ref="CJ35:CK35"/>
    <mergeCell ref="BN35:BO35"/>
    <mergeCell ref="BP35:BQ35"/>
    <mergeCell ref="BR35:BS35"/>
    <mergeCell ref="BT35:BU35"/>
    <mergeCell ref="BV35:BW35"/>
    <mergeCell ref="BX35:BY35"/>
    <mergeCell ref="BB35:BC35"/>
    <mergeCell ref="BD35:BE35"/>
    <mergeCell ref="BF35:BG35"/>
    <mergeCell ref="BH35:BI35"/>
    <mergeCell ref="BJ35:BK35"/>
    <mergeCell ref="BL35:BM35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AH35:AI35"/>
    <mergeCell ref="AJ35:AK35"/>
    <mergeCell ref="AL35:AM35"/>
    <mergeCell ref="AN35:AO35"/>
    <mergeCell ref="R35:S35"/>
    <mergeCell ref="T35:U35"/>
    <mergeCell ref="V35:W35"/>
    <mergeCell ref="X35:Y35"/>
    <mergeCell ref="Z35:AA35"/>
    <mergeCell ref="AB35:AC35"/>
    <mergeCell ref="DV34:DW34"/>
    <mergeCell ref="DX34:DY34"/>
    <mergeCell ref="DZ34:EA34"/>
    <mergeCell ref="EB34:EC34"/>
    <mergeCell ref="F35:G35"/>
    <mergeCell ref="H35:I35"/>
    <mergeCell ref="J35:K35"/>
    <mergeCell ref="L35:M35"/>
    <mergeCell ref="N35:O35"/>
    <mergeCell ref="P35:Q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R34:S34"/>
    <mergeCell ref="T34:U34"/>
    <mergeCell ref="V34:W34"/>
    <mergeCell ref="X34:Y34"/>
    <mergeCell ref="Z34:AA34"/>
    <mergeCell ref="AB34:AC34"/>
    <mergeCell ref="DV33:DW33"/>
    <mergeCell ref="DX33:DY33"/>
    <mergeCell ref="DZ33:EA33"/>
    <mergeCell ref="EB33:EC33"/>
    <mergeCell ref="F34:G34"/>
    <mergeCell ref="H34:I34"/>
    <mergeCell ref="J34:K34"/>
    <mergeCell ref="L34:M34"/>
    <mergeCell ref="N34:O34"/>
    <mergeCell ref="P34:Q34"/>
    <mergeCell ref="DJ33:DK33"/>
    <mergeCell ref="DL33:DM33"/>
    <mergeCell ref="DN33:DO33"/>
    <mergeCell ref="DP33:DQ33"/>
    <mergeCell ref="DR33:DS33"/>
    <mergeCell ref="DT33:DU33"/>
    <mergeCell ref="CX33:CY33"/>
    <mergeCell ref="CZ33:DA33"/>
    <mergeCell ref="DB33:DC33"/>
    <mergeCell ref="DD33:DE33"/>
    <mergeCell ref="DF33:DG33"/>
    <mergeCell ref="DH33:DI33"/>
    <mergeCell ref="CL33:CM33"/>
    <mergeCell ref="CN33:CO33"/>
    <mergeCell ref="CP33:CQ33"/>
    <mergeCell ref="CR33:CS33"/>
    <mergeCell ref="CT33:CU33"/>
    <mergeCell ref="CV33:CW33"/>
    <mergeCell ref="BZ33:CA33"/>
    <mergeCell ref="CB33:CC33"/>
    <mergeCell ref="CD33:CE33"/>
    <mergeCell ref="CF33:CG33"/>
    <mergeCell ref="CH33:CI33"/>
    <mergeCell ref="CJ33:CK33"/>
    <mergeCell ref="BN33:BO33"/>
    <mergeCell ref="BP33:BQ33"/>
    <mergeCell ref="BR33:BS33"/>
    <mergeCell ref="BT33:BU33"/>
    <mergeCell ref="BV33:BW33"/>
    <mergeCell ref="BX33:BY33"/>
    <mergeCell ref="BB33:BC33"/>
    <mergeCell ref="BD33:BE33"/>
    <mergeCell ref="BF33:BG33"/>
    <mergeCell ref="BH33:BI33"/>
    <mergeCell ref="BJ33:BK33"/>
    <mergeCell ref="BL33:BM33"/>
    <mergeCell ref="AP33:AQ33"/>
    <mergeCell ref="AR33:AS33"/>
    <mergeCell ref="AT33:AU33"/>
    <mergeCell ref="AV33:AW33"/>
    <mergeCell ref="AX33:AY33"/>
    <mergeCell ref="AZ33:BA33"/>
    <mergeCell ref="AD33:AE33"/>
    <mergeCell ref="AF33:AG33"/>
    <mergeCell ref="AH33:AI33"/>
    <mergeCell ref="AJ33:AK33"/>
    <mergeCell ref="AL33:AM33"/>
    <mergeCell ref="AN33:AO33"/>
    <mergeCell ref="R33:S33"/>
    <mergeCell ref="T33:U33"/>
    <mergeCell ref="V33:W33"/>
    <mergeCell ref="X33:Y33"/>
    <mergeCell ref="Z33:AA33"/>
    <mergeCell ref="AB33:AC33"/>
    <mergeCell ref="DV32:DW32"/>
    <mergeCell ref="DX32:DY32"/>
    <mergeCell ref="DZ32:EA32"/>
    <mergeCell ref="EB32:EC32"/>
    <mergeCell ref="F33:G33"/>
    <mergeCell ref="H33:I33"/>
    <mergeCell ref="J33:K33"/>
    <mergeCell ref="L33:M33"/>
    <mergeCell ref="N33:O33"/>
    <mergeCell ref="P33:Q33"/>
    <mergeCell ref="DJ32:DK32"/>
    <mergeCell ref="DL32:DM32"/>
    <mergeCell ref="DN32:DO32"/>
    <mergeCell ref="DP32:DQ32"/>
    <mergeCell ref="DR32:DS32"/>
    <mergeCell ref="DT32:DU32"/>
    <mergeCell ref="CX32:CY32"/>
    <mergeCell ref="CZ32:DA32"/>
    <mergeCell ref="DB32:DC32"/>
    <mergeCell ref="DD32:DE32"/>
    <mergeCell ref="DF32:DG32"/>
    <mergeCell ref="DH32:DI32"/>
    <mergeCell ref="CL32:CM32"/>
    <mergeCell ref="CN32:CO32"/>
    <mergeCell ref="CP32:CQ32"/>
    <mergeCell ref="CR32:CS32"/>
    <mergeCell ref="CT32:CU32"/>
    <mergeCell ref="CV32:CW32"/>
    <mergeCell ref="BZ32:CA32"/>
    <mergeCell ref="CB32:CC32"/>
    <mergeCell ref="CD32:CE32"/>
    <mergeCell ref="CF32:CG32"/>
    <mergeCell ref="R32:S32"/>
    <mergeCell ref="T32:U32"/>
    <mergeCell ref="V32:W32"/>
    <mergeCell ref="X32:Y32"/>
    <mergeCell ref="Z32:AA32"/>
    <mergeCell ref="AB32:AC32"/>
    <mergeCell ref="F32:G32"/>
    <mergeCell ref="H32:I32"/>
    <mergeCell ref="J32:K32"/>
    <mergeCell ref="L32:M32"/>
    <mergeCell ref="N32:O32"/>
    <mergeCell ref="P32:Q32"/>
    <mergeCell ref="CH32:CI32"/>
    <mergeCell ref="CJ32:CK32"/>
    <mergeCell ref="BN32:BO32"/>
    <mergeCell ref="BP32:BQ32"/>
    <mergeCell ref="BR32:BS32"/>
    <mergeCell ref="BT32:BU32"/>
    <mergeCell ref="BV32:BW32"/>
    <mergeCell ref="BX32:BY32"/>
    <mergeCell ref="BB32:BC32"/>
    <mergeCell ref="BD32:BE32"/>
    <mergeCell ref="BF32:BG32"/>
    <mergeCell ref="BH32:BI32"/>
    <mergeCell ref="BJ32:BK32"/>
    <mergeCell ref="BL32:BM32"/>
    <mergeCell ref="AP32:AQ32"/>
    <mergeCell ref="AR32:AS32"/>
    <mergeCell ref="AT32:AU32"/>
    <mergeCell ref="AV32:AW32"/>
    <mergeCell ref="AX32:AY32"/>
    <mergeCell ref="AZ32:BA32"/>
    <mergeCell ref="AZ15:BA15"/>
    <mergeCell ref="BB15:BC15"/>
    <mergeCell ref="BD15:BE15"/>
    <mergeCell ref="BF15:BG15"/>
    <mergeCell ref="BH15:BI15"/>
    <mergeCell ref="BJ15:BK15"/>
    <mergeCell ref="AN15:AO15"/>
    <mergeCell ref="AP15:AQ15"/>
    <mergeCell ref="AR15:AS15"/>
    <mergeCell ref="AT15:AU15"/>
    <mergeCell ref="AV15:AW15"/>
    <mergeCell ref="AX15:AY15"/>
    <mergeCell ref="AD32:AE32"/>
    <mergeCell ref="AF32:AG32"/>
    <mergeCell ref="AH32:AI32"/>
    <mergeCell ref="AJ32:AK32"/>
    <mergeCell ref="AL32:AM32"/>
    <mergeCell ref="AN32:AO32"/>
    <mergeCell ref="BB18:BC18"/>
    <mergeCell ref="BD18:BE18"/>
    <mergeCell ref="BF18:BG18"/>
    <mergeCell ref="BH18:BI18"/>
    <mergeCell ref="BJ18:BK18"/>
    <mergeCell ref="BH20:BI20"/>
    <mergeCell ref="BJ20:BK20"/>
    <mergeCell ref="AN26:AO26"/>
    <mergeCell ref="AP26:AQ26"/>
    <mergeCell ref="AR26:AS26"/>
    <mergeCell ref="AT26:AU26"/>
    <mergeCell ref="AV26:AW26"/>
    <mergeCell ref="AX26:AY26"/>
    <mergeCell ref="AZ26:BA26"/>
    <mergeCell ref="BL15:BM15"/>
    <mergeCell ref="BN15:BO15"/>
    <mergeCell ref="BP15:BQ15"/>
    <mergeCell ref="DT15:DU15"/>
    <mergeCell ref="DV15:DW15"/>
    <mergeCell ref="DX15:DY15"/>
    <mergeCell ref="DZ15:EA15"/>
    <mergeCell ref="EB15:EC15"/>
    <mergeCell ref="BR15:BS15"/>
    <mergeCell ref="BT15:BU15"/>
    <mergeCell ref="BV15:BW15"/>
    <mergeCell ref="DH15:DI15"/>
    <mergeCell ref="DJ15:DK15"/>
    <mergeCell ref="DL15:DM15"/>
    <mergeCell ref="DN15:DO15"/>
    <mergeCell ref="DP15:DQ15"/>
    <mergeCell ref="DR15:DS15"/>
    <mergeCell ref="CV15:CW15"/>
    <mergeCell ref="CX15:CY15"/>
    <mergeCell ref="CZ15:DA15"/>
    <mergeCell ref="DB15:DC15"/>
    <mergeCell ref="DD15:DE15"/>
    <mergeCell ref="DF15:DG15"/>
    <mergeCell ref="CJ15:CK15"/>
    <mergeCell ref="CL15:CM15"/>
    <mergeCell ref="CN15:CO15"/>
    <mergeCell ref="CP15:CQ15"/>
    <mergeCell ref="CR15:CS15"/>
    <mergeCell ref="CT15:CU15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DT14:DU14"/>
    <mergeCell ref="DV14:DW14"/>
    <mergeCell ref="AB14:AC14"/>
    <mergeCell ref="AD14:AE14"/>
    <mergeCell ref="AF14:AG14"/>
    <mergeCell ref="AH14:AI14"/>
    <mergeCell ref="AJ14:AK14"/>
    <mergeCell ref="AL14:AM14"/>
    <mergeCell ref="P14:Q14"/>
    <mergeCell ref="R14:S14"/>
    <mergeCell ref="T14:U14"/>
    <mergeCell ref="V14:W14"/>
    <mergeCell ref="X14:Y14"/>
    <mergeCell ref="Z14:AA14"/>
    <mergeCell ref="BX15:BY15"/>
    <mergeCell ref="BZ15:CA15"/>
    <mergeCell ref="CB15:CC15"/>
    <mergeCell ref="CD15:CE15"/>
    <mergeCell ref="CF15:CG15"/>
    <mergeCell ref="CH15:CI15"/>
    <mergeCell ref="DX14:DY14"/>
    <mergeCell ref="DZ14:EA14"/>
    <mergeCell ref="EB14:EC14"/>
    <mergeCell ref="BR14:BS14"/>
    <mergeCell ref="BT14:BU14"/>
    <mergeCell ref="BV14:BW14"/>
    <mergeCell ref="AZ14:BA14"/>
    <mergeCell ref="BB14:BC14"/>
    <mergeCell ref="BD14:BE14"/>
    <mergeCell ref="BF14:BG14"/>
    <mergeCell ref="BH14:BI14"/>
    <mergeCell ref="BJ14:BK14"/>
    <mergeCell ref="AN14:AO14"/>
    <mergeCell ref="AP14:AQ14"/>
    <mergeCell ref="AR14:AS14"/>
    <mergeCell ref="AT14:AU14"/>
    <mergeCell ref="AV14:AW14"/>
    <mergeCell ref="AX14:AY14"/>
    <mergeCell ref="F15:G15"/>
    <mergeCell ref="H15:I15"/>
    <mergeCell ref="J15:K15"/>
    <mergeCell ref="L15:M15"/>
    <mergeCell ref="N15:O15"/>
    <mergeCell ref="DH14:DI14"/>
    <mergeCell ref="DJ14:DK14"/>
    <mergeCell ref="DL14:DM14"/>
    <mergeCell ref="DN14:DO14"/>
    <mergeCell ref="DP14:DQ14"/>
    <mergeCell ref="DR14:DS14"/>
    <mergeCell ref="CV14:CW14"/>
    <mergeCell ref="CX14:CY14"/>
    <mergeCell ref="CZ14:DA14"/>
    <mergeCell ref="DB14:DC14"/>
    <mergeCell ref="DD14:DE14"/>
    <mergeCell ref="DF14:DG14"/>
    <mergeCell ref="CJ14:CK14"/>
    <mergeCell ref="CL14:CM14"/>
    <mergeCell ref="CN14:CO14"/>
    <mergeCell ref="CP14:CQ14"/>
    <mergeCell ref="CR14:CS14"/>
    <mergeCell ref="CT14:CU14"/>
    <mergeCell ref="BX14:BY14"/>
    <mergeCell ref="BZ14:CA14"/>
    <mergeCell ref="CB14:CC14"/>
    <mergeCell ref="CD14:CE14"/>
    <mergeCell ref="CF14:CG14"/>
    <mergeCell ref="CH14:CI14"/>
    <mergeCell ref="BL14:BM14"/>
    <mergeCell ref="BN14:BO14"/>
    <mergeCell ref="BP14:BQ14"/>
    <mergeCell ref="DT13:DU13"/>
    <mergeCell ref="DV13:DW13"/>
    <mergeCell ref="DX13:DY13"/>
    <mergeCell ref="DZ13:EA13"/>
    <mergeCell ref="EB13:EC13"/>
    <mergeCell ref="BR13:BS13"/>
    <mergeCell ref="BT13:BU13"/>
    <mergeCell ref="BV13:BW13"/>
    <mergeCell ref="AZ13:BA13"/>
    <mergeCell ref="BB13:BC13"/>
    <mergeCell ref="BD13:BE13"/>
    <mergeCell ref="BF13:BG13"/>
    <mergeCell ref="BH13:BI13"/>
    <mergeCell ref="BJ13:BK13"/>
    <mergeCell ref="AN13:AO13"/>
    <mergeCell ref="AP13:AQ13"/>
    <mergeCell ref="AR13:AS13"/>
    <mergeCell ref="AT13:AU13"/>
    <mergeCell ref="AV13:AW13"/>
    <mergeCell ref="AX13:AY13"/>
    <mergeCell ref="F14:G14"/>
    <mergeCell ref="H14:I14"/>
    <mergeCell ref="J14:K14"/>
    <mergeCell ref="L14:M14"/>
    <mergeCell ref="N14:O14"/>
    <mergeCell ref="DH13:DI13"/>
    <mergeCell ref="DJ13:DK13"/>
    <mergeCell ref="DL13:DM13"/>
    <mergeCell ref="DN13:DO13"/>
    <mergeCell ref="DP13:DQ13"/>
    <mergeCell ref="DR13:DS13"/>
    <mergeCell ref="CV13:CW13"/>
    <mergeCell ref="CX13:CY13"/>
    <mergeCell ref="CZ13:DA13"/>
    <mergeCell ref="DB13:DC13"/>
    <mergeCell ref="DD13:DE13"/>
    <mergeCell ref="DF13:DG13"/>
    <mergeCell ref="CJ13:CK13"/>
    <mergeCell ref="CL13:CM13"/>
    <mergeCell ref="CN13:CO13"/>
    <mergeCell ref="CP13:CQ13"/>
    <mergeCell ref="CR13:CS13"/>
    <mergeCell ref="CT13:CU13"/>
    <mergeCell ref="BX13:BY13"/>
    <mergeCell ref="BZ13:CA13"/>
    <mergeCell ref="CB13:CC13"/>
    <mergeCell ref="CD13:CE13"/>
    <mergeCell ref="CF13:CG13"/>
    <mergeCell ref="CH13:CI13"/>
    <mergeCell ref="BL13:BM13"/>
    <mergeCell ref="BN13:BO13"/>
    <mergeCell ref="BP13:BQ13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DV12:DW12"/>
    <mergeCell ref="DX12:DY12"/>
    <mergeCell ref="DZ12:EA12"/>
    <mergeCell ref="EB12:EC12"/>
    <mergeCell ref="EV12:EW12"/>
    <mergeCell ref="BT12:BU12"/>
    <mergeCell ref="BV12:BW12"/>
    <mergeCell ref="BX12:BY12"/>
    <mergeCell ref="BB12:BC12"/>
    <mergeCell ref="BD12:BE12"/>
    <mergeCell ref="BF12:BG12"/>
    <mergeCell ref="BH12:BI12"/>
    <mergeCell ref="BJ12:BK12"/>
    <mergeCell ref="BL12:BM12"/>
    <mergeCell ref="AP12:AQ12"/>
    <mergeCell ref="AR12:AS12"/>
    <mergeCell ref="AT12:AU12"/>
    <mergeCell ref="AV12:AW12"/>
    <mergeCell ref="AX12:AY12"/>
    <mergeCell ref="AZ12:BA12"/>
    <mergeCell ref="F13:G13"/>
    <mergeCell ref="H13:I13"/>
    <mergeCell ref="J13:K13"/>
    <mergeCell ref="L13:M13"/>
    <mergeCell ref="N13:O13"/>
    <mergeCell ref="DJ12:DK12"/>
    <mergeCell ref="DL12:DM12"/>
    <mergeCell ref="DN12:DO12"/>
    <mergeCell ref="DP12:DQ12"/>
    <mergeCell ref="DR12:DS12"/>
    <mergeCell ref="DT12:DU12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BZ12:CA12"/>
    <mergeCell ref="CB12:CC12"/>
    <mergeCell ref="CD12:CE12"/>
    <mergeCell ref="CF12:CG12"/>
    <mergeCell ref="CH12:CI12"/>
    <mergeCell ref="CJ12:CK12"/>
    <mergeCell ref="BN12:BO12"/>
    <mergeCell ref="BP12:BQ12"/>
    <mergeCell ref="BR12:BS12"/>
    <mergeCell ref="AD12:AE12"/>
    <mergeCell ref="AF12:AG12"/>
    <mergeCell ref="AH12:AI12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X11:DY11"/>
    <mergeCell ref="DZ11:EA11"/>
    <mergeCell ref="EB11:EC11"/>
    <mergeCell ref="EV11:EW11"/>
    <mergeCell ref="F12:G12"/>
    <mergeCell ref="H12:I12"/>
    <mergeCell ref="J12:K12"/>
    <mergeCell ref="L12:M12"/>
    <mergeCell ref="N12:O12"/>
    <mergeCell ref="P12:Q12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DH11:DI11"/>
    <mergeCell ref="DJ11:DK11"/>
    <mergeCell ref="CN11:CO11"/>
    <mergeCell ref="CP11:CQ11"/>
    <mergeCell ref="CR11:CS11"/>
    <mergeCell ref="CT11:CU11"/>
    <mergeCell ref="CV11:CW11"/>
    <mergeCell ref="CX11:CY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BD11:BE11"/>
    <mergeCell ref="BF11:BG11"/>
    <mergeCell ref="BH11:BI11"/>
    <mergeCell ref="BJ11:BK11"/>
    <mergeCell ref="BL11:BM11"/>
    <mergeCell ref="BN11:BO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DX10:DY10"/>
    <mergeCell ref="DZ10:EA10"/>
    <mergeCell ref="EB10:EC10"/>
    <mergeCell ref="F11:G11"/>
    <mergeCell ref="H11:I11"/>
    <mergeCell ref="J11:K11"/>
    <mergeCell ref="L11:M11"/>
    <mergeCell ref="N11:O11"/>
    <mergeCell ref="P11:Q11"/>
    <mergeCell ref="R11:S11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AR10:AS10"/>
    <mergeCell ref="AT10:AU10"/>
    <mergeCell ref="AV10:AW10"/>
    <mergeCell ref="AX10:AY10"/>
    <mergeCell ref="AZ10:BA10"/>
    <mergeCell ref="BB10:BC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DZ7:EA7"/>
    <mergeCell ref="EB7:EC7"/>
    <mergeCell ref="EM9:EN9"/>
    <mergeCell ref="F10:G10"/>
    <mergeCell ref="H10:I10"/>
    <mergeCell ref="J10:K10"/>
    <mergeCell ref="L10:M10"/>
    <mergeCell ref="N10:O10"/>
    <mergeCell ref="P10:Q10"/>
    <mergeCell ref="R10:S10"/>
    <mergeCell ref="DN7:DO7"/>
    <mergeCell ref="DP7:DQ7"/>
    <mergeCell ref="DR7:DS7"/>
    <mergeCell ref="DT7:DU7"/>
    <mergeCell ref="DV7:DW7"/>
    <mergeCell ref="DX7:DY7"/>
    <mergeCell ref="DB7:DC7"/>
    <mergeCell ref="DD7:DE7"/>
    <mergeCell ref="DF7:DG7"/>
    <mergeCell ref="DH7:DI7"/>
    <mergeCell ref="DJ7:DK7"/>
    <mergeCell ref="DL7:DM7"/>
    <mergeCell ref="CP7:CQ7"/>
    <mergeCell ref="CR7:CS7"/>
    <mergeCell ref="CT7:CU7"/>
    <mergeCell ref="CV7:CW7"/>
    <mergeCell ref="CX7:CY7"/>
    <mergeCell ref="CZ7:DA7"/>
    <mergeCell ref="CD7:CE7"/>
    <mergeCell ref="CF7:CG7"/>
    <mergeCell ref="CH7:CI7"/>
    <mergeCell ref="CJ7:CK7"/>
    <mergeCell ref="V7:W7"/>
    <mergeCell ref="X7:Y7"/>
    <mergeCell ref="Z7:AA7"/>
    <mergeCell ref="AB7:AC7"/>
    <mergeCell ref="AD7:AE7"/>
    <mergeCell ref="AF7:AG7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T7:U7"/>
    <mergeCell ref="F6:S6"/>
    <mergeCell ref="T6:AQ6"/>
    <mergeCell ref="AR6:BO6"/>
    <mergeCell ref="BP6:CM6"/>
    <mergeCell ref="CN6:DK6"/>
    <mergeCell ref="DL6:EC6"/>
    <mergeCell ref="CL7:CM7"/>
    <mergeCell ref="CN7:CO7"/>
    <mergeCell ref="BR7:BS7"/>
    <mergeCell ref="BT7:BU7"/>
    <mergeCell ref="BV7:BW7"/>
    <mergeCell ref="BX7:BY7"/>
    <mergeCell ref="BZ7:CA7"/>
    <mergeCell ref="CB7:CC7"/>
    <mergeCell ref="BF7:BG7"/>
    <mergeCell ref="BH7:BI7"/>
    <mergeCell ref="CJ3:CK3"/>
    <mergeCell ref="CL3:CM3"/>
    <mergeCell ref="BP3:BQ3"/>
    <mergeCell ref="BR3:BS3"/>
    <mergeCell ref="AH7:AI7"/>
    <mergeCell ref="AJ7:AK7"/>
    <mergeCell ref="AL7:AM7"/>
    <mergeCell ref="AN7:AO7"/>
    <mergeCell ref="AP7:AQ7"/>
    <mergeCell ref="AR7:AS7"/>
    <mergeCell ref="BJ7:BK7"/>
    <mergeCell ref="BL7:BM7"/>
    <mergeCell ref="BN7:BO7"/>
    <mergeCell ref="BP7:BQ7"/>
    <mergeCell ref="AT7:AU7"/>
    <mergeCell ref="AV7:AW7"/>
    <mergeCell ref="AX7:AY7"/>
    <mergeCell ref="AZ7:BA7"/>
    <mergeCell ref="BB7:BC7"/>
    <mergeCell ref="BD7:BE7"/>
    <mergeCell ref="AR3:AS3"/>
    <mergeCell ref="AT3:AU3"/>
    <mergeCell ref="AV3:AW3"/>
    <mergeCell ref="AX3:AY3"/>
    <mergeCell ref="AJ3:AK3"/>
    <mergeCell ref="AL3:AM3"/>
    <mergeCell ref="AN3:AO3"/>
    <mergeCell ref="AP3:AQ3"/>
    <mergeCell ref="EB3:EC3"/>
    <mergeCell ref="EM4:EN4"/>
    <mergeCell ref="B5:D5"/>
    <mergeCell ref="EM5:EN5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T3:U3"/>
    <mergeCell ref="V3:W3"/>
    <mergeCell ref="X3:Y3"/>
    <mergeCell ref="Z3:AA3"/>
    <mergeCell ref="CR3:CS3"/>
    <mergeCell ref="CT3:CU3"/>
    <mergeCell ref="CV3:CW3"/>
    <mergeCell ref="CX3:CY3"/>
    <mergeCell ref="AB3:AC3"/>
    <mergeCell ref="AD3:AE3"/>
    <mergeCell ref="CB3:CC3"/>
    <mergeCell ref="CD3:CE3"/>
    <mergeCell ref="CF3:CG3"/>
    <mergeCell ref="CH3:CI3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Z3:BA3"/>
    <mergeCell ref="BB3:BC3"/>
    <mergeCell ref="AF3:AG3"/>
    <mergeCell ref="AH3:AI3"/>
    <mergeCell ref="DX3:DY3"/>
    <mergeCell ref="DZ3:EA3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DZ16:EA16"/>
    <mergeCell ref="EB16:EC16"/>
    <mergeCell ref="T17:U17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CZ17:DA17"/>
    <mergeCell ref="DB17:DC17"/>
    <mergeCell ref="DD17:DE17"/>
    <mergeCell ref="DF17:DG17"/>
    <mergeCell ref="BP17:CC17"/>
    <mergeCell ref="V17:BO17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BL16:BM16"/>
    <mergeCell ref="BN16:BO16"/>
    <mergeCell ref="BP16:BQ16"/>
    <mergeCell ref="BR16:BS16"/>
    <mergeCell ref="BT16:BU16"/>
    <mergeCell ref="DH17:DI17"/>
    <mergeCell ref="DJ17:DK17"/>
    <mergeCell ref="DL17:DM17"/>
    <mergeCell ref="DP17:DY17"/>
    <mergeCell ref="DZ17:EA17"/>
    <mergeCell ref="EB17:EC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CN17:CO17"/>
    <mergeCell ref="CP17:CQ17"/>
    <mergeCell ref="CR17:CS17"/>
    <mergeCell ref="CT17:CU17"/>
    <mergeCell ref="CV17:CW17"/>
    <mergeCell ref="CX17:CY17"/>
    <mergeCell ref="AV18:AW18"/>
    <mergeCell ref="AX18:AY18"/>
    <mergeCell ref="AZ18:BA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P19:DQ19"/>
    <mergeCell ref="DR19:DS19"/>
    <mergeCell ref="DT19:DU19"/>
    <mergeCell ref="DV19:DW19"/>
    <mergeCell ref="DX19:DY19"/>
    <mergeCell ref="DZ19:EA19"/>
    <mergeCell ref="EB19:EC19"/>
    <mergeCell ref="AR20:AS20"/>
    <mergeCell ref="AT20:AU20"/>
    <mergeCell ref="AV20:AW20"/>
    <mergeCell ref="AX20:AY20"/>
    <mergeCell ref="AZ20:BA20"/>
    <mergeCell ref="BB20:BC20"/>
    <mergeCell ref="DF19:DG19"/>
    <mergeCell ref="DH19:DI19"/>
    <mergeCell ref="DJ19:DK19"/>
    <mergeCell ref="DN19:DO19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BD20:BE20"/>
    <mergeCell ref="BF20:BG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DB22:DC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DD22:DE22"/>
    <mergeCell ref="DF22:DG22"/>
    <mergeCell ref="DH22:DI22"/>
    <mergeCell ref="DJ22:DK22"/>
    <mergeCell ref="DL22:DM22"/>
    <mergeCell ref="DN22:DO22"/>
    <mergeCell ref="DP22:DQ22"/>
    <mergeCell ref="DR22:DS22"/>
    <mergeCell ref="DT22:DU22"/>
    <mergeCell ref="DV22:DW22"/>
    <mergeCell ref="DX22:DY22"/>
    <mergeCell ref="DZ22:EA22"/>
    <mergeCell ref="EB22:EC22"/>
    <mergeCell ref="DL23:DM23"/>
    <mergeCell ref="DX23:DY23"/>
    <mergeCell ref="DZ23:EA23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CR22:CS22"/>
    <mergeCell ref="CT22:CU22"/>
    <mergeCell ref="CV22:CW22"/>
    <mergeCell ref="CX22:CY22"/>
    <mergeCell ref="CZ22:DA22"/>
    <mergeCell ref="EB23:EC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DB25:DC25"/>
    <mergeCell ref="DD25:DE25"/>
    <mergeCell ref="DF25:DG25"/>
    <mergeCell ref="DH25:DI25"/>
    <mergeCell ref="DJ25:DK25"/>
    <mergeCell ref="DZ25:EA25"/>
    <mergeCell ref="EB25:EC25"/>
    <mergeCell ref="DL25:DM25"/>
    <mergeCell ref="DP25:DY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BB26:BC26"/>
    <mergeCell ref="BD26:BE26"/>
    <mergeCell ref="BF26:BG26"/>
    <mergeCell ref="BH26:BI26"/>
    <mergeCell ref="BJ26:BK26"/>
    <mergeCell ref="BL26:BM26"/>
    <mergeCell ref="BN26:BO26"/>
    <mergeCell ref="T27:AQ27"/>
    <mergeCell ref="AR27:BO27"/>
    <mergeCell ref="BP27:CM27"/>
    <mergeCell ref="DF27:DG27"/>
    <mergeCell ref="DH27:DI27"/>
    <mergeCell ref="DJ27:DK27"/>
    <mergeCell ref="DN27:DO27"/>
    <mergeCell ref="DP27:DQ27"/>
    <mergeCell ref="DR27:DS27"/>
    <mergeCell ref="DT27:DU27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EB27:EC27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DV27:DW27"/>
    <mergeCell ref="DX27:DY27"/>
    <mergeCell ref="DZ27:EA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CB28:CC28"/>
    <mergeCell ref="CD28:CE28"/>
    <mergeCell ref="CF28:CG28"/>
    <mergeCell ref="CH28:CI28"/>
    <mergeCell ref="CJ28:CK28"/>
    <mergeCell ref="CL28:C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CT28:CU28"/>
    <mergeCell ref="CV28:CW28"/>
    <mergeCell ref="CX28:CY28"/>
    <mergeCell ref="CZ28:DA28"/>
    <mergeCell ref="DB28:DC28"/>
    <mergeCell ref="DT29:DU29"/>
    <mergeCell ref="DV28:DW28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BO29"/>
    <mergeCell ref="BV28:BW28"/>
    <mergeCell ref="BX28:BY28"/>
    <mergeCell ref="BZ28:CA28"/>
    <mergeCell ref="DZ29:EA29"/>
    <mergeCell ref="EB29:EC29"/>
    <mergeCell ref="DH30:DI30"/>
    <mergeCell ref="DJ30:DK30"/>
    <mergeCell ref="DL30:DM30"/>
    <mergeCell ref="DB31:DC31"/>
    <mergeCell ref="DD31:DE31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T25:U25"/>
    <mergeCell ref="V25:BO25"/>
    <mergeCell ref="BP25:CC25"/>
    <mergeCell ref="AN31:AO31"/>
    <mergeCell ref="CD30:CE30"/>
    <mergeCell ref="BP29:DK29"/>
    <mergeCell ref="DL29:DM29"/>
    <mergeCell ref="DN29:DO29"/>
    <mergeCell ref="DP29:DQ29"/>
    <mergeCell ref="DR29:DS29"/>
    <mergeCell ref="AR30:AS30"/>
    <mergeCell ref="AT30:AU30"/>
    <mergeCell ref="AV30:AW30"/>
    <mergeCell ref="DV29:DW29"/>
    <mergeCell ref="DX29:DY29"/>
    <mergeCell ref="DZ30:EA30"/>
    <mergeCell ref="EB30:EC30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BP31:BQ31"/>
    <mergeCell ref="BR31:BS31"/>
    <mergeCell ref="BT31:BU31"/>
    <mergeCell ref="BV31:BW31"/>
    <mergeCell ref="BX31:BY31"/>
    <mergeCell ref="BZ31:CA31"/>
    <mergeCell ref="C30:C31"/>
    <mergeCell ref="CP31:CQ31"/>
    <mergeCell ref="CR31:CS31"/>
    <mergeCell ref="CT31:CU31"/>
    <mergeCell ref="CV31:CW31"/>
    <mergeCell ref="CX31:CY31"/>
    <mergeCell ref="CZ31:DA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T19:AQ19"/>
    <mergeCell ref="AR19:BO19"/>
    <mergeCell ref="BP19:CM19"/>
    <mergeCell ref="AR23:BO23"/>
    <mergeCell ref="BP23:DK23"/>
    <mergeCell ref="AX30:AY30"/>
    <mergeCell ref="AZ30:BA30"/>
    <mergeCell ref="BB30:BC30"/>
    <mergeCell ref="BD30:BE30"/>
    <mergeCell ref="BF30:BG30"/>
    <mergeCell ref="BH30:BI30"/>
    <mergeCell ref="AD31:AE31"/>
    <mergeCell ref="AF31:AG31"/>
    <mergeCell ref="AH31:AI31"/>
    <mergeCell ref="AJ31:AK31"/>
    <mergeCell ref="AL31:AM31"/>
    <mergeCell ref="DX30:DY30"/>
    <mergeCell ref="CV30:CW30"/>
    <mergeCell ref="CX30:CY30"/>
    <mergeCell ref="CZ30:DA30"/>
    <mergeCell ref="DB30:DC30"/>
    <mergeCell ref="DD30:DE30"/>
    <mergeCell ref="DF30:DG30"/>
    <mergeCell ref="CJ25:CK25"/>
    <mergeCell ref="CL25:CM25"/>
    <mergeCell ref="CN27:DE27"/>
    <mergeCell ref="CN25:CO25"/>
    <mergeCell ref="CP25:CQ25"/>
    <mergeCell ref="CR25:CS25"/>
    <mergeCell ref="CT25:CU25"/>
    <mergeCell ref="CV25:CW25"/>
    <mergeCell ref="CX25:CY25"/>
    <mergeCell ref="CZ25:DA25"/>
    <mergeCell ref="CJ30:CK30"/>
    <mergeCell ref="CL30:CM30"/>
    <mergeCell ref="CN30:CO30"/>
    <mergeCell ref="CP30:CQ30"/>
    <mergeCell ref="CR30:CS30"/>
    <mergeCell ref="CT30:CU30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BN31:BO31"/>
    <mergeCell ref="BJ30:BK30"/>
    <mergeCell ref="BL30:BM30"/>
    <mergeCell ref="DF31:DG31"/>
    <mergeCell ref="DH31:DI31"/>
    <mergeCell ref="DJ31:DK31"/>
    <mergeCell ref="CD25:CE25"/>
    <mergeCell ref="CF25:CG25"/>
    <mergeCell ref="CH25:CI25"/>
    <mergeCell ref="DT23:DU23"/>
    <mergeCell ref="DV23:DW23"/>
    <mergeCell ref="CN19:DE19"/>
    <mergeCell ref="DN30:DO30"/>
    <mergeCell ref="DP30:DQ30"/>
    <mergeCell ref="DR30:DS30"/>
    <mergeCell ref="DT30:DU30"/>
    <mergeCell ref="DV30:DW30"/>
    <mergeCell ref="CN31:CO31"/>
    <mergeCell ref="CF30:CG30"/>
    <mergeCell ref="CH30:CI30"/>
    <mergeCell ref="DN23:DO23"/>
    <mergeCell ref="DP23:DQ23"/>
    <mergeCell ref="DR23:DS23"/>
    <mergeCell ref="CB31:CC31"/>
    <mergeCell ref="CD31:CE31"/>
    <mergeCell ref="CF31:CG31"/>
    <mergeCell ref="CH31:CI31"/>
    <mergeCell ref="CJ31:CK31"/>
    <mergeCell ref="CL31:CM31"/>
    <mergeCell ref="CN28:CO28"/>
    <mergeCell ref="CP28:CQ28"/>
    <mergeCell ref="CR28:CS28"/>
    <mergeCell ref="F30:G30"/>
    <mergeCell ref="H30:I30"/>
    <mergeCell ref="X31:Y31"/>
    <mergeCell ref="Z31:AA31"/>
    <mergeCell ref="AB31:AC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</mergeCells>
  <pageMargins left="0.39370078740157483" right="0.19685039370078741" top="0.51181102362204722" bottom="0.55118110236220474" header="0.74803149606299213" footer="0.35433070866141736"/>
  <pageSetup paperSize="8" scale="88" fitToHeight="0" orientation="landscape" r:id="rId1"/>
  <headerFooter alignWithMargins="0">
    <oddFooter>&amp;L&amp;8Muttenz, SR&amp;CStand: &amp;D&amp;R&amp;7&amp;Z&amp;F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topLeftCell="A4" zoomScaleNormal="100" zoomScaleSheetLayoutView="100" workbookViewId="0">
      <selection activeCell="I51" sqref="I51"/>
    </sheetView>
  </sheetViews>
  <sheetFormatPr baseColWidth="10" defaultColWidth="11.5703125" defaultRowHeight="12.75" x14ac:dyDescent="0.2"/>
  <cols>
    <col min="1" max="1" width="4.140625" style="348" customWidth="1"/>
    <col min="2" max="2" width="23.85546875" style="348" customWidth="1"/>
    <col min="3" max="3" width="11.85546875" style="348" customWidth="1"/>
    <col min="4" max="4" width="11.7109375" style="348" customWidth="1"/>
    <col min="5" max="5" width="11.85546875" style="348" customWidth="1"/>
    <col min="6" max="6" width="11.140625" style="348" customWidth="1"/>
    <col min="7" max="7" width="12.42578125" style="348" customWidth="1"/>
    <col min="8" max="8" width="9" style="348" customWidth="1"/>
    <col min="9" max="9" width="13" style="348" customWidth="1"/>
    <col min="10" max="10" width="5.140625" style="348" customWidth="1"/>
    <col min="11" max="11" width="6.5703125" style="348" customWidth="1"/>
    <col min="12" max="12" width="8.42578125" style="348" customWidth="1"/>
    <col min="13" max="13" width="11.5703125" style="348" customWidth="1"/>
    <col min="14" max="14" width="8.28515625" style="348" customWidth="1"/>
    <col min="15" max="15" width="11.28515625" style="348" bestFit="1" customWidth="1"/>
    <col min="16" max="16" width="9.28515625" style="348" customWidth="1"/>
    <col min="17" max="17" width="11.28515625" style="348" customWidth="1"/>
    <col min="18" max="18" width="10.140625" style="348" customWidth="1"/>
    <col min="19" max="256" width="11.5703125" style="348"/>
    <col min="257" max="257" width="4.140625" style="348" customWidth="1"/>
    <col min="258" max="258" width="23.85546875" style="348" customWidth="1"/>
    <col min="259" max="259" width="11.85546875" style="348" customWidth="1"/>
    <col min="260" max="260" width="11.7109375" style="348" customWidth="1"/>
    <col min="261" max="261" width="11.85546875" style="348" customWidth="1"/>
    <col min="262" max="262" width="11.140625" style="348" customWidth="1"/>
    <col min="263" max="263" width="12.42578125" style="348" customWidth="1"/>
    <col min="264" max="264" width="9" style="348" customWidth="1"/>
    <col min="265" max="265" width="13" style="348" customWidth="1"/>
    <col min="266" max="266" width="5.140625" style="348" customWidth="1"/>
    <col min="267" max="267" width="6.5703125" style="348" customWidth="1"/>
    <col min="268" max="268" width="8.42578125" style="348" customWidth="1"/>
    <col min="269" max="269" width="11.5703125" style="348"/>
    <col min="270" max="270" width="8.28515625" style="348" customWidth="1"/>
    <col min="271" max="271" width="11.28515625" style="348" bestFit="1" customWidth="1"/>
    <col min="272" max="272" width="9.28515625" style="348" customWidth="1"/>
    <col min="273" max="273" width="11.28515625" style="348" customWidth="1"/>
    <col min="274" max="274" width="10.140625" style="348" customWidth="1"/>
    <col min="275" max="512" width="11.5703125" style="348"/>
    <col min="513" max="513" width="4.140625" style="348" customWidth="1"/>
    <col min="514" max="514" width="23.85546875" style="348" customWidth="1"/>
    <col min="515" max="515" width="11.85546875" style="348" customWidth="1"/>
    <col min="516" max="516" width="11.7109375" style="348" customWidth="1"/>
    <col min="517" max="517" width="11.85546875" style="348" customWidth="1"/>
    <col min="518" max="518" width="11.140625" style="348" customWidth="1"/>
    <col min="519" max="519" width="12.42578125" style="348" customWidth="1"/>
    <col min="520" max="520" width="9" style="348" customWidth="1"/>
    <col min="521" max="521" width="13" style="348" customWidth="1"/>
    <col min="522" max="522" width="5.140625" style="348" customWidth="1"/>
    <col min="523" max="523" width="6.5703125" style="348" customWidth="1"/>
    <col min="524" max="524" width="8.42578125" style="348" customWidth="1"/>
    <col min="525" max="525" width="11.5703125" style="348"/>
    <col min="526" max="526" width="8.28515625" style="348" customWidth="1"/>
    <col min="527" max="527" width="11.28515625" style="348" bestFit="1" customWidth="1"/>
    <col min="528" max="528" width="9.28515625" style="348" customWidth="1"/>
    <col min="529" max="529" width="11.28515625" style="348" customWidth="1"/>
    <col min="530" max="530" width="10.140625" style="348" customWidth="1"/>
    <col min="531" max="768" width="11.5703125" style="348"/>
    <col min="769" max="769" width="4.140625" style="348" customWidth="1"/>
    <col min="770" max="770" width="23.85546875" style="348" customWidth="1"/>
    <col min="771" max="771" width="11.85546875" style="348" customWidth="1"/>
    <col min="772" max="772" width="11.7109375" style="348" customWidth="1"/>
    <col min="773" max="773" width="11.85546875" style="348" customWidth="1"/>
    <col min="774" max="774" width="11.140625" style="348" customWidth="1"/>
    <col min="775" max="775" width="12.42578125" style="348" customWidth="1"/>
    <col min="776" max="776" width="9" style="348" customWidth="1"/>
    <col min="777" max="777" width="13" style="348" customWidth="1"/>
    <col min="778" max="778" width="5.140625" style="348" customWidth="1"/>
    <col min="779" max="779" width="6.5703125" style="348" customWidth="1"/>
    <col min="780" max="780" width="8.42578125" style="348" customWidth="1"/>
    <col min="781" max="781" width="11.5703125" style="348"/>
    <col min="782" max="782" width="8.28515625" style="348" customWidth="1"/>
    <col min="783" max="783" width="11.28515625" style="348" bestFit="1" customWidth="1"/>
    <col min="784" max="784" width="9.28515625" style="348" customWidth="1"/>
    <col min="785" max="785" width="11.28515625" style="348" customWidth="1"/>
    <col min="786" max="786" width="10.140625" style="348" customWidth="1"/>
    <col min="787" max="1024" width="11.5703125" style="348"/>
    <col min="1025" max="1025" width="4.140625" style="348" customWidth="1"/>
    <col min="1026" max="1026" width="23.85546875" style="348" customWidth="1"/>
    <col min="1027" max="1027" width="11.85546875" style="348" customWidth="1"/>
    <col min="1028" max="1028" width="11.7109375" style="348" customWidth="1"/>
    <col min="1029" max="1029" width="11.85546875" style="348" customWidth="1"/>
    <col min="1030" max="1030" width="11.140625" style="348" customWidth="1"/>
    <col min="1031" max="1031" width="12.42578125" style="348" customWidth="1"/>
    <col min="1032" max="1032" width="9" style="348" customWidth="1"/>
    <col min="1033" max="1033" width="13" style="348" customWidth="1"/>
    <col min="1034" max="1034" width="5.140625" style="348" customWidth="1"/>
    <col min="1035" max="1035" width="6.5703125" style="348" customWidth="1"/>
    <col min="1036" max="1036" width="8.42578125" style="348" customWidth="1"/>
    <col min="1037" max="1037" width="11.5703125" style="348"/>
    <col min="1038" max="1038" width="8.28515625" style="348" customWidth="1"/>
    <col min="1039" max="1039" width="11.28515625" style="348" bestFit="1" customWidth="1"/>
    <col min="1040" max="1040" width="9.28515625" style="348" customWidth="1"/>
    <col min="1041" max="1041" width="11.28515625" style="348" customWidth="1"/>
    <col min="1042" max="1042" width="10.140625" style="348" customWidth="1"/>
    <col min="1043" max="1280" width="11.5703125" style="348"/>
    <col min="1281" max="1281" width="4.140625" style="348" customWidth="1"/>
    <col min="1282" max="1282" width="23.85546875" style="348" customWidth="1"/>
    <col min="1283" max="1283" width="11.85546875" style="348" customWidth="1"/>
    <col min="1284" max="1284" width="11.7109375" style="348" customWidth="1"/>
    <col min="1285" max="1285" width="11.85546875" style="348" customWidth="1"/>
    <col min="1286" max="1286" width="11.140625" style="348" customWidth="1"/>
    <col min="1287" max="1287" width="12.42578125" style="348" customWidth="1"/>
    <col min="1288" max="1288" width="9" style="348" customWidth="1"/>
    <col min="1289" max="1289" width="13" style="348" customWidth="1"/>
    <col min="1290" max="1290" width="5.140625" style="348" customWidth="1"/>
    <col min="1291" max="1291" width="6.5703125" style="348" customWidth="1"/>
    <col min="1292" max="1292" width="8.42578125" style="348" customWidth="1"/>
    <col min="1293" max="1293" width="11.5703125" style="348"/>
    <col min="1294" max="1294" width="8.28515625" style="348" customWidth="1"/>
    <col min="1295" max="1295" width="11.28515625" style="348" bestFit="1" customWidth="1"/>
    <col min="1296" max="1296" width="9.28515625" style="348" customWidth="1"/>
    <col min="1297" max="1297" width="11.28515625" style="348" customWidth="1"/>
    <col min="1298" max="1298" width="10.140625" style="348" customWidth="1"/>
    <col min="1299" max="1536" width="11.5703125" style="348"/>
    <col min="1537" max="1537" width="4.140625" style="348" customWidth="1"/>
    <col min="1538" max="1538" width="23.85546875" style="348" customWidth="1"/>
    <col min="1539" max="1539" width="11.85546875" style="348" customWidth="1"/>
    <col min="1540" max="1540" width="11.7109375" style="348" customWidth="1"/>
    <col min="1541" max="1541" width="11.85546875" style="348" customWidth="1"/>
    <col min="1542" max="1542" width="11.140625" style="348" customWidth="1"/>
    <col min="1543" max="1543" width="12.42578125" style="348" customWidth="1"/>
    <col min="1544" max="1544" width="9" style="348" customWidth="1"/>
    <col min="1545" max="1545" width="13" style="348" customWidth="1"/>
    <col min="1546" max="1546" width="5.140625" style="348" customWidth="1"/>
    <col min="1547" max="1547" width="6.5703125" style="348" customWidth="1"/>
    <col min="1548" max="1548" width="8.42578125" style="348" customWidth="1"/>
    <col min="1549" max="1549" width="11.5703125" style="348"/>
    <col min="1550" max="1550" width="8.28515625" style="348" customWidth="1"/>
    <col min="1551" max="1551" width="11.28515625" style="348" bestFit="1" customWidth="1"/>
    <col min="1552" max="1552" width="9.28515625" style="348" customWidth="1"/>
    <col min="1553" max="1553" width="11.28515625" style="348" customWidth="1"/>
    <col min="1554" max="1554" width="10.140625" style="348" customWidth="1"/>
    <col min="1555" max="1792" width="11.5703125" style="348"/>
    <col min="1793" max="1793" width="4.140625" style="348" customWidth="1"/>
    <col min="1794" max="1794" width="23.85546875" style="348" customWidth="1"/>
    <col min="1795" max="1795" width="11.85546875" style="348" customWidth="1"/>
    <col min="1796" max="1796" width="11.7109375" style="348" customWidth="1"/>
    <col min="1797" max="1797" width="11.85546875" style="348" customWidth="1"/>
    <col min="1798" max="1798" width="11.140625" style="348" customWidth="1"/>
    <col min="1799" max="1799" width="12.42578125" style="348" customWidth="1"/>
    <col min="1800" max="1800" width="9" style="348" customWidth="1"/>
    <col min="1801" max="1801" width="13" style="348" customWidth="1"/>
    <col min="1802" max="1802" width="5.140625" style="348" customWidth="1"/>
    <col min="1803" max="1803" width="6.5703125" style="348" customWidth="1"/>
    <col min="1804" max="1804" width="8.42578125" style="348" customWidth="1"/>
    <col min="1805" max="1805" width="11.5703125" style="348"/>
    <col min="1806" max="1806" width="8.28515625" style="348" customWidth="1"/>
    <col min="1807" max="1807" width="11.28515625" style="348" bestFit="1" customWidth="1"/>
    <col min="1808" max="1808" width="9.28515625" style="348" customWidth="1"/>
    <col min="1809" max="1809" width="11.28515625" style="348" customWidth="1"/>
    <col min="1810" max="1810" width="10.140625" style="348" customWidth="1"/>
    <col min="1811" max="2048" width="11.5703125" style="348"/>
    <col min="2049" max="2049" width="4.140625" style="348" customWidth="1"/>
    <col min="2050" max="2050" width="23.85546875" style="348" customWidth="1"/>
    <col min="2051" max="2051" width="11.85546875" style="348" customWidth="1"/>
    <col min="2052" max="2052" width="11.7109375" style="348" customWidth="1"/>
    <col min="2053" max="2053" width="11.85546875" style="348" customWidth="1"/>
    <col min="2054" max="2054" width="11.140625" style="348" customWidth="1"/>
    <col min="2055" max="2055" width="12.42578125" style="348" customWidth="1"/>
    <col min="2056" max="2056" width="9" style="348" customWidth="1"/>
    <col min="2057" max="2057" width="13" style="348" customWidth="1"/>
    <col min="2058" max="2058" width="5.140625" style="348" customWidth="1"/>
    <col min="2059" max="2059" width="6.5703125" style="348" customWidth="1"/>
    <col min="2060" max="2060" width="8.42578125" style="348" customWidth="1"/>
    <col min="2061" max="2061" width="11.5703125" style="348"/>
    <col min="2062" max="2062" width="8.28515625" style="348" customWidth="1"/>
    <col min="2063" max="2063" width="11.28515625" style="348" bestFit="1" customWidth="1"/>
    <col min="2064" max="2064" width="9.28515625" style="348" customWidth="1"/>
    <col min="2065" max="2065" width="11.28515625" style="348" customWidth="1"/>
    <col min="2066" max="2066" width="10.140625" style="348" customWidth="1"/>
    <col min="2067" max="2304" width="11.5703125" style="348"/>
    <col min="2305" max="2305" width="4.140625" style="348" customWidth="1"/>
    <col min="2306" max="2306" width="23.85546875" style="348" customWidth="1"/>
    <col min="2307" max="2307" width="11.85546875" style="348" customWidth="1"/>
    <col min="2308" max="2308" width="11.7109375" style="348" customWidth="1"/>
    <col min="2309" max="2309" width="11.85546875" style="348" customWidth="1"/>
    <col min="2310" max="2310" width="11.140625" style="348" customWidth="1"/>
    <col min="2311" max="2311" width="12.42578125" style="348" customWidth="1"/>
    <col min="2312" max="2312" width="9" style="348" customWidth="1"/>
    <col min="2313" max="2313" width="13" style="348" customWidth="1"/>
    <col min="2314" max="2314" width="5.140625" style="348" customWidth="1"/>
    <col min="2315" max="2315" width="6.5703125" style="348" customWidth="1"/>
    <col min="2316" max="2316" width="8.42578125" style="348" customWidth="1"/>
    <col min="2317" max="2317" width="11.5703125" style="348"/>
    <col min="2318" max="2318" width="8.28515625" style="348" customWidth="1"/>
    <col min="2319" max="2319" width="11.28515625" style="348" bestFit="1" customWidth="1"/>
    <col min="2320" max="2320" width="9.28515625" style="348" customWidth="1"/>
    <col min="2321" max="2321" width="11.28515625" style="348" customWidth="1"/>
    <col min="2322" max="2322" width="10.140625" style="348" customWidth="1"/>
    <col min="2323" max="2560" width="11.5703125" style="348"/>
    <col min="2561" max="2561" width="4.140625" style="348" customWidth="1"/>
    <col min="2562" max="2562" width="23.85546875" style="348" customWidth="1"/>
    <col min="2563" max="2563" width="11.85546875" style="348" customWidth="1"/>
    <col min="2564" max="2564" width="11.7109375" style="348" customWidth="1"/>
    <col min="2565" max="2565" width="11.85546875" style="348" customWidth="1"/>
    <col min="2566" max="2566" width="11.140625" style="348" customWidth="1"/>
    <col min="2567" max="2567" width="12.42578125" style="348" customWidth="1"/>
    <col min="2568" max="2568" width="9" style="348" customWidth="1"/>
    <col min="2569" max="2569" width="13" style="348" customWidth="1"/>
    <col min="2570" max="2570" width="5.140625" style="348" customWidth="1"/>
    <col min="2571" max="2571" width="6.5703125" style="348" customWidth="1"/>
    <col min="2572" max="2572" width="8.42578125" style="348" customWidth="1"/>
    <col min="2573" max="2573" width="11.5703125" style="348"/>
    <col min="2574" max="2574" width="8.28515625" style="348" customWidth="1"/>
    <col min="2575" max="2575" width="11.28515625" style="348" bestFit="1" customWidth="1"/>
    <col min="2576" max="2576" width="9.28515625" style="348" customWidth="1"/>
    <col min="2577" max="2577" width="11.28515625" style="348" customWidth="1"/>
    <col min="2578" max="2578" width="10.140625" style="348" customWidth="1"/>
    <col min="2579" max="2816" width="11.5703125" style="348"/>
    <col min="2817" max="2817" width="4.140625" style="348" customWidth="1"/>
    <col min="2818" max="2818" width="23.85546875" style="348" customWidth="1"/>
    <col min="2819" max="2819" width="11.85546875" style="348" customWidth="1"/>
    <col min="2820" max="2820" width="11.7109375" style="348" customWidth="1"/>
    <col min="2821" max="2821" width="11.85546875" style="348" customWidth="1"/>
    <col min="2822" max="2822" width="11.140625" style="348" customWidth="1"/>
    <col min="2823" max="2823" width="12.42578125" style="348" customWidth="1"/>
    <col min="2824" max="2824" width="9" style="348" customWidth="1"/>
    <col min="2825" max="2825" width="13" style="348" customWidth="1"/>
    <col min="2826" max="2826" width="5.140625" style="348" customWidth="1"/>
    <col min="2827" max="2827" width="6.5703125" style="348" customWidth="1"/>
    <col min="2828" max="2828" width="8.42578125" style="348" customWidth="1"/>
    <col min="2829" max="2829" width="11.5703125" style="348"/>
    <col min="2830" max="2830" width="8.28515625" style="348" customWidth="1"/>
    <col min="2831" max="2831" width="11.28515625" style="348" bestFit="1" customWidth="1"/>
    <col min="2832" max="2832" width="9.28515625" style="348" customWidth="1"/>
    <col min="2833" max="2833" width="11.28515625" style="348" customWidth="1"/>
    <col min="2834" max="2834" width="10.140625" style="348" customWidth="1"/>
    <col min="2835" max="3072" width="11.5703125" style="348"/>
    <col min="3073" max="3073" width="4.140625" style="348" customWidth="1"/>
    <col min="3074" max="3074" width="23.85546875" style="348" customWidth="1"/>
    <col min="3075" max="3075" width="11.85546875" style="348" customWidth="1"/>
    <col min="3076" max="3076" width="11.7109375" style="348" customWidth="1"/>
    <col min="3077" max="3077" width="11.85546875" style="348" customWidth="1"/>
    <col min="3078" max="3078" width="11.140625" style="348" customWidth="1"/>
    <col min="3079" max="3079" width="12.42578125" style="348" customWidth="1"/>
    <col min="3080" max="3080" width="9" style="348" customWidth="1"/>
    <col min="3081" max="3081" width="13" style="348" customWidth="1"/>
    <col min="3082" max="3082" width="5.140625" style="348" customWidth="1"/>
    <col min="3083" max="3083" width="6.5703125" style="348" customWidth="1"/>
    <col min="3084" max="3084" width="8.42578125" style="348" customWidth="1"/>
    <col min="3085" max="3085" width="11.5703125" style="348"/>
    <col min="3086" max="3086" width="8.28515625" style="348" customWidth="1"/>
    <col min="3087" max="3087" width="11.28515625" style="348" bestFit="1" customWidth="1"/>
    <col min="3088" max="3088" width="9.28515625" style="348" customWidth="1"/>
    <col min="3089" max="3089" width="11.28515625" style="348" customWidth="1"/>
    <col min="3090" max="3090" width="10.140625" style="348" customWidth="1"/>
    <col min="3091" max="3328" width="11.5703125" style="348"/>
    <col min="3329" max="3329" width="4.140625" style="348" customWidth="1"/>
    <col min="3330" max="3330" width="23.85546875" style="348" customWidth="1"/>
    <col min="3331" max="3331" width="11.85546875" style="348" customWidth="1"/>
    <col min="3332" max="3332" width="11.7109375" style="348" customWidth="1"/>
    <col min="3333" max="3333" width="11.85546875" style="348" customWidth="1"/>
    <col min="3334" max="3334" width="11.140625" style="348" customWidth="1"/>
    <col min="3335" max="3335" width="12.42578125" style="348" customWidth="1"/>
    <col min="3336" max="3336" width="9" style="348" customWidth="1"/>
    <col min="3337" max="3337" width="13" style="348" customWidth="1"/>
    <col min="3338" max="3338" width="5.140625" style="348" customWidth="1"/>
    <col min="3339" max="3339" width="6.5703125" style="348" customWidth="1"/>
    <col min="3340" max="3340" width="8.42578125" style="348" customWidth="1"/>
    <col min="3341" max="3341" width="11.5703125" style="348"/>
    <col min="3342" max="3342" width="8.28515625" style="348" customWidth="1"/>
    <col min="3343" max="3343" width="11.28515625" style="348" bestFit="1" customWidth="1"/>
    <col min="3344" max="3344" width="9.28515625" style="348" customWidth="1"/>
    <col min="3345" max="3345" width="11.28515625" style="348" customWidth="1"/>
    <col min="3346" max="3346" width="10.140625" style="348" customWidth="1"/>
    <col min="3347" max="3584" width="11.5703125" style="348"/>
    <col min="3585" max="3585" width="4.140625" style="348" customWidth="1"/>
    <col min="3586" max="3586" width="23.85546875" style="348" customWidth="1"/>
    <col min="3587" max="3587" width="11.85546875" style="348" customWidth="1"/>
    <col min="3588" max="3588" width="11.7109375" style="348" customWidth="1"/>
    <col min="3589" max="3589" width="11.85546875" style="348" customWidth="1"/>
    <col min="3590" max="3590" width="11.140625" style="348" customWidth="1"/>
    <col min="3591" max="3591" width="12.42578125" style="348" customWidth="1"/>
    <col min="3592" max="3592" width="9" style="348" customWidth="1"/>
    <col min="3593" max="3593" width="13" style="348" customWidth="1"/>
    <col min="3594" max="3594" width="5.140625" style="348" customWidth="1"/>
    <col min="3595" max="3595" width="6.5703125" style="348" customWidth="1"/>
    <col min="3596" max="3596" width="8.42578125" style="348" customWidth="1"/>
    <col min="3597" max="3597" width="11.5703125" style="348"/>
    <col min="3598" max="3598" width="8.28515625" style="348" customWidth="1"/>
    <col min="3599" max="3599" width="11.28515625" style="348" bestFit="1" customWidth="1"/>
    <col min="3600" max="3600" width="9.28515625" style="348" customWidth="1"/>
    <col min="3601" max="3601" width="11.28515625" style="348" customWidth="1"/>
    <col min="3602" max="3602" width="10.140625" style="348" customWidth="1"/>
    <col min="3603" max="3840" width="11.5703125" style="348"/>
    <col min="3841" max="3841" width="4.140625" style="348" customWidth="1"/>
    <col min="3842" max="3842" width="23.85546875" style="348" customWidth="1"/>
    <col min="3843" max="3843" width="11.85546875" style="348" customWidth="1"/>
    <col min="3844" max="3844" width="11.7109375" style="348" customWidth="1"/>
    <col min="3845" max="3845" width="11.85546875" style="348" customWidth="1"/>
    <col min="3846" max="3846" width="11.140625" style="348" customWidth="1"/>
    <col min="3847" max="3847" width="12.42578125" style="348" customWidth="1"/>
    <col min="3848" max="3848" width="9" style="348" customWidth="1"/>
    <col min="3849" max="3849" width="13" style="348" customWidth="1"/>
    <col min="3850" max="3850" width="5.140625" style="348" customWidth="1"/>
    <col min="3851" max="3851" width="6.5703125" style="348" customWidth="1"/>
    <col min="3852" max="3852" width="8.42578125" style="348" customWidth="1"/>
    <col min="3853" max="3853" width="11.5703125" style="348"/>
    <col min="3854" max="3854" width="8.28515625" style="348" customWidth="1"/>
    <col min="3855" max="3855" width="11.28515625" style="348" bestFit="1" customWidth="1"/>
    <col min="3856" max="3856" width="9.28515625" style="348" customWidth="1"/>
    <col min="3857" max="3857" width="11.28515625" style="348" customWidth="1"/>
    <col min="3858" max="3858" width="10.140625" style="348" customWidth="1"/>
    <col min="3859" max="4096" width="11.5703125" style="348"/>
    <col min="4097" max="4097" width="4.140625" style="348" customWidth="1"/>
    <col min="4098" max="4098" width="23.85546875" style="348" customWidth="1"/>
    <col min="4099" max="4099" width="11.85546875" style="348" customWidth="1"/>
    <col min="4100" max="4100" width="11.7109375" style="348" customWidth="1"/>
    <col min="4101" max="4101" width="11.85546875" style="348" customWidth="1"/>
    <col min="4102" max="4102" width="11.140625" style="348" customWidth="1"/>
    <col min="4103" max="4103" width="12.42578125" style="348" customWidth="1"/>
    <col min="4104" max="4104" width="9" style="348" customWidth="1"/>
    <col min="4105" max="4105" width="13" style="348" customWidth="1"/>
    <col min="4106" max="4106" width="5.140625" style="348" customWidth="1"/>
    <col min="4107" max="4107" width="6.5703125" style="348" customWidth="1"/>
    <col min="4108" max="4108" width="8.42578125" style="348" customWidth="1"/>
    <col min="4109" max="4109" width="11.5703125" style="348"/>
    <col min="4110" max="4110" width="8.28515625" style="348" customWidth="1"/>
    <col min="4111" max="4111" width="11.28515625" style="348" bestFit="1" customWidth="1"/>
    <col min="4112" max="4112" width="9.28515625" style="348" customWidth="1"/>
    <col min="4113" max="4113" width="11.28515625" style="348" customWidth="1"/>
    <col min="4114" max="4114" width="10.140625" style="348" customWidth="1"/>
    <col min="4115" max="4352" width="11.5703125" style="348"/>
    <col min="4353" max="4353" width="4.140625" style="348" customWidth="1"/>
    <col min="4354" max="4354" width="23.85546875" style="348" customWidth="1"/>
    <col min="4355" max="4355" width="11.85546875" style="348" customWidth="1"/>
    <col min="4356" max="4356" width="11.7109375" style="348" customWidth="1"/>
    <col min="4357" max="4357" width="11.85546875" style="348" customWidth="1"/>
    <col min="4358" max="4358" width="11.140625" style="348" customWidth="1"/>
    <col min="4359" max="4359" width="12.42578125" style="348" customWidth="1"/>
    <col min="4360" max="4360" width="9" style="348" customWidth="1"/>
    <col min="4361" max="4361" width="13" style="348" customWidth="1"/>
    <col min="4362" max="4362" width="5.140625" style="348" customWidth="1"/>
    <col min="4363" max="4363" width="6.5703125" style="348" customWidth="1"/>
    <col min="4364" max="4364" width="8.42578125" style="348" customWidth="1"/>
    <col min="4365" max="4365" width="11.5703125" style="348"/>
    <col min="4366" max="4366" width="8.28515625" style="348" customWidth="1"/>
    <col min="4367" max="4367" width="11.28515625" style="348" bestFit="1" customWidth="1"/>
    <col min="4368" max="4368" width="9.28515625" style="348" customWidth="1"/>
    <col min="4369" max="4369" width="11.28515625" style="348" customWidth="1"/>
    <col min="4370" max="4370" width="10.140625" style="348" customWidth="1"/>
    <col min="4371" max="4608" width="11.5703125" style="348"/>
    <col min="4609" max="4609" width="4.140625" style="348" customWidth="1"/>
    <col min="4610" max="4610" width="23.85546875" style="348" customWidth="1"/>
    <col min="4611" max="4611" width="11.85546875" style="348" customWidth="1"/>
    <col min="4612" max="4612" width="11.7109375" style="348" customWidth="1"/>
    <col min="4613" max="4613" width="11.85546875" style="348" customWidth="1"/>
    <col min="4614" max="4614" width="11.140625" style="348" customWidth="1"/>
    <col min="4615" max="4615" width="12.42578125" style="348" customWidth="1"/>
    <col min="4616" max="4616" width="9" style="348" customWidth="1"/>
    <col min="4617" max="4617" width="13" style="348" customWidth="1"/>
    <col min="4618" max="4618" width="5.140625" style="348" customWidth="1"/>
    <col min="4619" max="4619" width="6.5703125" style="348" customWidth="1"/>
    <col min="4620" max="4620" width="8.42578125" style="348" customWidth="1"/>
    <col min="4621" max="4621" width="11.5703125" style="348"/>
    <col min="4622" max="4622" width="8.28515625" style="348" customWidth="1"/>
    <col min="4623" max="4623" width="11.28515625" style="348" bestFit="1" customWidth="1"/>
    <col min="4624" max="4624" width="9.28515625" style="348" customWidth="1"/>
    <col min="4625" max="4625" width="11.28515625" style="348" customWidth="1"/>
    <col min="4626" max="4626" width="10.140625" style="348" customWidth="1"/>
    <col min="4627" max="4864" width="11.5703125" style="348"/>
    <col min="4865" max="4865" width="4.140625" style="348" customWidth="1"/>
    <col min="4866" max="4866" width="23.85546875" style="348" customWidth="1"/>
    <col min="4867" max="4867" width="11.85546875" style="348" customWidth="1"/>
    <col min="4868" max="4868" width="11.7109375" style="348" customWidth="1"/>
    <col min="4869" max="4869" width="11.85546875" style="348" customWidth="1"/>
    <col min="4870" max="4870" width="11.140625" style="348" customWidth="1"/>
    <col min="4871" max="4871" width="12.42578125" style="348" customWidth="1"/>
    <col min="4872" max="4872" width="9" style="348" customWidth="1"/>
    <col min="4873" max="4873" width="13" style="348" customWidth="1"/>
    <col min="4874" max="4874" width="5.140625" style="348" customWidth="1"/>
    <col min="4875" max="4875" width="6.5703125" style="348" customWidth="1"/>
    <col min="4876" max="4876" width="8.42578125" style="348" customWidth="1"/>
    <col min="4877" max="4877" width="11.5703125" style="348"/>
    <col min="4878" max="4878" width="8.28515625" style="348" customWidth="1"/>
    <col min="4879" max="4879" width="11.28515625" style="348" bestFit="1" customWidth="1"/>
    <col min="4880" max="4880" width="9.28515625" style="348" customWidth="1"/>
    <col min="4881" max="4881" width="11.28515625" style="348" customWidth="1"/>
    <col min="4882" max="4882" width="10.140625" style="348" customWidth="1"/>
    <col min="4883" max="5120" width="11.5703125" style="348"/>
    <col min="5121" max="5121" width="4.140625" style="348" customWidth="1"/>
    <col min="5122" max="5122" width="23.85546875" style="348" customWidth="1"/>
    <col min="5123" max="5123" width="11.85546875" style="348" customWidth="1"/>
    <col min="5124" max="5124" width="11.7109375" style="348" customWidth="1"/>
    <col min="5125" max="5125" width="11.85546875" style="348" customWidth="1"/>
    <col min="5126" max="5126" width="11.140625" style="348" customWidth="1"/>
    <col min="5127" max="5127" width="12.42578125" style="348" customWidth="1"/>
    <col min="5128" max="5128" width="9" style="348" customWidth="1"/>
    <col min="5129" max="5129" width="13" style="348" customWidth="1"/>
    <col min="5130" max="5130" width="5.140625" style="348" customWidth="1"/>
    <col min="5131" max="5131" width="6.5703125" style="348" customWidth="1"/>
    <col min="5132" max="5132" width="8.42578125" style="348" customWidth="1"/>
    <col min="5133" max="5133" width="11.5703125" style="348"/>
    <col min="5134" max="5134" width="8.28515625" style="348" customWidth="1"/>
    <col min="5135" max="5135" width="11.28515625" style="348" bestFit="1" customWidth="1"/>
    <col min="5136" max="5136" width="9.28515625" style="348" customWidth="1"/>
    <col min="5137" max="5137" width="11.28515625" style="348" customWidth="1"/>
    <col min="5138" max="5138" width="10.140625" style="348" customWidth="1"/>
    <col min="5139" max="5376" width="11.5703125" style="348"/>
    <col min="5377" max="5377" width="4.140625" style="348" customWidth="1"/>
    <col min="5378" max="5378" width="23.85546875" style="348" customWidth="1"/>
    <col min="5379" max="5379" width="11.85546875" style="348" customWidth="1"/>
    <col min="5380" max="5380" width="11.7109375" style="348" customWidth="1"/>
    <col min="5381" max="5381" width="11.85546875" style="348" customWidth="1"/>
    <col min="5382" max="5382" width="11.140625" style="348" customWidth="1"/>
    <col min="5383" max="5383" width="12.42578125" style="348" customWidth="1"/>
    <col min="5384" max="5384" width="9" style="348" customWidth="1"/>
    <col min="5385" max="5385" width="13" style="348" customWidth="1"/>
    <col min="5386" max="5386" width="5.140625" style="348" customWidth="1"/>
    <col min="5387" max="5387" width="6.5703125" style="348" customWidth="1"/>
    <col min="5388" max="5388" width="8.42578125" style="348" customWidth="1"/>
    <col min="5389" max="5389" width="11.5703125" style="348"/>
    <col min="5390" max="5390" width="8.28515625" style="348" customWidth="1"/>
    <col min="5391" max="5391" width="11.28515625" style="348" bestFit="1" customWidth="1"/>
    <col min="5392" max="5392" width="9.28515625" style="348" customWidth="1"/>
    <col min="5393" max="5393" width="11.28515625" style="348" customWidth="1"/>
    <col min="5394" max="5394" width="10.140625" style="348" customWidth="1"/>
    <col min="5395" max="5632" width="11.5703125" style="348"/>
    <col min="5633" max="5633" width="4.140625" style="348" customWidth="1"/>
    <col min="5634" max="5634" width="23.85546875" style="348" customWidth="1"/>
    <col min="5635" max="5635" width="11.85546875" style="348" customWidth="1"/>
    <col min="5636" max="5636" width="11.7109375" style="348" customWidth="1"/>
    <col min="5637" max="5637" width="11.85546875" style="348" customWidth="1"/>
    <col min="5638" max="5638" width="11.140625" style="348" customWidth="1"/>
    <col min="5639" max="5639" width="12.42578125" style="348" customWidth="1"/>
    <col min="5640" max="5640" width="9" style="348" customWidth="1"/>
    <col min="5641" max="5641" width="13" style="348" customWidth="1"/>
    <col min="5642" max="5642" width="5.140625" style="348" customWidth="1"/>
    <col min="5643" max="5643" width="6.5703125" style="348" customWidth="1"/>
    <col min="5644" max="5644" width="8.42578125" style="348" customWidth="1"/>
    <col min="5645" max="5645" width="11.5703125" style="348"/>
    <col min="5646" max="5646" width="8.28515625" style="348" customWidth="1"/>
    <col min="5647" max="5647" width="11.28515625" style="348" bestFit="1" customWidth="1"/>
    <col min="5648" max="5648" width="9.28515625" style="348" customWidth="1"/>
    <col min="5649" max="5649" width="11.28515625" style="348" customWidth="1"/>
    <col min="5650" max="5650" width="10.140625" style="348" customWidth="1"/>
    <col min="5651" max="5888" width="11.5703125" style="348"/>
    <col min="5889" max="5889" width="4.140625" style="348" customWidth="1"/>
    <col min="5890" max="5890" width="23.85546875" style="348" customWidth="1"/>
    <col min="5891" max="5891" width="11.85546875" style="348" customWidth="1"/>
    <col min="5892" max="5892" width="11.7109375" style="348" customWidth="1"/>
    <col min="5893" max="5893" width="11.85546875" style="348" customWidth="1"/>
    <col min="5894" max="5894" width="11.140625" style="348" customWidth="1"/>
    <col min="5895" max="5895" width="12.42578125" style="348" customWidth="1"/>
    <col min="5896" max="5896" width="9" style="348" customWidth="1"/>
    <col min="5897" max="5897" width="13" style="348" customWidth="1"/>
    <col min="5898" max="5898" width="5.140625" style="348" customWidth="1"/>
    <col min="5899" max="5899" width="6.5703125" style="348" customWidth="1"/>
    <col min="5900" max="5900" width="8.42578125" style="348" customWidth="1"/>
    <col min="5901" max="5901" width="11.5703125" style="348"/>
    <col min="5902" max="5902" width="8.28515625" style="348" customWidth="1"/>
    <col min="5903" max="5903" width="11.28515625" style="348" bestFit="1" customWidth="1"/>
    <col min="5904" max="5904" width="9.28515625" style="348" customWidth="1"/>
    <col min="5905" max="5905" width="11.28515625" style="348" customWidth="1"/>
    <col min="5906" max="5906" width="10.140625" style="348" customWidth="1"/>
    <col min="5907" max="6144" width="11.5703125" style="348"/>
    <col min="6145" max="6145" width="4.140625" style="348" customWidth="1"/>
    <col min="6146" max="6146" width="23.85546875" style="348" customWidth="1"/>
    <col min="6147" max="6147" width="11.85546875" style="348" customWidth="1"/>
    <col min="6148" max="6148" width="11.7109375" style="348" customWidth="1"/>
    <col min="6149" max="6149" width="11.85546875" style="348" customWidth="1"/>
    <col min="6150" max="6150" width="11.140625" style="348" customWidth="1"/>
    <col min="6151" max="6151" width="12.42578125" style="348" customWidth="1"/>
    <col min="6152" max="6152" width="9" style="348" customWidth="1"/>
    <col min="6153" max="6153" width="13" style="348" customWidth="1"/>
    <col min="6154" max="6154" width="5.140625" style="348" customWidth="1"/>
    <col min="6155" max="6155" width="6.5703125" style="348" customWidth="1"/>
    <col min="6156" max="6156" width="8.42578125" style="348" customWidth="1"/>
    <col min="6157" max="6157" width="11.5703125" style="348"/>
    <col min="6158" max="6158" width="8.28515625" style="348" customWidth="1"/>
    <col min="6159" max="6159" width="11.28515625" style="348" bestFit="1" customWidth="1"/>
    <col min="6160" max="6160" width="9.28515625" style="348" customWidth="1"/>
    <col min="6161" max="6161" width="11.28515625" style="348" customWidth="1"/>
    <col min="6162" max="6162" width="10.140625" style="348" customWidth="1"/>
    <col min="6163" max="6400" width="11.5703125" style="348"/>
    <col min="6401" max="6401" width="4.140625" style="348" customWidth="1"/>
    <col min="6402" max="6402" width="23.85546875" style="348" customWidth="1"/>
    <col min="6403" max="6403" width="11.85546875" style="348" customWidth="1"/>
    <col min="6404" max="6404" width="11.7109375" style="348" customWidth="1"/>
    <col min="6405" max="6405" width="11.85546875" style="348" customWidth="1"/>
    <col min="6406" max="6406" width="11.140625" style="348" customWidth="1"/>
    <col min="6407" max="6407" width="12.42578125" style="348" customWidth="1"/>
    <col min="6408" max="6408" width="9" style="348" customWidth="1"/>
    <col min="6409" max="6409" width="13" style="348" customWidth="1"/>
    <col min="6410" max="6410" width="5.140625" style="348" customWidth="1"/>
    <col min="6411" max="6411" width="6.5703125" style="348" customWidth="1"/>
    <col min="6412" max="6412" width="8.42578125" style="348" customWidth="1"/>
    <col min="6413" max="6413" width="11.5703125" style="348"/>
    <col min="6414" max="6414" width="8.28515625" style="348" customWidth="1"/>
    <col min="6415" max="6415" width="11.28515625" style="348" bestFit="1" customWidth="1"/>
    <col min="6416" max="6416" width="9.28515625" style="348" customWidth="1"/>
    <col min="6417" max="6417" width="11.28515625" style="348" customWidth="1"/>
    <col min="6418" max="6418" width="10.140625" style="348" customWidth="1"/>
    <col min="6419" max="6656" width="11.5703125" style="348"/>
    <col min="6657" max="6657" width="4.140625" style="348" customWidth="1"/>
    <col min="6658" max="6658" width="23.85546875" style="348" customWidth="1"/>
    <col min="6659" max="6659" width="11.85546875" style="348" customWidth="1"/>
    <col min="6660" max="6660" width="11.7109375" style="348" customWidth="1"/>
    <col min="6661" max="6661" width="11.85546875" style="348" customWidth="1"/>
    <col min="6662" max="6662" width="11.140625" style="348" customWidth="1"/>
    <col min="6663" max="6663" width="12.42578125" style="348" customWidth="1"/>
    <col min="6664" max="6664" width="9" style="348" customWidth="1"/>
    <col min="6665" max="6665" width="13" style="348" customWidth="1"/>
    <col min="6666" max="6666" width="5.140625" style="348" customWidth="1"/>
    <col min="6667" max="6667" width="6.5703125" style="348" customWidth="1"/>
    <col min="6668" max="6668" width="8.42578125" style="348" customWidth="1"/>
    <col min="6669" max="6669" width="11.5703125" style="348"/>
    <col min="6670" max="6670" width="8.28515625" style="348" customWidth="1"/>
    <col min="6671" max="6671" width="11.28515625" style="348" bestFit="1" customWidth="1"/>
    <col min="6672" max="6672" width="9.28515625" style="348" customWidth="1"/>
    <col min="6673" max="6673" width="11.28515625" style="348" customWidth="1"/>
    <col min="6674" max="6674" width="10.140625" style="348" customWidth="1"/>
    <col min="6675" max="6912" width="11.5703125" style="348"/>
    <col min="6913" max="6913" width="4.140625" style="348" customWidth="1"/>
    <col min="6914" max="6914" width="23.85546875" style="348" customWidth="1"/>
    <col min="6915" max="6915" width="11.85546875" style="348" customWidth="1"/>
    <col min="6916" max="6916" width="11.7109375" style="348" customWidth="1"/>
    <col min="6917" max="6917" width="11.85546875" style="348" customWidth="1"/>
    <col min="6918" max="6918" width="11.140625" style="348" customWidth="1"/>
    <col min="6919" max="6919" width="12.42578125" style="348" customWidth="1"/>
    <col min="6920" max="6920" width="9" style="348" customWidth="1"/>
    <col min="6921" max="6921" width="13" style="348" customWidth="1"/>
    <col min="6922" max="6922" width="5.140625" style="348" customWidth="1"/>
    <col min="6923" max="6923" width="6.5703125" style="348" customWidth="1"/>
    <col min="6924" max="6924" width="8.42578125" style="348" customWidth="1"/>
    <col min="6925" max="6925" width="11.5703125" style="348"/>
    <col min="6926" max="6926" width="8.28515625" style="348" customWidth="1"/>
    <col min="6927" max="6927" width="11.28515625" style="348" bestFit="1" customWidth="1"/>
    <col min="6928" max="6928" width="9.28515625" style="348" customWidth="1"/>
    <col min="6929" max="6929" width="11.28515625" style="348" customWidth="1"/>
    <col min="6930" max="6930" width="10.140625" style="348" customWidth="1"/>
    <col min="6931" max="7168" width="11.5703125" style="348"/>
    <col min="7169" max="7169" width="4.140625" style="348" customWidth="1"/>
    <col min="7170" max="7170" width="23.85546875" style="348" customWidth="1"/>
    <col min="7171" max="7171" width="11.85546875" style="348" customWidth="1"/>
    <col min="7172" max="7172" width="11.7109375" style="348" customWidth="1"/>
    <col min="7173" max="7173" width="11.85546875" style="348" customWidth="1"/>
    <col min="7174" max="7174" width="11.140625" style="348" customWidth="1"/>
    <col min="7175" max="7175" width="12.42578125" style="348" customWidth="1"/>
    <col min="7176" max="7176" width="9" style="348" customWidth="1"/>
    <col min="7177" max="7177" width="13" style="348" customWidth="1"/>
    <col min="7178" max="7178" width="5.140625" style="348" customWidth="1"/>
    <col min="7179" max="7179" width="6.5703125" style="348" customWidth="1"/>
    <col min="7180" max="7180" width="8.42578125" style="348" customWidth="1"/>
    <col min="7181" max="7181" width="11.5703125" style="348"/>
    <col min="7182" max="7182" width="8.28515625" style="348" customWidth="1"/>
    <col min="7183" max="7183" width="11.28515625" style="348" bestFit="1" customWidth="1"/>
    <col min="7184" max="7184" width="9.28515625" style="348" customWidth="1"/>
    <col min="7185" max="7185" width="11.28515625" style="348" customWidth="1"/>
    <col min="7186" max="7186" width="10.140625" style="348" customWidth="1"/>
    <col min="7187" max="7424" width="11.5703125" style="348"/>
    <col min="7425" max="7425" width="4.140625" style="348" customWidth="1"/>
    <col min="7426" max="7426" width="23.85546875" style="348" customWidth="1"/>
    <col min="7427" max="7427" width="11.85546875" style="348" customWidth="1"/>
    <col min="7428" max="7428" width="11.7109375" style="348" customWidth="1"/>
    <col min="7429" max="7429" width="11.85546875" style="348" customWidth="1"/>
    <col min="7430" max="7430" width="11.140625" style="348" customWidth="1"/>
    <col min="7431" max="7431" width="12.42578125" style="348" customWidth="1"/>
    <col min="7432" max="7432" width="9" style="348" customWidth="1"/>
    <col min="7433" max="7433" width="13" style="348" customWidth="1"/>
    <col min="7434" max="7434" width="5.140625" style="348" customWidth="1"/>
    <col min="7435" max="7435" width="6.5703125" style="348" customWidth="1"/>
    <col min="7436" max="7436" width="8.42578125" style="348" customWidth="1"/>
    <col min="7437" max="7437" width="11.5703125" style="348"/>
    <col min="7438" max="7438" width="8.28515625" style="348" customWidth="1"/>
    <col min="7439" max="7439" width="11.28515625" style="348" bestFit="1" customWidth="1"/>
    <col min="7440" max="7440" width="9.28515625" style="348" customWidth="1"/>
    <col min="7441" max="7441" width="11.28515625" style="348" customWidth="1"/>
    <col min="7442" max="7442" width="10.140625" style="348" customWidth="1"/>
    <col min="7443" max="7680" width="11.5703125" style="348"/>
    <col min="7681" max="7681" width="4.140625" style="348" customWidth="1"/>
    <col min="7682" max="7682" width="23.85546875" style="348" customWidth="1"/>
    <col min="7683" max="7683" width="11.85546875" style="348" customWidth="1"/>
    <col min="7684" max="7684" width="11.7109375" style="348" customWidth="1"/>
    <col min="7685" max="7685" width="11.85546875" style="348" customWidth="1"/>
    <col min="7686" max="7686" width="11.140625" style="348" customWidth="1"/>
    <col min="7687" max="7687" width="12.42578125" style="348" customWidth="1"/>
    <col min="7688" max="7688" width="9" style="348" customWidth="1"/>
    <col min="7689" max="7689" width="13" style="348" customWidth="1"/>
    <col min="7690" max="7690" width="5.140625" style="348" customWidth="1"/>
    <col min="7691" max="7691" width="6.5703125" style="348" customWidth="1"/>
    <col min="7692" max="7692" width="8.42578125" style="348" customWidth="1"/>
    <col min="7693" max="7693" width="11.5703125" style="348"/>
    <col min="7694" max="7694" width="8.28515625" style="348" customWidth="1"/>
    <col min="7695" max="7695" width="11.28515625" style="348" bestFit="1" customWidth="1"/>
    <col min="7696" max="7696" width="9.28515625" style="348" customWidth="1"/>
    <col min="7697" max="7697" width="11.28515625" style="348" customWidth="1"/>
    <col min="7698" max="7698" width="10.140625" style="348" customWidth="1"/>
    <col min="7699" max="7936" width="11.5703125" style="348"/>
    <col min="7937" max="7937" width="4.140625" style="348" customWidth="1"/>
    <col min="7938" max="7938" width="23.85546875" style="348" customWidth="1"/>
    <col min="7939" max="7939" width="11.85546875" style="348" customWidth="1"/>
    <col min="7940" max="7940" width="11.7109375" style="348" customWidth="1"/>
    <col min="7941" max="7941" width="11.85546875" style="348" customWidth="1"/>
    <col min="7942" max="7942" width="11.140625" style="348" customWidth="1"/>
    <col min="7943" max="7943" width="12.42578125" style="348" customWidth="1"/>
    <col min="7944" max="7944" width="9" style="348" customWidth="1"/>
    <col min="7945" max="7945" width="13" style="348" customWidth="1"/>
    <col min="7946" max="7946" width="5.140625" style="348" customWidth="1"/>
    <col min="7947" max="7947" width="6.5703125" style="348" customWidth="1"/>
    <col min="7948" max="7948" width="8.42578125" style="348" customWidth="1"/>
    <col min="7949" max="7949" width="11.5703125" style="348"/>
    <col min="7950" max="7950" width="8.28515625" style="348" customWidth="1"/>
    <col min="7951" max="7951" width="11.28515625" style="348" bestFit="1" customWidth="1"/>
    <col min="7952" max="7952" width="9.28515625" style="348" customWidth="1"/>
    <col min="7953" max="7953" width="11.28515625" style="348" customWidth="1"/>
    <col min="7954" max="7954" width="10.140625" style="348" customWidth="1"/>
    <col min="7955" max="8192" width="11.5703125" style="348"/>
    <col min="8193" max="8193" width="4.140625" style="348" customWidth="1"/>
    <col min="8194" max="8194" width="23.85546875" style="348" customWidth="1"/>
    <col min="8195" max="8195" width="11.85546875" style="348" customWidth="1"/>
    <col min="8196" max="8196" width="11.7109375" style="348" customWidth="1"/>
    <col min="8197" max="8197" width="11.85546875" style="348" customWidth="1"/>
    <col min="8198" max="8198" width="11.140625" style="348" customWidth="1"/>
    <col min="8199" max="8199" width="12.42578125" style="348" customWidth="1"/>
    <col min="8200" max="8200" width="9" style="348" customWidth="1"/>
    <col min="8201" max="8201" width="13" style="348" customWidth="1"/>
    <col min="8202" max="8202" width="5.140625" style="348" customWidth="1"/>
    <col min="8203" max="8203" width="6.5703125" style="348" customWidth="1"/>
    <col min="8204" max="8204" width="8.42578125" style="348" customWidth="1"/>
    <col min="8205" max="8205" width="11.5703125" style="348"/>
    <col min="8206" max="8206" width="8.28515625" style="348" customWidth="1"/>
    <col min="8207" max="8207" width="11.28515625" style="348" bestFit="1" customWidth="1"/>
    <col min="8208" max="8208" width="9.28515625" style="348" customWidth="1"/>
    <col min="8209" max="8209" width="11.28515625" style="348" customWidth="1"/>
    <col min="8210" max="8210" width="10.140625" style="348" customWidth="1"/>
    <col min="8211" max="8448" width="11.5703125" style="348"/>
    <col min="8449" max="8449" width="4.140625" style="348" customWidth="1"/>
    <col min="8450" max="8450" width="23.85546875" style="348" customWidth="1"/>
    <col min="8451" max="8451" width="11.85546875" style="348" customWidth="1"/>
    <col min="8452" max="8452" width="11.7109375" style="348" customWidth="1"/>
    <col min="8453" max="8453" width="11.85546875" style="348" customWidth="1"/>
    <col min="8454" max="8454" width="11.140625" style="348" customWidth="1"/>
    <col min="8455" max="8455" width="12.42578125" style="348" customWidth="1"/>
    <col min="8456" max="8456" width="9" style="348" customWidth="1"/>
    <col min="8457" max="8457" width="13" style="348" customWidth="1"/>
    <col min="8458" max="8458" width="5.140625" style="348" customWidth="1"/>
    <col min="8459" max="8459" width="6.5703125" style="348" customWidth="1"/>
    <col min="8460" max="8460" width="8.42578125" style="348" customWidth="1"/>
    <col min="8461" max="8461" width="11.5703125" style="348"/>
    <col min="8462" max="8462" width="8.28515625" style="348" customWidth="1"/>
    <col min="8463" max="8463" width="11.28515625" style="348" bestFit="1" customWidth="1"/>
    <col min="8464" max="8464" width="9.28515625" style="348" customWidth="1"/>
    <col min="8465" max="8465" width="11.28515625" style="348" customWidth="1"/>
    <col min="8466" max="8466" width="10.140625" style="348" customWidth="1"/>
    <col min="8467" max="8704" width="11.5703125" style="348"/>
    <col min="8705" max="8705" width="4.140625" style="348" customWidth="1"/>
    <col min="8706" max="8706" width="23.85546875" style="348" customWidth="1"/>
    <col min="8707" max="8707" width="11.85546875" style="348" customWidth="1"/>
    <col min="8708" max="8708" width="11.7109375" style="348" customWidth="1"/>
    <col min="8709" max="8709" width="11.85546875" style="348" customWidth="1"/>
    <col min="8710" max="8710" width="11.140625" style="348" customWidth="1"/>
    <col min="8711" max="8711" width="12.42578125" style="348" customWidth="1"/>
    <col min="8712" max="8712" width="9" style="348" customWidth="1"/>
    <col min="8713" max="8713" width="13" style="348" customWidth="1"/>
    <col min="8714" max="8714" width="5.140625" style="348" customWidth="1"/>
    <col min="8715" max="8715" width="6.5703125" style="348" customWidth="1"/>
    <col min="8716" max="8716" width="8.42578125" style="348" customWidth="1"/>
    <col min="8717" max="8717" width="11.5703125" style="348"/>
    <col min="8718" max="8718" width="8.28515625" style="348" customWidth="1"/>
    <col min="8719" max="8719" width="11.28515625" style="348" bestFit="1" customWidth="1"/>
    <col min="8720" max="8720" width="9.28515625" style="348" customWidth="1"/>
    <col min="8721" max="8721" width="11.28515625" style="348" customWidth="1"/>
    <col min="8722" max="8722" width="10.140625" style="348" customWidth="1"/>
    <col min="8723" max="8960" width="11.5703125" style="348"/>
    <col min="8961" max="8961" width="4.140625" style="348" customWidth="1"/>
    <col min="8962" max="8962" width="23.85546875" style="348" customWidth="1"/>
    <col min="8963" max="8963" width="11.85546875" style="348" customWidth="1"/>
    <col min="8964" max="8964" width="11.7109375" style="348" customWidth="1"/>
    <col min="8965" max="8965" width="11.85546875" style="348" customWidth="1"/>
    <col min="8966" max="8966" width="11.140625" style="348" customWidth="1"/>
    <col min="8967" max="8967" width="12.42578125" style="348" customWidth="1"/>
    <col min="8968" max="8968" width="9" style="348" customWidth="1"/>
    <col min="8969" max="8969" width="13" style="348" customWidth="1"/>
    <col min="8970" max="8970" width="5.140625" style="348" customWidth="1"/>
    <col min="8971" max="8971" width="6.5703125" style="348" customWidth="1"/>
    <col min="8972" max="8972" width="8.42578125" style="348" customWidth="1"/>
    <col min="8973" max="8973" width="11.5703125" style="348"/>
    <col min="8974" max="8974" width="8.28515625" style="348" customWidth="1"/>
    <col min="8975" max="8975" width="11.28515625" style="348" bestFit="1" customWidth="1"/>
    <col min="8976" max="8976" width="9.28515625" style="348" customWidth="1"/>
    <col min="8977" max="8977" width="11.28515625" style="348" customWidth="1"/>
    <col min="8978" max="8978" width="10.140625" style="348" customWidth="1"/>
    <col min="8979" max="9216" width="11.5703125" style="348"/>
    <col min="9217" max="9217" width="4.140625" style="348" customWidth="1"/>
    <col min="9218" max="9218" width="23.85546875" style="348" customWidth="1"/>
    <col min="9219" max="9219" width="11.85546875" style="348" customWidth="1"/>
    <col min="9220" max="9220" width="11.7109375" style="348" customWidth="1"/>
    <col min="9221" max="9221" width="11.85546875" style="348" customWidth="1"/>
    <col min="9222" max="9222" width="11.140625" style="348" customWidth="1"/>
    <col min="9223" max="9223" width="12.42578125" style="348" customWidth="1"/>
    <col min="9224" max="9224" width="9" style="348" customWidth="1"/>
    <col min="9225" max="9225" width="13" style="348" customWidth="1"/>
    <col min="9226" max="9226" width="5.140625" style="348" customWidth="1"/>
    <col min="9227" max="9227" width="6.5703125" style="348" customWidth="1"/>
    <col min="9228" max="9228" width="8.42578125" style="348" customWidth="1"/>
    <col min="9229" max="9229" width="11.5703125" style="348"/>
    <col min="9230" max="9230" width="8.28515625" style="348" customWidth="1"/>
    <col min="9231" max="9231" width="11.28515625" style="348" bestFit="1" customWidth="1"/>
    <col min="9232" max="9232" width="9.28515625" style="348" customWidth="1"/>
    <col min="9233" max="9233" width="11.28515625" style="348" customWidth="1"/>
    <col min="9234" max="9234" width="10.140625" style="348" customWidth="1"/>
    <col min="9235" max="9472" width="11.5703125" style="348"/>
    <col min="9473" max="9473" width="4.140625" style="348" customWidth="1"/>
    <col min="9474" max="9474" width="23.85546875" style="348" customWidth="1"/>
    <col min="9475" max="9475" width="11.85546875" style="348" customWidth="1"/>
    <col min="9476" max="9476" width="11.7109375" style="348" customWidth="1"/>
    <col min="9477" max="9477" width="11.85546875" style="348" customWidth="1"/>
    <col min="9478" max="9478" width="11.140625" style="348" customWidth="1"/>
    <col min="9479" max="9479" width="12.42578125" style="348" customWidth="1"/>
    <col min="9480" max="9480" width="9" style="348" customWidth="1"/>
    <col min="9481" max="9481" width="13" style="348" customWidth="1"/>
    <col min="9482" max="9482" width="5.140625" style="348" customWidth="1"/>
    <col min="9483" max="9483" width="6.5703125" style="348" customWidth="1"/>
    <col min="9484" max="9484" width="8.42578125" style="348" customWidth="1"/>
    <col min="9485" max="9485" width="11.5703125" style="348"/>
    <col min="9486" max="9486" width="8.28515625" style="348" customWidth="1"/>
    <col min="9487" max="9487" width="11.28515625" style="348" bestFit="1" customWidth="1"/>
    <col min="9488" max="9488" width="9.28515625" style="348" customWidth="1"/>
    <col min="9489" max="9489" width="11.28515625" style="348" customWidth="1"/>
    <col min="9490" max="9490" width="10.140625" style="348" customWidth="1"/>
    <col min="9491" max="9728" width="11.5703125" style="348"/>
    <col min="9729" max="9729" width="4.140625" style="348" customWidth="1"/>
    <col min="9730" max="9730" width="23.85546875" style="348" customWidth="1"/>
    <col min="9731" max="9731" width="11.85546875" style="348" customWidth="1"/>
    <col min="9732" max="9732" width="11.7109375" style="348" customWidth="1"/>
    <col min="9733" max="9733" width="11.85546875" style="348" customWidth="1"/>
    <col min="9734" max="9734" width="11.140625" style="348" customWidth="1"/>
    <col min="9735" max="9735" width="12.42578125" style="348" customWidth="1"/>
    <col min="9736" max="9736" width="9" style="348" customWidth="1"/>
    <col min="9737" max="9737" width="13" style="348" customWidth="1"/>
    <col min="9738" max="9738" width="5.140625" style="348" customWidth="1"/>
    <col min="9739" max="9739" width="6.5703125" style="348" customWidth="1"/>
    <col min="9740" max="9740" width="8.42578125" style="348" customWidth="1"/>
    <col min="9741" max="9741" width="11.5703125" style="348"/>
    <col min="9742" max="9742" width="8.28515625" style="348" customWidth="1"/>
    <col min="9743" max="9743" width="11.28515625" style="348" bestFit="1" customWidth="1"/>
    <col min="9744" max="9744" width="9.28515625" style="348" customWidth="1"/>
    <col min="9745" max="9745" width="11.28515625" style="348" customWidth="1"/>
    <col min="9746" max="9746" width="10.140625" style="348" customWidth="1"/>
    <col min="9747" max="9984" width="11.5703125" style="348"/>
    <col min="9985" max="9985" width="4.140625" style="348" customWidth="1"/>
    <col min="9986" max="9986" width="23.85546875" style="348" customWidth="1"/>
    <col min="9987" max="9987" width="11.85546875" style="348" customWidth="1"/>
    <col min="9988" max="9988" width="11.7109375" style="348" customWidth="1"/>
    <col min="9989" max="9989" width="11.85546875" style="348" customWidth="1"/>
    <col min="9990" max="9990" width="11.140625" style="348" customWidth="1"/>
    <col min="9991" max="9991" width="12.42578125" style="348" customWidth="1"/>
    <col min="9992" max="9992" width="9" style="348" customWidth="1"/>
    <col min="9993" max="9993" width="13" style="348" customWidth="1"/>
    <col min="9994" max="9994" width="5.140625" style="348" customWidth="1"/>
    <col min="9995" max="9995" width="6.5703125" style="348" customWidth="1"/>
    <col min="9996" max="9996" width="8.42578125" style="348" customWidth="1"/>
    <col min="9997" max="9997" width="11.5703125" style="348"/>
    <col min="9998" max="9998" width="8.28515625" style="348" customWidth="1"/>
    <col min="9999" max="9999" width="11.28515625" style="348" bestFit="1" customWidth="1"/>
    <col min="10000" max="10000" width="9.28515625" style="348" customWidth="1"/>
    <col min="10001" max="10001" width="11.28515625" style="348" customWidth="1"/>
    <col min="10002" max="10002" width="10.140625" style="348" customWidth="1"/>
    <col min="10003" max="10240" width="11.5703125" style="348"/>
    <col min="10241" max="10241" width="4.140625" style="348" customWidth="1"/>
    <col min="10242" max="10242" width="23.85546875" style="348" customWidth="1"/>
    <col min="10243" max="10243" width="11.85546875" style="348" customWidth="1"/>
    <col min="10244" max="10244" width="11.7109375" style="348" customWidth="1"/>
    <col min="10245" max="10245" width="11.85546875" style="348" customWidth="1"/>
    <col min="10246" max="10246" width="11.140625" style="348" customWidth="1"/>
    <col min="10247" max="10247" width="12.42578125" style="348" customWidth="1"/>
    <col min="10248" max="10248" width="9" style="348" customWidth="1"/>
    <col min="10249" max="10249" width="13" style="348" customWidth="1"/>
    <col min="10250" max="10250" width="5.140625" style="348" customWidth="1"/>
    <col min="10251" max="10251" width="6.5703125" style="348" customWidth="1"/>
    <col min="10252" max="10252" width="8.42578125" style="348" customWidth="1"/>
    <col min="10253" max="10253" width="11.5703125" style="348"/>
    <col min="10254" max="10254" width="8.28515625" style="348" customWidth="1"/>
    <col min="10255" max="10255" width="11.28515625" style="348" bestFit="1" customWidth="1"/>
    <col min="10256" max="10256" width="9.28515625" style="348" customWidth="1"/>
    <col min="10257" max="10257" width="11.28515625" style="348" customWidth="1"/>
    <col min="10258" max="10258" width="10.140625" style="348" customWidth="1"/>
    <col min="10259" max="10496" width="11.5703125" style="348"/>
    <col min="10497" max="10497" width="4.140625" style="348" customWidth="1"/>
    <col min="10498" max="10498" width="23.85546875" style="348" customWidth="1"/>
    <col min="10499" max="10499" width="11.85546875" style="348" customWidth="1"/>
    <col min="10500" max="10500" width="11.7109375" style="348" customWidth="1"/>
    <col min="10501" max="10501" width="11.85546875" style="348" customWidth="1"/>
    <col min="10502" max="10502" width="11.140625" style="348" customWidth="1"/>
    <col min="10503" max="10503" width="12.42578125" style="348" customWidth="1"/>
    <col min="10504" max="10504" width="9" style="348" customWidth="1"/>
    <col min="10505" max="10505" width="13" style="348" customWidth="1"/>
    <col min="10506" max="10506" width="5.140625" style="348" customWidth="1"/>
    <col min="10507" max="10507" width="6.5703125" style="348" customWidth="1"/>
    <col min="10508" max="10508" width="8.42578125" style="348" customWidth="1"/>
    <col min="10509" max="10509" width="11.5703125" style="348"/>
    <col min="10510" max="10510" width="8.28515625" style="348" customWidth="1"/>
    <col min="10511" max="10511" width="11.28515625" style="348" bestFit="1" customWidth="1"/>
    <col min="10512" max="10512" width="9.28515625" style="348" customWidth="1"/>
    <col min="10513" max="10513" width="11.28515625" style="348" customWidth="1"/>
    <col min="10514" max="10514" width="10.140625" style="348" customWidth="1"/>
    <col min="10515" max="10752" width="11.5703125" style="348"/>
    <col min="10753" max="10753" width="4.140625" style="348" customWidth="1"/>
    <col min="10754" max="10754" width="23.85546875" style="348" customWidth="1"/>
    <col min="10755" max="10755" width="11.85546875" style="348" customWidth="1"/>
    <col min="10756" max="10756" width="11.7109375" style="348" customWidth="1"/>
    <col min="10757" max="10757" width="11.85546875" style="348" customWidth="1"/>
    <col min="10758" max="10758" width="11.140625" style="348" customWidth="1"/>
    <col min="10759" max="10759" width="12.42578125" style="348" customWidth="1"/>
    <col min="10760" max="10760" width="9" style="348" customWidth="1"/>
    <col min="10761" max="10761" width="13" style="348" customWidth="1"/>
    <col min="10762" max="10762" width="5.140625" style="348" customWidth="1"/>
    <col min="10763" max="10763" width="6.5703125" style="348" customWidth="1"/>
    <col min="10764" max="10764" width="8.42578125" style="348" customWidth="1"/>
    <col min="10765" max="10765" width="11.5703125" style="348"/>
    <col min="10766" max="10766" width="8.28515625" style="348" customWidth="1"/>
    <col min="10767" max="10767" width="11.28515625" style="348" bestFit="1" customWidth="1"/>
    <col min="10768" max="10768" width="9.28515625" style="348" customWidth="1"/>
    <col min="10769" max="10769" width="11.28515625" style="348" customWidth="1"/>
    <col min="10770" max="10770" width="10.140625" style="348" customWidth="1"/>
    <col min="10771" max="11008" width="11.5703125" style="348"/>
    <col min="11009" max="11009" width="4.140625" style="348" customWidth="1"/>
    <col min="11010" max="11010" width="23.85546875" style="348" customWidth="1"/>
    <col min="11011" max="11011" width="11.85546875" style="348" customWidth="1"/>
    <col min="11012" max="11012" width="11.7109375" style="348" customWidth="1"/>
    <col min="11013" max="11013" width="11.85546875" style="348" customWidth="1"/>
    <col min="11014" max="11014" width="11.140625" style="348" customWidth="1"/>
    <col min="11015" max="11015" width="12.42578125" style="348" customWidth="1"/>
    <col min="11016" max="11016" width="9" style="348" customWidth="1"/>
    <col min="11017" max="11017" width="13" style="348" customWidth="1"/>
    <col min="11018" max="11018" width="5.140625" style="348" customWidth="1"/>
    <col min="11019" max="11019" width="6.5703125" style="348" customWidth="1"/>
    <col min="11020" max="11020" width="8.42578125" style="348" customWidth="1"/>
    <col min="11021" max="11021" width="11.5703125" style="348"/>
    <col min="11022" max="11022" width="8.28515625" style="348" customWidth="1"/>
    <col min="11023" max="11023" width="11.28515625" style="348" bestFit="1" customWidth="1"/>
    <col min="11024" max="11024" width="9.28515625" style="348" customWidth="1"/>
    <col min="11025" max="11025" width="11.28515625" style="348" customWidth="1"/>
    <col min="11026" max="11026" width="10.140625" style="348" customWidth="1"/>
    <col min="11027" max="11264" width="11.5703125" style="348"/>
    <col min="11265" max="11265" width="4.140625" style="348" customWidth="1"/>
    <col min="11266" max="11266" width="23.85546875" style="348" customWidth="1"/>
    <col min="11267" max="11267" width="11.85546875" style="348" customWidth="1"/>
    <col min="11268" max="11268" width="11.7109375" style="348" customWidth="1"/>
    <col min="11269" max="11269" width="11.85546875" style="348" customWidth="1"/>
    <col min="11270" max="11270" width="11.140625" style="348" customWidth="1"/>
    <col min="11271" max="11271" width="12.42578125" style="348" customWidth="1"/>
    <col min="11272" max="11272" width="9" style="348" customWidth="1"/>
    <col min="11273" max="11273" width="13" style="348" customWidth="1"/>
    <col min="11274" max="11274" width="5.140625" style="348" customWidth="1"/>
    <col min="11275" max="11275" width="6.5703125" style="348" customWidth="1"/>
    <col min="11276" max="11276" width="8.42578125" style="348" customWidth="1"/>
    <col min="11277" max="11277" width="11.5703125" style="348"/>
    <col min="11278" max="11278" width="8.28515625" style="348" customWidth="1"/>
    <col min="11279" max="11279" width="11.28515625" style="348" bestFit="1" customWidth="1"/>
    <col min="11280" max="11280" width="9.28515625" style="348" customWidth="1"/>
    <col min="11281" max="11281" width="11.28515625" style="348" customWidth="1"/>
    <col min="11282" max="11282" width="10.140625" style="348" customWidth="1"/>
    <col min="11283" max="11520" width="11.5703125" style="348"/>
    <col min="11521" max="11521" width="4.140625" style="348" customWidth="1"/>
    <col min="11522" max="11522" width="23.85546875" style="348" customWidth="1"/>
    <col min="11523" max="11523" width="11.85546875" style="348" customWidth="1"/>
    <col min="11524" max="11524" width="11.7109375" style="348" customWidth="1"/>
    <col min="11525" max="11525" width="11.85546875" style="348" customWidth="1"/>
    <col min="11526" max="11526" width="11.140625" style="348" customWidth="1"/>
    <col min="11527" max="11527" width="12.42578125" style="348" customWidth="1"/>
    <col min="11528" max="11528" width="9" style="348" customWidth="1"/>
    <col min="11529" max="11529" width="13" style="348" customWidth="1"/>
    <col min="11530" max="11530" width="5.140625" style="348" customWidth="1"/>
    <col min="11531" max="11531" width="6.5703125" style="348" customWidth="1"/>
    <col min="11532" max="11532" width="8.42578125" style="348" customWidth="1"/>
    <col min="11533" max="11533" width="11.5703125" style="348"/>
    <col min="11534" max="11534" width="8.28515625" style="348" customWidth="1"/>
    <col min="11535" max="11535" width="11.28515625" style="348" bestFit="1" customWidth="1"/>
    <col min="11536" max="11536" width="9.28515625" style="348" customWidth="1"/>
    <col min="11537" max="11537" width="11.28515625" style="348" customWidth="1"/>
    <col min="11538" max="11538" width="10.140625" style="348" customWidth="1"/>
    <col min="11539" max="11776" width="11.5703125" style="348"/>
    <col min="11777" max="11777" width="4.140625" style="348" customWidth="1"/>
    <col min="11778" max="11778" width="23.85546875" style="348" customWidth="1"/>
    <col min="11779" max="11779" width="11.85546875" style="348" customWidth="1"/>
    <col min="11780" max="11780" width="11.7109375" style="348" customWidth="1"/>
    <col min="11781" max="11781" width="11.85546875" style="348" customWidth="1"/>
    <col min="11782" max="11782" width="11.140625" style="348" customWidth="1"/>
    <col min="11783" max="11783" width="12.42578125" style="348" customWidth="1"/>
    <col min="11784" max="11784" width="9" style="348" customWidth="1"/>
    <col min="11785" max="11785" width="13" style="348" customWidth="1"/>
    <col min="11786" max="11786" width="5.140625" style="348" customWidth="1"/>
    <col min="11787" max="11787" width="6.5703125" style="348" customWidth="1"/>
    <col min="11788" max="11788" width="8.42578125" style="348" customWidth="1"/>
    <col min="11789" max="11789" width="11.5703125" style="348"/>
    <col min="11790" max="11790" width="8.28515625" style="348" customWidth="1"/>
    <col min="11791" max="11791" width="11.28515625" style="348" bestFit="1" customWidth="1"/>
    <col min="11792" max="11792" width="9.28515625" style="348" customWidth="1"/>
    <col min="11793" max="11793" width="11.28515625" style="348" customWidth="1"/>
    <col min="11794" max="11794" width="10.140625" style="348" customWidth="1"/>
    <col min="11795" max="12032" width="11.5703125" style="348"/>
    <col min="12033" max="12033" width="4.140625" style="348" customWidth="1"/>
    <col min="12034" max="12034" width="23.85546875" style="348" customWidth="1"/>
    <col min="12035" max="12035" width="11.85546875" style="348" customWidth="1"/>
    <col min="12036" max="12036" width="11.7109375" style="348" customWidth="1"/>
    <col min="12037" max="12037" width="11.85546875" style="348" customWidth="1"/>
    <col min="12038" max="12038" width="11.140625" style="348" customWidth="1"/>
    <col min="12039" max="12039" width="12.42578125" style="348" customWidth="1"/>
    <col min="12040" max="12040" width="9" style="348" customWidth="1"/>
    <col min="12041" max="12041" width="13" style="348" customWidth="1"/>
    <col min="12042" max="12042" width="5.140625" style="348" customWidth="1"/>
    <col min="12043" max="12043" width="6.5703125" style="348" customWidth="1"/>
    <col min="12044" max="12044" width="8.42578125" style="348" customWidth="1"/>
    <col min="12045" max="12045" width="11.5703125" style="348"/>
    <col min="12046" max="12046" width="8.28515625" style="348" customWidth="1"/>
    <col min="12047" max="12047" width="11.28515625" style="348" bestFit="1" customWidth="1"/>
    <col min="12048" max="12048" width="9.28515625" style="348" customWidth="1"/>
    <col min="12049" max="12049" width="11.28515625" style="348" customWidth="1"/>
    <col min="12050" max="12050" width="10.140625" style="348" customWidth="1"/>
    <col min="12051" max="12288" width="11.5703125" style="348"/>
    <col min="12289" max="12289" width="4.140625" style="348" customWidth="1"/>
    <col min="12290" max="12290" width="23.85546875" style="348" customWidth="1"/>
    <col min="12291" max="12291" width="11.85546875" style="348" customWidth="1"/>
    <col min="12292" max="12292" width="11.7109375" style="348" customWidth="1"/>
    <col min="12293" max="12293" width="11.85546875" style="348" customWidth="1"/>
    <col min="12294" max="12294" width="11.140625" style="348" customWidth="1"/>
    <col min="12295" max="12295" width="12.42578125" style="348" customWidth="1"/>
    <col min="12296" max="12296" width="9" style="348" customWidth="1"/>
    <col min="12297" max="12297" width="13" style="348" customWidth="1"/>
    <col min="12298" max="12298" width="5.140625" style="348" customWidth="1"/>
    <col min="12299" max="12299" width="6.5703125" style="348" customWidth="1"/>
    <col min="12300" max="12300" width="8.42578125" style="348" customWidth="1"/>
    <col min="12301" max="12301" width="11.5703125" style="348"/>
    <col min="12302" max="12302" width="8.28515625" style="348" customWidth="1"/>
    <col min="12303" max="12303" width="11.28515625" style="348" bestFit="1" customWidth="1"/>
    <col min="12304" max="12304" width="9.28515625" style="348" customWidth="1"/>
    <col min="12305" max="12305" width="11.28515625" style="348" customWidth="1"/>
    <col min="12306" max="12306" width="10.140625" style="348" customWidth="1"/>
    <col min="12307" max="12544" width="11.5703125" style="348"/>
    <col min="12545" max="12545" width="4.140625" style="348" customWidth="1"/>
    <col min="12546" max="12546" width="23.85546875" style="348" customWidth="1"/>
    <col min="12547" max="12547" width="11.85546875" style="348" customWidth="1"/>
    <col min="12548" max="12548" width="11.7109375" style="348" customWidth="1"/>
    <col min="12549" max="12549" width="11.85546875" style="348" customWidth="1"/>
    <col min="12550" max="12550" width="11.140625" style="348" customWidth="1"/>
    <col min="12551" max="12551" width="12.42578125" style="348" customWidth="1"/>
    <col min="12552" max="12552" width="9" style="348" customWidth="1"/>
    <col min="12553" max="12553" width="13" style="348" customWidth="1"/>
    <col min="12554" max="12554" width="5.140625" style="348" customWidth="1"/>
    <col min="12555" max="12555" width="6.5703125" style="348" customWidth="1"/>
    <col min="12556" max="12556" width="8.42578125" style="348" customWidth="1"/>
    <col min="12557" max="12557" width="11.5703125" style="348"/>
    <col min="12558" max="12558" width="8.28515625" style="348" customWidth="1"/>
    <col min="12559" max="12559" width="11.28515625" style="348" bestFit="1" customWidth="1"/>
    <col min="12560" max="12560" width="9.28515625" style="348" customWidth="1"/>
    <col min="12561" max="12561" width="11.28515625" style="348" customWidth="1"/>
    <col min="12562" max="12562" width="10.140625" style="348" customWidth="1"/>
    <col min="12563" max="12800" width="11.5703125" style="348"/>
    <col min="12801" max="12801" width="4.140625" style="348" customWidth="1"/>
    <col min="12802" max="12802" width="23.85546875" style="348" customWidth="1"/>
    <col min="12803" max="12803" width="11.85546875" style="348" customWidth="1"/>
    <col min="12804" max="12804" width="11.7109375" style="348" customWidth="1"/>
    <col min="12805" max="12805" width="11.85546875" style="348" customWidth="1"/>
    <col min="12806" max="12806" width="11.140625" style="348" customWidth="1"/>
    <col min="12807" max="12807" width="12.42578125" style="348" customWidth="1"/>
    <col min="12808" max="12808" width="9" style="348" customWidth="1"/>
    <col min="12809" max="12809" width="13" style="348" customWidth="1"/>
    <col min="12810" max="12810" width="5.140625" style="348" customWidth="1"/>
    <col min="12811" max="12811" width="6.5703125" style="348" customWidth="1"/>
    <col min="12812" max="12812" width="8.42578125" style="348" customWidth="1"/>
    <col min="12813" max="12813" width="11.5703125" style="348"/>
    <col min="12814" max="12814" width="8.28515625" style="348" customWidth="1"/>
    <col min="12815" max="12815" width="11.28515625" style="348" bestFit="1" customWidth="1"/>
    <col min="12816" max="12816" width="9.28515625" style="348" customWidth="1"/>
    <col min="12817" max="12817" width="11.28515625" style="348" customWidth="1"/>
    <col min="12818" max="12818" width="10.140625" style="348" customWidth="1"/>
    <col min="12819" max="13056" width="11.5703125" style="348"/>
    <col min="13057" max="13057" width="4.140625" style="348" customWidth="1"/>
    <col min="13058" max="13058" width="23.85546875" style="348" customWidth="1"/>
    <col min="13059" max="13059" width="11.85546875" style="348" customWidth="1"/>
    <col min="13060" max="13060" width="11.7109375" style="348" customWidth="1"/>
    <col min="13061" max="13061" width="11.85546875" style="348" customWidth="1"/>
    <col min="13062" max="13062" width="11.140625" style="348" customWidth="1"/>
    <col min="13063" max="13063" width="12.42578125" style="348" customWidth="1"/>
    <col min="13064" max="13064" width="9" style="348" customWidth="1"/>
    <col min="13065" max="13065" width="13" style="348" customWidth="1"/>
    <col min="13066" max="13066" width="5.140625" style="348" customWidth="1"/>
    <col min="13067" max="13067" width="6.5703125" style="348" customWidth="1"/>
    <col min="13068" max="13068" width="8.42578125" style="348" customWidth="1"/>
    <col min="13069" max="13069" width="11.5703125" style="348"/>
    <col min="13070" max="13070" width="8.28515625" style="348" customWidth="1"/>
    <col min="13071" max="13071" width="11.28515625" style="348" bestFit="1" customWidth="1"/>
    <col min="13072" max="13072" width="9.28515625" style="348" customWidth="1"/>
    <col min="13073" max="13073" width="11.28515625" style="348" customWidth="1"/>
    <col min="13074" max="13074" width="10.140625" style="348" customWidth="1"/>
    <col min="13075" max="13312" width="11.5703125" style="348"/>
    <col min="13313" max="13313" width="4.140625" style="348" customWidth="1"/>
    <col min="13314" max="13314" width="23.85546875" style="348" customWidth="1"/>
    <col min="13315" max="13315" width="11.85546875" style="348" customWidth="1"/>
    <col min="13316" max="13316" width="11.7109375" style="348" customWidth="1"/>
    <col min="13317" max="13317" width="11.85546875" style="348" customWidth="1"/>
    <col min="13318" max="13318" width="11.140625" style="348" customWidth="1"/>
    <col min="13319" max="13319" width="12.42578125" style="348" customWidth="1"/>
    <col min="13320" max="13320" width="9" style="348" customWidth="1"/>
    <col min="13321" max="13321" width="13" style="348" customWidth="1"/>
    <col min="13322" max="13322" width="5.140625" style="348" customWidth="1"/>
    <col min="13323" max="13323" width="6.5703125" style="348" customWidth="1"/>
    <col min="13324" max="13324" width="8.42578125" style="348" customWidth="1"/>
    <col min="13325" max="13325" width="11.5703125" style="348"/>
    <col min="13326" max="13326" width="8.28515625" style="348" customWidth="1"/>
    <col min="13327" max="13327" width="11.28515625" style="348" bestFit="1" customWidth="1"/>
    <col min="13328" max="13328" width="9.28515625" style="348" customWidth="1"/>
    <col min="13329" max="13329" width="11.28515625" style="348" customWidth="1"/>
    <col min="13330" max="13330" width="10.140625" style="348" customWidth="1"/>
    <col min="13331" max="13568" width="11.5703125" style="348"/>
    <col min="13569" max="13569" width="4.140625" style="348" customWidth="1"/>
    <col min="13570" max="13570" width="23.85546875" style="348" customWidth="1"/>
    <col min="13571" max="13571" width="11.85546875" style="348" customWidth="1"/>
    <col min="13572" max="13572" width="11.7109375" style="348" customWidth="1"/>
    <col min="13573" max="13573" width="11.85546875" style="348" customWidth="1"/>
    <col min="13574" max="13574" width="11.140625" style="348" customWidth="1"/>
    <col min="13575" max="13575" width="12.42578125" style="348" customWidth="1"/>
    <col min="13576" max="13576" width="9" style="348" customWidth="1"/>
    <col min="13577" max="13577" width="13" style="348" customWidth="1"/>
    <col min="13578" max="13578" width="5.140625" style="348" customWidth="1"/>
    <col min="13579" max="13579" width="6.5703125" style="348" customWidth="1"/>
    <col min="13580" max="13580" width="8.42578125" style="348" customWidth="1"/>
    <col min="13581" max="13581" width="11.5703125" style="348"/>
    <col min="13582" max="13582" width="8.28515625" style="348" customWidth="1"/>
    <col min="13583" max="13583" width="11.28515625" style="348" bestFit="1" customWidth="1"/>
    <col min="13584" max="13584" width="9.28515625" style="348" customWidth="1"/>
    <col min="13585" max="13585" width="11.28515625" style="348" customWidth="1"/>
    <col min="13586" max="13586" width="10.140625" style="348" customWidth="1"/>
    <col min="13587" max="13824" width="11.5703125" style="348"/>
    <col min="13825" max="13825" width="4.140625" style="348" customWidth="1"/>
    <col min="13826" max="13826" width="23.85546875" style="348" customWidth="1"/>
    <col min="13827" max="13827" width="11.85546875" style="348" customWidth="1"/>
    <col min="13828" max="13828" width="11.7109375" style="348" customWidth="1"/>
    <col min="13829" max="13829" width="11.85546875" style="348" customWidth="1"/>
    <col min="13830" max="13830" width="11.140625" style="348" customWidth="1"/>
    <col min="13831" max="13831" width="12.42578125" style="348" customWidth="1"/>
    <col min="13832" max="13832" width="9" style="348" customWidth="1"/>
    <col min="13833" max="13833" width="13" style="348" customWidth="1"/>
    <col min="13834" max="13834" width="5.140625" style="348" customWidth="1"/>
    <col min="13835" max="13835" width="6.5703125" style="348" customWidth="1"/>
    <col min="13836" max="13836" width="8.42578125" style="348" customWidth="1"/>
    <col min="13837" max="13837" width="11.5703125" style="348"/>
    <col min="13838" max="13838" width="8.28515625" style="348" customWidth="1"/>
    <col min="13839" max="13839" width="11.28515625" style="348" bestFit="1" customWidth="1"/>
    <col min="13840" max="13840" width="9.28515625" style="348" customWidth="1"/>
    <col min="13841" max="13841" width="11.28515625" style="348" customWidth="1"/>
    <col min="13842" max="13842" width="10.140625" style="348" customWidth="1"/>
    <col min="13843" max="14080" width="11.5703125" style="348"/>
    <col min="14081" max="14081" width="4.140625" style="348" customWidth="1"/>
    <col min="14082" max="14082" width="23.85546875" style="348" customWidth="1"/>
    <col min="14083" max="14083" width="11.85546875" style="348" customWidth="1"/>
    <col min="14084" max="14084" width="11.7109375" style="348" customWidth="1"/>
    <col min="14085" max="14085" width="11.85546875" style="348" customWidth="1"/>
    <col min="14086" max="14086" width="11.140625" style="348" customWidth="1"/>
    <col min="14087" max="14087" width="12.42578125" style="348" customWidth="1"/>
    <col min="14088" max="14088" width="9" style="348" customWidth="1"/>
    <col min="14089" max="14089" width="13" style="348" customWidth="1"/>
    <col min="14090" max="14090" width="5.140625" style="348" customWidth="1"/>
    <col min="14091" max="14091" width="6.5703125" style="348" customWidth="1"/>
    <col min="14092" max="14092" width="8.42578125" style="348" customWidth="1"/>
    <col min="14093" max="14093" width="11.5703125" style="348"/>
    <col min="14094" max="14094" width="8.28515625" style="348" customWidth="1"/>
    <col min="14095" max="14095" width="11.28515625" style="348" bestFit="1" customWidth="1"/>
    <col min="14096" max="14096" width="9.28515625" style="348" customWidth="1"/>
    <col min="14097" max="14097" width="11.28515625" style="348" customWidth="1"/>
    <col min="14098" max="14098" width="10.140625" style="348" customWidth="1"/>
    <col min="14099" max="14336" width="11.5703125" style="348"/>
    <col min="14337" max="14337" width="4.140625" style="348" customWidth="1"/>
    <col min="14338" max="14338" width="23.85546875" style="348" customWidth="1"/>
    <col min="14339" max="14339" width="11.85546875" style="348" customWidth="1"/>
    <col min="14340" max="14340" width="11.7109375" style="348" customWidth="1"/>
    <col min="14341" max="14341" width="11.85546875" style="348" customWidth="1"/>
    <col min="14342" max="14342" width="11.140625" style="348" customWidth="1"/>
    <col min="14343" max="14343" width="12.42578125" style="348" customWidth="1"/>
    <col min="14344" max="14344" width="9" style="348" customWidth="1"/>
    <col min="14345" max="14345" width="13" style="348" customWidth="1"/>
    <col min="14346" max="14346" width="5.140625" style="348" customWidth="1"/>
    <col min="14347" max="14347" width="6.5703125" style="348" customWidth="1"/>
    <col min="14348" max="14348" width="8.42578125" style="348" customWidth="1"/>
    <col min="14349" max="14349" width="11.5703125" style="348"/>
    <col min="14350" max="14350" width="8.28515625" style="348" customWidth="1"/>
    <col min="14351" max="14351" width="11.28515625" style="348" bestFit="1" customWidth="1"/>
    <col min="14352" max="14352" width="9.28515625" style="348" customWidth="1"/>
    <col min="14353" max="14353" width="11.28515625" style="348" customWidth="1"/>
    <col min="14354" max="14354" width="10.140625" style="348" customWidth="1"/>
    <col min="14355" max="14592" width="11.5703125" style="348"/>
    <col min="14593" max="14593" width="4.140625" style="348" customWidth="1"/>
    <col min="14594" max="14594" width="23.85546875" style="348" customWidth="1"/>
    <col min="14595" max="14595" width="11.85546875" style="348" customWidth="1"/>
    <col min="14596" max="14596" width="11.7109375" style="348" customWidth="1"/>
    <col min="14597" max="14597" width="11.85546875" style="348" customWidth="1"/>
    <col min="14598" max="14598" width="11.140625" style="348" customWidth="1"/>
    <col min="14599" max="14599" width="12.42578125" style="348" customWidth="1"/>
    <col min="14600" max="14600" width="9" style="348" customWidth="1"/>
    <col min="14601" max="14601" width="13" style="348" customWidth="1"/>
    <col min="14602" max="14602" width="5.140625" style="348" customWidth="1"/>
    <col min="14603" max="14603" width="6.5703125" style="348" customWidth="1"/>
    <col min="14604" max="14604" width="8.42578125" style="348" customWidth="1"/>
    <col min="14605" max="14605" width="11.5703125" style="348"/>
    <col min="14606" max="14606" width="8.28515625" style="348" customWidth="1"/>
    <col min="14607" max="14607" width="11.28515625" style="348" bestFit="1" customWidth="1"/>
    <col min="14608" max="14608" width="9.28515625" style="348" customWidth="1"/>
    <col min="14609" max="14609" width="11.28515625" style="348" customWidth="1"/>
    <col min="14610" max="14610" width="10.140625" style="348" customWidth="1"/>
    <col min="14611" max="14848" width="11.5703125" style="348"/>
    <col min="14849" max="14849" width="4.140625" style="348" customWidth="1"/>
    <col min="14850" max="14850" width="23.85546875" style="348" customWidth="1"/>
    <col min="14851" max="14851" width="11.85546875" style="348" customWidth="1"/>
    <col min="14852" max="14852" width="11.7109375" style="348" customWidth="1"/>
    <col min="14853" max="14853" width="11.85546875" style="348" customWidth="1"/>
    <col min="14854" max="14854" width="11.140625" style="348" customWidth="1"/>
    <col min="14855" max="14855" width="12.42578125" style="348" customWidth="1"/>
    <col min="14856" max="14856" width="9" style="348" customWidth="1"/>
    <col min="14857" max="14857" width="13" style="348" customWidth="1"/>
    <col min="14858" max="14858" width="5.140625" style="348" customWidth="1"/>
    <col min="14859" max="14859" width="6.5703125" style="348" customWidth="1"/>
    <col min="14860" max="14860" width="8.42578125" style="348" customWidth="1"/>
    <col min="14861" max="14861" width="11.5703125" style="348"/>
    <col min="14862" max="14862" width="8.28515625" style="348" customWidth="1"/>
    <col min="14863" max="14863" width="11.28515625" style="348" bestFit="1" customWidth="1"/>
    <col min="14864" max="14864" width="9.28515625" style="348" customWidth="1"/>
    <col min="14865" max="14865" width="11.28515625" style="348" customWidth="1"/>
    <col min="14866" max="14866" width="10.140625" style="348" customWidth="1"/>
    <col min="14867" max="15104" width="11.5703125" style="348"/>
    <col min="15105" max="15105" width="4.140625" style="348" customWidth="1"/>
    <col min="15106" max="15106" width="23.85546875" style="348" customWidth="1"/>
    <col min="15107" max="15107" width="11.85546875" style="348" customWidth="1"/>
    <col min="15108" max="15108" width="11.7109375" style="348" customWidth="1"/>
    <col min="15109" max="15109" width="11.85546875" style="348" customWidth="1"/>
    <col min="15110" max="15110" width="11.140625" style="348" customWidth="1"/>
    <col min="15111" max="15111" width="12.42578125" style="348" customWidth="1"/>
    <col min="15112" max="15112" width="9" style="348" customWidth="1"/>
    <col min="15113" max="15113" width="13" style="348" customWidth="1"/>
    <col min="15114" max="15114" width="5.140625" style="348" customWidth="1"/>
    <col min="15115" max="15115" width="6.5703125" style="348" customWidth="1"/>
    <col min="15116" max="15116" width="8.42578125" style="348" customWidth="1"/>
    <col min="15117" max="15117" width="11.5703125" style="348"/>
    <col min="15118" max="15118" width="8.28515625" style="348" customWidth="1"/>
    <col min="15119" max="15119" width="11.28515625" style="348" bestFit="1" customWidth="1"/>
    <col min="15120" max="15120" width="9.28515625" style="348" customWidth="1"/>
    <col min="15121" max="15121" width="11.28515625" style="348" customWidth="1"/>
    <col min="15122" max="15122" width="10.140625" style="348" customWidth="1"/>
    <col min="15123" max="15360" width="11.5703125" style="348"/>
    <col min="15361" max="15361" width="4.140625" style="348" customWidth="1"/>
    <col min="15362" max="15362" width="23.85546875" style="348" customWidth="1"/>
    <col min="15363" max="15363" width="11.85546875" style="348" customWidth="1"/>
    <col min="15364" max="15364" width="11.7109375" style="348" customWidth="1"/>
    <col min="15365" max="15365" width="11.85546875" style="348" customWidth="1"/>
    <col min="15366" max="15366" width="11.140625" style="348" customWidth="1"/>
    <col min="15367" max="15367" width="12.42578125" style="348" customWidth="1"/>
    <col min="15368" max="15368" width="9" style="348" customWidth="1"/>
    <col min="15369" max="15369" width="13" style="348" customWidth="1"/>
    <col min="15370" max="15370" width="5.140625" style="348" customWidth="1"/>
    <col min="15371" max="15371" width="6.5703125" style="348" customWidth="1"/>
    <col min="15372" max="15372" width="8.42578125" style="348" customWidth="1"/>
    <col min="15373" max="15373" width="11.5703125" style="348"/>
    <col min="15374" max="15374" width="8.28515625" style="348" customWidth="1"/>
    <col min="15375" max="15375" width="11.28515625" style="348" bestFit="1" customWidth="1"/>
    <col min="15376" max="15376" width="9.28515625" style="348" customWidth="1"/>
    <col min="15377" max="15377" width="11.28515625" style="348" customWidth="1"/>
    <col min="15378" max="15378" width="10.140625" style="348" customWidth="1"/>
    <col min="15379" max="15616" width="11.5703125" style="348"/>
    <col min="15617" max="15617" width="4.140625" style="348" customWidth="1"/>
    <col min="15618" max="15618" width="23.85546875" style="348" customWidth="1"/>
    <col min="15619" max="15619" width="11.85546875" style="348" customWidth="1"/>
    <col min="15620" max="15620" width="11.7109375" style="348" customWidth="1"/>
    <col min="15621" max="15621" width="11.85546875" style="348" customWidth="1"/>
    <col min="15622" max="15622" width="11.140625" style="348" customWidth="1"/>
    <col min="15623" max="15623" width="12.42578125" style="348" customWidth="1"/>
    <col min="15624" max="15624" width="9" style="348" customWidth="1"/>
    <col min="15625" max="15625" width="13" style="348" customWidth="1"/>
    <col min="15626" max="15626" width="5.140625" style="348" customWidth="1"/>
    <col min="15627" max="15627" width="6.5703125" style="348" customWidth="1"/>
    <col min="15628" max="15628" width="8.42578125" style="348" customWidth="1"/>
    <col min="15629" max="15629" width="11.5703125" style="348"/>
    <col min="15630" max="15630" width="8.28515625" style="348" customWidth="1"/>
    <col min="15631" max="15631" width="11.28515625" style="348" bestFit="1" customWidth="1"/>
    <col min="15632" max="15632" width="9.28515625" style="348" customWidth="1"/>
    <col min="15633" max="15633" width="11.28515625" style="348" customWidth="1"/>
    <col min="15634" max="15634" width="10.140625" style="348" customWidth="1"/>
    <col min="15635" max="15872" width="11.5703125" style="348"/>
    <col min="15873" max="15873" width="4.140625" style="348" customWidth="1"/>
    <col min="15874" max="15874" width="23.85546875" style="348" customWidth="1"/>
    <col min="15875" max="15875" width="11.85546875" style="348" customWidth="1"/>
    <col min="15876" max="15876" width="11.7109375" style="348" customWidth="1"/>
    <col min="15877" max="15877" width="11.85546875" style="348" customWidth="1"/>
    <col min="15878" max="15878" width="11.140625" style="348" customWidth="1"/>
    <col min="15879" max="15879" width="12.42578125" style="348" customWidth="1"/>
    <col min="15880" max="15880" width="9" style="348" customWidth="1"/>
    <col min="15881" max="15881" width="13" style="348" customWidth="1"/>
    <col min="15882" max="15882" width="5.140625" style="348" customWidth="1"/>
    <col min="15883" max="15883" width="6.5703125" style="348" customWidth="1"/>
    <col min="15884" max="15884" width="8.42578125" style="348" customWidth="1"/>
    <col min="15885" max="15885" width="11.5703125" style="348"/>
    <col min="15886" max="15886" width="8.28515625" style="348" customWidth="1"/>
    <col min="15887" max="15887" width="11.28515625" style="348" bestFit="1" customWidth="1"/>
    <col min="15888" max="15888" width="9.28515625" style="348" customWidth="1"/>
    <col min="15889" max="15889" width="11.28515625" style="348" customWidth="1"/>
    <col min="15890" max="15890" width="10.140625" style="348" customWidth="1"/>
    <col min="15891" max="16128" width="11.5703125" style="348"/>
    <col min="16129" max="16129" width="4.140625" style="348" customWidth="1"/>
    <col min="16130" max="16130" width="23.85546875" style="348" customWidth="1"/>
    <col min="16131" max="16131" width="11.85546875" style="348" customWidth="1"/>
    <col min="16132" max="16132" width="11.7109375" style="348" customWidth="1"/>
    <col min="16133" max="16133" width="11.85546875" style="348" customWidth="1"/>
    <col min="16134" max="16134" width="11.140625" style="348" customWidth="1"/>
    <col min="16135" max="16135" width="12.42578125" style="348" customWidth="1"/>
    <col min="16136" max="16136" width="9" style="348" customWidth="1"/>
    <col min="16137" max="16137" width="13" style="348" customWidth="1"/>
    <col min="16138" max="16138" width="5.140625" style="348" customWidth="1"/>
    <col min="16139" max="16139" width="6.5703125" style="348" customWidth="1"/>
    <col min="16140" max="16140" width="8.42578125" style="348" customWidth="1"/>
    <col min="16141" max="16141" width="11.5703125" style="348"/>
    <col min="16142" max="16142" width="8.28515625" style="348" customWidth="1"/>
    <col min="16143" max="16143" width="11.28515625" style="348" bestFit="1" customWidth="1"/>
    <col min="16144" max="16144" width="9.28515625" style="348" customWidth="1"/>
    <col min="16145" max="16145" width="11.28515625" style="348" customWidth="1"/>
    <col min="16146" max="16146" width="10.140625" style="348" customWidth="1"/>
    <col min="16147" max="16384" width="11.5703125" style="348"/>
  </cols>
  <sheetData>
    <row r="1" spans="1:18" ht="3.75" customHeight="1" x14ac:dyDescent="0.3">
      <c r="A1" s="347"/>
      <c r="C1" s="349"/>
      <c r="D1" s="349"/>
      <c r="E1" s="350"/>
      <c r="F1" s="350"/>
      <c r="G1" s="350"/>
      <c r="H1" s="349"/>
      <c r="I1" s="349"/>
      <c r="K1" s="349"/>
      <c r="M1" s="351"/>
      <c r="N1" s="351"/>
      <c r="R1" s="352"/>
    </row>
    <row r="2" spans="1:18" ht="18" customHeight="1" x14ac:dyDescent="0.35">
      <c r="A2" s="353" t="s">
        <v>127</v>
      </c>
      <c r="B2" s="354"/>
      <c r="G2" s="355"/>
      <c r="I2" s="356"/>
      <c r="J2" s="356"/>
      <c r="K2" s="356"/>
      <c r="L2" s="356"/>
      <c r="M2" s="356"/>
    </row>
    <row r="3" spans="1:18" ht="5.25" customHeight="1" x14ac:dyDescent="0.35">
      <c r="C3" s="349"/>
      <c r="I3" s="356"/>
      <c r="J3" s="356"/>
      <c r="K3" s="356"/>
      <c r="L3" s="356"/>
      <c r="M3" s="356"/>
    </row>
    <row r="4" spans="1:18" ht="12.75" customHeight="1" x14ac:dyDescent="0.35">
      <c r="A4" s="825" t="s">
        <v>128</v>
      </c>
      <c r="B4" s="825"/>
      <c r="C4" s="357"/>
      <c r="D4" s="358"/>
      <c r="E4" s="358"/>
      <c r="I4" s="356"/>
      <c r="J4" s="356"/>
      <c r="K4" s="356"/>
      <c r="L4" s="356"/>
      <c r="M4" s="356"/>
    </row>
    <row r="5" spans="1:18" ht="9" customHeight="1" x14ac:dyDescent="0.2">
      <c r="C5" s="349"/>
      <c r="I5" s="359"/>
      <c r="M5" s="349"/>
    </row>
    <row r="6" spans="1:18" x14ac:dyDescent="0.2">
      <c r="A6" s="348" t="s">
        <v>129</v>
      </c>
      <c r="C6" s="350">
        <f>I9+C7</f>
        <v>62365250.420000002</v>
      </c>
      <c r="D6" s="350"/>
      <c r="E6" s="360"/>
      <c r="F6" s="361"/>
      <c r="G6" s="348" t="s">
        <v>130</v>
      </c>
      <c r="H6" s="350"/>
      <c r="I6" s="362">
        <v>23021564</v>
      </c>
      <c r="K6" s="363">
        <f>294560+3190+58910+173660+3300+96590+76740+137500+973330+146430+34650+37900</f>
        <v>2036760</v>
      </c>
      <c r="M6" s="349"/>
    </row>
    <row r="7" spans="1:18" ht="15.75" customHeight="1" x14ac:dyDescent="0.2">
      <c r="A7" s="348" t="s">
        <v>131</v>
      </c>
      <c r="C7" s="364">
        <f>24000+879500+15368329.6+9711392.42+7131500</f>
        <v>33114722.02</v>
      </c>
      <c r="E7" s="349"/>
      <c r="G7" s="348" t="s">
        <v>132</v>
      </c>
      <c r="I7" s="362">
        <v>6228964.4000000004</v>
      </c>
      <c r="K7" s="363">
        <v>11680</v>
      </c>
      <c r="L7" s="365"/>
      <c r="M7" s="349"/>
    </row>
    <row r="8" spans="1:18" x14ac:dyDescent="0.2">
      <c r="A8" s="348" t="s">
        <v>133</v>
      </c>
      <c r="C8" s="350">
        <f>C6-C7</f>
        <v>29250528.400000002</v>
      </c>
      <c r="D8" s="348" t="s">
        <v>199</v>
      </c>
      <c r="E8" s="350"/>
      <c r="I8" s="362"/>
      <c r="M8" s="349"/>
    </row>
    <row r="9" spans="1:18" x14ac:dyDescent="0.2">
      <c r="I9" s="366">
        <f>SUM(I6:I8)</f>
        <v>29250528.399999999</v>
      </c>
      <c r="J9" s="367"/>
      <c r="K9" s="367"/>
      <c r="M9" s="349"/>
    </row>
    <row r="10" spans="1:18" x14ac:dyDescent="0.2">
      <c r="A10" s="348" t="s">
        <v>134</v>
      </c>
      <c r="B10" s="348">
        <v>2017</v>
      </c>
      <c r="C10" s="368">
        <v>7.4999999999999997E-2</v>
      </c>
      <c r="F10" s="348" t="s">
        <v>135</v>
      </c>
      <c r="J10" s="369"/>
      <c r="K10" s="367"/>
      <c r="M10" s="349"/>
    </row>
    <row r="11" spans="1:18" x14ac:dyDescent="0.2">
      <c r="A11" s="348" t="s">
        <v>136</v>
      </c>
      <c r="B11" s="348">
        <v>2017</v>
      </c>
      <c r="C11" s="348">
        <v>7.23</v>
      </c>
      <c r="J11" s="367"/>
      <c r="K11" s="370"/>
      <c r="M11" s="349"/>
    </row>
    <row r="12" spans="1:18" x14ac:dyDescent="0.2">
      <c r="A12" s="348" t="s">
        <v>137</v>
      </c>
      <c r="C12" s="371">
        <f>+C11/C6^0.3333333+C10</f>
        <v>9.3231581097586724E-2</v>
      </c>
      <c r="D12" s="372"/>
      <c r="E12" s="371"/>
      <c r="J12" s="367"/>
      <c r="K12" s="367"/>
      <c r="M12" s="349"/>
    </row>
    <row r="13" spans="1:18" ht="6" customHeight="1" x14ac:dyDescent="0.2">
      <c r="C13" s="361"/>
      <c r="J13" s="367"/>
      <c r="K13" s="367"/>
      <c r="M13" s="349"/>
    </row>
    <row r="14" spans="1:18" x14ac:dyDescent="0.2">
      <c r="A14" s="348" t="s">
        <v>138</v>
      </c>
      <c r="C14" s="373">
        <v>1</v>
      </c>
      <c r="E14" s="374"/>
      <c r="J14" s="367"/>
      <c r="K14" s="367"/>
      <c r="M14" s="349"/>
    </row>
    <row r="15" spans="1:18" x14ac:dyDescent="0.2">
      <c r="A15" s="348" t="s">
        <v>139</v>
      </c>
      <c r="C15" s="373">
        <v>1</v>
      </c>
      <c r="E15" s="374"/>
      <c r="J15" s="367"/>
      <c r="K15" s="367"/>
      <c r="M15" s="349"/>
    </row>
    <row r="16" spans="1:18" x14ac:dyDescent="0.2">
      <c r="A16" s="348" t="s">
        <v>140</v>
      </c>
      <c r="C16" s="373">
        <v>1</v>
      </c>
      <c r="E16" s="374"/>
      <c r="J16" s="367"/>
      <c r="K16" s="367"/>
      <c r="M16" s="349"/>
    </row>
    <row r="17" spans="1:17" x14ac:dyDescent="0.2">
      <c r="A17" s="348" t="s">
        <v>141</v>
      </c>
      <c r="C17" s="373">
        <v>1</v>
      </c>
      <c r="M17" s="349"/>
    </row>
    <row r="18" spans="1:17" x14ac:dyDescent="0.2">
      <c r="M18" s="349"/>
    </row>
    <row r="19" spans="1:17" x14ac:dyDescent="0.2">
      <c r="A19" s="375"/>
      <c r="B19" s="376"/>
      <c r="C19" s="377" t="s">
        <v>142</v>
      </c>
      <c r="D19" s="377" t="s">
        <v>143</v>
      </c>
      <c r="E19" s="377" t="s">
        <v>144</v>
      </c>
      <c r="F19" s="377" t="s">
        <v>144</v>
      </c>
      <c r="G19" s="377" t="s">
        <v>145</v>
      </c>
      <c r="H19" s="377" t="s">
        <v>145</v>
      </c>
      <c r="I19" s="377" t="s">
        <v>145</v>
      </c>
      <c r="J19" s="377" t="s">
        <v>146</v>
      </c>
      <c r="K19" s="378" t="s">
        <v>147</v>
      </c>
      <c r="L19" s="377" t="s">
        <v>148</v>
      </c>
      <c r="M19" s="379" t="s">
        <v>149</v>
      </c>
      <c r="N19" s="380" t="s">
        <v>150</v>
      </c>
      <c r="O19" s="381" t="s">
        <v>151</v>
      </c>
      <c r="P19" s="377" t="s">
        <v>152</v>
      </c>
      <c r="Q19" s="381" t="s">
        <v>151</v>
      </c>
    </row>
    <row r="20" spans="1:17" x14ac:dyDescent="0.2">
      <c r="A20" s="382" t="s">
        <v>153</v>
      </c>
      <c r="B20" s="383"/>
      <c r="C20" s="384"/>
      <c r="D20" s="384"/>
      <c r="E20" s="384" t="s">
        <v>154</v>
      </c>
      <c r="F20" s="384" t="s">
        <v>155</v>
      </c>
      <c r="G20" s="384" t="s">
        <v>154</v>
      </c>
      <c r="H20" s="384" t="s">
        <v>155</v>
      </c>
      <c r="I20" s="384" t="s">
        <v>156</v>
      </c>
      <c r="J20" s="385"/>
      <c r="K20" s="386"/>
      <c r="L20" s="385" t="s">
        <v>157</v>
      </c>
      <c r="M20" s="387" t="s">
        <v>158</v>
      </c>
      <c r="N20" s="388" t="s">
        <v>159</v>
      </c>
      <c r="O20" s="389" t="s">
        <v>160</v>
      </c>
      <c r="P20" s="390"/>
      <c r="Q20" s="389" t="s">
        <v>160</v>
      </c>
    </row>
    <row r="21" spans="1:17" x14ac:dyDescent="0.2">
      <c r="A21" s="826" t="s">
        <v>161</v>
      </c>
      <c r="B21" s="827"/>
      <c r="C21" s="384"/>
      <c r="D21" s="384"/>
      <c r="E21" s="384" t="s">
        <v>162</v>
      </c>
      <c r="F21" s="384" t="s">
        <v>163</v>
      </c>
      <c r="G21" s="384" t="s">
        <v>162</v>
      </c>
      <c r="H21" s="384" t="s">
        <v>163</v>
      </c>
      <c r="I21" s="384"/>
      <c r="J21" s="385"/>
      <c r="K21" s="386"/>
      <c r="L21" s="385"/>
      <c r="M21" s="387" t="s">
        <v>164</v>
      </c>
      <c r="N21" s="391">
        <v>0.05</v>
      </c>
      <c r="O21" s="385" t="s">
        <v>164</v>
      </c>
      <c r="P21" s="392">
        <v>7.6999999999999999E-2</v>
      </c>
      <c r="Q21" s="389" t="s">
        <v>165</v>
      </c>
    </row>
    <row r="22" spans="1:17" x14ac:dyDescent="0.2">
      <c r="A22" s="393"/>
      <c r="B22" s="394"/>
      <c r="C22" s="395"/>
      <c r="D22" s="395"/>
      <c r="E22" s="396"/>
      <c r="F22" s="396"/>
      <c r="G22" s="396" t="s">
        <v>73</v>
      </c>
      <c r="H22" s="396" t="s">
        <v>73</v>
      </c>
      <c r="I22" s="395" t="s">
        <v>73</v>
      </c>
      <c r="J22" s="395"/>
      <c r="K22" s="397" t="s">
        <v>73</v>
      </c>
      <c r="L22" s="395" t="s">
        <v>166</v>
      </c>
      <c r="M22" s="398" t="s">
        <v>167</v>
      </c>
      <c r="N22" s="399" t="s">
        <v>167</v>
      </c>
      <c r="O22" s="400" t="s">
        <v>167</v>
      </c>
      <c r="P22" s="395" t="s">
        <v>167</v>
      </c>
      <c r="Q22" s="395" t="s">
        <v>167</v>
      </c>
    </row>
    <row r="23" spans="1:17" x14ac:dyDescent="0.2">
      <c r="A23" s="401"/>
      <c r="B23" s="402"/>
      <c r="C23" s="403"/>
      <c r="D23" s="403"/>
      <c r="E23" s="404"/>
      <c r="F23" s="404"/>
      <c r="G23" s="405"/>
      <c r="H23" s="405"/>
      <c r="I23" s="406"/>
      <c r="J23" s="406"/>
      <c r="K23" s="407"/>
      <c r="L23" s="406"/>
      <c r="M23" s="408"/>
      <c r="N23" s="409"/>
      <c r="O23" s="410"/>
      <c r="P23" s="404"/>
      <c r="Q23" s="411"/>
    </row>
    <row r="24" spans="1:17" x14ac:dyDescent="0.2">
      <c r="A24" s="412">
        <v>3.1</v>
      </c>
      <c r="B24" s="413" t="s">
        <v>168</v>
      </c>
      <c r="C24" s="414">
        <f>$C$6</f>
        <v>62365250.420000002</v>
      </c>
      <c r="D24" s="415">
        <f t="shared" ref="D24:D31" si="0">+$C$6</f>
        <v>62365250.420000002</v>
      </c>
      <c r="E24" s="416">
        <v>0</v>
      </c>
      <c r="F24" s="404"/>
      <c r="G24" s="417">
        <f>+$C$12/100*C24*E24*$C$14*C15</f>
        <v>0</v>
      </c>
      <c r="H24" s="417"/>
      <c r="I24" s="407">
        <f>SUM(G24:H24)</f>
        <v>0</v>
      </c>
      <c r="J24" s="418">
        <f t="shared" ref="J24:J31" si="1">$C$17</f>
        <v>1</v>
      </c>
      <c r="K24" s="407">
        <f>+I24*J24</f>
        <v>0</v>
      </c>
      <c r="L24" s="419"/>
      <c r="M24" s="420">
        <f>+K24*L24*$C$16</f>
        <v>0</v>
      </c>
      <c r="N24" s="421">
        <f>M24*$N$21</f>
        <v>0</v>
      </c>
      <c r="O24" s="422">
        <f t="shared" ref="O24:O31" si="2">+M24+N24</f>
        <v>0</v>
      </c>
      <c r="P24" s="423">
        <f>+(M24+N24)*$P$21</f>
        <v>0</v>
      </c>
      <c r="Q24" s="424">
        <f t="shared" ref="Q24:Q31" si="3">+O24+P24</f>
        <v>0</v>
      </c>
    </row>
    <row r="25" spans="1:17" x14ac:dyDescent="0.2">
      <c r="A25" s="412">
        <v>3.2</v>
      </c>
      <c r="B25" s="413" t="s">
        <v>169</v>
      </c>
      <c r="C25" s="414">
        <f>$C$6</f>
        <v>62365250.420000002</v>
      </c>
      <c r="D25" s="415">
        <f t="shared" si="0"/>
        <v>62365250.420000002</v>
      </c>
      <c r="E25" s="425">
        <v>0</v>
      </c>
      <c r="F25" s="404"/>
      <c r="G25" s="417">
        <f>+$C$12/100*C25*E25*$C$14*C15</f>
        <v>0</v>
      </c>
      <c r="H25" s="417"/>
      <c r="I25" s="407">
        <f>SUM(G25:H25)</f>
        <v>0</v>
      </c>
      <c r="J25" s="418">
        <f t="shared" si="1"/>
        <v>1</v>
      </c>
      <c r="K25" s="407">
        <f t="shared" ref="K25:K30" si="4">+I25*J25</f>
        <v>0</v>
      </c>
      <c r="L25" s="419"/>
      <c r="M25" s="407">
        <f t="shared" ref="M25:M31" si="5">+K25*L25*$C$16</f>
        <v>0</v>
      </c>
      <c r="N25" s="421">
        <f t="shared" ref="N25:N31" si="6">M25*$N$21</f>
        <v>0</v>
      </c>
      <c r="O25" s="422">
        <f t="shared" si="2"/>
        <v>0</v>
      </c>
      <c r="P25" s="423">
        <f t="shared" ref="P25:P32" si="7">+(M25+N25)*$P$21</f>
        <v>0</v>
      </c>
      <c r="Q25" s="424">
        <f t="shared" si="3"/>
        <v>0</v>
      </c>
    </row>
    <row r="26" spans="1:17" x14ac:dyDescent="0.2">
      <c r="A26" s="412">
        <v>3.3</v>
      </c>
      <c r="B26" s="413" t="s">
        <v>170</v>
      </c>
      <c r="C26" s="414">
        <f>$C$6</f>
        <v>62365250.420000002</v>
      </c>
      <c r="D26" s="415">
        <f t="shared" si="0"/>
        <v>62365250.420000002</v>
      </c>
      <c r="E26" s="425">
        <v>0</v>
      </c>
      <c r="F26" s="404"/>
      <c r="G26" s="417">
        <f>+$C$12/100*C26*E26*$C$14*C15</f>
        <v>0</v>
      </c>
      <c r="H26" s="417"/>
      <c r="I26" s="407">
        <f t="shared" ref="I26:I31" si="8">SUM(G26:H26)</f>
        <v>0</v>
      </c>
      <c r="J26" s="418">
        <f t="shared" si="1"/>
        <v>1</v>
      </c>
      <c r="K26" s="407">
        <f t="shared" si="4"/>
        <v>0</v>
      </c>
      <c r="L26" s="419"/>
      <c r="M26" s="407">
        <f t="shared" si="5"/>
        <v>0</v>
      </c>
      <c r="N26" s="421">
        <f t="shared" si="6"/>
        <v>0</v>
      </c>
      <c r="O26" s="422">
        <f t="shared" si="2"/>
        <v>0</v>
      </c>
      <c r="P26" s="423">
        <f t="shared" si="7"/>
        <v>0</v>
      </c>
      <c r="Q26" s="424">
        <f t="shared" si="3"/>
        <v>0</v>
      </c>
    </row>
    <row r="27" spans="1:17" x14ac:dyDescent="0.2">
      <c r="A27" s="412">
        <v>4.0999999999999996</v>
      </c>
      <c r="B27" s="413" t="s">
        <v>171</v>
      </c>
      <c r="C27" s="414">
        <f>$C$6</f>
        <v>62365250.420000002</v>
      </c>
      <c r="D27" s="415">
        <f t="shared" si="0"/>
        <v>62365250.420000002</v>
      </c>
      <c r="E27" s="425">
        <v>0</v>
      </c>
      <c r="F27" s="404"/>
      <c r="G27" s="417">
        <f>+$C$12/100*C27*E27*$C$14*C15</f>
        <v>0</v>
      </c>
      <c r="H27" s="417"/>
      <c r="I27" s="407">
        <f t="shared" si="8"/>
        <v>0</v>
      </c>
      <c r="J27" s="418">
        <f t="shared" si="1"/>
        <v>1</v>
      </c>
      <c r="K27" s="407">
        <f t="shared" si="4"/>
        <v>0</v>
      </c>
      <c r="L27" s="419"/>
      <c r="M27" s="407">
        <f t="shared" si="5"/>
        <v>0</v>
      </c>
      <c r="N27" s="421">
        <f>M27*$N$21</f>
        <v>0</v>
      </c>
      <c r="O27" s="422">
        <f t="shared" si="2"/>
        <v>0</v>
      </c>
      <c r="P27" s="423">
        <f t="shared" si="7"/>
        <v>0</v>
      </c>
      <c r="Q27" s="424">
        <f t="shared" si="3"/>
        <v>0</v>
      </c>
    </row>
    <row r="28" spans="1:17" x14ac:dyDescent="0.2">
      <c r="A28" s="412">
        <v>5.0999999999999996</v>
      </c>
      <c r="B28" s="413" t="s">
        <v>172</v>
      </c>
      <c r="C28" s="414">
        <f>C6</f>
        <v>62365250.420000002</v>
      </c>
      <c r="D28" s="415">
        <f t="shared" si="0"/>
        <v>62365250.420000002</v>
      </c>
      <c r="E28" s="425">
        <v>0</v>
      </c>
      <c r="F28" s="404"/>
      <c r="G28" s="417">
        <f>+$C$12/100*C28*E28*$C$14*C15</f>
        <v>0</v>
      </c>
      <c r="H28" s="417"/>
      <c r="I28" s="407">
        <f t="shared" si="8"/>
        <v>0</v>
      </c>
      <c r="J28" s="418">
        <f t="shared" si="1"/>
        <v>1</v>
      </c>
      <c r="K28" s="407">
        <f t="shared" si="4"/>
        <v>0</v>
      </c>
      <c r="L28" s="419"/>
      <c r="M28" s="407">
        <f>+K28*L28*$C$16</f>
        <v>0</v>
      </c>
      <c r="N28" s="421">
        <f t="shared" si="6"/>
        <v>0</v>
      </c>
      <c r="O28" s="422">
        <f t="shared" si="2"/>
        <v>0</v>
      </c>
      <c r="P28" s="423">
        <f t="shared" si="7"/>
        <v>0</v>
      </c>
      <c r="Q28" s="424">
        <f t="shared" si="3"/>
        <v>0</v>
      </c>
    </row>
    <row r="29" spans="1:17" x14ac:dyDescent="0.2">
      <c r="A29" s="412">
        <v>5.0999999999999996</v>
      </c>
      <c r="B29" s="413" t="s">
        <v>173</v>
      </c>
      <c r="C29" s="414">
        <f>$C$7</f>
        <v>33114722.02</v>
      </c>
      <c r="D29" s="415">
        <f t="shared" si="0"/>
        <v>62365250.420000002</v>
      </c>
      <c r="E29" s="426"/>
      <c r="F29" s="419">
        <v>0</v>
      </c>
      <c r="G29" s="417"/>
      <c r="H29" s="417">
        <f>+$C$12/100*C29*F29*$C$14*C15</f>
        <v>0</v>
      </c>
      <c r="I29" s="407">
        <f t="shared" si="8"/>
        <v>0</v>
      </c>
      <c r="J29" s="418">
        <f t="shared" si="1"/>
        <v>1</v>
      </c>
      <c r="K29" s="407">
        <f t="shared" si="4"/>
        <v>0</v>
      </c>
      <c r="L29" s="419"/>
      <c r="M29" s="407">
        <f t="shared" si="5"/>
        <v>0</v>
      </c>
      <c r="N29" s="421">
        <f t="shared" si="6"/>
        <v>0</v>
      </c>
      <c r="O29" s="422">
        <f t="shared" si="2"/>
        <v>0</v>
      </c>
      <c r="P29" s="423">
        <f t="shared" si="7"/>
        <v>0</v>
      </c>
      <c r="Q29" s="424">
        <f t="shared" si="3"/>
        <v>0</v>
      </c>
    </row>
    <row r="30" spans="1:17" x14ac:dyDescent="0.2">
      <c r="A30" s="412">
        <v>5.2</v>
      </c>
      <c r="B30" s="413" t="s">
        <v>174</v>
      </c>
      <c r="C30" s="414">
        <f>$C$6</f>
        <v>62365250.420000002</v>
      </c>
      <c r="D30" s="415">
        <f t="shared" si="0"/>
        <v>62365250.420000002</v>
      </c>
      <c r="E30" s="425">
        <v>0.37</v>
      </c>
      <c r="F30" s="404"/>
      <c r="G30" s="417">
        <f>+$C$12/100*C30*E30*$C$14*C15</f>
        <v>21513.32033815308</v>
      </c>
      <c r="H30" s="417"/>
      <c r="I30" s="407">
        <f t="shared" si="8"/>
        <v>21513.32033815308</v>
      </c>
      <c r="J30" s="418">
        <f t="shared" si="1"/>
        <v>1</v>
      </c>
      <c r="K30" s="407">
        <f t="shared" si="4"/>
        <v>21513.32033815308</v>
      </c>
      <c r="L30" s="419">
        <v>98.09</v>
      </c>
      <c r="M30" s="407">
        <f t="shared" si="5"/>
        <v>2110241.5919694356</v>
      </c>
      <c r="N30" s="421">
        <f t="shared" si="6"/>
        <v>105512.07959847178</v>
      </c>
      <c r="O30" s="422">
        <f t="shared" si="2"/>
        <v>2215753.6715679076</v>
      </c>
      <c r="P30" s="423">
        <f t="shared" si="7"/>
        <v>170613.03271072888</v>
      </c>
      <c r="Q30" s="424">
        <f t="shared" si="3"/>
        <v>2386366.7042786363</v>
      </c>
    </row>
    <row r="31" spans="1:17" x14ac:dyDescent="0.2">
      <c r="A31" s="412">
        <v>5.3</v>
      </c>
      <c r="B31" s="413" t="s">
        <v>175</v>
      </c>
      <c r="C31" s="414">
        <f>$C$6</f>
        <v>62365250.420000002</v>
      </c>
      <c r="D31" s="415">
        <f t="shared" si="0"/>
        <v>62365250.420000002</v>
      </c>
      <c r="E31" s="425">
        <v>0</v>
      </c>
      <c r="F31" s="404"/>
      <c r="G31" s="417">
        <f>+$C$12/100*C31*E31*$C$14*C15</f>
        <v>0</v>
      </c>
      <c r="H31" s="417"/>
      <c r="I31" s="407">
        <f t="shared" si="8"/>
        <v>0</v>
      </c>
      <c r="J31" s="418">
        <f t="shared" si="1"/>
        <v>1</v>
      </c>
      <c r="K31" s="407">
        <f>+I31*J31</f>
        <v>0</v>
      </c>
      <c r="L31" s="419"/>
      <c r="M31" s="407">
        <f t="shared" si="5"/>
        <v>0</v>
      </c>
      <c r="N31" s="421">
        <f t="shared" si="6"/>
        <v>0</v>
      </c>
      <c r="O31" s="422">
        <f t="shared" si="2"/>
        <v>0</v>
      </c>
      <c r="P31" s="423">
        <f t="shared" si="7"/>
        <v>0</v>
      </c>
      <c r="Q31" s="424">
        <f t="shared" si="3"/>
        <v>0</v>
      </c>
    </row>
    <row r="32" spans="1:17" x14ac:dyDescent="0.2">
      <c r="A32" s="401"/>
      <c r="B32" s="402"/>
      <c r="C32" s="403"/>
      <c r="D32" s="403"/>
      <c r="E32" s="404"/>
      <c r="F32" s="404"/>
      <c r="G32" s="417"/>
      <c r="H32" s="417"/>
      <c r="I32" s="407"/>
      <c r="J32" s="406"/>
      <c r="K32" s="407"/>
      <c r="L32" s="406"/>
      <c r="M32" s="408"/>
      <c r="N32" s="421"/>
      <c r="O32" s="410"/>
      <c r="P32" s="423">
        <f t="shared" si="7"/>
        <v>0</v>
      </c>
      <c r="Q32" s="424"/>
    </row>
    <row r="33" spans="1:17" x14ac:dyDescent="0.2">
      <c r="A33" s="427"/>
      <c r="B33" s="428" t="s">
        <v>176</v>
      </c>
      <c r="C33" s="429"/>
      <c r="D33" s="429"/>
      <c r="E33" s="430">
        <f>SUM(E24:E31)</f>
        <v>0.37</v>
      </c>
      <c r="F33" s="431">
        <f>SUM(F24:F31)</f>
        <v>0</v>
      </c>
      <c r="G33" s="432">
        <f>SUM(G24:G32)</f>
        <v>21513.32033815308</v>
      </c>
      <c r="H33" s="432">
        <f>SUM(H24:H32)</f>
        <v>0</v>
      </c>
      <c r="I33" s="433">
        <f>SUM(I24:I32)</f>
        <v>21513.32033815308</v>
      </c>
      <c r="J33" s="434"/>
      <c r="K33" s="433">
        <f>SUM(K24:K32)</f>
        <v>21513.32033815308</v>
      </c>
      <c r="L33" s="435"/>
      <c r="M33" s="436">
        <f>SUM(M24:M32)</f>
        <v>2110241.5919694356</v>
      </c>
      <c r="N33" s="437">
        <f>SUM(N24:N32)</f>
        <v>105512.07959847178</v>
      </c>
      <c r="O33" s="438">
        <f>SUM(O24:O32)</f>
        <v>2215753.6715679076</v>
      </c>
      <c r="P33" s="438">
        <f>SUM(P24:P32)</f>
        <v>170613.03271072888</v>
      </c>
      <c r="Q33" s="439">
        <f>SUM(Q24:Q32)</f>
        <v>2386366.7042786363</v>
      </c>
    </row>
    <row r="34" spans="1:17" x14ac:dyDescent="0.2">
      <c r="A34" s="427"/>
      <c r="B34" s="440" t="s">
        <v>177</v>
      </c>
      <c r="C34" s="441"/>
      <c r="D34" s="441"/>
      <c r="E34" s="442"/>
      <c r="F34" s="442"/>
      <c r="G34" s="443"/>
      <c r="H34" s="443"/>
      <c r="I34" s="444"/>
      <c r="J34" s="435"/>
      <c r="K34" s="445"/>
      <c r="L34" s="446">
        <v>0</v>
      </c>
      <c r="M34" s="447">
        <f>-M33*L34</f>
        <v>0</v>
      </c>
      <c r="N34" s="448">
        <f>-N33*L34</f>
        <v>0</v>
      </c>
      <c r="O34" s="449">
        <f>-O33*L34</f>
        <v>0</v>
      </c>
      <c r="P34" s="450">
        <f>-P33*L34</f>
        <v>0</v>
      </c>
      <c r="Q34" s="450">
        <f>+O34+P34</f>
        <v>0</v>
      </c>
    </row>
    <row r="35" spans="1:17" x14ac:dyDescent="0.2">
      <c r="A35" s="427"/>
      <c r="B35" s="428" t="s">
        <v>176</v>
      </c>
      <c r="C35" s="403"/>
      <c r="D35" s="403"/>
      <c r="E35" s="404"/>
      <c r="F35" s="404"/>
      <c r="G35" s="451"/>
      <c r="H35" s="451"/>
      <c r="I35" s="452"/>
      <c r="J35" s="406"/>
      <c r="K35" s="407"/>
      <c r="L35" s="406"/>
      <c r="M35" s="453">
        <f>SUM(M33:M34)</f>
        <v>2110241.5919694356</v>
      </c>
      <c r="N35" s="454">
        <f>SUM(N33:N34)</f>
        <v>105512.07959847178</v>
      </c>
      <c r="O35" s="455">
        <f>SUM(O33:O34)</f>
        <v>2215753.6715679076</v>
      </c>
      <c r="P35" s="456">
        <f>SUM(P33:P34)</f>
        <v>170613.03271072888</v>
      </c>
      <c r="Q35" s="455">
        <f>+O35+P35</f>
        <v>2386366.7042786363</v>
      </c>
    </row>
    <row r="36" spans="1:17" x14ac:dyDescent="0.2">
      <c r="A36" s="457"/>
      <c r="B36" s="458"/>
      <c r="C36" s="459"/>
      <c r="D36" s="459"/>
      <c r="E36" s="460"/>
      <c r="F36" s="460"/>
      <c r="G36" s="461"/>
      <c r="H36" s="461"/>
      <c r="I36" s="462"/>
      <c r="J36" s="462"/>
      <c r="K36" s="463"/>
      <c r="L36" s="462"/>
      <c r="M36" s="464"/>
      <c r="N36" s="465"/>
      <c r="O36" s="466"/>
      <c r="P36" s="460"/>
      <c r="Q36" s="466"/>
    </row>
    <row r="37" spans="1:17" ht="6.75" customHeight="1" x14ac:dyDescent="0.2"/>
    <row r="39" spans="1:17" x14ac:dyDescent="0.2">
      <c r="I39" s="467" t="s">
        <v>178</v>
      </c>
      <c r="J39" s="468"/>
      <c r="K39" s="468"/>
      <c r="L39" s="468"/>
      <c r="M39" s="469">
        <f>M35/C6</f>
        <v>3.3836817422490444E-2</v>
      </c>
    </row>
    <row r="43" spans="1:17" x14ac:dyDescent="0.2">
      <c r="E43" s="470"/>
    </row>
    <row r="44" spans="1:17" x14ac:dyDescent="0.2">
      <c r="E44" s="470"/>
    </row>
    <row r="45" spans="1:17" x14ac:dyDescent="0.2">
      <c r="E45" s="470"/>
    </row>
    <row r="46" spans="1:17" x14ac:dyDescent="0.2">
      <c r="E46" s="470"/>
    </row>
    <row r="47" spans="1:17" x14ac:dyDescent="0.2">
      <c r="E47" s="470"/>
    </row>
    <row r="48" spans="1:17" x14ac:dyDescent="0.2">
      <c r="E48" s="470"/>
    </row>
    <row r="49" spans="5:5" x14ac:dyDescent="0.2">
      <c r="E49" s="470"/>
    </row>
    <row r="50" spans="5:5" x14ac:dyDescent="0.2">
      <c r="E50" s="470"/>
    </row>
    <row r="51" spans="5:5" x14ac:dyDescent="0.2">
      <c r="E51" s="470"/>
    </row>
    <row r="52" spans="5:5" x14ac:dyDescent="0.2">
      <c r="E52" s="470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zoomScaleNormal="100" zoomScaleSheetLayoutView="100" workbookViewId="0">
      <selection activeCell="P8" sqref="P8"/>
    </sheetView>
  </sheetViews>
  <sheetFormatPr baseColWidth="10" defaultColWidth="11.5703125" defaultRowHeight="12.75" x14ac:dyDescent="0.2"/>
  <cols>
    <col min="1" max="1" width="4.140625" style="348" customWidth="1"/>
    <col min="2" max="2" width="23.85546875" style="348" customWidth="1"/>
    <col min="3" max="3" width="11.85546875" style="348" customWidth="1"/>
    <col min="4" max="4" width="11.7109375" style="348" customWidth="1"/>
    <col min="5" max="5" width="11.85546875" style="348" customWidth="1"/>
    <col min="6" max="6" width="11.140625" style="348" customWidth="1"/>
    <col min="7" max="7" width="12.42578125" style="348" customWidth="1"/>
    <col min="8" max="8" width="9" style="348" customWidth="1"/>
    <col min="9" max="9" width="13" style="348" customWidth="1"/>
    <col min="10" max="10" width="5.140625" style="348" customWidth="1"/>
    <col min="11" max="11" width="6.5703125" style="348" customWidth="1"/>
    <col min="12" max="12" width="8.42578125" style="348" customWidth="1"/>
    <col min="13" max="13" width="11.5703125" style="348" customWidth="1"/>
    <col min="14" max="14" width="8.28515625" style="348" customWidth="1"/>
    <col min="15" max="15" width="11.28515625" style="348" bestFit="1" customWidth="1"/>
    <col min="16" max="16" width="9.28515625" style="348" customWidth="1"/>
    <col min="17" max="17" width="11.28515625" style="348" customWidth="1"/>
    <col min="18" max="18" width="10.140625" style="348" customWidth="1"/>
    <col min="19" max="256" width="11.5703125" style="348"/>
    <col min="257" max="257" width="4.140625" style="348" customWidth="1"/>
    <col min="258" max="258" width="23.85546875" style="348" customWidth="1"/>
    <col min="259" max="259" width="11.85546875" style="348" customWidth="1"/>
    <col min="260" max="260" width="11.7109375" style="348" customWidth="1"/>
    <col min="261" max="261" width="11.85546875" style="348" customWidth="1"/>
    <col min="262" max="262" width="11.140625" style="348" customWidth="1"/>
    <col min="263" max="263" width="12.42578125" style="348" customWidth="1"/>
    <col min="264" max="264" width="9" style="348" customWidth="1"/>
    <col min="265" max="265" width="13" style="348" customWidth="1"/>
    <col min="266" max="266" width="5.140625" style="348" customWidth="1"/>
    <col min="267" max="267" width="6.5703125" style="348" customWidth="1"/>
    <col min="268" max="268" width="8.42578125" style="348" customWidth="1"/>
    <col min="269" max="269" width="11.5703125" style="348"/>
    <col min="270" max="270" width="8.28515625" style="348" customWidth="1"/>
    <col min="271" max="271" width="11.28515625" style="348" bestFit="1" customWidth="1"/>
    <col min="272" max="272" width="9.28515625" style="348" customWidth="1"/>
    <col min="273" max="273" width="11.28515625" style="348" customWidth="1"/>
    <col min="274" max="274" width="10.140625" style="348" customWidth="1"/>
    <col min="275" max="512" width="11.5703125" style="348"/>
    <col min="513" max="513" width="4.140625" style="348" customWidth="1"/>
    <col min="514" max="514" width="23.85546875" style="348" customWidth="1"/>
    <col min="515" max="515" width="11.85546875" style="348" customWidth="1"/>
    <col min="516" max="516" width="11.7109375" style="348" customWidth="1"/>
    <col min="517" max="517" width="11.85546875" style="348" customWidth="1"/>
    <col min="518" max="518" width="11.140625" style="348" customWidth="1"/>
    <col min="519" max="519" width="12.42578125" style="348" customWidth="1"/>
    <col min="520" max="520" width="9" style="348" customWidth="1"/>
    <col min="521" max="521" width="13" style="348" customWidth="1"/>
    <col min="522" max="522" width="5.140625" style="348" customWidth="1"/>
    <col min="523" max="523" width="6.5703125" style="348" customWidth="1"/>
    <col min="524" max="524" width="8.42578125" style="348" customWidth="1"/>
    <col min="525" max="525" width="11.5703125" style="348"/>
    <col min="526" max="526" width="8.28515625" style="348" customWidth="1"/>
    <col min="527" max="527" width="11.28515625" style="348" bestFit="1" customWidth="1"/>
    <col min="528" max="528" width="9.28515625" style="348" customWidth="1"/>
    <col min="529" max="529" width="11.28515625" style="348" customWidth="1"/>
    <col min="530" max="530" width="10.140625" style="348" customWidth="1"/>
    <col min="531" max="768" width="11.5703125" style="348"/>
    <col min="769" max="769" width="4.140625" style="348" customWidth="1"/>
    <col min="770" max="770" width="23.85546875" style="348" customWidth="1"/>
    <col min="771" max="771" width="11.85546875" style="348" customWidth="1"/>
    <col min="772" max="772" width="11.7109375" style="348" customWidth="1"/>
    <col min="773" max="773" width="11.85546875" style="348" customWidth="1"/>
    <col min="774" max="774" width="11.140625" style="348" customWidth="1"/>
    <col min="775" max="775" width="12.42578125" style="348" customWidth="1"/>
    <col min="776" max="776" width="9" style="348" customWidth="1"/>
    <col min="777" max="777" width="13" style="348" customWidth="1"/>
    <col min="778" max="778" width="5.140625" style="348" customWidth="1"/>
    <col min="779" max="779" width="6.5703125" style="348" customWidth="1"/>
    <col min="780" max="780" width="8.42578125" style="348" customWidth="1"/>
    <col min="781" max="781" width="11.5703125" style="348"/>
    <col min="782" max="782" width="8.28515625" style="348" customWidth="1"/>
    <col min="783" max="783" width="11.28515625" style="348" bestFit="1" customWidth="1"/>
    <col min="784" max="784" width="9.28515625" style="348" customWidth="1"/>
    <col min="785" max="785" width="11.28515625" style="348" customWidth="1"/>
    <col min="786" max="786" width="10.140625" style="348" customWidth="1"/>
    <col min="787" max="1024" width="11.5703125" style="348"/>
    <col min="1025" max="1025" width="4.140625" style="348" customWidth="1"/>
    <col min="1026" max="1026" width="23.85546875" style="348" customWidth="1"/>
    <col min="1027" max="1027" width="11.85546875" style="348" customWidth="1"/>
    <col min="1028" max="1028" width="11.7109375" style="348" customWidth="1"/>
    <col min="1029" max="1029" width="11.85546875" style="348" customWidth="1"/>
    <col min="1030" max="1030" width="11.140625" style="348" customWidth="1"/>
    <col min="1031" max="1031" width="12.42578125" style="348" customWidth="1"/>
    <col min="1032" max="1032" width="9" style="348" customWidth="1"/>
    <col min="1033" max="1033" width="13" style="348" customWidth="1"/>
    <col min="1034" max="1034" width="5.140625" style="348" customWidth="1"/>
    <col min="1035" max="1035" width="6.5703125" style="348" customWidth="1"/>
    <col min="1036" max="1036" width="8.42578125" style="348" customWidth="1"/>
    <col min="1037" max="1037" width="11.5703125" style="348"/>
    <col min="1038" max="1038" width="8.28515625" style="348" customWidth="1"/>
    <col min="1039" max="1039" width="11.28515625" style="348" bestFit="1" customWidth="1"/>
    <col min="1040" max="1040" width="9.28515625" style="348" customWidth="1"/>
    <col min="1041" max="1041" width="11.28515625" style="348" customWidth="1"/>
    <col min="1042" max="1042" width="10.140625" style="348" customWidth="1"/>
    <col min="1043" max="1280" width="11.5703125" style="348"/>
    <col min="1281" max="1281" width="4.140625" style="348" customWidth="1"/>
    <col min="1282" max="1282" width="23.85546875" style="348" customWidth="1"/>
    <col min="1283" max="1283" width="11.85546875" style="348" customWidth="1"/>
    <col min="1284" max="1284" width="11.7109375" style="348" customWidth="1"/>
    <col min="1285" max="1285" width="11.85546875" style="348" customWidth="1"/>
    <col min="1286" max="1286" width="11.140625" style="348" customWidth="1"/>
    <col min="1287" max="1287" width="12.42578125" style="348" customWidth="1"/>
    <col min="1288" max="1288" width="9" style="348" customWidth="1"/>
    <col min="1289" max="1289" width="13" style="348" customWidth="1"/>
    <col min="1290" max="1290" width="5.140625" style="348" customWidth="1"/>
    <col min="1291" max="1291" width="6.5703125" style="348" customWidth="1"/>
    <col min="1292" max="1292" width="8.42578125" style="348" customWidth="1"/>
    <col min="1293" max="1293" width="11.5703125" style="348"/>
    <col min="1294" max="1294" width="8.28515625" style="348" customWidth="1"/>
    <col min="1295" max="1295" width="11.28515625" style="348" bestFit="1" customWidth="1"/>
    <col min="1296" max="1296" width="9.28515625" style="348" customWidth="1"/>
    <col min="1297" max="1297" width="11.28515625" style="348" customWidth="1"/>
    <col min="1298" max="1298" width="10.140625" style="348" customWidth="1"/>
    <col min="1299" max="1536" width="11.5703125" style="348"/>
    <col min="1537" max="1537" width="4.140625" style="348" customWidth="1"/>
    <col min="1538" max="1538" width="23.85546875" style="348" customWidth="1"/>
    <col min="1539" max="1539" width="11.85546875" style="348" customWidth="1"/>
    <col min="1540" max="1540" width="11.7109375" style="348" customWidth="1"/>
    <col min="1541" max="1541" width="11.85546875" style="348" customWidth="1"/>
    <col min="1542" max="1542" width="11.140625" style="348" customWidth="1"/>
    <col min="1543" max="1543" width="12.42578125" style="348" customWidth="1"/>
    <col min="1544" max="1544" width="9" style="348" customWidth="1"/>
    <col min="1545" max="1545" width="13" style="348" customWidth="1"/>
    <col min="1546" max="1546" width="5.140625" style="348" customWidth="1"/>
    <col min="1547" max="1547" width="6.5703125" style="348" customWidth="1"/>
    <col min="1548" max="1548" width="8.42578125" style="348" customWidth="1"/>
    <col min="1549" max="1549" width="11.5703125" style="348"/>
    <col min="1550" max="1550" width="8.28515625" style="348" customWidth="1"/>
    <col min="1551" max="1551" width="11.28515625" style="348" bestFit="1" customWidth="1"/>
    <col min="1552" max="1552" width="9.28515625" style="348" customWidth="1"/>
    <col min="1553" max="1553" width="11.28515625" style="348" customWidth="1"/>
    <col min="1554" max="1554" width="10.140625" style="348" customWidth="1"/>
    <col min="1555" max="1792" width="11.5703125" style="348"/>
    <col min="1793" max="1793" width="4.140625" style="348" customWidth="1"/>
    <col min="1794" max="1794" width="23.85546875" style="348" customWidth="1"/>
    <col min="1795" max="1795" width="11.85546875" style="348" customWidth="1"/>
    <col min="1796" max="1796" width="11.7109375" style="348" customWidth="1"/>
    <col min="1797" max="1797" width="11.85546875" style="348" customWidth="1"/>
    <col min="1798" max="1798" width="11.140625" style="348" customWidth="1"/>
    <col min="1799" max="1799" width="12.42578125" style="348" customWidth="1"/>
    <col min="1800" max="1800" width="9" style="348" customWidth="1"/>
    <col min="1801" max="1801" width="13" style="348" customWidth="1"/>
    <col min="1802" max="1802" width="5.140625" style="348" customWidth="1"/>
    <col min="1803" max="1803" width="6.5703125" style="348" customWidth="1"/>
    <col min="1804" max="1804" width="8.42578125" style="348" customWidth="1"/>
    <col min="1805" max="1805" width="11.5703125" style="348"/>
    <col min="1806" max="1806" width="8.28515625" style="348" customWidth="1"/>
    <col min="1807" max="1807" width="11.28515625" style="348" bestFit="1" customWidth="1"/>
    <col min="1808" max="1808" width="9.28515625" style="348" customWidth="1"/>
    <col min="1809" max="1809" width="11.28515625" style="348" customWidth="1"/>
    <col min="1810" max="1810" width="10.140625" style="348" customWidth="1"/>
    <col min="1811" max="2048" width="11.5703125" style="348"/>
    <col min="2049" max="2049" width="4.140625" style="348" customWidth="1"/>
    <col min="2050" max="2050" width="23.85546875" style="348" customWidth="1"/>
    <col min="2051" max="2051" width="11.85546875" style="348" customWidth="1"/>
    <col min="2052" max="2052" width="11.7109375" style="348" customWidth="1"/>
    <col min="2053" max="2053" width="11.85546875" style="348" customWidth="1"/>
    <col min="2054" max="2054" width="11.140625" style="348" customWidth="1"/>
    <col min="2055" max="2055" width="12.42578125" style="348" customWidth="1"/>
    <col min="2056" max="2056" width="9" style="348" customWidth="1"/>
    <col min="2057" max="2057" width="13" style="348" customWidth="1"/>
    <col min="2058" max="2058" width="5.140625" style="348" customWidth="1"/>
    <col min="2059" max="2059" width="6.5703125" style="348" customWidth="1"/>
    <col min="2060" max="2060" width="8.42578125" style="348" customWidth="1"/>
    <col min="2061" max="2061" width="11.5703125" style="348"/>
    <col min="2062" max="2062" width="8.28515625" style="348" customWidth="1"/>
    <col min="2063" max="2063" width="11.28515625" style="348" bestFit="1" customWidth="1"/>
    <col min="2064" max="2064" width="9.28515625" style="348" customWidth="1"/>
    <col min="2065" max="2065" width="11.28515625" style="348" customWidth="1"/>
    <col min="2066" max="2066" width="10.140625" style="348" customWidth="1"/>
    <col min="2067" max="2304" width="11.5703125" style="348"/>
    <col min="2305" max="2305" width="4.140625" style="348" customWidth="1"/>
    <col min="2306" max="2306" width="23.85546875" style="348" customWidth="1"/>
    <col min="2307" max="2307" width="11.85546875" style="348" customWidth="1"/>
    <col min="2308" max="2308" width="11.7109375" style="348" customWidth="1"/>
    <col min="2309" max="2309" width="11.85546875" style="348" customWidth="1"/>
    <col min="2310" max="2310" width="11.140625" style="348" customWidth="1"/>
    <col min="2311" max="2311" width="12.42578125" style="348" customWidth="1"/>
    <col min="2312" max="2312" width="9" style="348" customWidth="1"/>
    <col min="2313" max="2313" width="13" style="348" customWidth="1"/>
    <col min="2314" max="2314" width="5.140625" style="348" customWidth="1"/>
    <col min="2315" max="2315" width="6.5703125" style="348" customWidth="1"/>
    <col min="2316" max="2316" width="8.42578125" style="348" customWidth="1"/>
    <col min="2317" max="2317" width="11.5703125" style="348"/>
    <col min="2318" max="2318" width="8.28515625" style="348" customWidth="1"/>
    <col min="2319" max="2319" width="11.28515625" style="348" bestFit="1" customWidth="1"/>
    <col min="2320" max="2320" width="9.28515625" style="348" customWidth="1"/>
    <col min="2321" max="2321" width="11.28515625" style="348" customWidth="1"/>
    <col min="2322" max="2322" width="10.140625" style="348" customWidth="1"/>
    <col min="2323" max="2560" width="11.5703125" style="348"/>
    <col min="2561" max="2561" width="4.140625" style="348" customWidth="1"/>
    <col min="2562" max="2562" width="23.85546875" style="348" customWidth="1"/>
    <col min="2563" max="2563" width="11.85546875" style="348" customWidth="1"/>
    <col min="2564" max="2564" width="11.7109375" style="348" customWidth="1"/>
    <col min="2565" max="2565" width="11.85546875" style="348" customWidth="1"/>
    <col min="2566" max="2566" width="11.140625" style="348" customWidth="1"/>
    <col min="2567" max="2567" width="12.42578125" style="348" customWidth="1"/>
    <col min="2568" max="2568" width="9" style="348" customWidth="1"/>
    <col min="2569" max="2569" width="13" style="348" customWidth="1"/>
    <col min="2570" max="2570" width="5.140625" style="348" customWidth="1"/>
    <col min="2571" max="2571" width="6.5703125" style="348" customWidth="1"/>
    <col min="2572" max="2572" width="8.42578125" style="348" customWidth="1"/>
    <col min="2573" max="2573" width="11.5703125" style="348"/>
    <col min="2574" max="2574" width="8.28515625" style="348" customWidth="1"/>
    <col min="2575" max="2575" width="11.28515625" style="348" bestFit="1" customWidth="1"/>
    <col min="2576" max="2576" width="9.28515625" style="348" customWidth="1"/>
    <col min="2577" max="2577" width="11.28515625" style="348" customWidth="1"/>
    <col min="2578" max="2578" width="10.140625" style="348" customWidth="1"/>
    <col min="2579" max="2816" width="11.5703125" style="348"/>
    <col min="2817" max="2817" width="4.140625" style="348" customWidth="1"/>
    <col min="2818" max="2818" width="23.85546875" style="348" customWidth="1"/>
    <col min="2819" max="2819" width="11.85546875" style="348" customWidth="1"/>
    <col min="2820" max="2820" width="11.7109375" style="348" customWidth="1"/>
    <col min="2821" max="2821" width="11.85546875" style="348" customWidth="1"/>
    <col min="2822" max="2822" width="11.140625" style="348" customWidth="1"/>
    <col min="2823" max="2823" width="12.42578125" style="348" customWidth="1"/>
    <col min="2824" max="2824" width="9" style="348" customWidth="1"/>
    <col min="2825" max="2825" width="13" style="348" customWidth="1"/>
    <col min="2826" max="2826" width="5.140625" style="348" customWidth="1"/>
    <col min="2827" max="2827" width="6.5703125" style="348" customWidth="1"/>
    <col min="2828" max="2828" width="8.42578125" style="348" customWidth="1"/>
    <col min="2829" max="2829" width="11.5703125" style="348"/>
    <col min="2830" max="2830" width="8.28515625" style="348" customWidth="1"/>
    <col min="2831" max="2831" width="11.28515625" style="348" bestFit="1" customWidth="1"/>
    <col min="2832" max="2832" width="9.28515625" style="348" customWidth="1"/>
    <col min="2833" max="2833" width="11.28515625" style="348" customWidth="1"/>
    <col min="2834" max="2834" width="10.140625" style="348" customWidth="1"/>
    <col min="2835" max="3072" width="11.5703125" style="348"/>
    <col min="3073" max="3073" width="4.140625" style="348" customWidth="1"/>
    <col min="3074" max="3074" width="23.85546875" style="348" customWidth="1"/>
    <col min="3075" max="3075" width="11.85546875" style="348" customWidth="1"/>
    <col min="3076" max="3076" width="11.7109375" style="348" customWidth="1"/>
    <col min="3077" max="3077" width="11.85546875" style="348" customWidth="1"/>
    <col min="3078" max="3078" width="11.140625" style="348" customWidth="1"/>
    <col min="3079" max="3079" width="12.42578125" style="348" customWidth="1"/>
    <col min="3080" max="3080" width="9" style="348" customWidth="1"/>
    <col min="3081" max="3081" width="13" style="348" customWidth="1"/>
    <col min="3082" max="3082" width="5.140625" style="348" customWidth="1"/>
    <col min="3083" max="3083" width="6.5703125" style="348" customWidth="1"/>
    <col min="3084" max="3084" width="8.42578125" style="348" customWidth="1"/>
    <col min="3085" max="3085" width="11.5703125" style="348"/>
    <col min="3086" max="3086" width="8.28515625" style="348" customWidth="1"/>
    <col min="3087" max="3087" width="11.28515625" style="348" bestFit="1" customWidth="1"/>
    <col min="3088" max="3088" width="9.28515625" style="348" customWidth="1"/>
    <col min="3089" max="3089" width="11.28515625" style="348" customWidth="1"/>
    <col min="3090" max="3090" width="10.140625" style="348" customWidth="1"/>
    <col min="3091" max="3328" width="11.5703125" style="348"/>
    <col min="3329" max="3329" width="4.140625" style="348" customWidth="1"/>
    <col min="3330" max="3330" width="23.85546875" style="348" customWidth="1"/>
    <col min="3331" max="3331" width="11.85546875" style="348" customWidth="1"/>
    <col min="3332" max="3332" width="11.7109375" style="348" customWidth="1"/>
    <col min="3333" max="3333" width="11.85546875" style="348" customWidth="1"/>
    <col min="3334" max="3334" width="11.140625" style="348" customWidth="1"/>
    <col min="3335" max="3335" width="12.42578125" style="348" customWidth="1"/>
    <col min="3336" max="3336" width="9" style="348" customWidth="1"/>
    <col min="3337" max="3337" width="13" style="348" customWidth="1"/>
    <col min="3338" max="3338" width="5.140625" style="348" customWidth="1"/>
    <col min="3339" max="3339" width="6.5703125" style="348" customWidth="1"/>
    <col min="3340" max="3340" width="8.42578125" style="348" customWidth="1"/>
    <col min="3341" max="3341" width="11.5703125" style="348"/>
    <col min="3342" max="3342" width="8.28515625" style="348" customWidth="1"/>
    <col min="3343" max="3343" width="11.28515625" style="348" bestFit="1" customWidth="1"/>
    <col min="3344" max="3344" width="9.28515625" style="348" customWidth="1"/>
    <col min="3345" max="3345" width="11.28515625" style="348" customWidth="1"/>
    <col min="3346" max="3346" width="10.140625" style="348" customWidth="1"/>
    <col min="3347" max="3584" width="11.5703125" style="348"/>
    <col min="3585" max="3585" width="4.140625" style="348" customWidth="1"/>
    <col min="3586" max="3586" width="23.85546875" style="348" customWidth="1"/>
    <col min="3587" max="3587" width="11.85546875" style="348" customWidth="1"/>
    <col min="3588" max="3588" width="11.7109375" style="348" customWidth="1"/>
    <col min="3589" max="3589" width="11.85546875" style="348" customWidth="1"/>
    <col min="3590" max="3590" width="11.140625" style="348" customWidth="1"/>
    <col min="3591" max="3591" width="12.42578125" style="348" customWidth="1"/>
    <col min="3592" max="3592" width="9" style="348" customWidth="1"/>
    <col min="3593" max="3593" width="13" style="348" customWidth="1"/>
    <col min="3594" max="3594" width="5.140625" style="348" customWidth="1"/>
    <col min="3595" max="3595" width="6.5703125" style="348" customWidth="1"/>
    <col min="3596" max="3596" width="8.42578125" style="348" customWidth="1"/>
    <col min="3597" max="3597" width="11.5703125" style="348"/>
    <col min="3598" max="3598" width="8.28515625" style="348" customWidth="1"/>
    <col min="3599" max="3599" width="11.28515625" style="348" bestFit="1" customWidth="1"/>
    <col min="3600" max="3600" width="9.28515625" style="348" customWidth="1"/>
    <col min="3601" max="3601" width="11.28515625" style="348" customWidth="1"/>
    <col min="3602" max="3602" width="10.140625" style="348" customWidth="1"/>
    <col min="3603" max="3840" width="11.5703125" style="348"/>
    <col min="3841" max="3841" width="4.140625" style="348" customWidth="1"/>
    <col min="3842" max="3842" width="23.85546875" style="348" customWidth="1"/>
    <col min="3843" max="3843" width="11.85546875" style="348" customWidth="1"/>
    <col min="3844" max="3844" width="11.7109375" style="348" customWidth="1"/>
    <col min="3845" max="3845" width="11.85546875" style="348" customWidth="1"/>
    <col min="3846" max="3846" width="11.140625" style="348" customWidth="1"/>
    <col min="3847" max="3847" width="12.42578125" style="348" customWidth="1"/>
    <col min="3848" max="3848" width="9" style="348" customWidth="1"/>
    <col min="3849" max="3849" width="13" style="348" customWidth="1"/>
    <col min="3850" max="3850" width="5.140625" style="348" customWidth="1"/>
    <col min="3851" max="3851" width="6.5703125" style="348" customWidth="1"/>
    <col min="3852" max="3852" width="8.42578125" style="348" customWidth="1"/>
    <col min="3853" max="3853" width="11.5703125" style="348"/>
    <col min="3854" max="3854" width="8.28515625" style="348" customWidth="1"/>
    <col min="3855" max="3855" width="11.28515625" style="348" bestFit="1" customWidth="1"/>
    <col min="3856" max="3856" width="9.28515625" style="348" customWidth="1"/>
    <col min="3857" max="3857" width="11.28515625" style="348" customWidth="1"/>
    <col min="3858" max="3858" width="10.140625" style="348" customWidth="1"/>
    <col min="3859" max="4096" width="11.5703125" style="348"/>
    <col min="4097" max="4097" width="4.140625" style="348" customWidth="1"/>
    <col min="4098" max="4098" width="23.85546875" style="348" customWidth="1"/>
    <col min="4099" max="4099" width="11.85546875" style="348" customWidth="1"/>
    <col min="4100" max="4100" width="11.7109375" style="348" customWidth="1"/>
    <col min="4101" max="4101" width="11.85546875" style="348" customWidth="1"/>
    <col min="4102" max="4102" width="11.140625" style="348" customWidth="1"/>
    <col min="4103" max="4103" width="12.42578125" style="348" customWidth="1"/>
    <col min="4104" max="4104" width="9" style="348" customWidth="1"/>
    <col min="4105" max="4105" width="13" style="348" customWidth="1"/>
    <col min="4106" max="4106" width="5.140625" style="348" customWidth="1"/>
    <col min="4107" max="4107" width="6.5703125" style="348" customWidth="1"/>
    <col min="4108" max="4108" width="8.42578125" style="348" customWidth="1"/>
    <col min="4109" max="4109" width="11.5703125" style="348"/>
    <col min="4110" max="4110" width="8.28515625" style="348" customWidth="1"/>
    <col min="4111" max="4111" width="11.28515625" style="348" bestFit="1" customWidth="1"/>
    <col min="4112" max="4112" width="9.28515625" style="348" customWidth="1"/>
    <col min="4113" max="4113" width="11.28515625" style="348" customWidth="1"/>
    <col min="4114" max="4114" width="10.140625" style="348" customWidth="1"/>
    <col min="4115" max="4352" width="11.5703125" style="348"/>
    <col min="4353" max="4353" width="4.140625" style="348" customWidth="1"/>
    <col min="4354" max="4354" width="23.85546875" style="348" customWidth="1"/>
    <col min="4355" max="4355" width="11.85546875" style="348" customWidth="1"/>
    <col min="4356" max="4356" width="11.7109375" style="348" customWidth="1"/>
    <col min="4357" max="4357" width="11.85546875" style="348" customWidth="1"/>
    <col min="4358" max="4358" width="11.140625" style="348" customWidth="1"/>
    <col min="4359" max="4359" width="12.42578125" style="348" customWidth="1"/>
    <col min="4360" max="4360" width="9" style="348" customWidth="1"/>
    <col min="4361" max="4361" width="13" style="348" customWidth="1"/>
    <col min="4362" max="4362" width="5.140625" style="348" customWidth="1"/>
    <col min="4363" max="4363" width="6.5703125" style="348" customWidth="1"/>
    <col min="4364" max="4364" width="8.42578125" style="348" customWidth="1"/>
    <col min="4365" max="4365" width="11.5703125" style="348"/>
    <col min="4366" max="4366" width="8.28515625" style="348" customWidth="1"/>
    <col min="4367" max="4367" width="11.28515625" style="348" bestFit="1" customWidth="1"/>
    <col min="4368" max="4368" width="9.28515625" style="348" customWidth="1"/>
    <col min="4369" max="4369" width="11.28515625" style="348" customWidth="1"/>
    <col min="4370" max="4370" width="10.140625" style="348" customWidth="1"/>
    <col min="4371" max="4608" width="11.5703125" style="348"/>
    <col min="4609" max="4609" width="4.140625" style="348" customWidth="1"/>
    <col min="4610" max="4610" width="23.85546875" style="348" customWidth="1"/>
    <col min="4611" max="4611" width="11.85546875" style="348" customWidth="1"/>
    <col min="4612" max="4612" width="11.7109375" style="348" customWidth="1"/>
    <col min="4613" max="4613" width="11.85546875" style="348" customWidth="1"/>
    <col min="4614" max="4614" width="11.140625" style="348" customWidth="1"/>
    <col min="4615" max="4615" width="12.42578125" style="348" customWidth="1"/>
    <col min="4616" max="4616" width="9" style="348" customWidth="1"/>
    <col min="4617" max="4617" width="13" style="348" customWidth="1"/>
    <col min="4618" max="4618" width="5.140625" style="348" customWidth="1"/>
    <col min="4619" max="4619" width="6.5703125" style="348" customWidth="1"/>
    <col min="4620" max="4620" width="8.42578125" style="348" customWidth="1"/>
    <col min="4621" max="4621" width="11.5703125" style="348"/>
    <col min="4622" max="4622" width="8.28515625" style="348" customWidth="1"/>
    <col min="4623" max="4623" width="11.28515625" style="348" bestFit="1" customWidth="1"/>
    <col min="4624" max="4624" width="9.28515625" style="348" customWidth="1"/>
    <col min="4625" max="4625" width="11.28515625" style="348" customWidth="1"/>
    <col min="4626" max="4626" width="10.140625" style="348" customWidth="1"/>
    <col min="4627" max="4864" width="11.5703125" style="348"/>
    <col min="4865" max="4865" width="4.140625" style="348" customWidth="1"/>
    <col min="4866" max="4866" width="23.85546875" style="348" customWidth="1"/>
    <col min="4867" max="4867" width="11.85546875" style="348" customWidth="1"/>
    <col min="4868" max="4868" width="11.7109375" style="348" customWidth="1"/>
    <col min="4869" max="4869" width="11.85546875" style="348" customWidth="1"/>
    <col min="4870" max="4870" width="11.140625" style="348" customWidth="1"/>
    <col min="4871" max="4871" width="12.42578125" style="348" customWidth="1"/>
    <col min="4872" max="4872" width="9" style="348" customWidth="1"/>
    <col min="4873" max="4873" width="13" style="348" customWidth="1"/>
    <col min="4874" max="4874" width="5.140625" style="348" customWidth="1"/>
    <col min="4875" max="4875" width="6.5703125" style="348" customWidth="1"/>
    <col min="4876" max="4876" width="8.42578125" style="348" customWidth="1"/>
    <col min="4877" max="4877" width="11.5703125" style="348"/>
    <col min="4878" max="4878" width="8.28515625" style="348" customWidth="1"/>
    <col min="4879" max="4879" width="11.28515625" style="348" bestFit="1" customWidth="1"/>
    <col min="4880" max="4880" width="9.28515625" style="348" customWidth="1"/>
    <col min="4881" max="4881" width="11.28515625" style="348" customWidth="1"/>
    <col min="4882" max="4882" width="10.140625" style="348" customWidth="1"/>
    <col min="4883" max="5120" width="11.5703125" style="348"/>
    <col min="5121" max="5121" width="4.140625" style="348" customWidth="1"/>
    <col min="5122" max="5122" width="23.85546875" style="348" customWidth="1"/>
    <col min="5123" max="5123" width="11.85546875" style="348" customWidth="1"/>
    <col min="5124" max="5124" width="11.7109375" style="348" customWidth="1"/>
    <col min="5125" max="5125" width="11.85546875" style="348" customWidth="1"/>
    <col min="5126" max="5126" width="11.140625" style="348" customWidth="1"/>
    <col min="5127" max="5127" width="12.42578125" style="348" customWidth="1"/>
    <col min="5128" max="5128" width="9" style="348" customWidth="1"/>
    <col min="5129" max="5129" width="13" style="348" customWidth="1"/>
    <col min="5130" max="5130" width="5.140625" style="348" customWidth="1"/>
    <col min="5131" max="5131" width="6.5703125" style="348" customWidth="1"/>
    <col min="5132" max="5132" width="8.42578125" style="348" customWidth="1"/>
    <col min="5133" max="5133" width="11.5703125" style="348"/>
    <col min="5134" max="5134" width="8.28515625" style="348" customWidth="1"/>
    <col min="5135" max="5135" width="11.28515625" style="348" bestFit="1" customWidth="1"/>
    <col min="5136" max="5136" width="9.28515625" style="348" customWidth="1"/>
    <col min="5137" max="5137" width="11.28515625" style="348" customWidth="1"/>
    <col min="5138" max="5138" width="10.140625" style="348" customWidth="1"/>
    <col min="5139" max="5376" width="11.5703125" style="348"/>
    <col min="5377" max="5377" width="4.140625" style="348" customWidth="1"/>
    <col min="5378" max="5378" width="23.85546875" style="348" customWidth="1"/>
    <col min="5379" max="5379" width="11.85546875" style="348" customWidth="1"/>
    <col min="5380" max="5380" width="11.7109375" style="348" customWidth="1"/>
    <col min="5381" max="5381" width="11.85546875" style="348" customWidth="1"/>
    <col min="5382" max="5382" width="11.140625" style="348" customWidth="1"/>
    <col min="5383" max="5383" width="12.42578125" style="348" customWidth="1"/>
    <col min="5384" max="5384" width="9" style="348" customWidth="1"/>
    <col min="5385" max="5385" width="13" style="348" customWidth="1"/>
    <col min="5386" max="5386" width="5.140625" style="348" customWidth="1"/>
    <col min="5387" max="5387" width="6.5703125" style="348" customWidth="1"/>
    <col min="5388" max="5388" width="8.42578125" style="348" customWidth="1"/>
    <col min="5389" max="5389" width="11.5703125" style="348"/>
    <col min="5390" max="5390" width="8.28515625" style="348" customWidth="1"/>
    <col min="5391" max="5391" width="11.28515625" style="348" bestFit="1" customWidth="1"/>
    <col min="5392" max="5392" width="9.28515625" style="348" customWidth="1"/>
    <col min="5393" max="5393" width="11.28515625" style="348" customWidth="1"/>
    <col min="5394" max="5394" width="10.140625" style="348" customWidth="1"/>
    <col min="5395" max="5632" width="11.5703125" style="348"/>
    <col min="5633" max="5633" width="4.140625" style="348" customWidth="1"/>
    <col min="5634" max="5634" width="23.85546875" style="348" customWidth="1"/>
    <col min="5635" max="5635" width="11.85546875" style="348" customWidth="1"/>
    <col min="5636" max="5636" width="11.7109375" style="348" customWidth="1"/>
    <col min="5637" max="5637" width="11.85546875" style="348" customWidth="1"/>
    <col min="5638" max="5638" width="11.140625" style="348" customWidth="1"/>
    <col min="5639" max="5639" width="12.42578125" style="348" customWidth="1"/>
    <col min="5640" max="5640" width="9" style="348" customWidth="1"/>
    <col min="5641" max="5641" width="13" style="348" customWidth="1"/>
    <col min="5642" max="5642" width="5.140625" style="348" customWidth="1"/>
    <col min="5643" max="5643" width="6.5703125" style="348" customWidth="1"/>
    <col min="5644" max="5644" width="8.42578125" style="348" customWidth="1"/>
    <col min="5645" max="5645" width="11.5703125" style="348"/>
    <col min="5646" max="5646" width="8.28515625" style="348" customWidth="1"/>
    <col min="5647" max="5647" width="11.28515625" style="348" bestFit="1" customWidth="1"/>
    <col min="5648" max="5648" width="9.28515625" style="348" customWidth="1"/>
    <col min="5649" max="5649" width="11.28515625" style="348" customWidth="1"/>
    <col min="5650" max="5650" width="10.140625" style="348" customWidth="1"/>
    <col min="5651" max="5888" width="11.5703125" style="348"/>
    <col min="5889" max="5889" width="4.140625" style="348" customWidth="1"/>
    <col min="5890" max="5890" width="23.85546875" style="348" customWidth="1"/>
    <col min="5891" max="5891" width="11.85546875" style="348" customWidth="1"/>
    <col min="5892" max="5892" width="11.7109375" style="348" customWidth="1"/>
    <col min="5893" max="5893" width="11.85546875" style="348" customWidth="1"/>
    <col min="5894" max="5894" width="11.140625" style="348" customWidth="1"/>
    <col min="5895" max="5895" width="12.42578125" style="348" customWidth="1"/>
    <col min="5896" max="5896" width="9" style="348" customWidth="1"/>
    <col min="5897" max="5897" width="13" style="348" customWidth="1"/>
    <col min="5898" max="5898" width="5.140625" style="348" customWidth="1"/>
    <col min="5899" max="5899" width="6.5703125" style="348" customWidth="1"/>
    <col min="5900" max="5900" width="8.42578125" style="348" customWidth="1"/>
    <col min="5901" max="5901" width="11.5703125" style="348"/>
    <col min="5902" max="5902" width="8.28515625" style="348" customWidth="1"/>
    <col min="5903" max="5903" width="11.28515625" style="348" bestFit="1" customWidth="1"/>
    <col min="5904" max="5904" width="9.28515625" style="348" customWidth="1"/>
    <col min="5905" max="5905" width="11.28515625" style="348" customWidth="1"/>
    <col min="5906" max="5906" width="10.140625" style="348" customWidth="1"/>
    <col min="5907" max="6144" width="11.5703125" style="348"/>
    <col min="6145" max="6145" width="4.140625" style="348" customWidth="1"/>
    <col min="6146" max="6146" width="23.85546875" style="348" customWidth="1"/>
    <col min="6147" max="6147" width="11.85546875" style="348" customWidth="1"/>
    <col min="6148" max="6148" width="11.7109375" style="348" customWidth="1"/>
    <col min="6149" max="6149" width="11.85546875" style="348" customWidth="1"/>
    <col min="6150" max="6150" width="11.140625" style="348" customWidth="1"/>
    <col min="6151" max="6151" width="12.42578125" style="348" customWidth="1"/>
    <col min="6152" max="6152" width="9" style="348" customWidth="1"/>
    <col min="6153" max="6153" width="13" style="348" customWidth="1"/>
    <col min="6154" max="6154" width="5.140625" style="348" customWidth="1"/>
    <col min="6155" max="6155" width="6.5703125" style="348" customWidth="1"/>
    <col min="6156" max="6156" width="8.42578125" style="348" customWidth="1"/>
    <col min="6157" max="6157" width="11.5703125" style="348"/>
    <col min="6158" max="6158" width="8.28515625" style="348" customWidth="1"/>
    <col min="6159" max="6159" width="11.28515625" style="348" bestFit="1" customWidth="1"/>
    <col min="6160" max="6160" width="9.28515625" style="348" customWidth="1"/>
    <col min="6161" max="6161" width="11.28515625" style="348" customWidth="1"/>
    <col min="6162" max="6162" width="10.140625" style="348" customWidth="1"/>
    <col min="6163" max="6400" width="11.5703125" style="348"/>
    <col min="6401" max="6401" width="4.140625" style="348" customWidth="1"/>
    <col min="6402" max="6402" width="23.85546875" style="348" customWidth="1"/>
    <col min="6403" max="6403" width="11.85546875" style="348" customWidth="1"/>
    <col min="6404" max="6404" width="11.7109375" style="348" customWidth="1"/>
    <col min="6405" max="6405" width="11.85546875" style="348" customWidth="1"/>
    <col min="6406" max="6406" width="11.140625" style="348" customWidth="1"/>
    <col min="6407" max="6407" width="12.42578125" style="348" customWidth="1"/>
    <col min="6408" max="6408" width="9" style="348" customWidth="1"/>
    <col min="6409" max="6409" width="13" style="348" customWidth="1"/>
    <col min="6410" max="6410" width="5.140625" style="348" customWidth="1"/>
    <col min="6411" max="6411" width="6.5703125" style="348" customWidth="1"/>
    <col min="6412" max="6412" width="8.42578125" style="348" customWidth="1"/>
    <col min="6413" max="6413" width="11.5703125" style="348"/>
    <col min="6414" max="6414" width="8.28515625" style="348" customWidth="1"/>
    <col min="6415" max="6415" width="11.28515625" style="348" bestFit="1" customWidth="1"/>
    <col min="6416" max="6416" width="9.28515625" style="348" customWidth="1"/>
    <col min="6417" max="6417" width="11.28515625" style="348" customWidth="1"/>
    <col min="6418" max="6418" width="10.140625" style="348" customWidth="1"/>
    <col min="6419" max="6656" width="11.5703125" style="348"/>
    <col min="6657" max="6657" width="4.140625" style="348" customWidth="1"/>
    <col min="6658" max="6658" width="23.85546875" style="348" customWidth="1"/>
    <col min="6659" max="6659" width="11.85546875" style="348" customWidth="1"/>
    <col min="6660" max="6660" width="11.7109375" style="348" customWidth="1"/>
    <col min="6661" max="6661" width="11.85546875" style="348" customWidth="1"/>
    <col min="6662" max="6662" width="11.140625" style="348" customWidth="1"/>
    <col min="6663" max="6663" width="12.42578125" style="348" customWidth="1"/>
    <col min="6664" max="6664" width="9" style="348" customWidth="1"/>
    <col min="6665" max="6665" width="13" style="348" customWidth="1"/>
    <col min="6666" max="6666" width="5.140625" style="348" customWidth="1"/>
    <col min="6667" max="6667" width="6.5703125" style="348" customWidth="1"/>
    <col min="6668" max="6668" width="8.42578125" style="348" customWidth="1"/>
    <col min="6669" max="6669" width="11.5703125" style="348"/>
    <col min="6670" max="6670" width="8.28515625" style="348" customWidth="1"/>
    <col min="6671" max="6671" width="11.28515625" style="348" bestFit="1" customWidth="1"/>
    <col min="6672" max="6672" width="9.28515625" style="348" customWidth="1"/>
    <col min="6673" max="6673" width="11.28515625" style="348" customWidth="1"/>
    <col min="6674" max="6674" width="10.140625" style="348" customWidth="1"/>
    <col min="6675" max="6912" width="11.5703125" style="348"/>
    <col min="6913" max="6913" width="4.140625" style="348" customWidth="1"/>
    <col min="6914" max="6914" width="23.85546875" style="348" customWidth="1"/>
    <col min="6915" max="6915" width="11.85546875" style="348" customWidth="1"/>
    <col min="6916" max="6916" width="11.7109375" style="348" customWidth="1"/>
    <col min="6917" max="6917" width="11.85546875" style="348" customWidth="1"/>
    <col min="6918" max="6918" width="11.140625" style="348" customWidth="1"/>
    <col min="6919" max="6919" width="12.42578125" style="348" customWidth="1"/>
    <col min="6920" max="6920" width="9" style="348" customWidth="1"/>
    <col min="6921" max="6921" width="13" style="348" customWidth="1"/>
    <col min="6922" max="6922" width="5.140625" style="348" customWidth="1"/>
    <col min="6923" max="6923" width="6.5703125" style="348" customWidth="1"/>
    <col min="6924" max="6924" width="8.42578125" style="348" customWidth="1"/>
    <col min="6925" max="6925" width="11.5703125" style="348"/>
    <col min="6926" max="6926" width="8.28515625" style="348" customWidth="1"/>
    <col min="6927" max="6927" width="11.28515625" style="348" bestFit="1" customWidth="1"/>
    <col min="6928" max="6928" width="9.28515625" style="348" customWidth="1"/>
    <col min="6929" max="6929" width="11.28515625" style="348" customWidth="1"/>
    <col min="6930" max="6930" width="10.140625" style="348" customWidth="1"/>
    <col min="6931" max="7168" width="11.5703125" style="348"/>
    <col min="7169" max="7169" width="4.140625" style="348" customWidth="1"/>
    <col min="7170" max="7170" width="23.85546875" style="348" customWidth="1"/>
    <col min="7171" max="7171" width="11.85546875" style="348" customWidth="1"/>
    <col min="7172" max="7172" width="11.7109375" style="348" customWidth="1"/>
    <col min="7173" max="7173" width="11.85546875" style="348" customWidth="1"/>
    <col min="7174" max="7174" width="11.140625" style="348" customWidth="1"/>
    <col min="7175" max="7175" width="12.42578125" style="348" customWidth="1"/>
    <col min="7176" max="7176" width="9" style="348" customWidth="1"/>
    <col min="7177" max="7177" width="13" style="348" customWidth="1"/>
    <col min="7178" max="7178" width="5.140625" style="348" customWidth="1"/>
    <col min="7179" max="7179" width="6.5703125" style="348" customWidth="1"/>
    <col min="7180" max="7180" width="8.42578125" style="348" customWidth="1"/>
    <col min="7181" max="7181" width="11.5703125" style="348"/>
    <col min="7182" max="7182" width="8.28515625" style="348" customWidth="1"/>
    <col min="7183" max="7183" width="11.28515625" style="348" bestFit="1" customWidth="1"/>
    <col min="7184" max="7184" width="9.28515625" style="348" customWidth="1"/>
    <col min="7185" max="7185" width="11.28515625" style="348" customWidth="1"/>
    <col min="7186" max="7186" width="10.140625" style="348" customWidth="1"/>
    <col min="7187" max="7424" width="11.5703125" style="348"/>
    <col min="7425" max="7425" width="4.140625" style="348" customWidth="1"/>
    <col min="7426" max="7426" width="23.85546875" style="348" customWidth="1"/>
    <col min="7427" max="7427" width="11.85546875" style="348" customWidth="1"/>
    <col min="7428" max="7428" width="11.7109375" style="348" customWidth="1"/>
    <col min="7429" max="7429" width="11.85546875" style="348" customWidth="1"/>
    <col min="7430" max="7430" width="11.140625" style="348" customWidth="1"/>
    <col min="7431" max="7431" width="12.42578125" style="348" customWidth="1"/>
    <col min="7432" max="7432" width="9" style="348" customWidth="1"/>
    <col min="7433" max="7433" width="13" style="348" customWidth="1"/>
    <col min="7434" max="7434" width="5.140625" style="348" customWidth="1"/>
    <col min="7435" max="7435" width="6.5703125" style="348" customWidth="1"/>
    <col min="7436" max="7436" width="8.42578125" style="348" customWidth="1"/>
    <col min="7437" max="7437" width="11.5703125" style="348"/>
    <col min="7438" max="7438" width="8.28515625" style="348" customWidth="1"/>
    <col min="7439" max="7439" width="11.28515625" style="348" bestFit="1" customWidth="1"/>
    <col min="7440" max="7440" width="9.28515625" style="348" customWidth="1"/>
    <col min="7441" max="7441" width="11.28515625" style="348" customWidth="1"/>
    <col min="7442" max="7442" width="10.140625" style="348" customWidth="1"/>
    <col min="7443" max="7680" width="11.5703125" style="348"/>
    <col min="7681" max="7681" width="4.140625" style="348" customWidth="1"/>
    <col min="7682" max="7682" width="23.85546875" style="348" customWidth="1"/>
    <col min="7683" max="7683" width="11.85546875" style="348" customWidth="1"/>
    <col min="7684" max="7684" width="11.7109375" style="348" customWidth="1"/>
    <col min="7685" max="7685" width="11.85546875" style="348" customWidth="1"/>
    <col min="7686" max="7686" width="11.140625" style="348" customWidth="1"/>
    <col min="7687" max="7687" width="12.42578125" style="348" customWidth="1"/>
    <col min="7688" max="7688" width="9" style="348" customWidth="1"/>
    <col min="7689" max="7689" width="13" style="348" customWidth="1"/>
    <col min="7690" max="7690" width="5.140625" style="348" customWidth="1"/>
    <col min="7691" max="7691" width="6.5703125" style="348" customWidth="1"/>
    <col min="7692" max="7692" width="8.42578125" style="348" customWidth="1"/>
    <col min="7693" max="7693" width="11.5703125" style="348"/>
    <col min="7694" max="7694" width="8.28515625" style="348" customWidth="1"/>
    <col min="7695" max="7695" width="11.28515625" style="348" bestFit="1" customWidth="1"/>
    <col min="7696" max="7696" width="9.28515625" style="348" customWidth="1"/>
    <col min="7697" max="7697" width="11.28515625" style="348" customWidth="1"/>
    <col min="7698" max="7698" width="10.140625" style="348" customWidth="1"/>
    <col min="7699" max="7936" width="11.5703125" style="348"/>
    <col min="7937" max="7937" width="4.140625" style="348" customWidth="1"/>
    <col min="7938" max="7938" width="23.85546875" style="348" customWidth="1"/>
    <col min="7939" max="7939" width="11.85546875" style="348" customWidth="1"/>
    <col min="7940" max="7940" width="11.7109375" style="348" customWidth="1"/>
    <col min="7941" max="7941" width="11.85546875" style="348" customWidth="1"/>
    <col min="7942" max="7942" width="11.140625" style="348" customWidth="1"/>
    <col min="7943" max="7943" width="12.42578125" style="348" customWidth="1"/>
    <col min="7944" max="7944" width="9" style="348" customWidth="1"/>
    <col min="7945" max="7945" width="13" style="348" customWidth="1"/>
    <col min="7946" max="7946" width="5.140625" style="348" customWidth="1"/>
    <col min="7947" max="7947" width="6.5703125" style="348" customWidth="1"/>
    <col min="7948" max="7948" width="8.42578125" style="348" customWidth="1"/>
    <col min="7949" max="7949" width="11.5703125" style="348"/>
    <col min="7950" max="7950" width="8.28515625" style="348" customWidth="1"/>
    <col min="7951" max="7951" width="11.28515625" style="348" bestFit="1" customWidth="1"/>
    <col min="7952" max="7952" width="9.28515625" style="348" customWidth="1"/>
    <col min="7953" max="7953" width="11.28515625" style="348" customWidth="1"/>
    <col min="7954" max="7954" width="10.140625" style="348" customWidth="1"/>
    <col min="7955" max="8192" width="11.5703125" style="348"/>
    <col min="8193" max="8193" width="4.140625" style="348" customWidth="1"/>
    <col min="8194" max="8194" width="23.85546875" style="348" customWidth="1"/>
    <col min="8195" max="8195" width="11.85546875" style="348" customWidth="1"/>
    <col min="8196" max="8196" width="11.7109375" style="348" customWidth="1"/>
    <col min="8197" max="8197" width="11.85546875" style="348" customWidth="1"/>
    <col min="8198" max="8198" width="11.140625" style="348" customWidth="1"/>
    <col min="8199" max="8199" width="12.42578125" style="348" customWidth="1"/>
    <col min="8200" max="8200" width="9" style="348" customWidth="1"/>
    <col min="8201" max="8201" width="13" style="348" customWidth="1"/>
    <col min="8202" max="8202" width="5.140625" style="348" customWidth="1"/>
    <col min="8203" max="8203" width="6.5703125" style="348" customWidth="1"/>
    <col min="8204" max="8204" width="8.42578125" style="348" customWidth="1"/>
    <col min="8205" max="8205" width="11.5703125" style="348"/>
    <col min="8206" max="8206" width="8.28515625" style="348" customWidth="1"/>
    <col min="8207" max="8207" width="11.28515625" style="348" bestFit="1" customWidth="1"/>
    <col min="8208" max="8208" width="9.28515625" style="348" customWidth="1"/>
    <col min="8209" max="8209" width="11.28515625" style="348" customWidth="1"/>
    <col min="8210" max="8210" width="10.140625" style="348" customWidth="1"/>
    <col min="8211" max="8448" width="11.5703125" style="348"/>
    <col min="8449" max="8449" width="4.140625" style="348" customWidth="1"/>
    <col min="8450" max="8450" width="23.85546875" style="348" customWidth="1"/>
    <col min="8451" max="8451" width="11.85546875" style="348" customWidth="1"/>
    <col min="8452" max="8452" width="11.7109375" style="348" customWidth="1"/>
    <col min="8453" max="8453" width="11.85546875" style="348" customWidth="1"/>
    <col min="8454" max="8454" width="11.140625" style="348" customWidth="1"/>
    <col min="8455" max="8455" width="12.42578125" style="348" customWidth="1"/>
    <col min="8456" max="8456" width="9" style="348" customWidth="1"/>
    <col min="8457" max="8457" width="13" style="348" customWidth="1"/>
    <col min="8458" max="8458" width="5.140625" style="348" customWidth="1"/>
    <col min="8459" max="8459" width="6.5703125" style="348" customWidth="1"/>
    <col min="8460" max="8460" width="8.42578125" style="348" customWidth="1"/>
    <col min="8461" max="8461" width="11.5703125" style="348"/>
    <col min="8462" max="8462" width="8.28515625" style="348" customWidth="1"/>
    <col min="8463" max="8463" width="11.28515625" style="348" bestFit="1" customWidth="1"/>
    <col min="8464" max="8464" width="9.28515625" style="348" customWidth="1"/>
    <col min="8465" max="8465" width="11.28515625" style="348" customWidth="1"/>
    <col min="8466" max="8466" width="10.140625" style="348" customWidth="1"/>
    <col min="8467" max="8704" width="11.5703125" style="348"/>
    <col min="8705" max="8705" width="4.140625" style="348" customWidth="1"/>
    <col min="8706" max="8706" width="23.85546875" style="348" customWidth="1"/>
    <col min="8707" max="8707" width="11.85546875" style="348" customWidth="1"/>
    <col min="8708" max="8708" width="11.7109375" style="348" customWidth="1"/>
    <col min="8709" max="8709" width="11.85546875" style="348" customWidth="1"/>
    <col min="8710" max="8710" width="11.140625" style="348" customWidth="1"/>
    <col min="8711" max="8711" width="12.42578125" style="348" customWidth="1"/>
    <col min="8712" max="8712" width="9" style="348" customWidth="1"/>
    <col min="8713" max="8713" width="13" style="348" customWidth="1"/>
    <col min="8714" max="8714" width="5.140625" style="348" customWidth="1"/>
    <col min="8715" max="8715" width="6.5703125" style="348" customWidth="1"/>
    <col min="8716" max="8716" width="8.42578125" style="348" customWidth="1"/>
    <col min="8717" max="8717" width="11.5703125" style="348"/>
    <col min="8718" max="8718" width="8.28515625" style="348" customWidth="1"/>
    <col min="8719" max="8719" width="11.28515625" style="348" bestFit="1" customWidth="1"/>
    <col min="8720" max="8720" width="9.28515625" style="348" customWidth="1"/>
    <col min="8721" max="8721" width="11.28515625" style="348" customWidth="1"/>
    <col min="8722" max="8722" width="10.140625" style="348" customWidth="1"/>
    <col min="8723" max="8960" width="11.5703125" style="348"/>
    <col min="8961" max="8961" width="4.140625" style="348" customWidth="1"/>
    <col min="8962" max="8962" width="23.85546875" style="348" customWidth="1"/>
    <col min="8963" max="8963" width="11.85546875" style="348" customWidth="1"/>
    <col min="8964" max="8964" width="11.7109375" style="348" customWidth="1"/>
    <col min="8965" max="8965" width="11.85546875" style="348" customWidth="1"/>
    <col min="8966" max="8966" width="11.140625" style="348" customWidth="1"/>
    <col min="8967" max="8967" width="12.42578125" style="348" customWidth="1"/>
    <col min="8968" max="8968" width="9" style="348" customWidth="1"/>
    <col min="8969" max="8969" width="13" style="348" customWidth="1"/>
    <col min="8970" max="8970" width="5.140625" style="348" customWidth="1"/>
    <col min="8971" max="8971" width="6.5703125" style="348" customWidth="1"/>
    <col min="8972" max="8972" width="8.42578125" style="348" customWidth="1"/>
    <col min="8973" max="8973" width="11.5703125" style="348"/>
    <col min="8974" max="8974" width="8.28515625" style="348" customWidth="1"/>
    <col min="8975" max="8975" width="11.28515625" style="348" bestFit="1" customWidth="1"/>
    <col min="8976" max="8976" width="9.28515625" style="348" customWidth="1"/>
    <col min="8977" max="8977" width="11.28515625" style="348" customWidth="1"/>
    <col min="8978" max="8978" width="10.140625" style="348" customWidth="1"/>
    <col min="8979" max="9216" width="11.5703125" style="348"/>
    <col min="9217" max="9217" width="4.140625" style="348" customWidth="1"/>
    <col min="9218" max="9218" width="23.85546875" style="348" customWidth="1"/>
    <col min="9219" max="9219" width="11.85546875" style="348" customWidth="1"/>
    <col min="9220" max="9220" width="11.7109375" style="348" customWidth="1"/>
    <col min="9221" max="9221" width="11.85546875" style="348" customWidth="1"/>
    <col min="9222" max="9222" width="11.140625" style="348" customWidth="1"/>
    <col min="9223" max="9223" width="12.42578125" style="348" customWidth="1"/>
    <col min="9224" max="9224" width="9" style="348" customWidth="1"/>
    <col min="9225" max="9225" width="13" style="348" customWidth="1"/>
    <col min="9226" max="9226" width="5.140625" style="348" customWidth="1"/>
    <col min="9227" max="9227" width="6.5703125" style="348" customWidth="1"/>
    <col min="9228" max="9228" width="8.42578125" style="348" customWidth="1"/>
    <col min="9229" max="9229" width="11.5703125" style="348"/>
    <col min="9230" max="9230" width="8.28515625" style="348" customWidth="1"/>
    <col min="9231" max="9231" width="11.28515625" style="348" bestFit="1" customWidth="1"/>
    <col min="9232" max="9232" width="9.28515625" style="348" customWidth="1"/>
    <col min="9233" max="9233" width="11.28515625" style="348" customWidth="1"/>
    <col min="9234" max="9234" width="10.140625" style="348" customWidth="1"/>
    <col min="9235" max="9472" width="11.5703125" style="348"/>
    <col min="9473" max="9473" width="4.140625" style="348" customWidth="1"/>
    <col min="9474" max="9474" width="23.85546875" style="348" customWidth="1"/>
    <col min="9475" max="9475" width="11.85546875" style="348" customWidth="1"/>
    <col min="9476" max="9476" width="11.7109375" style="348" customWidth="1"/>
    <col min="9477" max="9477" width="11.85546875" style="348" customWidth="1"/>
    <col min="9478" max="9478" width="11.140625" style="348" customWidth="1"/>
    <col min="9479" max="9479" width="12.42578125" style="348" customWidth="1"/>
    <col min="9480" max="9480" width="9" style="348" customWidth="1"/>
    <col min="9481" max="9481" width="13" style="348" customWidth="1"/>
    <col min="9482" max="9482" width="5.140625" style="348" customWidth="1"/>
    <col min="9483" max="9483" width="6.5703125" style="348" customWidth="1"/>
    <col min="9484" max="9484" width="8.42578125" style="348" customWidth="1"/>
    <col min="9485" max="9485" width="11.5703125" style="348"/>
    <col min="9486" max="9486" width="8.28515625" style="348" customWidth="1"/>
    <col min="9487" max="9487" width="11.28515625" style="348" bestFit="1" customWidth="1"/>
    <col min="9488" max="9488" width="9.28515625" style="348" customWidth="1"/>
    <col min="9489" max="9489" width="11.28515625" style="348" customWidth="1"/>
    <col min="9490" max="9490" width="10.140625" style="348" customWidth="1"/>
    <col min="9491" max="9728" width="11.5703125" style="348"/>
    <col min="9729" max="9729" width="4.140625" style="348" customWidth="1"/>
    <col min="9730" max="9730" width="23.85546875" style="348" customWidth="1"/>
    <col min="9731" max="9731" width="11.85546875" style="348" customWidth="1"/>
    <col min="9732" max="9732" width="11.7109375" style="348" customWidth="1"/>
    <col min="9733" max="9733" width="11.85546875" style="348" customWidth="1"/>
    <col min="9734" max="9734" width="11.140625" style="348" customWidth="1"/>
    <col min="9735" max="9735" width="12.42578125" style="348" customWidth="1"/>
    <col min="9736" max="9736" width="9" style="348" customWidth="1"/>
    <col min="9737" max="9737" width="13" style="348" customWidth="1"/>
    <col min="9738" max="9738" width="5.140625" style="348" customWidth="1"/>
    <col min="9739" max="9739" width="6.5703125" style="348" customWidth="1"/>
    <col min="9740" max="9740" width="8.42578125" style="348" customWidth="1"/>
    <col min="9741" max="9741" width="11.5703125" style="348"/>
    <col min="9742" max="9742" width="8.28515625" style="348" customWidth="1"/>
    <col min="9743" max="9743" width="11.28515625" style="348" bestFit="1" customWidth="1"/>
    <col min="9744" max="9744" width="9.28515625" style="348" customWidth="1"/>
    <col min="9745" max="9745" width="11.28515625" style="348" customWidth="1"/>
    <col min="9746" max="9746" width="10.140625" style="348" customWidth="1"/>
    <col min="9747" max="9984" width="11.5703125" style="348"/>
    <col min="9985" max="9985" width="4.140625" style="348" customWidth="1"/>
    <col min="9986" max="9986" width="23.85546875" style="348" customWidth="1"/>
    <col min="9987" max="9987" width="11.85546875" style="348" customWidth="1"/>
    <col min="9988" max="9988" width="11.7109375" style="348" customWidth="1"/>
    <col min="9989" max="9989" width="11.85546875" style="348" customWidth="1"/>
    <col min="9990" max="9990" width="11.140625" style="348" customWidth="1"/>
    <col min="9991" max="9991" width="12.42578125" style="348" customWidth="1"/>
    <col min="9992" max="9992" width="9" style="348" customWidth="1"/>
    <col min="9993" max="9993" width="13" style="348" customWidth="1"/>
    <col min="9994" max="9994" width="5.140625" style="348" customWidth="1"/>
    <col min="9995" max="9995" width="6.5703125" style="348" customWidth="1"/>
    <col min="9996" max="9996" width="8.42578125" style="348" customWidth="1"/>
    <col min="9997" max="9997" width="11.5703125" style="348"/>
    <col min="9998" max="9998" width="8.28515625" style="348" customWidth="1"/>
    <col min="9999" max="9999" width="11.28515625" style="348" bestFit="1" customWidth="1"/>
    <col min="10000" max="10000" width="9.28515625" style="348" customWidth="1"/>
    <col min="10001" max="10001" width="11.28515625" style="348" customWidth="1"/>
    <col min="10002" max="10002" width="10.140625" style="348" customWidth="1"/>
    <col min="10003" max="10240" width="11.5703125" style="348"/>
    <col min="10241" max="10241" width="4.140625" style="348" customWidth="1"/>
    <col min="10242" max="10242" width="23.85546875" style="348" customWidth="1"/>
    <col min="10243" max="10243" width="11.85546875" style="348" customWidth="1"/>
    <col min="10244" max="10244" width="11.7109375" style="348" customWidth="1"/>
    <col min="10245" max="10245" width="11.85546875" style="348" customWidth="1"/>
    <col min="10246" max="10246" width="11.140625" style="348" customWidth="1"/>
    <col min="10247" max="10247" width="12.42578125" style="348" customWidth="1"/>
    <col min="10248" max="10248" width="9" style="348" customWidth="1"/>
    <col min="10249" max="10249" width="13" style="348" customWidth="1"/>
    <col min="10250" max="10250" width="5.140625" style="348" customWidth="1"/>
    <col min="10251" max="10251" width="6.5703125" style="348" customWidth="1"/>
    <col min="10252" max="10252" width="8.42578125" style="348" customWidth="1"/>
    <col min="10253" max="10253" width="11.5703125" style="348"/>
    <col min="10254" max="10254" width="8.28515625" style="348" customWidth="1"/>
    <col min="10255" max="10255" width="11.28515625" style="348" bestFit="1" customWidth="1"/>
    <col min="10256" max="10256" width="9.28515625" style="348" customWidth="1"/>
    <col min="10257" max="10257" width="11.28515625" style="348" customWidth="1"/>
    <col min="10258" max="10258" width="10.140625" style="348" customWidth="1"/>
    <col min="10259" max="10496" width="11.5703125" style="348"/>
    <col min="10497" max="10497" width="4.140625" style="348" customWidth="1"/>
    <col min="10498" max="10498" width="23.85546875" style="348" customWidth="1"/>
    <col min="10499" max="10499" width="11.85546875" style="348" customWidth="1"/>
    <col min="10500" max="10500" width="11.7109375" style="348" customWidth="1"/>
    <col min="10501" max="10501" width="11.85546875" style="348" customWidth="1"/>
    <col min="10502" max="10502" width="11.140625" style="348" customWidth="1"/>
    <col min="10503" max="10503" width="12.42578125" style="348" customWidth="1"/>
    <col min="10504" max="10504" width="9" style="348" customWidth="1"/>
    <col min="10505" max="10505" width="13" style="348" customWidth="1"/>
    <col min="10506" max="10506" width="5.140625" style="348" customWidth="1"/>
    <col min="10507" max="10507" width="6.5703125" style="348" customWidth="1"/>
    <col min="10508" max="10508" width="8.42578125" style="348" customWidth="1"/>
    <col min="10509" max="10509" width="11.5703125" style="348"/>
    <col min="10510" max="10510" width="8.28515625" style="348" customWidth="1"/>
    <col min="10511" max="10511" width="11.28515625" style="348" bestFit="1" customWidth="1"/>
    <col min="10512" max="10512" width="9.28515625" style="348" customWidth="1"/>
    <col min="10513" max="10513" width="11.28515625" style="348" customWidth="1"/>
    <col min="10514" max="10514" width="10.140625" style="348" customWidth="1"/>
    <col min="10515" max="10752" width="11.5703125" style="348"/>
    <col min="10753" max="10753" width="4.140625" style="348" customWidth="1"/>
    <col min="10754" max="10754" width="23.85546875" style="348" customWidth="1"/>
    <col min="10755" max="10755" width="11.85546875" style="348" customWidth="1"/>
    <col min="10756" max="10756" width="11.7109375" style="348" customWidth="1"/>
    <col min="10757" max="10757" width="11.85546875" style="348" customWidth="1"/>
    <col min="10758" max="10758" width="11.140625" style="348" customWidth="1"/>
    <col min="10759" max="10759" width="12.42578125" style="348" customWidth="1"/>
    <col min="10760" max="10760" width="9" style="348" customWidth="1"/>
    <col min="10761" max="10761" width="13" style="348" customWidth="1"/>
    <col min="10762" max="10762" width="5.140625" style="348" customWidth="1"/>
    <col min="10763" max="10763" width="6.5703125" style="348" customWidth="1"/>
    <col min="10764" max="10764" width="8.42578125" style="348" customWidth="1"/>
    <col min="10765" max="10765" width="11.5703125" style="348"/>
    <col min="10766" max="10766" width="8.28515625" style="348" customWidth="1"/>
    <col min="10767" max="10767" width="11.28515625" style="348" bestFit="1" customWidth="1"/>
    <col min="10768" max="10768" width="9.28515625" style="348" customWidth="1"/>
    <col min="10769" max="10769" width="11.28515625" style="348" customWidth="1"/>
    <col min="10770" max="10770" width="10.140625" style="348" customWidth="1"/>
    <col min="10771" max="11008" width="11.5703125" style="348"/>
    <col min="11009" max="11009" width="4.140625" style="348" customWidth="1"/>
    <col min="11010" max="11010" width="23.85546875" style="348" customWidth="1"/>
    <col min="11011" max="11011" width="11.85546875" style="348" customWidth="1"/>
    <col min="11012" max="11012" width="11.7109375" style="348" customWidth="1"/>
    <col min="11013" max="11013" width="11.85546875" style="348" customWidth="1"/>
    <col min="11014" max="11014" width="11.140625" style="348" customWidth="1"/>
    <col min="11015" max="11015" width="12.42578125" style="348" customWidth="1"/>
    <col min="11016" max="11016" width="9" style="348" customWidth="1"/>
    <col min="11017" max="11017" width="13" style="348" customWidth="1"/>
    <col min="11018" max="11018" width="5.140625" style="348" customWidth="1"/>
    <col min="11019" max="11019" width="6.5703125" style="348" customWidth="1"/>
    <col min="11020" max="11020" width="8.42578125" style="348" customWidth="1"/>
    <col min="11021" max="11021" width="11.5703125" style="348"/>
    <col min="11022" max="11022" width="8.28515625" style="348" customWidth="1"/>
    <col min="11023" max="11023" width="11.28515625" style="348" bestFit="1" customWidth="1"/>
    <col min="11024" max="11024" width="9.28515625" style="348" customWidth="1"/>
    <col min="11025" max="11025" width="11.28515625" style="348" customWidth="1"/>
    <col min="11026" max="11026" width="10.140625" style="348" customWidth="1"/>
    <col min="11027" max="11264" width="11.5703125" style="348"/>
    <col min="11265" max="11265" width="4.140625" style="348" customWidth="1"/>
    <col min="11266" max="11266" width="23.85546875" style="348" customWidth="1"/>
    <col min="11267" max="11267" width="11.85546875" style="348" customWidth="1"/>
    <col min="11268" max="11268" width="11.7109375" style="348" customWidth="1"/>
    <col min="11269" max="11269" width="11.85546875" style="348" customWidth="1"/>
    <col min="11270" max="11270" width="11.140625" style="348" customWidth="1"/>
    <col min="11271" max="11271" width="12.42578125" style="348" customWidth="1"/>
    <col min="11272" max="11272" width="9" style="348" customWidth="1"/>
    <col min="11273" max="11273" width="13" style="348" customWidth="1"/>
    <col min="11274" max="11274" width="5.140625" style="348" customWidth="1"/>
    <col min="11275" max="11275" width="6.5703125" style="348" customWidth="1"/>
    <col min="11276" max="11276" width="8.42578125" style="348" customWidth="1"/>
    <col min="11277" max="11277" width="11.5703125" style="348"/>
    <col min="11278" max="11278" width="8.28515625" style="348" customWidth="1"/>
    <col min="11279" max="11279" width="11.28515625" style="348" bestFit="1" customWidth="1"/>
    <col min="11280" max="11280" width="9.28515625" style="348" customWidth="1"/>
    <col min="11281" max="11281" width="11.28515625" style="348" customWidth="1"/>
    <col min="11282" max="11282" width="10.140625" style="348" customWidth="1"/>
    <col min="11283" max="11520" width="11.5703125" style="348"/>
    <col min="11521" max="11521" width="4.140625" style="348" customWidth="1"/>
    <col min="11522" max="11522" width="23.85546875" style="348" customWidth="1"/>
    <col min="11523" max="11523" width="11.85546875" style="348" customWidth="1"/>
    <col min="11524" max="11524" width="11.7109375" style="348" customWidth="1"/>
    <col min="11525" max="11525" width="11.85546875" style="348" customWidth="1"/>
    <col min="11526" max="11526" width="11.140625" style="348" customWidth="1"/>
    <col min="11527" max="11527" width="12.42578125" style="348" customWidth="1"/>
    <col min="11528" max="11528" width="9" style="348" customWidth="1"/>
    <col min="11529" max="11529" width="13" style="348" customWidth="1"/>
    <col min="11530" max="11530" width="5.140625" style="348" customWidth="1"/>
    <col min="11531" max="11531" width="6.5703125" style="348" customWidth="1"/>
    <col min="11532" max="11532" width="8.42578125" style="348" customWidth="1"/>
    <col min="11533" max="11533" width="11.5703125" style="348"/>
    <col min="11534" max="11534" width="8.28515625" style="348" customWidth="1"/>
    <col min="11535" max="11535" width="11.28515625" style="348" bestFit="1" customWidth="1"/>
    <col min="11536" max="11536" width="9.28515625" style="348" customWidth="1"/>
    <col min="11537" max="11537" width="11.28515625" style="348" customWidth="1"/>
    <col min="11538" max="11538" width="10.140625" style="348" customWidth="1"/>
    <col min="11539" max="11776" width="11.5703125" style="348"/>
    <col min="11777" max="11777" width="4.140625" style="348" customWidth="1"/>
    <col min="11778" max="11778" width="23.85546875" style="348" customWidth="1"/>
    <col min="11779" max="11779" width="11.85546875" style="348" customWidth="1"/>
    <col min="11780" max="11780" width="11.7109375" style="348" customWidth="1"/>
    <col min="11781" max="11781" width="11.85546875" style="348" customWidth="1"/>
    <col min="11782" max="11782" width="11.140625" style="348" customWidth="1"/>
    <col min="11783" max="11783" width="12.42578125" style="348" customWidth="1"/>
    <col min="11784" max="11784" width="9" style="348" customWidth="1"/>
    <col min="11785" max="11785" width="13" style="348" customWidth="1"/>
    <col min="11786" max="11786" width="5.140625" style="348" customWidth="1"/>
    <col min="11787" max="11787" width="6.5703125" style="348" customWidth="1"/>
    <col min="11788" max="11788" width="8.42578125" style="348" customWidth="1"/>
    <col min="11789" max="11789" width="11.5703125" style="348"/>
    <col min="11790" max="11790" width="8.28515625" style="348" customWidth="1"/>
    <col min="11791" max="11791" width="11.28515625" style="348" bestFit="1" customWidth="1"/>
    <col min="11792" max="11792" width="9.28515625" style="348" customWidth="1"/>
    <col min="11793" max="11793" width="11.28515625" style="348" customWidth="1"/>
    <col min="11794" max="11794" width="10.140625" style="348" customWidth="1"/>
    <col min="11795" max="12032" width="11.5703125" style="348"/>
    <col min="12033" max="12033" width="4.140625" style="348" customWidth="1"/>
    <col min="12034" max="12034" width="23.85546875" style="348" customWidth="1"/>
    <col min="12035" max="12035" width="11.85546875" style="348" customWidth="1"/>
    <col min="12036" max="12036" width="11.7109375" style="348" customWidth="1"/>
    <col min="12037" max="12037" width="11.85546875" style="348" customWidth="1"/>
    <col min="12038" max="12038" width="11.140625" style="348" customWidth="1"/>
    <col min="12039" max="12039" width="12.42578125" style="348" customWidth="1"/>
    <col min="12040" max="12040" width="9" style="348" customWidth="1"/>
    <col min="12041" max="12041" width="13" style="348" customWidth="1"/>
    <col min="12042" max="12042" width="5.140625" style="348" customWidth="1"/>
    <col min="12043" max="12043" width="6.5703125" style="348" customWidth="1"/>
    <col min="12044" max="12044" width="8.42578125" style="348" customWidth="1"/>
    <col min="12045" max="12045" width="11.5703125" style="348"/>
    <col min="12046" max="12046" width="8.28515625" style="348" customWidth="1"/>
    <col min="12047" max="12047" width="11.28515625" style="348" bestFit="1" customWidth="1"/>
    <col min="12048" max="12048" width="9.28515625" style="348" customWidth="1"/>
    <col min="12049" max="12049" width="11.28515625" style="348" customWidth="1"/>
    <col min="12050" max="12050" width="10.140625" style="348" customWidth="1"/>
    <col min="12051" max="12288" width="11.5703125" style="348"/>
    <col min="12289" max="12289" width="4.140625" style="348" customWidth="1"/>
    <col min="12290" max="12290" width="23.85546875" style="348" customWidth="1"/>
    <col min="12291" max="12291" width="11.85546875" style="348" customWidth="1"/>
    <col min="12292" max="12292" width="11.7109375" style="348" customWidth="1"/>
    <col min="12293" max="12293" width="11.85546875" style="348" customWidth="1"/>
    <col min="12294" max="12294" width="11.140625" style="348" customWidth="1"/>
    <col min="12295" max="12295" width="12.42578125" style="348" customWidth="1"/>
    <col min="12296" max="12296" width="9" style="348" customWidth="1"/>
    <col min="12297" max="12297" width="13" style="348" customWidth="1"/>
    <col min="12298" max="12298" width="5.140625" style="348" customWidth="1"/>
    <col min="12299" max="12299" width="6.5703125" style="348" customWidth="1"/>
    <col min="12300" max="12300" width="8.42578125" style="348" customWidth="1"/>
    <col min="12301" max="12301" width="11.5703125" style="348"/>
    <col min="12302" max="12302" width="8.28515625" style="348" customWidth="1"/>
    <col min="12303" max="12303" width="11.28515625" style="348" bestFit="1" customWidth="1"/>
    <col min="12304" max="12304" width="9.28515625" style="348" customWidth="1"/>
    <col min="12305" max="12305" width="11.28515625" style="348" customWidth="1"/>
    <col min="12306" max="12306" width="10.140625" style="348" customWidth="1"/>
    <col min="12307" max="12544" width="11.5703125" style="348"/>
    <col min="12545" max="12545" width="4.140625" style="348" customWidth="1"/>
    <col min="12546" max="12546" width="23.85546875" style="348" customWidth="1"/>
    <col min="12547" max="12547" width="11.85546875" style="348" customWidth="1"/>
    <col min="12548" max="12548" width="11.7109375" style="348" customWidth="1"/>
    <col min="12549" max="12549" width="11.85546875" style="348" customWidth="1"/>
    <col min="12550" max="12550" width="11.140625" style="348" customWidth="1"/>
    <col min="12551" max="12551" width="12.42578125" style="348" customWidth="1"/>
    <col min="12552" max="12552" width="9" style="348" customWidth="1"/>
    <col min="12553" max="12553" width="13" style="348" customWidth="1"/>
    <col min="12554" max="12554" width="5.140625" style="348" customWidth="1"/>
    <col min="12555" max="12555" width="6.5703125" style="348" customWidth="1"/>
    <col min="12556" max="12556" width="8.42578125" style="348" customWidth="1"/>
    <col min="12557" max="12557" width="11.5703125" style="348"/>
    <col min="12558" max="12558" width="8.28515625" style="348" customWidth="1"/>
    <col min="12559" max="12559" width="11.28515625" style="348" bestFit="1" customWidth="1"/>
    <col min="12560" max="12560" width="9.28515625" style="348" customWidth="1"/>
    <col min="12561" max="12561" width="11.28515625" style="348" customWidth="1"/>
    <col min="12562" max="12562" width="10.140625" style="348" customWidth="1"/>
    <col min="12563" max="12800" width="11.5703125" style="348"/>
    <col min="12801" max="12801" width="4.140625" style="348" customWidth="1"/>
    <col min="12802" max="12802" width="23.85546875" style="348" customWidth="1"/>
    <col min="12803" max="12803" width="11.85546875" style="348" customWidth="1"/>
    <col min="12804" max="12804" width="11.7109375" style="348" customWidth="1"/>
    <col min="12805" max="12805" width="11.85546875" style="348" customWidth="1"/>
    <col min="12806" max="12806" width="11.140625" style="348" customWidth="1"/>
    <col min="12807" max="12807" width="12.42578125" style="348" customWidth="1"/>
    <col min="12808" max="12808" width="9" style="348" customWidth="1"/>
    <col min="12809" max="12809" width="13" style="348" customWidth="1"/>
    <col min="12810" max="12810" width="5.140625" style="348" customWidth="1"/>
    <col min="12811" max="12811" width="6.5703125" style="348" customWidth="1"/>
    <col min="12812" max="12812" width="8.42578125" style="348" customWidth="1"/>
    <col min="12813" max="12813" width="11.5703125" style="348"/>
    <col min="12814" max="12814" width="8.28515625" style="348" customWidth="1"/>
    <col min="12815" max="12815" width="11.28515625" style="348" bestFit="1" customWidth="1"/>
    <col min="12816" max="12816" width="9.28515625" style="348" customWidth="1"/>
    <col min="12817" max="12817" width="11.28515625" style="348" customWidth="1"/>
    <col min="12818" max="12818" width="10.140625" style="348" customWidth="1"/>
    <col min="12819" max="13056" width="11.5703125" style="348"/>
    <col min="13057" max="13057" width="4.140625" style="348" customWidth="1"/>
    <col min="13058" max="13058" width="23.85546875" style="348" customWidth="1"/>
    <col min="13059" max="13059" width="11.85546875" style="348" customWidth="1"/>
    <col min="13060" max="13060" width="11.7109375" style="348" customWidth="1"/>
    <col min="13061" max="13061" width="11.85546875" style="348" customWidth="1"/>
    <col min="13062" max="13062" width="11.140625" style="348" customWidth="1"/>
    <col min="13063" max="13063" width="12.42578125" style="348" customWidth="1"/>
    <col min="13064" max="13064" width="9" style="348" customWidth="1"/>
    <col min="13065" max="13065" width="13" style="348" customWidth="1"/>
    <col min="13066" max="13066" width="5.140625" style="348" customWidth="1"/>
    <col min="13067" max="13067" width="6.5703125" style="348" customWidth="1"/>
    <col min="13068" max="13068" width="8.42578125" style="348" customWidth="1"/>
    <col min="13069" max="13069" width="11.5703125" style="348"/>
    <col min="13070" max="13070" width="8.28515625" style="348" customWidth="1"/>
    <col min="13071" max="13071" width="11.28515625" style="348" bestFit="1" customWidth="1"/>
    <col min="13072" max="13072" width="9.28515625" style="348" customWidth="1"/>
    <col min="13073" max="13073" width="11.28515625" style="348" customWidth="1"/>
    <col min="13074" max="13074" width="10.140625" style="348" customWidth="1"/>
    <col min="13075" max="13312" width="11.5703125" style="348"/>
    <col min="13313" max="13313" width="4.140625" style="348" customWidth="1"/>
    <col min="13314" max="13314" width="23.85546875" style="348" customWidth="1"/>
    <col min="13315" max="13315" width="11.85546875" style="348" customWidth="1"/>
    <col min="13316" max="13316" width="11.7109375" style="348" customWidth="1"/>
    <col min="13317" max="13317" width="11.85546875" style="348" customWidth="1"/>
    <col min="13318" max="13318" width="11.140625" style="348" customWidth="1"/>
    <col min="13319" max="13319" width="12.42578125" style="348" customWidth="1"/>
    <col min="13320" max="13320" width="9" style="348" customWidth="1"/>
    <col min="13321" max="13321" width="13" style="348" customWidth="1"/>
    <col min="13322" max="13322" width="5.140625" style="348" customWidth="1"/>
    <col min="13323" max="13323" width="6.5703125" style="348" customWidth="1"/>
    <col min="13324" max="13324" width="8.42578125" style="348" customWidth="1"/>
    <col min="13325" max="13325" width="11.5703125" style="348"/>
    <col min="13326" max="13326" width="8.28515625" style="348" customWidth="1"/>
    <col min="13327" max="13327" width="11.28515625" style="348" bestFit="1" customWidth="1"/>
    <col min="13328" max="13328" width="9.28515625" style="348" customWidth="1"/>
    <col min="13329" max="13329" width="11.28515625" style="348" customWidth="1"/>
    <col min="13330" max="13330" width="10.140625" style="348" customWidth="1"/>
    <col min="13331" max="13568" width="11.5703125" style="348"/>
    <col min="13569" max="13569" width="4.140625" style="348" customWidth="1"/>
    <col min="13570" max="13570" width="23.85546875" style="348" customWidth="1"/>
    <col min="13571" max="13571" width="11.85546875" style="348" customWidth="1"/>
    <col min="13572" max="13572" width="11.7109375" style="348" customWidth="1"/>
    <col min="13573" max="13573" width="11.85546875" style="348" customWidth="1"/>
    <col min="13574" max="13574" width="11.140625" style="348" customWidth="1"/>
    <col min="13575" max="13575" width="12.42578125" style="348" customWidth="1"/>
    <col min="13576" max="13576" width="9" style="348" customWidth="1"/>
    <col min="13577" max="13577" width="13" style="348" customWidth="1"/>
    <col min="13578" max="13578" width="5.140625" style="348" customWidth="1"/>
    <col min="13579" max="13579" width="6.5703125" style="348" customWidth="1"/>
    <col min="13580" max="13580" width="8.42578125" style="348" customWidth="1"/>
    <col min="13581" max="13581" width="11.5703125" style="348"/>
    <col min="13582" max="13582" width="8.28515625" style="348" customWidth="1"/>
    <col min="13583" max="13583" width="11.28515625" style="348" bestFit="1" customWidth="1"/>
    <col min="13584" max="13584" width="9.28515625" style="348" customWidth="1"/>
    <col min="13585" max="13585" width="11.28515625" style="348" customWidth="1"/>
    <col min="13586" max="13586" width="10.140625" style="348" customWidth="1"/>
    <col min="13587" max="13824" width="11.5703125" style="348"/>
    <col min="13825" max="13825" width="4.140625" style="348" customWidth="1"/>
    <col min="13826" max="13826" width="23.85546875" style="348" customWidth="1"/>
    <col min="13827" max="13827" width="11.85546875" style="348" customWidth="1"/>
    <col min="13828" max="13828" width="11.7109375" style="348" customWidth="1"/>
    <col min="13829" max="13829" width="11.85546875" style="348" customWidth="1"/>
    <col min="13830" max="13830" width="11.140625" style="348" customWidth="1"/>
    <col min="13831" max="13831" width="12.42578125" style="348" customWidth="1"/>
    <col min="13832" max="13832" width="9" style="348" customWidth="1"/>
    <col min="13833" max="13833" width="13" style="348" customWidth="1"/>
    <col min="13834" max="13834" width="5.140625" style="348" customWidth="1"/>
    <col min="13835" max="13835" width="6.5703125" style="348" customWidth="1"/>
    <col min="13836" max="13836" width="8.42578125" style="348" customWidth="1"/>
    <col min="13837" max="13837" width="11.5703125" style="348"/>
    <col min="13838" max="13838" width="8.28515625" style="348" customWidth="1"/>
    <col min="13839" max="13839" width="11.28515625" style="348" bestFit="1" customWidth="1"/>
    <col min="13840" max="13840" width="9.28515625" style="348" customWidth="1"/>
    <col min="13841" max="13841" width="11.28515625" style="348" customWidth="1"/>
    <col min="13842" max="13842" width="10.140625" style="348" customWidth="1"/>
    <col min="13843" max="14080" width="11.5703125" style="348"/>
    <col min="14081" max="14081" width="4.140625" style="348" customWidth="1"/>
    <col min="14082" max="14082" width="23.85546875" style="348" customWidth="1"/>
    <col min="14083" max="14083" width="11.85546875" style="348" customWidth="1"/>
    <col min="14084" max="14084" width="11.7109375" style="348" customWidth="1"/>
    <col min="14085" max="14085" width="11.85546875" style="348" customWidth="1"/>
    <col min="14086" max="14086" width="11.140625" style="348" customWidth="1"/>
    <col min="14087" max="14087" width="12.42578125" style="348" customWidth="1"/>
    <col min="14088" max="14088" width="9" style="348" customWidth="1"/>
    <col min="14089" max="14089" width="13" style="348" customWidth="1"/>
    <col min="14090" max="14090" width="5.140625" style="348" customWidth="1"/>
    <col min="14091" max="14091" width="6.5703125" style="348" customWidth="1"/>
    <col min="14092" max="14092" width="8.42578125" style="348" customWidth="1"/>
    <col min="14093" max="14093" width="11.5703125" style="348"/>
    <col min="14094" max="14094" width="8.28515625" style="348" customWidth="1"/>
    <col min="14095" max="14095" width="11.28515625" style="348" bestFit="1" customWidth="1"/>
    <col min="14096" max="14096" width="9.28515625" style="348" customWidth="1"/>
    <col min="14097" max="14097" width="11.28515625" style="348" customWidth="1"/>
    <col min="14098" max="14098" width="10.140625" style="348" customWidth="1"/>
    <col min="14099" max="14336" width="11.5703125" style="348"/>
    <col min="14337" max="14337" width="4.140625" style="348" customWidth="1"/>
    <col min="14338" max="14338" width="23.85546875" style="348" customWidth="1"/>
    <col min="14339" max="14339" width="11.85546875" style="348" customWidth="1"/>
    <col min="14340" max="14340" width="11.7109375" style="348" customWidth="1"/>
    <col min="14341" max="14341" width="11.85546875" style="348" customWidth="1"/>
    <col min="14342" max="14342" width="11.140625" style="348" customWidth="1"/>
    <col min="14343" max="14343" width="12.42578125" style="348" customWidth="1"/>
    <col min="14344" max="14344" width="9" style="348" customWidth="1"/>
    <col min="14345" max="14345" width="13" style="348" customWidth="1"/>
    <col min="14346" max="14346" width="5.140625" style="348" customWidth="1"/>
    <col min="14347" max="14347" width="6.5703125" style="348" customWidth="1"/>
    <col min="14348" max="14348" width="8.42578125" style="348" customWidth="1"/>
    <col min="14349" max="14349" width="11.5703125" style="348"/>
    <col min="14350" max="14350" width="8.28515625" style="348" customWidth="1"/>
    <col min="14351" max="14351" width="11.28515625" style="348" bestFit="1" customWidth="1"/>
    <col min="14352" max="14352" width="9.28515625" style="348" customWidth="1"/>
    <col min="14353" max="14353" width="11.28515625" style="348" customWidth="1"/>
    <col min="14354" max="14354" width="10.140625" style="348" customWidth="1"/>
    <col min="14355" max="14592" width="11.5703125" style="348"/>
    <col min="14593" max="14593" width="4.140625" style="348" customWidth="1"/>
    <col min="14594" max="14594" width="23.85546875" style="348" customWidth="1"/>
    <col min="14595" max="14595" width="11.85546875" style="348" customWidth="1"/>
    <col min="14596" max="14596" width="11.7109375" style="348" customWidth="1"/>
    <col min="14597" max="14597" width="11.85546875" style="348" customWidth="1"/>
    <col min="14598" max="14598" width="11.140625" style="348" customWidth="1"/>
    <col min="14599" max="14599" width="12.42578125" style="348" customWidth="1"/>
    <col min="14600" max="14600" width="9" style="348" customWidth="1"/>
    <col min="14601" max="14601" width="13" style="348" customWidth="1"/>
    <col min="14602" max="14602" width="5.140625" style="348" customWidth="1"/>
    <col min="14603" max="14603" width="6.5703125" style="348" customWidth="1"/>
    <col min="14604" max="14604" width="8.42578125" style="348" customWidth="1"/>
    <col min="14605" max="14605" width="11.5703125" style="348"/>
    <col min="14606" max="14606" width="8.28515625" style="348" customWidth="1"/>
    <col min="14607" max="14607" width="11.28515625" style="348" bestFit="1" customWidth="1"/>
    <col min="14608" max="14608" width="9.28515625" style="348" customWidth="1"/>
    <col min="14609" max="14609" width="11.28515625" style="348" customWidth="1"/>
    <col min="14610" max="14610" width="10.140625" style="348" customWidth="1"/>
    <col min="14611" max="14848" width="11.5703125" style="348"/>
    <col min="14849" max="14849" width="4.140625" style="348" customWidth="1"/>
    <col min="14850" max="14850" width="23.85546875" style="348" customWidth="1"/>
    <col min="14851" max="14851" width="11.85546875" style="348" customWidth="1"/>
    <col min="14852" max="14852" width="11.7109375" style="348" customWidth="1"/>
    <col min="14853" max="14853" width="11.85546875" style="348" customWidth="1"/>
    <col min="14854" max="14854" width="11.140625" style="348" customWidth="1"/>
    <col min="14855" max="14855" width="12.42578125" style="348" customWidth="1"/>
    <col min="14856" max="14856" width="9" style="348" customWidth="1"/>
    <col min="14857" max="14857" width="13" style="348" customWidth="1"/>
    <col min="14858" max="14858" width="5.140625" style="348" customWidth="1"/>
    <col min="14859" max="14859" width="6.5703125" style="348" customWidth="1"/>
    <col min="14860" max="14860" width="8.42578125" style="348" customWidth="1"/>
    <col min="14861" max="14861" width="11.5703125" style="348"/>
    <col min="14862" max="14862" width="8.28515625" style="348" customWidth="1"/>
    <col min="14863" max="14863" width="11.28515625" style="348" bestFit="1" customWidth="1"/>
    <col min="14864" max="14864" width="9.28515625" style="348" customWidth="1"/>
    <col min="14865" max="14865" width="11.28515625" style="348" customWidth="1"/>
    <col min="14866" max="14866" width="10.140625" style="348" customWidth="1"/>
    <col min="14867" max="15104" width="11.5703125" style="348"/>
    <col min="15105" max="15105" width="4.140625" style="348" customWidth="1"/>
    <col min="15106" max="15106" width="23.85546875" style="348" customWidth="1"/>
    <col min="15107" max="15107" width="11.85546875" style="348" customWidth="1"/>
    <col min="15108" max="15108" width="11.7109375" style="348" customWidth="1"/>
    <col min="15109" max="15109" width="11.85546875" style="348" customWidth="1"/>
    <col min="15110" max="15110" width="11.140625" style="348" customWidth="1"/>
    <col min="15111" max="15111" width="12.42578125" style="348" customWidth="1"/>
    <col min="15112" max="15112" width="9" style="348" customWidth="1"/>
    <col min="15113" max="15113" width="13" style="348" customWidth="1"/>
    <col min="15114" max="15114" width="5.140625" style="348" customWidth="1"/>
    <col min="15115" max="15115" width="6.5703125" style="348" customWidth="1"/>
    <col min="15116" max="15116" width="8.42578125" style="348" customWidth="1"/>
    <col min="15117" max="15117" width="11.5703125" style="348"/>
    <col min="15118" max="15118" width="8.28515625" style="348" customWidth="1"/>
    <col min="15119" max="15119" width="11.28515625" style="348" bestFit="1" customWidth="1"/>
    <col min="15120" max="15120" width="9.28515625" style="348" customWidth="1"/>
    <col min="15121" max="15121" width="11.28515625" style="348" customWidth="1"/>
    <col min="15122" max="15122" width="10.140625" style="348" customWidth="1"/>
    <col min="15123" max="15360" width="11.5703125" style="348"/>
    <col min="15361" max="15361" width="4.140625" style="348" customWidth="1"/>
    <col min="15362" max="15362" width="23.85546875" style="348" customWidth="1"/>
    <col min="15363" max="15363" width="11.85546875" style="348" customWidth="1"/>
    <col min="15364" max="15364" width="11.7109375" style="348" customWidth="1"/>
    <col min="15365" max="15365" width="11.85546875" style="348" customWidth="1"/>
    <col min="15366" max="15366" width="11.140625" style="348" customWidth="1"/>
    <col min="15367" max="15367" width="12.42578125" style="348" customWidth="1"/>
    <col min="15368" max="15368" width="9" style="348" customWidth="1"/>
    <col min="15369" max="15369" width="13" style="348" customWidth="1"/>
    <col min="15370" max="15370" width="5.140625" style="348" customWidth="1"/>
    <col min="15371" max="15371" width="6.5703125" style="348" customWidth="1"/>
    <col min="15372" max="15372" width="8.42578125" style="348" customWidth="1"/>
    <col min="15373" max="15373" width="11.5703125" style="348"/>
    <col min="15374" max="15374" width="8.28515625" style="348" customWidth="1"/>
    <col min="15375" max="15375" width="11.28515625" style="348" bestFit="1" customWidth="1"/>
    <col min="15376" max="15376" width="9.28515625" style="348" customWidth="1"/>
    <col min="15377" max="15377" width="11.28515625" style="348" customWidth="1"/>
    <col min="15378" max="15378" width="10.140625" style="348" customWidth="1"/>
    <col min="15379" max="15616" width="11.5703125" style="348"/>
    <col min="15617" max="15617" width="4.140625" style="348" customWidth="1"/>
    <col min="15618" max="15618" width="23.85546875" style="348" customWidth="1"/>
    <col min="15619" max="15619" width="11.85546875" style="348" customWidth="1"/>
    <col min="15620" max="15620" width="11.7109375" style="348" customWidth="1"/>
    <col min="15621" max="15621" width="11.85546875" style="348" customWidth="1"/>
    <col min="15622" max="15622" width="11.140625" style="348" customWidth="1"/>
    <col min="15623" max="15623" width="12.42578125" style="348" customWidth="1"/>
    <col min="15624" max="15624" width="9" style="348" customWidth="1"/>
    <col min="15625" max="15625" width="13" style="348" customWidth="1"/>
    <col min="15626" max="15626" width="5.140625" style="348" customWidth="1"/>
    <col min="15627" max="15627" width="6.5703125" style="348" customWidth="1"/>
    <col min="15628" max="15628" width="8.42578125" style="348" customWidth="1"/>
    <col min="15629" max="15629" width="11.5703125" style="348"/>
    <col min="15630" max="15630" width="8.28515625" style="348" customWidth="1"/>
    <col min="15631" max="15631" width="11.28515625" style="348" bestFit="1" customWidth="1"/>
    <col min="15632" max="15632" width="9.28515625" style="348" customWidth="1"/>
    <col min="15633" max="15633" width="11.28515625" style="348" customWidth="1"/>
    <col min="15634" max="15634" width="10.140625" style="348" customWidth="1"/>
    <col min="15635" max="15872" width="11.5703125" style="348"/>
    <col min="15873" max="15873" width="4.140625" style="348" customWidth="1"/>
    <col min="15874" max="15874" width="23.85546875" style="348" customWidth="1"/>
    <col min="15875" max="15875" width="11.85546875" style="348" customWidth="1"/>
    <col min="15876" max="15876" width="11.7109375" style="348" customWidth="1"/>
    <col min="15877" max="15877" width="11.85546875" style="348" customWidth="1"/>
    <col min="15878" max="15878" width="11.140625" style="348" customWidth="1"/>
    <col min="15879" max="15879" width="12.42578125" style="348" customWidth="1"/>
    <col min="15880" max="15880" width="9" style="348" customWidth="1"/>
    <col min="15881" max="15881" width="13" style="348" customWidth="1"/>
    <col min="15882" max="15882" width="5.140625" style="348" customWidth="1"/>
    <col min="15883" max="15883" width="6.5703125" style="348" customWidth="1"/>
    <col min="15884" max="15884" width="8.42578125" style="348" customWidth="1"/>
    <col min="15885" max="15885" width="11.5703125" style="348"/>
    <col min="15886" max="15886" width="8.28515625" style="348" customWidth="1"/>
    <col min="15887" max="15887" width="11.28515625" style="348" bestFit="1" customWidth="1"/>
    <col min="15888" max="15888" width="9.28515625" style="348" customWidth="1"/>
    <col min="15889" max="15889" width="11.28515625" style="348" customWidth="1"/>
    <col min="15890" max="15890" width="10.140625" style="348" customWidth="1"/>
    <col min="15891" max="16128" width="11.5703125" style="348"/>
    <col min="16129" max="16129" width="4.140625" style="348" customWidth="1"/>
    <col min="16130" max="16130" width="23.85546875" style="348" customWidth="1"/>
    <col min="16131" max="16131" width="11.85546875" style="348" customWidth="1"/>
    <col min="16132" max="16132" width="11.7109375" style="348" customWidth="1"/>
    <col min="16133" max="16133" width="11.85546875" style="348" customWidth="1"/>
    <col min="16134" max="16134" width="11.140625" style="348" customWidth="1"/>
    <col min="16135" max="16135" width="12.42578125" style="348" customWidth="1"/>
    <col min="16136" max="16136" width="9" style="348" customWidth="1"/>
    <col min="16137" max="16137" width="13" style="348" customWidth="1"/>
    <col min="16138" max="16138" width="5.140625" style="348" customWidth="1"/>
    <col min="16139" max="16139" width="6.5703125" style="348" customWidth="1"/>
    <col min="16140" max="16140" width="8.42578125" style="348" customWidth="1"/>
    <col min="16141" max="16141" width="11.5703125" style="348"/>
    <col min="16142" max="16142" width="8.28515625" style="348" customWidth="1"/>
    <col min="16143" max="16143" width="11.28515625" style="348" bestFit="1" customWidth="1"/>
    <col min="16144" max="16144" width="9.28515625" style="348" customWidth="1"/>
    <col min="16145" max="16145" width="11.28515625" style="348" customWidth="1"/>
    <col min="16146" max="16146" width="10.140625" style="348" customWidth="1"/>
    <col min="16147" max="16384" width="11.5703125" style="348"/>
  </cols>
  <sheetData>
    <row r="1" spans="1:18" ht="3.75" customHeight="1" x14ac:dyDescent="0.3">
      <c r="A1" s="347"/>
      <c r="C1" s="349"/>
      <c r="D1" s="349"/>
      <c r="E1" s="350"/>
      <c r="F1" s="350"/>
      <c r="G1" s="350"/>
      <c r="H1" s="349"/>
      <c r="I1" s="349"/>
      <c r="K1" s="349"/>
      <c r="M1" s="351"/>
      <c r="N1" s="351"/>
      <c r="R1" s="352"/>
    </row>
    <row r="2" spans="1:18" ht="18" customHeight="1" x14ac:dyDescent="0.35">
      <c r="A2" s="353" t="s">
        <v>127</v>
      </c>
      <c r="B2" s="354"/>
      <c r="G2" s="355"/>
      <c r="I2" s="356"/>
      <c r="J2" s="356"/>
      <c r="K2" s="356"/>
      <c r="L2" s="356"/>
      <c r="M2" s="356"/>
    </row>
    <row r="3" spans="1:18" ht="5.25" customHeight="1" x14ac:dyDescent="0.35">
      <c r="C3" s="349"/>
      <c r="I3" s="356"/>
      <c r="J3" s="356"/>
      <c r="K3" s="356"/>
      <c r="L3" s="356"/>
      <c r="M3" s="356"/>
    </row>
    <row r="4" spans="1:18" ht="12.75" customHeight="1" x14ac:dyDescent="0.35">
      <c r="A4" s="825" t="s">
        <v>128</v>
      </c>
      <c r="B4" s="825"/>
      <c r="C4" s="357"/>
      <c r="D4" s="358"/>
      <c r="E4" s="358"/>
      <c r="I4" s="356"/>
      <c r="J4" s="356"/>
      <c r="K4" s="356"/>
      <c r="L4" s="356"/>
      <c r="M4" s="356"/>
    </row>
    <row r="5" spans="1:18" ht="9" customHeight="1" x14ac:dyDescent="0.2">
      <c r="C5" s="349"/>
      <c r="I5" s="359"/>
      <c r="M5" s="349"/>
    </row>
    <row r="6" spans="1:18" x14ac:dyDescent="0.2">
      <c r="A6" s="348" t="s">
        <v>129</v>
      </c>
      <c r="C6" s="350">
        <f>I9+C7</f>
        <v>6700000</v>
      </c>
      <c r="D6" s="350"/>
      <c r="E6" s="360"/>
      <c r="F6" s="361"/>
      <c r="G6" s="348" t="s">
        <v>130</v>
      </c>
      <c r="H6" s="350"/>
      <c r="I6" s="362">
        <v>4200000</v>
      </c>
      <c r="K6" s="363">
        <f>294560+3190+58910+173660+3300+96590+76740+137500+973330+146430+34650+37900</f>
        <v>2036760</v>
      </c>
      <c r="M6" s="349"/>
    </row>
    <row r="7" spans="1:18" ht="15.75" customHeight="1" x14ac:dyDescent="0.2">
      <c r="A7" s="348" t="s">
        <v>131</v>
      </c>
      <c r="C7" s="364">
        <v>2500000</v>
      </c>
      <c r="E7" s="349"/>
      <c r="G7" s="348" t="s">
        <v>132</v>
      </c>
      <c r="I7" s="362">
        <v>0</v>
      </c>
      <c r="K7" s="363">
        <v>11680</v>
      </c>
      <c r="L7" s="365"/>
      <c r="M7" s="349"/>
    </row>
    <row r="8" spans="1:18" x14ac:dyDescent="0.2">
      <c r="A8" s="348" t="s">
        <v>133</v>
      </c>
      <c r="C8" s="350">
        <f>C6-C7</f>
        <v>4200000</v>
      </c>
      <c r="D8" s="348" t="s">
        <v>199</v>
      </c>
      <c r="E8" s="350"/>
      <c r="I8" s="362"/>
      <c r="M8" s="349"/>
    </row>
    <row r="9" spans="1:18" x14ac:dyDescent="0.2">
      <c r="I9" s="366">
        <f>SUM(I6:I8)</f>
        <v>4200000</v>
      </c>
      <c r="J9" s="367"/>
      <c r="K9" s="367"/>
      <c r="M9" s="349"/>
    </row>
    <row r="10" spans="1:18" x14ac:dyDescent="0.2">
      <c r="A10" s="348" t="s">
        <v>134</v>
      </c>
      <c r="B10" s="348">
        <v>2017</v>
      </c>
      <c r="C10" s="368">
        <v>7.4999999999999997E-2</v>
      </c>
      <c r="F10" s="348" t="s">
        <v>135</v>
      </c>
      <c r="J10" s="369"/>
      <c r="K10" s="367"/>
      <c r="M10" s="349"/>
    </row>
    <row r="11" spans="1:18" x14ac:dyDescent="0.2">
      <c r="A11" s="348" t="s">
        <v>136</v>
      </c>
      <c r="B11" s="348">
        <v>2017</v>
      </c>
      <c r="C11" s="348">
        <v>7.23</v>
      </c>
      <c r="J11" s="367"/>
      <c r="K11" s="370"/>
      <c r="M11" s="349"/>
    </row>
    <row r="12" spans="1:18" x14ac:dyDescent="0.2">
      <c r="A12" s="348" t="s">
        <v>137</v>
      </c>
      <c r="C12" s="371">
        <f>+C11/C6^0.3333333+C10</f>
        <v>0.11335131478094666</v>
      </c>
      <c r="D12" s="372"/>
      <c r="E12" s="371"/>
      <c r="J12" s="367"/>
      <c r="K12" s="367"/>
      <c r="M12" s="349"/>
    </row>
    <row r="13" spans="1:18" ht="6" customHeight="1" x14ac:dyDescent="0.2">
      <c r="C13" s="361"/>
      <c r="J13" s="367"/>
      <c r="K13" s="367"/>
      <c r="M13" s="349"/>
    </row>
    <row r="14" spans="1:18" x14ac:dyDescent="0.2">
      <c r="A14" s="348" t="s">
        <v>138</v>
      </c>
      <c r="C14" s="373">
        <v>0.8</v>
      </c>
      <c r="E14" s="374"/>
      <c r="J14" s="367"/>
      <c r="K14" s="367"/>
      <c r="M14" s="349"/>
    </row>
    <row r="15" spans="1:18" x14ac:dyDescent="0.2">
      <c r="A15" s="348" t="s">
        <v>139</v>
      </c>
      <c r="C15" s="373">
        <v>1</v>
      </c>
      <c r="E15" s="374"/>
      <c r="J15" s="367"/>
      <c r="K15" s="367"/>
      <c r="M15" s="349"/>
    </row>
    <row r="16" spans="1:18" x14ac:dyDescent="0.2">
      <c r="A16" s="348" t="s">
        <v>140</v>
      </c>
      <c r="C16" s="373">
        <v>1</v>
      </c>
      <c r="E16" s="374"/>
      <c r="J16" s="367"/>
      <c r="K16" s="367"/>
      <c r="M16" s="349"/>
    </row>
    <row r="17" spans="1:17" x14ac:dyDescent="0.2">
      <c r="A17" s="348" t="s">
        <v>141</v>
      </c>
      <c r="C17" s="373">
        <v>1</v>
      </c>
      <c r="M17" s="349"/>
    </row>
    <row r="18" spans="1:17" x14ac:dyDescent="0.2">
      <c r="M18" s="349"/>
    </row>
    <row r="19" spans="1:17" x14ac:dyDescent="0.2">
      <c r="A19" s="375"/>
      <c r="B19" s="376"/>
      <c r="C19" s="377" t="s">
        <v>142</v>
      </c>
      <c r="D19" s="377" t="s">
        <v>143</v>
      </c>
      <c r="E19" s="377" t="s">
        <v>144</v>
      </c>
      <c r="F19" s="377" t="s">
        <v>144</v>
      </c>
      <c r="G19" s="377" t="s">
        <v>145</v>
      </c>
      <c r="H19" s="377" t="s">
        <v>145</v>
      </c>
      <c r="I19" s="377" t="s">
        <v>145</v>
      </c>
      <c r="J19" s="377" t="s">
        <v>146</v>
      </c>
      <c r="K19" s="378" t="s">
        <v>147</v>
      </c>
      <c r="L19" s="377" t="s">
        <v>148</v>
      </c>
      <c r="M19" s="379" t="s">
        <v>149</v>
      </c>
      <c r="N19" s="380" t="s">
        <v>150</v>
      </c>
      <c r="O19" s="381" t="s">
        <v>151</v>
      </c>
      <c r="P19" s="377" t="s">
        <v>152</v>
      </c>
      <c r="Q19" s="381" t="s">
        <v>151</v>
      </c>
    </row>
    <row r="20" spans="1:17" x14ac:dyDescent="0.2">
      <c r="A20" s="382" t="s">
        <v>153</v>
      </c>
      <c r="B20" s="383"/>
      <c r="C20" s="384"/>
      <c r="D20" s="384"/>
      <c r="E20" s="384" t="s">
        <v>154</v>
      </c>
      <c r="F20" s="384" t="s">
        <v>155</v>
      </c>
      <c r="G20" s="384" t="s">
        <v>154</v>
      </c>
      <c r="H20" s="384" t="s">
        <v>155</v>
      </c>
      <c r="I20" s="384" t="s">
        <v>156</v>
      </c>
      <c r="J20" s="385"/>
      <c r="K20" s="386"/>
      <c r="L20" s="385" t="s">
        <v>157</v>
      </c>
      <c r="M20" s="387" t="s">
        <v>158</v>
      </c>
      <c r="N20" s="388" t="s">
        <v>159</v>
      </c>
      <c r="O20" s="389" t="s">
        <v>160</v>
      </c>
      <c r="P20" s="390"/>
      <c r="Q20" s="389" t="s">
        <v>160</v>
      </c>
    </row>
    <row r="21" spans="1:17" x14ac:dyDescent="0.2">
      <c r="A21" s="826" t="s">
        <v>161</v>
      </c>
      <c r="B21" s="827"/>
      <c r="C21" s="384"/>
      <c r="D21" s="384"/>
      <c r="E21" s="384" t="s">
        <v>162</v>
      </c>
      <c r="F21" s="384" t="s">
        <v>163</v>
      </c>
      <c r="G21" s="384" t="s">
        <v>162</v>
      </c>
      <c r="H21" s="384" t="s">
        <v>163</v>
      </c>
      <c r="I21" s="384"/>
      <c r="J21" s="385"/>
      <c r="K21" s="386"/>
      <c r="L21" s="385"/>
      <c r="M21" s="387" t="s">
        <v>164</v>
      </c>
      <c r="N21" s="391">
        <v>0</v>
      </c>
      <c r="O21" s="385" t="s">
        <v>164</v>
      </c>
      <c r="P21" s="392">
        <v>7.6999999999999999E-2</v>
      </c>
      <c r="Q21" s="389" t="s">
        <v>165</v>
      </c>
    </row>
    <row r="22" spans="1:17" x14ac:dyDescent="0.2">
      <c r="A22" s="393"/>
      <c r="B22" s="394"/>
      <c r="C22" s="395"/>
      <c r="D22" s="395"/>
      <c r="E22" s="396"/>
      <c r="F22" s="396"/>
      <c r="G22" s="396" t="s">
        <v>73</v>
      </c>
      <c r="H22" s="396" t="s">
        <v>73</v>
      </c>
      <c r="I22" s="395" t="s">
        <v>73</v>
      </c>
      <c r="J22" s="395"/>
      <c r="K22" s="397" t="s">
        <v>73</v>
      </c>
      <c r="L22" s="395" t="s">
        <v>166</v>
      </c>
      <c r="M22" s="398" t="s">
        <v>167</v>
      </c>
      <c r="N22" s="399" t="s">
        <v>167</v>
      </c>
      <c r="O22" s="400" t="s">
        <v>167</v>
      </c>
      <c r="P22" s="395" t="s">
        <v>167</v>
      </c>
      <c r="Q22" s="395" t="s">
        <v>167</v>
      </c>
    </row>
    <row r="23" spans="1:17" x14ac:dyDescent="0.2">
      <c r="A23" s="401"/>
      <c r="B23" s="402"/>
      <c r="C23" s="403"/>
      <c r="D23" s="403"/>
      <c r="E23" s="404"/>
      <c r="F23" s="404"/>
      <c r="G23" s="405"/>
      <c r="H23" s="405"/>
      <c r="I23" s="406"/>
      <c r="J23" s="406"/>
      <c r="K23" s="407"/>
      <c r="L23" s="406"/>
      <c r="M23" s="408"/>
      <c r="N23" s="409"/>
      <c r="O23" s="410"/>
      <c r="P23" s="404"/>
      <c r="Q23" s="411"/>
    </row>
    <row r="24" spans="1:17" x14ac:dyDescent="0.2">
      <c r="A24" s="412">
        <v>3.1</v>
      </c>
      <c r="B24" s="413" t="s">
        <v>168</v>
      </c>
      <c r="C24" s="414">
        <f>$C$6</f>
        <v>6700000</v>
      </c>
      <c r="D24" s="415">
        <f t="shared" ref="D24:D31" si="0">+$C$6</f>
        <v>6700000</v>
      </c>
      <c r="E24" s="416">
        <v>0</v>
      </c>
      <c r="F24" s="404"/>
      <c r="G24" s="417">
        <f>+$C$12/100*C24*E24*$C$14*C15</f>
        <v>0</v>
      </c>
      <c r="H24" s="417"/>
      <c r="I24" s="407">
        <f>SUM(G24:H24)</f>
        <v>0</v>
      </c>
      <c r="J24" s="418">
        <f t="shared" ref="J24:J31" si="1">$C$17</f>
        <v>1</v>
      </c>
      <c r="K24" s="407">
        <f>+I24*J24</f>
        <v>0</v>
      </c>
      <c r="L24" s="419"/>
      <c r="M24" s="420">
        <f>+K24*L24*$C$16</f>
        <v>0</v>
      </c>
      <c r="N24" s="421">
        <f>M24*$N$21</f>
        <v>0</v>
      </c>
      <c r="O24" s="422">
        <f t="shared" ref="O24:O31" si="2">+M24+N24</f>
        <v>0</v>
      </c>
      <c r="P24" s="423">
        <f>+(M24+N24)*$P$21</f>
        <v>0</v>
      </c>
      <c r="Q24" s="424">
        <f t="shared" ref="Q24:Q31" si="3">+O24+P24</f>
        <v>0</v>
      </c>
    </row>
    <row r="25" spans="1:17" x14ac:dyDescent="0.2">
      <c r="A25" s="412">
        <v>3.2</v>
      </c>
      <c r="B25" s="413" t="s">
        <v>169</v>
      </c>
      <c r="C25" s="414">
        <f>$C$6</f>
        <v>6700000</v>
      </c>
      <c r="D25" s="415">
        <f t="shared" si="0"/>
        <v>6700000</v>
      </c>
      <c r="E25" s="425">
        <v>0</v>
      </c>
      <c r="F25" s="404"/>
      <c r="G25" s="417">
        <f>+$C$12/100*C25*E25*$C$14*C15</f>
        <v>0</v>
      </c>
      <c r="H25" s="417"/>
      <c r="I25" s="407">
        <f>SUM(G25:H25)</f>
        <v>0</v>
      </c>
      <c r="J25" s="418">
        <f t="shared" si="1"/>
        <v>1</v>
      </c>
      <c r="K25" s="407">
        <f t="shared" ref="K25:K30" si="4">+I25*J25</f>
        <v>0</v>
      </c>
      <c r="L25" s="419"/>
      <c r="M25" s="407">
        <f t="shared" ref="M25:M31" si="5">+K25*L25*$C$16</f>
        <v>0</v>
      </c>
      <c r="N25" s="421">
        <f t="shared" ref="N25:N31" si="6">M25*$N$21</f>
        <v>0</v>
      </c>
      <c r="O25" s="422">
        <f t="shared" si="2"/>
        <v>0</v>
      </c>
      <c r="P25" s="423">
        <f t="shared" ref="P25:P32" si="7">+(M25+N25)*$P$21</f>
        <v>0</v>
      </c>
      <c r="Q25" s="424">
        <f t="shared" si="3"/>
        <v>0</v>
      </c>
    </row>
    <row r="26" spans="1:17" x14ac:dyDescent="0.2">
      <c r="A26" s="412">
        <v>3.3</v>
      </c>
      <c r="B26" s="413" t="s">
        <v>170</v>
      </c>
      <c r="C26" s="414">
        <f>$C$6</f>
        <v>6700000</v>
      </c>
      <c r="D26" s="415">
        <f t="shared" si="0"/>
        <v>6700000</v>
      </c>
      <c r="E26" s="425">
        <v>0</v>
      </c>
      <c r="F26" s="404"/>
      <c r="G26" s="417">
        <f>+$C$12/100*C26*E26*$C$14*C15</f>
        <v>0</v>
      </c>
      <c r="H26" s="417"/>
      <c r="I26" s="407">
        <f t="shared" ref="I26:I31" si="8">SUM(G26:H26)</f>
        <v>0</v>
      </c>
      <c r="J26" s="418">
        <f t="shared" si="1"/>
        <v>1</v>
      </c>
      <c r="K26" s="407">
        <f t="shared" si="4"/>
        <v>0</v>
      </c>
      <c r="L26" s="419"/>
      <c r="M26" s="407">
        <f t="shared" si="5"/>
        <v>0</v>
      </c>
      <c r="N26" s="421">
        <f t="shared" si="6"/>
        <v>0</v>
      </c>
      <c r="O26" s="422">
        <f t="shared" si="2"/>
        <v>0</v>
      </c>
      <c r="P26" s="423">
        <f t="shared" si="7"/>
        <v>0</v>
      </c>
      <c r="Q26" s="424">
        <f t="shared" si="3"/>
        <v>0</v>
      </c>
    </row>
    <row r="27" spans="1:17" x14ac:dyDescent="0.2">
      <c r="A27" s="412">
        <v>4.0999999999999996</v>
      </c>
      <c r="B27" s="413" t="s">
        <v>171</v>
      </c>
      <c r="C27" s="414">
        <f>$C$6</f>
        <v>6700000</v>
      </c>
      <c r="D27" s="415">
        <f t="shared" si="0"/>
        <v>6700000</v>
      </c>
      <c r="E27" s="425">
        <v>0</v>
      </c>
      <c r="F27" s="404"/>
      <c r="G27" s="417">
        <f>+$C$12/100*C27*E27*$C$14*C15</f>
        <v>0</v>
      </c>
      <c r="H27" s="417"/>
      <c r="I27" s="407">
        <f t="shared" si="8"/>
        <v>0</v>
      </c>
      <c r="J27" s="418">
        <f t="shared" si="1"/>
        <v>1</v>
      </c>
      <c r="K27" s="407">
        <f t="shared" si="4"/>
        <v>0</v>
      </c>
      <c r="L27" s="419"/>
      <c r="M27" s="407">
        <f t="shared" si="5"/>
        <v>0</v>
      </c>
      <c r="N27" s="421">
        <f>M27*$N$21</f>
        <v>0</v>
      </c>
      <c r="O27" s="422">
        <f t="shared" si="2"/>
        <v>0</v>
      </c>
      <c r="P27" s="423">
        <f t="shared" si="7"/>
        <v>0</v>
      </c>
      <c r="Q27" s="424">
        <f t="shared" si="3"/>
        <v>0</v>
      </c>
    </row>
    <row r="28" spans="1:17" x14ac:dyDescent="0.2">
      <c r="A28" s="412">
        <v>5.0999999999999996</v>
      </c>
      <c r="B28" s="413" t="s">
        <v>172</v>
      </c>
      <c r="C28" s="414">
        <f>C6</f>
        <v>6700000</v>
      </c>
      <c r="D28" s="415">
        <f t="shared" si="0"/>
        <v>6700000</v>
      </c>
      <c r="E28" s="425">
        <v>0.18</v>
      </c>
      <c r="F28" s="404"/>
      <c r="G28" s="417">
        <f>+$C$12/100*C28*E28*$C$14*C15</f>
        <v>1093.6134850065732</v>
      </c>
      <c r="H28" s="417"/>
      <c r="I28" s="407">
        <f t="shared" si="8"/>
        <v>1093.6134850065732</v>
      </c>
      <c r="J28" s="418">
        <f t="shared" si="1"/>
        <v>1</v>
      </c>
      <c r="K28" s="407">
        <f t="shared" si="4"/>
        <v>1093.6134850065732</v>
      </c>
      <c r="L28" s="419">
        <v>82</v>
      </c>
      <c r="M28" s="407">
        <f>+K28*L28*$C$16</f>
        <v>89676.305770539009</v>
      </c>
      <c r="N28" s="421">
        <f t="shared" si="6"/>
        <v>0</v>
      </c>
      <c r="O28" s="422">
        <f t="shared" si="2"/>
        <v>89676.305770539009</v>
      </c>
      <c r="P28" s="423">
        <f t="shared" si="7"/>
        <v>6905.0755443315038</v>
      </c>
      <c r="Q28" s="424">
        <f t="shared" si="3"/>
        <v>96581.381314870509</v>
      </c>
    </row>
    <row r="29" spans="1:17" x14ac:dyDescent="0.2">
      <c r="A29" s="412">
        <v>5.0999999999999996</v>
      </c>
      <c r="B29" s="413" t="s">
        <v>173</v>
      </c>
      <c r="C29" s="414">
        <f>$C$7</f>
        <v>2500000</v>
      </c>
      <c r="D29" s="415">
        <f t="shared" si="0"/>
        <v>6700000</v>
      </c>
      <c r="E29" s="426"/>
      <c r="F29" s="419">
        <v>0.3</v>
      </c>
      <c r="G29" s="417"/>
      <c r="H29" s="417">
        <f>+$C$12/100*C29*F29*$C$14*C15</f>
        <v>680.10788868567988</v>
      </c>
      <c r="I29" s="407">
        <f t="shared" si="8"/>
        <v>680.10788868567988</v>
      </c>
      <c r="J29" s="418">
        <f t="shared" si="1"/>
        <v>1</v>
      </c>
      <c r="K29" s="407">
        <f t="shared" si="4"/>
        <v>680.10788868567988</v>
      </c>
      <c r="L29" s="419">
        <v>82</v>
      </c>
      <c r="M29" s="407">
        <f t="shared" si="5"/>
        <v>55768.846872225753</v>
      </c>
      <c r="N29" s="421">
        <f t="shared" si="6"/>
        <v>0</v>
      </c>
      <c r="O29" s="422">
        <f t="shared" si="2"/>
        <v>55768.846872225753</v>
      </c>
      <c r="P29" s="423">
        <f t="shared" si="7"/>
        <v>4294.2012091613833</v>
      </c>
      <c r="Q29" s="424">
        <f t="shared" si="3"/>
        <v>60063.04808138714</v>
      </c>
    </row>
    <row r="30" spans="1:17" x14ac:dyDescent="0.2">
      <c r="A30" s="412">
        <v>5.2</v>
      </c>
      <c r="B30" s="413" t="s">
        <v>174</v>
      </c>
      <c r="C30" s="414">
        <f>$C$6</f>
        <v>6700000</v>
      </c>
      <c r="D30" s="415">
        <f t="shared" si="0"/>
        <v>6700000</v>
      </c>
      <c r="E30" s="425">
        <v>0</v>
      </c>
      <c r="F30" s="404"/>
      <c r="G30" s="417">
        <f>+$C$12/100*C30*E30*$C$14*C15</f>
        <v>0</v>
      </c>
      <c r="H30" s="417"/>
      <c r="I30" s="407">
        <f t="shared" si="8"/>
        <v>0</v>
      </c>
      <c r="J30" s="418">
        <f t="shared" si="1"/>
        <v>1</v>
      </c>
      <c r="K30" s="407">
        <f t="shared" si="4"/>
        <v>0</v>
      </c>
      <c r="L30" s="419"/>
      <c r="M30" s="407">
        <f t="shared" si="5"/>
        <v>0</v>
      </c>
      <c r="N30" s="421">
        <f t="shared" si="6"/>
        <v>0</v>
      </c>
      <c r="O30" s="422">
        <f t="shared" si="2"/>
        <v>0</v>
      </c>
      <c r="P30" s="423">
        <f t="shared" si="7"/>
        <v>0</v>
      </c>
      <c r="Q30" s="424">
        <f t="shared" si="3"/>
        <v>0</v>
      </c>
    </row>
    <row r="31" spans="1:17" x14ac:dyDescent="0.2">
      <c r="A31" s="412">
        <v>5.3</v>
      </c>
      <c r="B31" s="413" t="s">
        <v>175</v>
      </c>
      <c r="C31" s="414">
        <f>$C$6</f>
        <v>6700000</v>
      </c>
      <c r="D31" s="415">
        <f t="shared" si="0"/>
        <v>6700000</v>
      </c>
      <c r="E31" s="425">
        <v>0</v>
      </c>
      <c r="F31" s="404"/>
      <c r="G31" s="417">
        <f>+$C$12/100*C31*E31*$C$14*C15</f>
        <v>0</v>
      </c>
      <c r="H31" s="417"/>
      <c r="I31" s="407">
        <f t="shared" si="8"/>
        <v>0</v>
      </c>
      <c r="J31" s="418">
        <f t="shared" si="1"/>
        <v>1</v>
      </c>
      <c r="K31" s="407">
        <f>+I31*J31</f>
        <v>0</v>
      </c>
      <c r="L31" s="419"/>
      <c r="M31" s="407">
        <f t="shared" si="5"/>
        <v>0</v>
      </c>
      <c r="N31" s="421">
        <f t="shared" si="6"/>
        <v>0</v>
      </c>
      <c r="O31" s="422">
        <f t="shared" si="2"/>
        <v>0</v>
      </c>
      <c r="P31" s="423">
        <f t="shared" si="7"/>
        <v>0</v>
      </c>
      <c r="Q31" s="424">
        <f t="shared" si="3"/>
        <v>0</v>
      </c>
    </row>
    <row r="32" spans="1:17" x14ac:dyDescent="0.2">
      <c r="A32" s="401"/>
      <c r="B32" s="402"/>
      <c r="C32" s="403"/>
      <c r="D32" s="403"/>
      <c r="E32" s="404"/>
      <c r="F32" s="404"/>
      <c r="G32" s="417"/>
      <c r="H32" s="417"/>
      <c r="I32" s="407"/>
      <c r="J32" s="406"/>
      <c r="K32" s="407"/>
      <c r="L32" s="406"/>
      <c r="M32" s="408"/>
      <c r="N32" s="421"/>
      <c r="O32" s="410"/>
      <c r="P32" s="423">
        <f t="shared" si="7"/>
        <v>0</v>
      </c>
      <c r="Q32" s="424"/>
    </row>
    <row r="33" spans="1:17" x14ac:dyDescent="0.2">
      <c r="A33" s="427"/>
      <c r="B33" s="428" t="s">
        <v>176</v>
      </c>
      <c r="C33" s="429"/>
      <c r="D33" s="429"/>
      <c r="E33" s="430">
        <f>SUM(E24:E31)</f>
        <v>0.18</v>
      </c>
      <c r="F33" s="431">
        <f>SUM(F24:F31)</f>
        <v>0.3</v>
      </c>
      <c r="G33" s="432">
        <f>SUM(G24:G32)</f>
        <v>1093.6134850065732</v>
      </c>
      <c r="H33" s="432">
        <f>SUM(H24:H32)</f>
        <v>680.10788868567988</v>
      </c>
      <c r="I33" s="433">
        <f>SUM(I24:I32)</f>
        <v>1773.7213736922531</v>
      </c>
      <c r="J33" s="434"/>
      <c r="K33" s="433">
        <f>SUM(K24:K32)</f>
        <v>1773.7213736922531</v>
      </c>
      <c r="L33" s="435"/>
      <c r="M33" s="436">
        <f>SUM(M24:M32)</f>
        <v>145445.15264276476</v>
      </c>
      <c r="N33" s="437">
        <f>SUM(N24:N32)</f>
        <v>0</v>
      </c>
      <c r="O33" s="438">
        <f>SUM(O24:O32)</f>
        <v>145445.15264276476</v>
      </c>
      <c r="P33" s="438">
        <f>SUM(P24:P32)</f>
        <v>11199.276753492886</v>
      </c>
      <c r="Q33" s="439">
        <f>SUM(Q24:Q32)</f>
        <v>156644.42939625765</v>
      </c>
    </row>
    <row r="34" spans="1:17" x14ac:dyDescent="0.2">
      <c r="A34" s="427"/>
      <c r="B34" s="440" t="s">
        <v>177</v>
      </c>
      <c r="C34" s="441"/>
      <c r="D34" s="441"/>
      <c r="E34" s="442"/>
      <c r="F34" s="442"/>
      <c r="G34" s="443"/>
      <c r="H34" s="443"/>
      <c r="I34" s="444"/>
      <c r="J34" s="435"/>
      <c r="K34" s="445"/>
      <c r="L34" s="446">
        <v>0</v>
      </c>
      <c r="M34" s="447">
        <f>-M33*L34</f>
        <v>0</v>
      </c>
      <c r="N34" s="448">
        <f>-N33*L34</f>
        <v>0</v>
      </c>
      <c r="O34" s="449">
        <f>-O33*L34</f>
        <v>0</v>
      </c>
      <c r="P34" s="450">
        <f>-P33*L34</f>
        <v>0</v>
      </c>
      <c r="Q34" s="450">
        <f>+O34+P34</f>
        <v>0</v>
      </c>
    </row>
    <row r="35" spans="1:17" x14ac:dyDescent="0.2">
      <c r="A35" s="427"/>
      <c r="B35" s="428" t="s">
        <v>176</v>
      </c>
      <c r="C35" s="403"/>
      <c r="D35" s="403"/>
      <c r="E35" s="404"/>
      <c r="F35" s="404"/>
      <c r="G35" s="451"/>
      <c r="H35" s="451"/>
      <c r="I35" s="452"/>
      <c r="J35" s="406"/>
      <c r="K35" s="407"/>
      <c r="L35" s="406"/>
      <c r="M35" s="453">
        <f>SUM(M33:M34)</f>
        <v>145445.15264276476</v>
      </c>
      <c r="N35" s="454">
        <f>SUM(N33:N34)</f>
        <v>0</v>
      </c>
      <c r="O35" s="455">
        <f>SUM(O33:O34)</f>
        <v>145445.15264276476</v>
      </c>
      <c r="P35" s="456">
        <f>SUM(P33:P34)</f>
        <v>11199.276753492886</v>
      </c>
      <c r="Q35" s="455">
        <f>+O35+P35</f>
        <v>156644.42939625765</v>
      </c>
    </row>
    <row r="36" spans="1:17" x14ac:dyDescent="0.2">
      <c r="A36" s="457"/>
      <c r="B36" s="458"/>
      <c r="C36" s="459"/>
      <c r="D36" s="459"/>
      <c r="E36" s="460"/>
      <c r="F36" s="460"/>
      <c r="G36" s="461"/>
      <c r="H36" s="461"/>
      <c r="I36" s="462"/>
      <c r="J36" s="462"/>
      <c r="K36" s="463"/>
      <c r="L36" s="462"/>
      <c r="M36" s="464"/>
      <c r="N36" s="465"/>
      <c r="O36" s="466"/>
      <c r="P36" s="460"/>
      <c r="Q36" s="466"/>
    </row>
    <row r="37" spans="1:17" ht="6.75" customHeight="1" x14ac:dyDescent="0.2"/>
    <row r="39" spans="1:17" x14ac:dyDescent="0.2">
      <c r="I39" s="467" t="s">
        <v>178</v>
      </c>
      <c r="J39" s="468"/>
      <c r="K39" s="468"/>
      <c r="L39" s="468"/>
      <c r="M39" s="469">
        <f>M35/C6</f>
        <v>2.1708231737726083E-2</v>
      </c>
    </row>
    <row r="43" spans="1:17" x14ac:dyDescent="0.2">
      <c r="E43" s="470"/>
    </row>
    <row r="44" spans="1:17" x14ac:dyDescent="0.2">
      <c r="E44" s="470"/>
    </row>
    <row r="45" spans="1:17" x14ac:dyDescent="0.2">
      <c r="E45" s="470"/>
    </row>
    <row r="46" spans="1:17" x14ac:dyDescent="0.2">
      <c r="E46" s="470"/>
    </row>
    <row r="47" spans="1:17" x14ac:dyDescent="0.2">
      <c r="E47" s="470"/>
    </row>
    <row r="48" spans="1:17" x14ac:dyDescent="0.2">
      <c r="E48" s="470"/>
    </row>
    <row r="49" spans="5:5" x14ac:dyDescent="0.2">
      <c r="E49" s="470"/>
    </row>
    <row r="50" spans="5:5" x14ac:dyDescent="0.2">
      <c r="E50" s="470"/>
    </row>
    <row r="51" spans="5:5" x14ac:dyDescent="0.2">
      <c r="E51" s="470"/>
    </row>
    <row r="52" spans="5:5" x14ac:dyDescent="0.2">
      <c r="E52" s="470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W68"/>
  <sheetViews>
    <sheetView showGridLines="0" zoomScale="140" zoomScaleNormal="140" zoomScalePageLayoutView="140" workbookViewId="0">
      <selection activeCell="D14" sqref="D14:AQ15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3.28515625" style="182" customWidth="1"/>
    <col min="3" max="3" width="18.28515625" style="182" customWidth="1"/>
    <col min="4" max="4" width="9" style="182" customWidth="1"/>
    <col min="5" max="5" width="7.14062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143" t="s">
        <v>126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482"/>
      <c r="EK1" s="483"/>
      <c r="EL1" s="483"/>
      <c r="EM1" s="483"/>
      <c r="EN1" s="483"/>
      <c r="EO1" s="482"/>
      <c r="EP1" s="482"/>
      <c r="EQ1" s="50"/>
    </row>
    <row r="2" spans="1:152" s="183" customFormat="1" ht="9" customHeight="1" x14ac:dyDescent="0.2">
      <c r="B2" s="851" t="s">
        <v>179</v>
      </c>
      <c r="C2" s="852"/>
      <c r="D2" s="852"/>
      <c r="E2" s="484"/>
      <c r="F2" s="634" t="s">
        <v>20</v>
      </c>
      <c r="G2" s="634"/>
      <c r="H2" s="634"/>
      <c r="I2" s="634"/>
      <c r="J2" s="634"/>
      <c r="K2" s="634"/>
      <c r="L2" s="634"/>
      <c r="M2" s="634"/>
      <c r="N2" s="634"/>
      <c r="O2" s="634"/>
      <c r="P2" s="634"/>
      <c r="Q2" s="634"/>
      <c r="R2" s="634"/>
      <c r="S2" s="635"/>
      <c r="T2" s="636" t="s">
        <v>28</v>
      </c>
      <c r="U2" s="637"/>
      <c r="V2" s="637"/>
      <c r="W2" s="637"/>
      <c r="X2" s="637"/>
      <c r="Y2" s="637"/>
      <c r="Z2" s="637"/>
      <c r="AA2" s="637"/>
      <c r="AB2" s="637"/>
      <c r="AC2" s="637"/>
      <c r="AD2" s="637"/>
      <c r="AE2" s="637"/>
      <c r="AF2" s="637"/>
      <c r="AG2" s="637"/>
      <c r="AH2" s="637"/>
      <c r="AI2" s="637"/>
      <c r="AJ2" s="637"/>
      <c r="AK2" s="637"/>
      <c r="AL2" s="637"/>
      <c r="AM2" s="637"/>
      <c r="AN2" s="637"/>
      <c r="AO2" s="637"/>
      <c r="AP2" s="637"/>
      <c r="AQ2" s="638"/>
      <c r="AR2" s="636" t="s">
        <v>77</v>
      </c>
      <c r="AS2" s="637"/>
      <c r="AT2" s="637"/>
      <c r="AU2" s="637"/>
      <c r="AV2" s="637"/>
      <c r="AW2" s="637"/>
      <c r="AX2" s="637"/>
      <c r="AY2" s="637"/>
      <c r="AZ2" s="637"/>
      <c r="BA2" s="637"/>
      <c r="BB2" s="637"/>
      <c r="BC2" s="637"/>
      <c r="BD2" s="637"/>
      <c r="BE2" s="637"/>
      <c r="BF2" s="637"/>
      <c r="BG2" s="637"/>
      <c r="BH2" s="637"/>
      <c r="BI2" s="637"/>
      <c r="BJ2" s="637"/>
      <c r="BK2" s="637"/>
      <c r="BL2" s="637"/>
      <c r="BM2" s="637"/>
      <c r="BN2" s="637"/>
      <c r="BO2" s="638"/>
      <c r="BP2" s="636" t="s">
        <v>76</v>
      </c>
      <c r="BQ2" s="637"/>
      <c r="BR2" s="637"/>
      <c r="BS2" s="637"/>
      <c r="BT2" s="637"/>
      <c r="BU2" s="637"/>
      <c r="BV2" s="637"/>
      <c r="BW2" s="637"/>
      <c r="BX2" s="637"/>
      <c r="BY2" s="637"/>
      <c r="BZ2" s="637"/>
      <c r="CA2" s="637"/>
      <c r="CB2" s="637"/>
      <c r="CC2" s="637"/>
      <c r="CD2" s="637"/>
      <c r="CE2" s="637"/>
      <c r="CF2" s="637"/>
      <c r="CG2" s="637"/>
      <c r="CH2" s="637"/>
      <c r="CI2" s="637"/>
      <c r="CJ2" s="637"/>
      <c r="CK2" s="637"/>
      <c r="CL2" s="637"/>
      <c r="CM2" s="638"/>
      <c r="CN2" s="636" t="s">
        <v>75</v>
      </c>
      <c r="CO2" s="637"/>
      <c r="CP2" s="637"/>
      <c r="CQ2" s="637"/>
      <c r="CR2" s="637"/>
      <c r="CS2" s="637"/>
      <c r="CT2" s="637"/>
      <c r="CU2" s="637"/>
      <c r="CV2" s="637"/>
      <c r="CW2" s="637"/>
      <c r="CX2" s="637"/>
      <c r="CY2" s="637"/>
      <c r="CZ2" s="637"/>
      <c r="DA2" s="637"/>
      <c r="DB2" s="637"/>
      <c r="DC2" s="637"/>
      <c r="DD2" s="637"/>
      <c r="DE2" s="637"/>
      <c r="DF2" s="637"/>
      <c r="DG2" s="637"/>
      <c r="DH2" s="637"/>
      <c r="DI2" s="637"/>
      <c r="DJ2" s="637"/>
      <c r="DK2" s="638"/>
      <c r="DL2" s="636" t="s">
        <v>74</v>
      </c>
      <c r="DM2" s="637"/>
      <c r="DN2" s="637"/>
      <c r="DO2" s="637"/>
      <c r="DP2" s="637"/>
      <c r="DQ2" s="637"/>
      <c r="DR2" s="637"/>
      <c r="DS2" s="637"/>
      <c r="DT2" s="637"/>
      <c r="DU2" s="637"/>
      <c r="DV2" s="637"/>
      <c r="DW2" s="637"/>
      <c r="DX2" s="637"/>
      <c r="DY2" s="637"/>
      <c r="DZ2" s="637"/>
      <c r="EA2" s="637"/>
      <c r="EB2" s="637"/>
      <c r="EC2" s="637"/>
      <c r="EI2" s="484"/>
      <c r="EJ2" s="485"/>
      <c r="EK2" s="654">
        <f>SUM(EK3:EN3)</f>
        <v>0</v>
      </c>
      <c r="EL2" s="655"/>
      <c r="EM2" s="655"/>
      <c r="EN2" s="655"/>
      <c r="EO2" s="485"/>
      <c r="EP2" s="485"/>
      <c r="EQ2" s="68"/>
    </row>
    <row r="3" spans="1:152" s="184" customFormat="1" ht="9" customHeight="1" x14ac:dyDescent="0.15">
      <c r="B3" s="849"/>
      <c r="C3" s="850"/>
      <c r="D3" s="850"/>
      <c r="E3" s="486"/>
      <c r="F3" s="629" t="s">
        <v>7</v>
      </c>
      <c r="G3" s="630"/>
      <c r="H3" s="629" t="s">
        <v>8</v>
      </c>
      <c r="I3" s="630"/>
      <c r="J3" s="629" t="s">
        <v>9</v>
      </c>
      <c r="K3" s="630"/>
      <c r="L3" s="629" t="s">
        <v>10</v>
      </c>
      <c r="M3" s="630"/>
      <c r="N3" s="629" t="s">
        <v>11</v>
      </c>
      <c r="O3" s="630"/>
      <c r="P3" s="629" t="s">
        <v>12</v>
      </c>
      <c r="Q3" s="630"/>
      <c r="R3" s="629" t="s">
        <v>13</v>
      </c>
      <c r="S3" s="630"/>
      <c r="T3" s="629" t="s">
        <v>2</v>
      </c>
      <c r="U3" s="630"/>
      <c r="V3" s="629" t="s">
        <v>3</v>
      </c>
      <c r="W3" s="630"/>
      <c r="X3" s="629" t="s">
        <v>4</v>
      </c>
      <c r="Y3" s="630"/>
      <c r="Z3" s="629" t="s">
        <v>5</v>
      </c>
      <c r="AA3" s="630"/>
      <c r="AB3" s="629" t="s">
        <v>6</v>
      </c>
      <c r="AC3" s="630"/>
      <c r="AD3" s="629" t="s">
        <v>7</v>
      </c>
      <c r="AE3" s="630"/>
      <c r="AF3" s="629" t="s">
        <v>8</v>
      </c>
      <c r="AG3" s="630"/>
      <c r="AH3" s="629" t="s">
        <v>9</v>
      </c>
      <c r="AI3" s="630"/>
      <c r="AJ3" s="629" t="s">
        <v>10</v>
      </c>
      <c r="AK3" s="630"/>
      <c r="AL3" s="629" t="s">
        <v>11</v>
      </c>
      <c r="AM3" s="630"/>
      <c r="AN3" s="629" t="s">
        <v>12</v>
      </c>
      <c r="AO3" s="630"/>
      <c r="AP3" s="629" t="s">
        <v>13</v>
      </c>
      <c r="AQ3" s="630"/>
      <c r="AR3" s="629" t="s">
        <v>2</v>
      </c>
      <c r="AS3" s="630"/>
      <c r="AT3" s="629" t="s">
        <v>3</v>
      </c>
      <c r="AU3" s="630"/>
      <c r="AV3" s="629" t="s">
        <v>4</v>
      </c>
      <c r="AW3" s="630"/>
      <c r="AX3" s="629" t="s">
        <v>5</v>
      </c>
      <c r="AY3" s="630"/>
      <c r="AZ3" s="629" t="s">
        <v>6</v>
      </c>
      <c r="BA3" s="630"/>
      <c r="BB3" s="629" t="s">
        <v>7</v>
      </c>
      <c r="BC3" s="630"/>
      <c r="BD3" s="629" t="s">
        <v>8</v>
      </c>
      <c r="BE3" s="630"/>
      <c r="BF3" s="629" t="s">
        <v>9</v>
      </c>
      <c r="BG3" s="630"/>
      <c r="BH3" s="629" t="s">
        <v>10</v>
      </c>
      <c r="BI3" s="630"/>
      <c r="BJ3" s="629" t="s">
        <v>11</v>
      </c>
      <c r="BK3" s="630"/>
      <c r="BL3" s="629" t="s">
        <v>12</v>
      </c>
      <c r="BM3" s="630"/>
      <c r="BN3" s="629" t="s">
        <v>13</v>
      </c>
      <c r="BO3" s="630"/>
      <c r="BP3" s="629" t="s">
        <v>2</v>
      </c>
      <c r="BQ3" s="630"/>
      <c r="BR3" s="629" t="s">
        <v>3</v>
      </c>
      <c r="BS3" s="630"/>
      <c r="BT3" s="629" t="s">
        <v>4</v>
      </c>
      <c r="BU3" s="630"/>
      <c r="BV3" s="629" t="s">
        <v>5</v>
      </c>
      <c r="BW3" s="630"/>
      <c r="BX3" s="629" t="s">
        <v>6</v>
      </c>
      <c r="BY3" s="630"/>
      <c r="BZ3" s="629" t="s">
        <v>7</v>
      </c>
      <c r="CA3" s="630"/>
      <c r="CB3" s="629" t="s">
        <v>8</v>
      </c>
      <c r="CC3" s="630"/>
      <c r="CD3" s="629" t="s">
        <v>9</v>
      </c>
      <c r="CE3" s="630"/>
      <c r="CF3" s="629" t="s">
        <v>10</v>
      </c>
      <c r="CG3" s="630"/>
      <c r="CH3" s="629" t="s">
        <v>11</v>
      </c>
      <c r="CI3" s="630"/>
      <c r="CJ3" s="629" t="s">
        <v>12</v>
      </c>
      <c r="CK3" s="630"/>
      <c r="CL3" s="629" t="s">
        <v>13</v>
      </c>
      <c r="CM3" s="630"/>
      <c r="CN3" s="629" t="s">
        <v>2</v>
      </c>
      <c r="CO3" s="630"/>
      <c r="CP3" s="629" t="s">
        <v>3</v>
      </c>
      <c r="CQ3" s="630"/>
      <c r="CR3" s="629" t="s">
        <v>4</v>
      </c>
      <c r="CS3" s="630"/>
      <c r="CT3" s="629" t="s">
        <v>5</v>
      </c>
      <c r="CU3" s="630"/>
      <c r="CV3" s="629" t="s">
        <v>6</v>
      </c>
      <c r="CW3" s="630"/>
      <c r="CX3" s="629" t="s">
        <v>7</v>
      </c>
      <c r="CY3" s="630"/>
      <c r="CZ3" s="629" t="s">
        <v>8</v>
      </c>
      <c r="DA3" s="630"/>
      <c r="DB3" s="629" t="s">
        <v>9</v>
      </c>
      <c r="DC3" s="630"/>
      <c r="DD3" s="629" t="s">
        <v>10</v>
      </c>
      <c r="DE3" s="630"/>
      <c r="DF3" s="629" t="s">
        <v>11</v>
      </c>
      <c r="DG3" s="630"/>
      <c r="DH3" s="629" t="s">
        <v>12</v>
      </c>
      <c r="DI3" s="630"/>
      <c r="DJ3" s="629" t="s">
        <v>13</v>
      </c>
      <c r="DK3" s="630"/>
      <c r="DL3" s="629" t="s">
        <v>2</v>
      </c>
      <c r="DM3" s="630"/>
      <c r="DN3" s="629" t="s">
        <v>3</v>
      </c>
      <c r="DO3" s="630"/>
      <c r="DP3" s="629" t="s">
        <v>4</v>
      </c>
      <c r="DQ3" s="630"/>
      <c r="DR3" s="629" t="s">
        <v>5</v>
      </c>
      <c r="DS3" s="630"/>
      <c r="DT3" s="629" t="s">
        <v>6</v>
      </c>
      <c r="DU3" s="630"/>
      <c r="DV3" s="629" t="s">
        <v>7</v>
      </c>
      <c r="DW3" s="630"/>
      <c r="DX3" s="629" t="s">
        <v>8</v>
      </c>
      <c r="DY3" s="630"/>
      <c r="DZ3" s="629" t="s">
        <v>9</v>
      </c>
      <c r="EA3" s="630"/>
      <c r="EB3" s="629" t="s">
        <v>10</v>
      </c>
      <c r="EC3" s="630"/>
      <c r="EI3" s="486"/>
      <c r="EJ3" s="181"/>
      <c r="EK3" s="234">
        <f>SUM(EK18:EK61)</f>
        <v>0</v>
      </c>
      <c r="EL3" s="234">
        <f>SUM(EL18:EL61)</f>
        <v>0</v>
      </c>
      <c r="EM3" s="234">
        <f>SUM(EM18:EM61)</f>
        <v>0</v>
      </c>
      <c r="EN3" s="234">
        <f>SUM(EN18:EN61)</f>
        <v>0</v>
      </c>
      <c r="EO3" s="487"/>
      <c r="EP3" s="487"/>
      <c r="EQ3" s="481"/>
    </row>
    <row r="4" spans="1:152" ht="9" customHeight="1" x14ac:dyDescent="0.15">
      <c r="B4" s="186"/>
      <c r="C4" s="488" t="s">
        <v>57</v>
      </c>
      <c r="D4" s="489">
        <v>2200</v>
      </c>
      <c r="E4" s="14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631">
        <f>SUM(EM3:EN3)</f>
        <v>0</v>
      </c>
      <c r="EN4" s="632"/>
      <c r="EO4" s="482"/>
      <c r="EP4" s="482"/>
      <c r="EQ4" s="50"/>
    </row>
    <row r="5" spans="1:152" ht="9" customHeight="1" thickBot="1" x14ac:dyDescent="0.2">
      <c r="B5" s="490"/>
      <c r="C5" s="55" t="s">
        <v>56</v>
      </c>
      <c r="D5" s="491">
        <f>ROUND(D4/12,0)</f>
        <v>183</v>
      </c>
      <c r="E5" s="144"/>
      <c r="F5" s="22"/>
      <c r="G5" s="22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22"/>
      <c r="EA5" s="22"/>
      <c r="EB5" s="22"/>
      <c r="EC5" s="22"/>
      <c r="ED5" s="50"/>
      <c r="EI5" s="144"/>
      <c r="EJ5" s="482"/>
      <c r="EK5" s="480"/>
      <c r="EL5" s="480"/>
      <c r="EM5" s="633"/>
      <c r="EN5" s="633"/>
      <c r="EO5" s="482"/>
      <c r="EP5" s="482"/>
      <c r="EQ5" s="50"/>
    </row>
    <row r="6" spans="1:152" ht="9" customHeight="1" x14ac:dyDescent="0.15">
      <c r="B6" s="214"/>
      <c r="C6" s="492" t="s">
        <v>58</v>
      </c>
      <c r="D6" s="493">
        <f>ROUND((D4-(20*8.5))/12,0)</f>
        <v>169</v>
      </c>
      <c r="F6" s="847" t="s">
        <v>20</v>
      </c>
      <c r="G6" s="847"/>
      <c r="H6" s="847"/>
      <c r="I6" s="847"/>
      <c r="J6" s="847"/>
      <c r="K6" s="847"/>
      <c r="L6" s="847"/>
      <c r="M6" s="847"/>
      <c r="N6" s="847"/>
      <c r="O6" s="847"/>
      <c r="P6" s="847"/>
      <c r="Q6" s="847"/>
      <c r="R6" s="847"/>
      <c r="S6" s="848"/>
      <c r="T6" s="636" t="str">
        <f>T2</f>
        <v>Jahr 2022</v>
      </c>
      <c r="U6" s="637"/>
      <c r="V6" s="637"/>
      <c r="W6" s="637"/>
      <c r="X6" s="637"/>
      <c r="Y6" s="637"/>
      <c r="Z6" s="637"/>
      <c r="AA6" s="637"/>
      <c r="AB6" s="637"/>
      <c r="AC6" s="637"/>
      <c r="AD6" s="637"/>
      <c r="AE6" s="637"/>
      <c r="AF6" s="637"/>
      <c r="AG6" s="637"/>
      <c r="AH6" s="637"/>
      <c r="AI6" s="637"/>
      <c r="AJ6" s="637"/>
      <c r="AK6" s="637"/>
      <c r="AL6" s="637"/>
      <c r="AM6" s="637"/>
      <c r="AN6" s="637"/>
      <c r="AO6" s="637"/>
      <c r="AP6" s="637"/>
      <c r="AQ6" s="638"/>
      <c r="AR6" s="636" t="str">
        <f>AR2</f>
        <v>Jahr 2023</v>
      </c>
      <c r="AS6" s="637"/>
      <c r="AT6" s="637"/>
      <c r="AU6" s="637"/>
      <c r="AV6" s="637"/>
      <c r="AW6" s="637"/>
      <c r="AX6" s="637"/>
      <c r="AY6" s="637"/>
      <c r="AZ6" s="637"/>
      <c r="BA6" s="637"/>
      <c r="BB6" s="637"/>
      <c r="BC6" s="637"/>
      <c r="BD6" s="637"/>
      <c r="BE6" s="637"/>
      <c r="BF6" s="637"/>
      <c r="BG6" s="637"/>
      <c r="BH6" s="637"/>
      <c r="BI6" s="637"/>
      <c r="BJ6" s="637"/>
      <c r="BK6" s="637"/>
      <c r="BL6" s="637"/>
      <c r="BM6" s="637"/>
      <c r="BN6" s="637"/>
      <c r="BO6" s="638"/>
      <c r="BP6" s="636" t="str">
        <f>BP2</f>
        <v>Jahr 2024</v>
      </c>
      <c r="BQ6" s="637"/>
      <c r="BR6" s="637"/>
      <c r="BS6" s="637"/>
      <c r="BT6" s="637"/>
      <c r="BU6" s="637"/>
      <c r="BV6" s="637"/>
      <c r="BW6" s="637"/>
      <c r="BX6" s="637"/>
      <c r="BY6" s="637"/>
      <c r="BZ6" s="637"/>
      <c r="CA6" s="637"/>
      <c r="CB6" s="637"/>
      <c r="CC6" s="637"/>
      <c r="CD6" s="637"/>
      <c r="CE6" s="637"/>
      <c r="CF6" s="637"/>
      <c r="CG6" s="637"/>
      <c r="CH6" s="637"/>
      <c r="CI6" s="637"/>
      <c r="CJ6" s="637"/>
      <c r="CK6" s="637"/>
      <c r="CL6" s="637"/>
      <c r="CM6" s="638"/>
      <c r="CN6" s="636" t="str">
        <f>CN2</f>
        <v>Jahr 2025</v>
      </c>
      <c r="CO6" s="637"/>
      <c r="CP6" s="637"/>
      <c r="CQ6" s="637"/>
      <c r="CR6" s="637"/>
      <c r="CS6" s="637"/>
      <c r="CT6" s="637"/>
      <c r="CU6" s="637"/>
      <c r="CV6" s="637"/>
      <c r="CW6" s="637"/>
      <c r="CX6" s="637"/>
      <c r="CY6" s="637"/>
      <c r="CZ6" s="637"/>
      <c r="DA6" s="637"/>
      <c r="DB6" s="637"/>
      <c r="DC6" s="637"/>
      <c r="DD6" s="637"/>
      <c r="DE6" s="637"/>
      <c r="DF6" s="637"/>
      <c r="DG6" s="637"/>
      <c r="DH6" s="637"/>
      <c r="DI6" s="637"/>
      <c r="DJ6" s="637"/>
      <c r="DK6" s="638"/>
      <c r="DL6" s="636" t="str">
        <f>DL2</f>
        <v>Jahr 2026</v>
      </c>
      <c r="DM6" s="637"/>
      <c r="DN6" s="637"/>
      <c r="DO6" s="637"/>
      <c r="DP6" s="637"/>
      <c r="DQ6" s="637"/>
      <c r="DR6" s="637"/>
      <c r="DS6" s="637"/>
      <c r="DT6" s="637"/>
      <c r="DU6" s="637"/>
      <c r="DV6" s="637"/>
      <c r="DW6" s="637"/>
      <c r="DX6" s="637"/>
      <c r="DY6" s="637"/>
      <c r="DZ6" s="637"/>
      <c r="EA6" s="637"/>
      <c r="EB6" s="637"/>
      <c r="EC6" s="637"/>
      <c r="ED6" s="144"/>
      <c r="EE6" s="660" t="s">
        <v>15</v>
      </c>
      <c r="EF6" s="661"/>
      <c r="EG6" s="661"/>
      <c r="EH6" s="662"/>
      <c r="EI6" s="29"/>
      <c r="EJ6" s="29"/>
      <c r="EK6" s="666" t="s">
        <v>52</v>
      </c>
      <c r="EL6" s="667"/>
      <c r="EM6" s="667"/>
      <c r="EN6" s="668"/>
      <c r="EP6" s="29"/>
    </row>
    <row r="7" spans="1:152" ht="9" customHeight="1" thickBot="1" x14ac:dyDescent="0.2">
      <c r="B7" s="201"/>
      <c r="C7" s="488"/>
      <c r="D7" s="489"/>
      <c r="F7" s="629" t="s">
        <v>7</v>
      </c>
      <c r="G7" s="630"/>
      <c r="H7" s="629" t="s">
        <v>8</v>
      </c>
      <c r="I7" s="630"/>
      <c r="J7" s="629" t="s">
        <v>9</v>
      </c>
      <c r="K7" s="630"/>
      <c r="L7" s="629" t="s">
        <v>10</v>
      </c>
      <c r="M7" s="630"/>
      <c r="N7" s="629" t="s">
        <v>11</v>
      </c>
      <c r="O7" s="630"/>
      <c r="P7" s="629" t="s">
        <v>12</v>
      </c>
      <c r="Q7" s="630"/>
      <c r="R7" s="629" t="s">
        <v>13</v>
      </c>
      <c r="S7" s="630"/>
      <c r="T7" s="629" t="s">
        <v>2</v>
      </c>
      <c r="U7" s="630"/>
      <c r="V7" s="629" t="s">
        <v>3</v>
      </c>
      <c r="W7" s="630"/>
      <c r="X7" s="629" t="s">
        <v>4</v>
      </c>
      <c r="Y7" s="630"/>
      <c r="Z7" s="629" t="s">
        <v>5</v>
      </c>
      <c r="AA7" s="630"/>
      <c r="AB7" s="629" t="s">
        <v>6</v>
      </c>
      <c r="AC7" s="630"/>
      <c r="AD7" s="629" t="s">
        <v>7</v>
      </c>
      <c r="AE7" s="630"/>
      <c r="AF7" s="629" t="s">
        <v>8</v>
      </c>
      <c r="AG7" s="630"/>
      <c r="AH7" s="629" t="s">
        <v>9</v>
      </c>
      <c r="AI7" s="630"/>
      <c r="AJ7" s="629" t="s">
        <v>10</v>
      </c>
      <c r="AK7" s="630"/>
      <c r="AL7" s="629" t="s">
        <v>11</v>
      </c>
      <c r="AM7" s="630"/>
      <c r="AN7" s="629" t="s">
        <v>12</v>
      </c>
      <c r="AO7" s="630"/>
      <c r="AP7" s="629" t="s">
        <v>13</v>
      </c>
      <c r="AQ7" s="630"/>
      <c r="AR7" s="629" t="s">
        <v>2</v>
      </c>
      <c r="AS7" s="630"/>
      <c r="AT7" s="629" t="s">
        <v>3</v>
      </c>
      <c r="AU7" s="630"/>
      <c r="AV7" s="629" t="s">
        <v>4</v>
      </c>
      <c r="AW7" s="630"/>
      <c r="AX7" s="629" t="s">
        <v>5</v>
      </c>
      <c r="AY7" s="630"/>
      <c r="AZ7" s="629" t="s">
        <v>6</v>
      </c>
      <c r="BA7" s="630"/>
      <c r="BB7" s="629" t="s">
        <v>7</v>
      </c>
      <c r="BC7" s="630"/>
      <c r="BD7" s="629" t="s">
        <v>8</v>
      </c>
      <c r="BE7" s="630"/>
      <c r="BF7" s="629" t="s">
        <v>9</v>
      </c>
      <c r="BG7" s="630"/>
      <c r="BH7" s="629" t="s">
        <v>10</v>
      </c>
      <c r="BI7" s="630"/>
      <c r="BJ7" s="629" t="s">
        <v>11</v>
      </c>
      <c r="BK7" s="630"/>
      <c r="BL7" s="629" t="s">
        <v>12</v>
      </c>
      <c r="BM7" s="630"/>
      <c r="BN7" s="629" t="s">
        <v>13</v>
      </c>
      <c r="BO7" s="630"/>
      <c r="BP7" s="629" t="s">
        <v>2</v>
      </c>
      <c r="BQ7" s="630"/>
      <c r="BR7" s="629" t="s">
        <v>3</v>
      </c>
      <c r="BS7" s="630"/>
      <c r="BT7" s="629" t="s">
        <v>4</v>
      </c>
      <c r="BU7" s="630"/>
      <c r="BV7" s="629" t="s">
        <v>5</v>
      </c>
      <c r="BW7" s="630"/>
      <c r="BX7" s="629" t="s">
        <v>6</v>
      </c>
      <c r="BY7" s="630"/>
      <c r="BZ7" s="629" t="s">
        <v>7</v>
      </c>
      <c r="CA7" s="630"/>
      <c r="CB7" s="629" t="s">
        <v>8</v>
      </c>
      <c r="CC7" s="630"/>
      <c r="CD7" s="629" t="s">
        <v>9</v>
      </c>
      <c r="CE7" s="630"/>
      <c r="CF7" s="629" t="s">
        <v>10</v>
      </c>
      <c r="CG7" s="630"/>
      <c r="CH7" s="629" t="s">
        <v>11</v>
      </c>
      <c r="CI7" s="630"/>
      <c r="CJ7" s="629" t="s">
        <v>12</v>
      </c>
      <c r="CK7" s="630"/>
      <c r="CL7" s="629" t="s">
        <v>13</v>
      </c>
      <c r="CM7" s="630"/>
      <c r="CN7" s="629" t="s">
        <v>2</v>
      </c>
      <c r="CO7" s="630"/>
      <c r="CP7" s="629" t="s">
        <v>3</v>
      </c>
      <c r="CQ7" s="630"/>
      <c r="CR7" s="629" t="s">
        <v>4</v>
      </c>
      <c r="CS7" s="630"/>
      <c r="CT7" s="629" t="s">
        <v>5</v>
      </c>
      <c r="CU7" s="630"/>
      <c r="CV7" s="629" t="s">
        <v>6</v>
      </c>
      <c r="CW7" s="630"/>
      <c r="CX7" s="629" t="s">
        <v>7</v>
      </c>
      <c r="CY7" s="630"/>
      <c r="CZ7" s="629" t="s">
        <v>8</v>
      </c>
      <c r="DA7" s="630"/>
      <c r="DB7" s="629" t="s">
        <v>9</v>
      </c>
      <c r="DC7" s="630"/>
      <c r="DD7" s="629" t="s">
        <v>10</v>
      </c>
      <c r="DE7" s="630"/>
      <c r="DF7" s="629" t="s">
        <v>11</v>
      </c>
      <c r="DG7" s="630"/>
      <c r="DH7" s="629" t="s">
        <v>12</v>
      </c>
      <c r="DI7" s="630"/>
      <c r="DJ7" s="629" t="s">
        <v>13</v>
      </c>
      <c r="DK7" s="630"/>
      <c r="DL7" s="629" t="s">
        <v>2</v>
      </c>
      <c r="DM7" s="630"/>
      <c r="DN7" s="629" t="s">
        <v>3</v>
      </c>
      <c r="DO7" s="630"/>
      <c r="DP7" s="629" t="s">
        <v>4</v>
      </c>
      <c r="DQ7" s="630"/>
      <c r="DR7" s="629" t="s">
        <v>5</v>
      </c>
      <c r="DS7" s="630"/>
      <c r="DT7" s="629" t="s">
        <v>6</v>
      </c>
      <c r="DU7" s="630"/>
      <c r="DV7" s="629" t="s">
        <v>7</v>
      </c>
      <c r="DW7" s="630"/>
      <c r="DX7" s="629" t="s">
        <v>8</v>
      </c>
      <c r="DY7" s="630"/>
      <c r="DZ7" s="629" t="s">
        <v>9</v>
      </c>
      <c r="EA7" s="630"/>
      <c r="EB7" s="629" t="s">
        <v>10</v>
      </c>
      <c r="EC7" s="630"/>
      <c r="ED7" s="144"/>
      <c r="EE7" s="663"/>
      <c r="EF7" s="664"/>
      <c r="EG7" s="664"/>
      <c r="EH7" s="665"/>
      <c r="EI7" s="29"/>
      <c r="EJ7" s="29"/>
      <c r="EK7" s="669"/>
      <c r="EL7" s="670"/>
      <c r="EM7" s="670"/>
      <c r="EN7" s="671"/>
      <c r="EP7" s="29"/>
    </row>
    <row r="8" spans="1:152" ht="9" customHeight="1" thickBot="1" x14ac:dyDescent="0.2">
      <c r="B8" s="201"/>
      <c r="C8" s="55"/>
      <c r="D8" s="491"/>
      <c r="F8" s="12"/>
      <c r="G8" s="494"/>
      <c r="H8" s="12"/>
      <c r="I8" s="494"/>
      <c r="J8" s="12"/>
      <c r="K8" s="494"/>
      <c r="L8" s="12"/>
      <c r="M8" s="494"/>
      <c r="N8" s="12"/>
      <c r="O8" s="494"/>
      <c r="P8" s="12"/>
      <c r="Q8" s="494"/>
      <c r="R8" s="12"/>
      <c r="S8" s="494"/>
      <c r="T8" s="12"/>
      <c r="U8" s="494"/>
      <c r="V8" s="12"/>
      <c r="W8" s="494"/>
      <c r="X8" s="12"/>
      <c r="Y8" s="494"/>
      <c r="Z8" s="12"/>
      <c r="AA8" s="494"/>
      <c r="AB8" s="12"/>
      <c r="AC8" s="494"/>
      <c r="AD8" s="12"/>
      <c r="AE8" s="494"/>
      <c r="AF8" s="12"/>
      <c r="AG8" s="494"/>
      <c r="AH8" s="12"/>
      <c r="AI8" s="494"/>
      <c r="AJ8" s="12"/>
      <c r="AK8" s="494"/>
      <c r="AL8" s="12"/>
      <c r="AM8" s="494"/>
      <c r="AN8" s="12"/>
      <c r="AO8" s="494"/>
      <c r="AP8" s="12"/>
      <c r="AQ8" s="494"/>
      <c r="AR8" s="12"/>
      <c r="AS8" s="494"/>
      <c r="AT8" s="12"/>
      <c r="AU8" s="494"/>
      <c r="AV8" s="12"/>
      <c r="AW8" s="494"/>
      <c r="AX8" s="12"/>
      <c r="AY8" s="494"/>
      <c r="AZ8" s="12"/>
      <c r="BA8" s="494"/>
      <c r="BB8" s="12"/>
      <c r="BC8" s="494"/>
      <c r="BD8" s="12"/>
      <c r="BE8" s="494"/>
      <c r="BF8" s="12"/>
      <c r="BG8" s="494"/>
      <c r="BH8" s="12"/>
      <c r="BI8" s="494"/>
      <c r="BJ8" s="12"/>
      <c r="BK8" s="494"/>
      <c r="BL8" s="12"/>
      <c r="BM8" s="494"/>
      <c r="BN8" s="12"/>
      <c r="BO8" s="494"/>
      <c r="BP8" s="12"/>
      <c r="BQ8" s="494"/>
      <c r="BR8" s="12"/>
      <c r="BS8" s="494"/>
      <c r="BT8" s="12"/>
      <c r="BU8" s="494"/>
      <c r="BV8" s="12"/>
      <c r="BW8" s="494"/>
      <c r="BX8" s="12"/>
      <c r="BY8" s="494"/>
      <c r="BZ8" s="12"/>
      <c r="CA8" s="494"/>
      <c r="CB8" s="12"/>
      <c r="CC8" s="494"/>
      <c r="CD8" s="12"/>
      <c r="CE8" s="494"/>
      <c r="CF8" s="12"/>
      <c r="CG8" s="494"/>
      <c r="CH8" s="12"/>
      <c r="CI8" s="494"/>
      <c r="CJ8" s="12"/>
      <c r="CK8" s="494"/>
      <c r="CL8" s="12"/>
      <c r="CM8" s="494"/>
      <c r="CN8" s="12"/>
      <c r="CO8" s="494"/>
      <c r="CP8" s="12"/>
      <c r="CQ8" s="494"/>
      <c r="CR8" s="12"/>
      <c r="CS8" s="494"/>
      <c r="CT8" s="12"/>
      <c r="CU8" s="494"/>
      <c r="CV8" s="12"/>
      <c r="CW8" s="494"/>
      <c r="CX8" s="12"/>
      <c r="CY8" s="494"/>
      <c r="CZ8" s="12"/>
      <c r="DA8" s="494"/>
      <c r="DB8" s="12"/>
      <c r="DC8" s="494"/>
      <c r="DD8" s="12"/>
      <c r="DE8" s="494"/>
      <c r="DF8" s="12"/>
      <c r="DG8" s="494"/>
      <c r="DH8" s="12"/>
      <c r="DI8" s="494"/>
      <c r="DJ8" s="12"/>
      <c r="DK8" s="494"/>
      <c r="DL8" s="12"/>
      <c r="DM8" s="494"/>
      <c r="DN8" s="12"/>
      <c r="DO8" s="494"/>
      <c r="DP8" s="12"/>
      <c r="DQ8" s="494"/>
      <c r="DR8" s="12"/>
      <c r="DS8" s="494"/>
      <c r="DT8" s="12"/>
      <c r="DU8" s="494"/>
      <c r="DV8" s="12"/>
      <c r="DW8" s="494"/>
      <c r="DX8" s="12"/>
      <c r="DY8" s="494"/>
      <c r="DZ8" s="12"/>
      <c r="EA8" s="494"/>
      <c r="EB8" s="12"/>
      <c r="EC8" s="494"/>
      <c r="ED8" s="144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2" ht="9" customHeight="1" thickBot="1" x14ac:dyDescent="0.2">
      <c r="A9" s="188"/>
      <c r="B9" s="189" t="s">
        <v>53</v>
      </c>
      <c r="C9" s="492" t="s">
        <v>180</v>
      </c>
      <c r="D9" s="493"/>
      <c r="E9" s="495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494"/>
      <c r="AT9" s="12"/>
      <c r="AU9" s="494"/>
      <c r="AV9" s="12"/>
      <c r="AW9" s="494"/>
      <c r="AX9" s="12"/>
      <c r="AY9" s="494"/>
      <c r="AZ9" s="12"/>
      <c r="BA9" s="494"/>
      <c r="BB9" s="12"/>
      <c r="BC9" s="494"/>
      <c r="BD9" s="12"/>
      <c r="BE9" s="494"/>
      <c r="BF9" s="12"/>
      <c r="BG9" s="494"/>
      <c r="BH9" s="12"/>
      <c r="BI9" s="494"/>
      <c r="BJ9" s="12"/>
      <c r="BK9" s="494"/>
      <c r="BL9" s="12"/>
      <c r="BM9" s="494"/>
      <c r="BN9" s="12"/>
      <c r="BO9" s="494"/>
      <c r="BP9" s="12"/>
      <c r="BQ9" s="494"/>
      <c r="BR9" s="12"/>
      <c r="BS9" s="494"/>
      <c r="BT9" s="12"/>
      <c r="BU9" s="494"/>
      <c r="BV9" s="12"/>
      <c r="BW9" s="494"/>
      <c r="BX9" s="12"/>
      <c r="BY9" s="494"/>
      <c r="BZ9" s="12"/>
      <c r="CA9" s="494"/>
      <c r="CB9" s="12"/>
      <c r="CC9" s="494"/>
      <c r="CD9" s="12"/>
      <c r="CE9" s="494"/>
      <c r="CF9" s="12"/>
      <c r="CG9" s="494"/>
      <c r="CH9" s="12"/>
      <c r="CI9" s="494"/>
      <c r="CJ9" s="12"/>
      <c r="CK9" s="494"/>
      <c r="CL9" s="12"/>
      <c r="CM9" s="494"/>
      <c r="CN9" s="12"/>
      <c r="CO9" s="494"/>
      <c r="CP9" s="12"/>
      <c r="CQ9" s="494"/>
      <c r="CR9" s="12"/>
      <c r="CS9" s="494"/>
      <c r="CT9" s="12"/>
      <c r="CU9" s="494"/>
      <c r="CV9" s="12"/>
      <c r="CW9" s="494"/>
      <c r="CX9" s="12"/>
      <c r="CY9" s="494"/>
      <c r="CZ9" s="12"/>
      <c r="DA9" s="494"/>
      <c r="DB9" s="12"/>
      <c r="DC9" s="494"/>
      <c r="DD9" s="12"/>
      <c r="DE9" s="494"/>
      <c r="DF9" s="12"/>
      <c r="DG9" s="494"/>
      <c r="DH9" s="12"/>
      <c r="DI9" s="494"/>
      <c r="DJ9" s="12"/>
      <c r="DK9" s="49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4"/>
      <c r="EE9" s="84"/>
      <c r="EF9" s="85"/>
      <c r="EG9" s="85"/>
      <c r="EH9" s="90"/>
      <c r="EI9" s="30"/>
      <c r="EJ9" s="30"/>
      <c r="EK9" s="82">
        <f>EK3*(1/($F66))</f>
        <v>0</v>
      </c>
      <c r="EL9" s="83">
        <f>EL3*(1/($F66))</f>
        <v>0</v>
      </c>
      <c r="EM9" s="672">
        <f>EM4*(1/($F66))</f>
        <v>0</v>
      </c>
      <c r="EN9" s="673"/>
      <c r="EP9" s="30"/>
      <c r="EQ9" s="144"/>
      <c r="ER9" s="482"/>
      <c r="ES9" s="482"/>
      <c r="ET9" s="482"/>
      <c r="EU9" s="482"/>
      <c r="EV9" s="50"/>
    </row>
    <row r="10" spans="1:152" ht="9" customHeight="1" x14ac:dyDescent="0.15">
      <c r="A10" s="188"/>
      <c r="B10" s="189"/>
      <c r="C10" s="492"/>
      <c r="D10" s="493"/>
      <c r="E10" s="482"/>
      <c r="F10" s="496"/>
      <c r="G10" s="496"/>
      <c r="H10" s="496"/>
      <c r="I10" s="496"/>
      <c r="J10" s="496"/>
      <c r="K10" s="496"/>
      <c r="L10" s="496"/>
      <c r="M10" s="496"/>
      <c r="N10" s="496"/>
      <c r="O10" s="496"/>
      <c r="P10" s="496"/>
      <c r="Q10" s="496"/>
      <c r="R10" s="496"/>
      <c r="S10" s="496"/>
      <c r="T10" s="496"/>
      <c r="U10" s="496"/>
      <c r="V10" s="496"/>
      <c r="W10" s="496"/>
      <c r="X10" s="496"/>
      <c r="Y10" s="496"/>
      <c r="Z10" s="496"/>
      <c r="AA10" s="496"/>
      <c r="AB10" s="496"/>
      <c r="AC10" s="496"/>
      <c r="AD10" s="496"/>
      <c r="AE10" s="496"/>
      <c r="AF10" s="496"/>
      <c r="AG10" s="496"/>
      <c r="AH10" s="496"/>
      <c r="AI10" s="496"/>
      <c r="AJ10" s="496"/>
      <c r="AK10" s="496"/>
      <c r="AL10" s="496"/>
      <c r="AM10" s="496"/>
      <c r="AN10" s="496"/>
      <c r="AO10" s="496"/>
      <c r="AP10" s="496"/>
      <c r="AQ10" s="496"/>
      <c r="AR10" s="497"/>
      <c r="AS10" s="497"/>
      <c r="AT10" s="497"/>
      <c r="AU10" s="497"/>
      <c r="AV10" s="497"/>
      <c r="AW10" s="497"/>
      <c r="AX10" s="497"/>
      <c r="AY10" s="497"/>
      <c r="AZ10" s="497"/>
      <c r="BA10" s="497"/>
      <c r="BB10" s="497"/>
      <c r="BC10" s="497"/>
      <c r="BD10" s="497"/>
      <c r="BE10" s="497"/>
      <c r="BF10" s="497"/>
      <c r="BG10" s="497"/>
      <c r="BH10" s="497"/>
      <c r="BI10" s="497"/>
      <c r="BJ10" s="497"/>
      <c r="BK10" s="497"/>
      <c r="BL10" s="497"/>
      <c r="BM10" s="497"/>
      <c r="BN10" s="497"/>
      <c r="BO10" s="497"/>
      <c r="BP10" s="497"/>
      <c r="BQ10" s="497"/>
      <c r="BR10" s="497"/>
      <c r="BS10" s="497"/>
      <c r="BT10" s="497"/>
      <c r="BU10" s="497"/>
      <c r="BV10" s="497"/>
      <c r="BW10" s="497"/>
      <c r="BX10" s="497"/>
      <c r="BY10" s="497"/>
      <c r="BZ10" s="497"/>
      <c r="CA10" s="497"/>
      <c r="CB10" s="497"/>
      <c r="CC10" s="497"/>
      <c r="CD10" s="497"/>
      <c r="CE10" s="497"/>
      <c r="CF10" s="497"/>
      <c r="CG10" s="497"/>
      <c r="CH10" s="497"/>
      <c r="CI10" s="497"/>
      <c r="CJ10" s="497"/>
      <c r="CK10" s="497"/>
      <c r="CL10" s="497"/>
      <c r="CM10" s="497"/>
      <c r="CN10" s="497"/>
      <c r="CO10" s="497"/>
      <c r="CP10" s="497"/>
      <c r="CQ10" s="497"/>
      <c r="CR10" s="497"/>
      <c r="CS10" s="497"/>
      <c r="CT10" s="497"/>
      <c r="CU10" s="497"/>
      <c r="CV10" s="497"/>
      <c r="CW10" s="497"/>
      <c r="CX10" s="497"/>
      <c r="CY10" s="497"/>
      <c r="CZ10" s="497"/>
      <c r="DA10" s="497"/>
      <c r="DB10" s="497"/>
      <c r="DC10" s="497"/>
      <c r="DD10" s="497"/>
      <c r="DE10" s="497"/>
      <c r="DF10" s="497"/>
      <c r="DG10" s="497"/>
      <c r="DH10" s="497"/>
      <c r="DI10" s="497"/>
      <c r="DJ10" s="497"/>
      <c r="DK10" s="497"/>
      <c r="DL10" s="496"/>
      <c r="DM10" s="496"/>
      <c r="DN10" s="496"/>
      <c r="DO10" s="496"/>
      <c r="DP10" s="496"/>
      <c r="DQ10" s="496"/>
      <c r="DR10" s="496"/>
      <c r="DS10" s="496"/>
      <c r="DT10" s="496"/>
      <c r="DU10" s="496"/>
      <c r="DV10" s="496"/>
      <c r="DW10" s="496"/>
      <c r="DX10" s="496"/>
      <c r="DY10" s="496"/>
      <c r="DZ10" s="496"/>
      <c r="EA10" s="496"/>
      <c r="EB10" s="496"/>
      <c r="EC10" s="496"/>
      <c r="ED10" s="49"/>
      <c r="EE10" s="498"/>
      <c r="EF10" s="499"/>
      <c r="EG10" s="499"/>
      <c r="EH10" s="500"/>
      <c r="EI10" s="30"/>
      <c r="EJ10" s="30"/>
      <c r="EK10" s="501"/>
      <c r="EL10" s="502"/>
      <c r="EM10" s="503"/>
      <c r="EN10" s="504"/>
      <c r="EO10" s="49"/>
      <c r="EP10" s="30"/>
      <c r="EQ10" s="49"/>
      <c r="ER10" s="482"/>
      <c r="ES10" s="482"/>
      <c r="ET10" s="482"/>
      <c r="EU10" s="482"/>
      <c r="EV10" s="50"/>
    </row>
    <row r="11" spans="1:152" ht="9" customHeight="1" x14ac:dyDescent="0.15">
      <c r="A11" s="188"/>
      <c r="B11" s="189"/>
      <c r="C11" s="505" t="s">
        <v>181</v>
      </c>
      <c r="D11" s="506"/>
      <c r="E11" s="507"/>
      <c r="F11" s="508"/>
      <c r="G11" s="508"/>
      <c r="H11" s="508"/>
      <c r="I11" s="508"/>
      <c r="J11" s="508"/>
      <c r="K11" s="508"/>
      <c r="L11" s="846" t="s">
        <v>182</v>
      </c>
      <c r="M11" s="846"/>
      <c r="N11" s="846"/>
      <c r="O11" s="846"/>
      <c r="P11" s="846"/>
      <c r="Q11" s="846"/>
      <c r="R11" s="846"/>
      <c r="S11" s="846"/>
      <c r="T11" s="675" t="s">
        <v>116</v>
      </c>
      <c r="U11" s="675"/>
      <c r="V11" s="675"/>
      <c r="W11" s="675"/>
      <c r="X11" s="675"/>
      <c r="Y11" s="675"/>
      <c r="Z11" s="675"/>
      <c r="AA11" s="675"/>
      <c r="AB11" s="675"/>
      <c r="AC11" s="675"/>
      <c r="AD11" s="675"/>
      <c r="AE11" s="675"/>
      <c r="AF11" s="675"/>
      <c r="AG11" s="675"/>
      <c r="AH11" s="675"/>
      <c r="AI11" s="675"/>
      <c r="AJ11" s="675"/>
      <c r="AK11" s="675"/>
      <c r="AL11" s="675"/>
      <c r="AM11" s="675"/>
      <c r="AN11" s="675"/>
      <c r="AO11" s="675"/>
      <c r="AP11" s="675"/>
      <c r="AQ11" s="675"/>
      <c r="AR11" s="675" t="s">
        <v>183</v>
      </c>
      <c r="AS11" s="675"/>
      <c r="AT11" s="675"/>
      <c r="AU11" s="675"/>
      <c r="AV11" s="675"/>
      <c r="AW11" s="675"/>
      <c r="AX11" s="675"/>
      <c r="AY11" s="675"/>
      <c r="AZ11" s="675"/>
      <c r="BA11" s="675"/>
      <c r="BB11" s="675"/>
      <c r="BC11" s="675"/>
      <c r="BD11" s="675"/>
      <c r="BE11" s="675"/>
      <c r="BF11" s="675"/>
      <c r="BG11" s="675"/>
      <c r="BH11" s="675"/>
      <c r="BI11" s="675"/>
      <c r="BJ11" s="675"/>
      <c r="BK11" s="675"/>
      <c r="BL11" s="675"/>
      <c r="BM11" s="675"/>
      <c r="BN11" s="675"/>
      <c r="BO11" s="675"/>
      <c r="BP11" s="675" t="s">
        <v>183</v>
      </c>
      <c r="BQ11" s="675"/>
      <c r="BR11" s="675"/>
      <c r="BS11" s="675"/>
      <c r="BT11" s="675"/>
      <c r="BU11" s="675"/>
      <c r="BV11" s="675"/>
      <c r="BW11" s="675"/>
      <c r="BX11" s="675"/>
      <c r="BY11" s="675"/>
      <c r="BZ11" s="675"/>
      <c r="CA11" s="675"/>
      <c r="CB11" s="675"/>
      <c r="CC11" s="675"/>
      <c r="CD11" s="675"/>
      <c r="CE11" s="675"/>
      <c r="CF11" s="675"/>
      <c r="CG11" s="675"/>
      <c r="CH11" s="675"/>
      <c r="CI11" s="675"/>
      <c r="CJ11" s="675"/>
      <c r="CK11" s="675"/>
      <c r="CL11" s="675"/>
      <c r="CM11" s="675"/>
      <c r="CN11" s="675" t="s">
        <v>183</v>
      </c>
      <c r="CO11" s="675"/>
      <c r="CP11" s="675"/>
      <c r="CQ11" s="675"/>
      <c r="CR11" s="675"/>
      <c r="CS11" s="675"/>
      <c r="CT11" s="675"/>
      <c r="CU11" s="675"/>
      <c r="CV11" s="675"/>
      <c r="CW11" s="675"/>
      <c r="CX11" s="675"/>
      <c r="CY11" s="675"/>
      <c r="CZ11" s="675"/>
      <c r="DA11" s="675"/>
      <c r="DB11" s="675"/>
      <c r="DC11" s="675"/>
      <c r="DD11" s="675"/>
      <c r="DE11" s="675"/>
      <c r="DF11" s="675"/>
      <c r="DG11" s="675"/>
      <c r="DH11" s="675"/>
      <c r="DI11" s="675"/>
      <c r="DJ11" s="675"/>
      <c r="DK11" s="675"/>
      <c r="DL11" s="508"/>
      <c r="DM11" s="508"/>
      <c r="DN11" s="508"/>
      <c r="DO11" s="508"/>
      <c r="DP11" s="508"/>
      <c r="DQ11" s="508"/>
      <c r="DR11" s="508"/>
      <c r="DS11" s="508"/>
      <c r="DT11" s="508"/>
      <c r="DU11" s="508"/>
      <c r="DV11" s="508"/>
      <c r="DW11" s="508"/>
      <c r="DX11" s="508"/>
      <c r="DY11" s="508"/>
      <c r="DZ11" s="508"/>
      <c r="EA11" s="508"/>
      <c r="EB11" s="508"/>
      <c r="EC11" s="508"/>
      <c r="ED11" s="49"/>
      <c r="EE11" s="498"/>
      <c r="EF11" s="499"/>
      <c r="EG11" s="499"/>
      <c r="EH11" s="500"/>
      <c r="EI11" s="30"/>
      <c r="EJ11" s="30"/>
      <c r="EK11" s="501"/>
      <c r="EL11" s="502"/>
      <c r="EM11" s="503"/>
      <c r="EN11" s="504"/>
      <c r="EO11" s="49"/>
      <c r="EP11" s="30"/>
      <c r="EQ11" s="49"/>
      <c r="ER11" s="482"/>
      <c r="ES11" s="482"/>
      <c r="ET11" s="482"/>
      <c r="EU11" s="482"/>
      <c r="EV11" s="50"/>
    </row>
    <row r="12" spans="1:152" ht="9" customHeight="1" x14ac:dyDescent="0.15">
      <c r="A12" s="188"/>
      <c r="B12" s="189"/>
      <c r="C12" s="505" t="s">
        <v>184</v>
      </c>
      <c r="D12" s="506"/>
      <c r="E12" s="507"/>
      <c r="F12" s="508"/>
      <c r="G12" s="508"/>
      <c r="H12" s="508"/>
      <c r="I12" s="508"/>
      <c r="J12" s="508"/>
      <c r="K12" s="508"/>
      <c r="L12" s="508"/>
      <c r="M12" s="508"/>
      <c r="N12" s="508"/>
      <c r="O12" s="508"/>
      <c r="P12" s="508"/>
      <c r="Q12" s="508"/>
      <c r="R12" s="508"/>
      <c r="S12" s="508"/>
      <c r="T12" s="675" t="s">
        <v>41</v>
      </c>
      <c r="U12" s="675"/>
      <c r="V12" s="675"/>
      <c r="W12" s="675"/>
      <c r="X12" s="675"/>
      <c r="Y12" s="675"/>
      <c r="Z12" s="675"/>
      <c r="AA12" s="675"/>
      <c r="AB12" s="675"/>
      <c r="AC12" s="675"/>
      <c r="AD12" s="675"/>
      <c r="AE12" s="675"/>
      <c r="AF12" s="675"/>
      <c r="AG12" s="675"/>
      <c r="AH12" s="675"/>
      <c r="AI12" s="675"/>
      <c r="AJ12" s="675"/>
      <c r="AK12" s="675"/>
      <c r="AL12" s="675"/>
      <c r="AM12" s="675"/>
      <c r="AN12" s="675"/>
      <c r="AO12" s="675"/>
      <c r="AP12" s="675"/>
      <c r="AQ12" s="675"/>
      <c r="AR12" s="675"/>
      <c r="AS12" s="675"/>
      <c r="AT12" s="675"/>
      <c r="AU12" s="675"/>
      <c r="AV12" s="675"/>
      <c r="AW12" s="675"/>
      <c r="AX12" s="675"/>
      <c r="AY12" s="675"/>
      <c r="AZ12" s="675"/>
      <c r="BA12" s="675"/>
      <c r="BB12" s="675"/>
      <c r="BC12" s="675"/>
      <c r="BD12" s="675"/>
      <c r="BE12" s="675"/>
      <c r="BF12" s="675"/>
      <c r="BG12" s="675"/>
      <c r="BH12" s="675"/>
      <c r="BI12" s="675"/>
      <c r="BJ12" s="675"/>
      <c r="BK12" s="675"/>
      <c r="BL12" s="675"/>
      <c r="BM12" s="675"/>
      <c r="BN12" s="675"/>
      <c r="BO12" s="675"/>
      <c r="BP12" s="679" t="s">
        <v>42</v>
      </c>
      <c r="BQ12" s="675"/>
      <c r="BR12" s="675"/>
      <c r="BS12" s="675"/>
      <c r="BT12" s="675"/>
      <c r="BU12" s="675"/>
      <c r="BV12" s="675"/>
      <c r="BW12" s="675"/>
      <c r="BX12" s="675"/>
      <c r="BY12" s="675"/>
      <c r="BZ12" s="675"/>
      <c r="CA12" s="675"/>
      <c r="CB12" s="675"/>
      <c r="CC12" s="675"/>
      <c r="CD12" s="676"/>
      <c r="CE12" s="653"/>
      <c r="CF12" s="652"/>
      <c r="CG12" s="653"/>
      <c r="CH12" s="652"/>
      <c r="CI12" s="653"/>
      <c r="CJ12" s="652"/>
      <c r="CK12" s="653"/>
      <c r="CL12" s="652"/>
      <c r="CM12" s="653"/>
      <c r="CN12" s="652"/>
      <c r="CO12" s="653"/>
      <c r="CP12" s="652"/>
      <c r="CQ12" s="653"/>
      <c r="CR12" s="652"/>
      <c r="CS12" s="653"/>
      <c r="CT12" s="652"/>
      <c r="CU12" s="653"/>
      <c r="CV12" s="652"/>
      <c r="CW12" s="653"/>
      <c r="CX12" s="652"/>
      <c r="CY12" s="653"/>
      <c r="CZ12" s="652"/>
      <c r="DA12" s="653"/>
      <c r="DB12" s="652"/>
      <c r="DC12" s="653"/>
      <c r="DD12" s="652"/>
      <c r="DE12" s="653"/>
      <c r="DF12" s="652"/>
      <c r="DG12" s="653"/>
      <c r="DH12" s="652"/>
      <c r="DI12" s="653"/>
      <c r="DJ12" s="652"/>
      <c r="DK12" s="653"/>
      <c r="DL12" s="652"/>
      <c r="DM12" s="653"/>
      <c r="DN12" s="509"/>
      <c r="DO12" s="675" t="s">
        <v>43</v>
      </c>
      <c r="DP12" s="675"/>
      <c r="DQ12" s="675"/>
      <c r="DR12" s="675"/>
      <c r="DS12" s="675"/>
      <c r="DT12" s="675"/>
      <c r="DU12" s="675"/>
      <c r="DV12" s="675"/>
      <c r="DW12" s="675"/>
      <c r="DX12" s="675"/>
      <c r="DY12" s="675"/>
      <c r="DZ12" s="508"/>
      <c r="EA12" s="508"/>
      <c r="EB12" s="508"/>
      <c r="EC12" s="508"/>
      <c r="ED12" s="49"/>
      <c r="EE12" s="498"/>
      <c r="EF12" s="499"/>
      <c r="EG12" s="499"/>
      <c r="EH12" s="500"/>
      <c r="EI12" s="30"/>
      <c r="EJ12" s="30"/>
      <c r="EK12" s="501"/>
      <c r="EL12" s="502"/>
      <c r="EM12" s="503"/>
      <c r="EN12" s="504"/>
      <c r="EO12" s="49"/>
      <c r="EP12" s="30"/>
      <c r="EQ12" s="49"/>
      <c r="ER12" s="482"/>
      <c r="ES12" s="482"/>
      <c r="ET12" s="482"/>
      <c r="EU12" s="482"/>
      <c r="EV12" s="50"/>
    </row>
    <row r="13" spans="1:152" ht="26.25" customHeight="1" x14ac:dyDescent="0.15">
      <c r="A13" s="188"/>
      <c r="B13" s="189"/>
      <c r="C13" s="505" t="s">
        <v>185</v>
      </c>
      <c r="D13" s="506"/>
      <c r="E13" s="507"/>
      <c r="F13" s="508"/>
      <c r="G13" s="508"/>
      <c r="H13" s="508"/>
      <c r="I13" s="508"/>
      <c r="J13" s="508"/>
      <c r="K13" s="508"/>
      <c r="L13" s="508"/>
      <c r="M13" s="508"/>
      <c r="N13" s="508"/>
      <c r="O13" s="508"/>
      <c r="P13" s="508"/>
      <c r="Q13" s="508"/>
      <c r="R13" s="508"/>
      <c r="S13" s="508"/>
      <c r="T13" s="677" t="s">
        <v>117</v>
      </c>
      <c r="U13" s="677"/>
      <c r="V13" s="677"/>
      <c r="W13" s="677"/>
      <c r="X13" s="677"/>
      <c r="Y13" s="677"/>
      <c r="Z13" s="677"/>
      <c r="AA13" s="677"/>
      <c r="AB13" s="677"/>
      <c r="AC13" s="677"/>
      <c r="AD13" s="677"/>
      <c r="AE13" s="677"/>
      <c r="AF13" s="677"/>
      <c r="AG13" s="677"/>
      <c r="AH13" s="677"/>
      <c r="AI13" s="677"/>
      <c r="AJ13" s="677"/>
      <c r="AK13" s="677"/>
      <c r="AL13" s="677"/>
      <c r="AM13" s="677"/>
      <c r="AN13" s="677"/>
      <c r="AO13" s="677"/>
      <c r="AP13" s="677"/>
      <c r="AQ13" s="677"/>
      <c r="AR13" s="677" t="s">
        <v>119</v>
      </c>
      <c r="AS13" s="677"/>
      <c r="AT13" s="677"/>
      <c r="AU13" s="677"/>
      <c r="AV13" s="677"/>
      <c r="AW13" s="677"/>
      <c r="AX13" s="677"/>
      <c r="AY13" s="677"/>
      <c r="AZ13" s="677"/>
      <c r="BA13" s="677"/>
      <c r="BB13" s="677"/>
      <c r="BC13" s="677"/>
      <c r="BD13" s="677"/>
      <c r="BE13" s="677"/>
      <c r="BF13" s="677"/>
      <c r="BG13" s="677"/>
      <c r="BH13" s="677"/>
      <c r="BI13" s="677"/>
      <c r="BJ13" s="677"/>
      <c r="BK13" s="677"/>
      <c r="BL13" s="677"/>
      <c r="BM13" s="677"/>
      <c r="BN13" s="677"/>
      <c r="BO13" s="677"/>
      <c r="BP13" s="675" t="s">
        <v>39</v>
      </c>
      <c r="BQ13" s="675"/>
      <c r="BR13" s="675"/>
      <c r="BS13" s="675"/>
      <c r="BT13" s="675"/>
      <c r="BU13" s="675"/>
      <c r="BV13" s="675"/>
      <c r="BW13" s="675"/>
      <c r="BX13" s="675"/>
      <c r="BY13" s="675"/>
      <c r="BZ13" s="675"/>
      <c r="CA13" s="675"/>
      <c r="CB13" s="675"/>
      <c r="CC13" s="675"/>
      <c r="CD13" s="675"/>
      <c r="CE13" s="675"/>
      <c r="CF13" s="675"/>
      <c r="CG13" s="675"/>
      <c r="CH13" s="675"/>
      <c r="CI13" s="675"/>
      <c r="CJ13" s="675"/>
      <c r="CK13" s="675"/>
      <c r="CL13" s="675"/>
      <c r="CM13" s="675"/>
      <c r="CN13" s="675" t="s">
        <v>40</v>
      </c>
      <c r="CO13" s="675"/>
      <c r="CP13" s="675"/>
      <c r="CQ13" s="675"/>
      <c r="CR13" s="675"/>
      <c r="CS13" s="675"/>
      <c r="CT13" s="675"/>
      <c r="CU13" s="675"/>
      <c r="CV13" s="675"/>
      <c r="CW13" s="675"/>
      <c r="CX13" s="675"/>
      <c r="CY13" s="675"/>
      <c r="CZ13" s="675"/>
      <c r="DA13" s="675"/>
      <c r="DB13" s="675"/>
      <c r="DC13" s="675"/>
      <c r="DD13" s="510"/>
      <c r="DE13" s="510"/>
      <c r="DF13" s="510"/>
      <c r="DG13" s="510"/>
      <c r="DH13" s="510"/>
      <c r="DI13" s="510"/>
      <c r="DJ13" s="510"/>
      <c r="DK13" s="510"/>
      <c r="DL13" s="508"/>
      <c r="DM13" s="508"/>
      <c r="DN13" s="508"/>
      <c r="DO13" s="508"/>
      <c r="DP13" s="508"/>
      <c r="DQ13" s="508"/>
      <c r="DR13" s="508"/>
      <c r="DS13" s="508"/>
      <c r="DT13" s="508"/>
      <c r="DU13" s="508"/>
      <c r="DV13" s="508"/>
      <c r="DW13" s="508"/>
      <c r="DX13" s="508"/>
      <c r="DY13" s="508"/>
      <c r="DZ13" s="508"/>
      <c r="EA13" s="508"/>
      <c r="EB13" s="508"/>
      <c r="EC13" s="508"/>
      <c r="ED13" s="49"/>
      <c r="EE13" s="498"/>
      <c r="EF13" s="499"/>
      <c r="EG13" s="499"/>
      <c r="EH13" s="500"/>
      <c r="EI13" s="30"/>
      <c r="EJ13" s="30"/>
      <c r="EK13" s="501"/>
      <c r="EL13" s="502"/>
      <c r="EM13" s="503"/>
      <c r="EN13" s="504"/>
      <c r="EO13" s="49"/>
      <c r="EP13" s="30"/>
      <c r="EQ13" s="49"/>
      <c r="ER13" s="482"/>
      <c r="ES13" s="482"/>
      <c r="ET13" s="482"/>
      <c r="EU13" s="482"/>
      <c r="EV13" s="50"/>
    </row>
    <row r="14" spans="1:152" ht="9" customHeight="1" x14ac:dyDescent="0.15">
      <c r="A14" s="188"/>
      <c r="B14" s="189"/>
      <c r="C14" s="840" t="s">
        <v>186</v>
      </c>
      <c r="D14" s="842" t="s">
        <v>187</v>
      </c>
      <c r="E14" s="842"/>
      <c r="F14" s="842"/>
      <c r="G14" s="842"/>
      <c r="H14" s="842"/>
      <c r="I14" s="842"/>
      <c r="J14" s="842"/>
      <c r="K14" s="842"/>
      <c r="L14" s="842"/>
      <c r="M14" s="842"/>
      <c r="N14" s="842"/>
      <c r="O14" s="842"/>
      <c r="P14" s="842"/>
      <c r="Q14" s="842"/>
      <c r="R14" s="842"/>
      <c r="S14" s="842"/>
      <c r="T14" s="842"/>
      <c r="U14" s="842"/>
      <c r="V14" s="842"/>
      <c r="W14" s="842"/>
      <c r="X14" s="842"/>
      <c r="Y14" s="842"/>
      <c r="Z14" s="842"/>
      <c r="AA14" s="842"/>
      <c r="AB14" s="842"/>
      <c r="AC14" s="842"/>
      <c r="AD14" s="842"/>
      <c r="AE14" s="842"/>
      <c r="AF14" s="842"/>
      <c r="AG14" s="842"/>
      <c r="AH14" s="842"/>
      <c r="AI14" s="842"/>
      <c r="AJ14" s="842"/>
      <c r="AK14" s="842"/>
      <c r="AL14" s="842"/>
      <c r="AM14" s="842"/>
      <c r="AN14" s="842"/>
      <c r="AO14" s="842"/>
      <c r="AP14" s="842"/>
      <c r="AQ14" s="843"/>
      <c r="AR14" s="675" t="s">
        <v>44</v>
      </c>
      <c r="AS14" s="675"/>
      <c r="AT14" s="675"/>
      <c r="AU14" s="675"/>
      <c r="AV14" s="675"/>
      <c r="AW14" s="675"/>
      <c r="AX14" s="675"/>
      <c r="AY14" s="675"/>
      <c r="AZ14" s="675"/>
      <c r="BA14" s="675"/>
      <c r="BB14" s="675"/>
      <c r="BC14" s="675"/>
      <c r="BD14" s="675"/>
      <c r="BE14" s="675"/>
      <c r="BF14" s="675"/>
      <c r="BG14" s="675"/>
      <c r="BH14" s="675"/>
      <c r="BI14" s="675"/>
      <c r="BJ14" s="675"/>
      <c r="BK14" s="675"/>
      <c r="BL14" s="675"/>
      <c r="BM14" s="675"/>
      <c r="BN14" s="675"/>
      <c r="BO14" s="675"/>
      <c r="BP14" s="675" t="s">
        <v>45</v>
      </c>
      <c r="BQ14" s="675"/>
      <c r="BR14" s="675"/>
      <c r="BS14" s="675"/>
      <c r="BT14" s="675"/>
      <c r="BU14" s="675"/>
      <c r="BV14" s="675"/>
      <c r="BW14" s="675"/>
      <c r="BX14" s="675"/>
      <c r="BY14" s="675"/>
      <c r="BZ14" s="675"/>
      <c r="CA14" s="675"/>
      <c r="CB14" s="675"/>
      <c r="CC14" s="675"/>
      <c r="CD14" s="675"/>
      <c r="CE14" s="675"/>
      <c r="CF14" s="675"/>
      <c r="CG14" s="675"/>
      <c r="CH14" s="675"/>
      <c r="CI14" s="675"/>
      <c r="CJ14" s="675"/>
      <c r="CK14" s="675"/>
      <c r="CL14" s="675"/>
      <c r="CM14" s="675"/>
      <c r="CN14" s="675"/>
      <c r="CO14" s="675"/>
      <c r="CP14" s="675"/>
      <c r="CQ14" s="675"/>
      <c r="CR14" s="675"/>
      <c r="CS14" s="675"/>
      <c r="CT14" s="675"/>
      <c r="CU14" s="675"/>
      <c r="CV14" s="675"/>
      <c r="CW14" s="675"/>
      <c r="CX14" s="675"/>
      <c r="CY14" s="675"/>
      <c r="CZ14" s="675"/>
      <c r="DA14" s="675"/>
      <c r="DB14" s="675"/>
      <c r="DC14" s="675"/>
      <c r="DD14" s="675"/>
      <c r="DE14" s="675"/>
      <c r="DF14" s="675"/>
      <c r="DG14" s="675"/>
      <c r="DH14" s="675"/>
      <c r="DI14" s="675"/>
      <c r="DJ14" s="675"/>
      <c r="DK14" s="675"/>
      <c r="DL14" s="508"/>
      <c r="DM14" s="508"/>
      <c r="DN14" s="508"/>
      <c r="DO14" s="508"/>
      <c r="DP14" s="508"/>
      <c r="DQ14" s="508"/>
      <c r="DR14" s="508"/>
      <c r="DS14" s="508"/>
      <c r="DT14" s="508"/>
      <c r="DU14" s="508"/>
      <c r="DV14" s="508"/>
      <c r="DW14" s="508"/>
      <c r="DX14" s="508"/>
      <c r="DY14" s="508"/>
      <c r="DZ14" s="508"/>
      <c r="EA14" s="508"/>
      <c r="EB14" s="508"/>
      <c r="EC14" s="508"/>
      <c r="ED14" s="49"/>
      <c r="EE14" s="498"/>
      <c r="EF14" s="499"/>
      <c r="EG14" s="499"/>
      <c r="EH14" s="500"/>
      <c r="EI14" s="30"/>
      <c r="EJ14" s="30"/>
      <c r="EK14" s="501"/>
      <c r="EL14" s="502"/>
      <c r="EM14" s="503"/>
      <c r="EN14" s="504"/>
      <c r="EO14" s="49"/>
      <c r="EP14" s="30"/>
      <c r="EQ14" s="49"/>
      <c r="ER14" s="482"/>
      <c r="ES14" s="482"/>
      <c r="ET14" s="482"/>
      <c r="EU14" s="482"/>
      <c r="EV14" s="50"/>
    </row>
    <row r="15" spans="1:152" ht="20.25" customHeight="1" x14ac:dyDescent="0.15">
      <c r="A15" s="188"/>
      <c r="B15" s="189"/>
      <c r="C15" s="841"/>
      <c r="D15" s="844"/>
      <c r="E15" s="844"/>
      <c r="F15" s="844"/>
      <c r="G15" s="844"/>
      <c r="H15" s="844"/>
      <c r="I15" s="844"/>
      <c r="J15" s="844"/>
      <c r="K15" s="844"/>
      <c r="L15" s="844"/>
      <c r="M15" s="844"/>
      <c r="N15" s="844"/>
      <c r="O15" s="844"/>
      <c r="P15" s="844"/>
      <c r="Q15" s="844"/>
      <c r="R15" s="844"/>
      <c r="S15" s="844"/>
      <c r="T15" s="844"/>
      <c r="U15" s="844"/>
      <c r="V15" s="844"/>
      <c r="W15" s="844"/>
      <c r="X15" s="844"/>
      <c r="Y15" s="844"/>
      <c r="Z15" s="844"/>
      <c r="AA15" s="844"/>
      <c r="AB15" s="844"/>
      <c r="AC15" s="844"/>
      <c r="AD15" s="844"/>
      <c r="AE15" s="844"/>
      <c r="AF15" s="844"/>
      <c r="AG15" s="844"/>
      <c r="AH15" s="844"/>
      <c r="AI15" s="844"/>
      <c r="AJ15" s="844"/>
      <c r="AK15" s="844"/>
      <c r="AL15" s="844"/>
      <c r="AM15" s="844"/>
      <c r="AN15" s="844"/>
      <c r="AO15" s="844"/>
      <c r="AP15" s="844"/>
      <c r="AQ15" s="845"/>
      <c r="AR15" s="680" t="s">
        <v>50</v>
      </c>
      <c r="AS15" s="680"/>
      <c r="AT15" s="680"/>
      <c r="AU15" s="680"/>
      <c r="AV15" s="680"/>
      <c r="AW15" s="680"/>
      <c r="AX15" s="680"/>
      <c r="AY15" s="680"/>
      <c r="AZ15" s="680"/>
      <c r="BA15" s="680"/>
      <c r="BB15" s="680"/>
      <c r="BC15" s="680"/>
      <c r="BD15" s="680"/>
      <c r="BE15" s="680"/>
      <c r="BF15" s="680"/>
      <c r="BG15" s="680"/>
      <c r="BH15" s="680"/>
      <c r="BI15" s="680"/>
      <c r="BJ15" s="680"/>
      <c r="BK15" s="680"/>
      <c r="BL15" s="680"/>
      <c r="BM15" s="680"/>
      <c r="BN15" s="680"/>
      <c r="BO15" s="680"/>
      <c r="BP15" s="680" t="s">
        <v>51</v>
      </c>
      <c r="BQ15" s="680"/>
      <c r="BR15" s="680"/>
      <c r="BS15" s="680"/>
      <c r="BT15" s="680"/>
      <c r="BU15" s="680"/>
      <c r="BV15" s="680"/>
      <c r="BW15" s="680"/>
      <c r="BX15" s="680"/>
      <c r="BY15" s="680"/>
      <c r="BZ15" s="680"/>
      <c r="CA15" s="680"/>
      <c r="CB15" s="680"/>
      <c r="CC15" s="680"/>
      <c r="CD15" s="680"/>
      <c r="CE15" s="680"/>
      <c r="CF15" s="680"/>
      <c r="CG15" s="680"/>
      <c r="CH15" s="680"/>
      <c r="CI15" s="680"/>
      <c r="CJ15" s="680"/>
      <c r="CK15" s="680"/>
      <c r="CL15" s="680"/>
      <c r="CM15" s="680"/>
      <c r="CN15" s="680"/>
      <c r="CO15" s="680"/>
      <c r="CP15" s="680"/>
      <c r="CQ15" s="680"/>
      <c r="CR15" s="680"/>
      <c r="CS15" s="680"/>
      <c r="CT15" s="680"/>
      <c r="CU15" s="680"/>
      <c r="CV15" s="680"/>
      <c r="CW15" s="680"/>
      <c r="CX15" s="680"/>
      <c r="CY15" s="680"/>
      <c r="CZ15" s="680"/>
      <c r="DA15" s="680"/>
      <c r="DB15" s="680"/>
      <c r="DC15" s="680"/>
      <c r="DD15" s="680"/>
      <c r="DE15" s="680"/>
      <c r="DF15" s="680"/>
      <c r="DG15" s="680"/>
      <c r="DH15" s="680"/>
      <c r="DI15" s="680"/>
      <c r="DJ15" s="680"/>
      <c r="DK15" s="680"/>
      <c r="DL15" s="508"/>
      <c r="DM15" s="508"/>
      <c r="DN15" s="508"/>
      <c r="DO15" s="508"/>
      <c r="DP15" s="508"/>
      <c r="DQ15" s="508"/>
      <c r="DR15" s="508"/>
      <c r="DS15" s="508"/>
      <c r="DT15" s="508"/>
      <c r="DU15" s="508"/>
      <c r="DV15" s="508"/>
      <c r="DW15" s="508"/>
      <c r="DX15" s="508"/>
      <c r="DY15" s="508"/>
      <c r="DZ15" s="508"/>
      <c r="EA15" s="508"/>
      <c r="EB15" s="508"/>
      <c r="EC15" s="508"/>
      <c r="ED15" s="49"/>
      <c r="EE15" s="498"/>
      <c r="EF15" s="499"/>
      <c r="EG15" s="499"/>
      <c r="EH15" s="500"/>
      <c r="EI15" s="30"/>
      <c r="EJ15" s="30"/>
      <c r="EK15" s="501"/>
      <c r="EL15" s="502"/>
      <c r="EM15" s="503"/>
      <c r="EN15" s="504"/>
      <c r="EO15" s="49"/>
      <c r="EP15" s="30"/>
      <c r="EQ15" s="49"/>
      <c r="ER15" s="482"/>
      <c r="ES15" s="482"/>
      <c r="ET15" s="482"/>
      <c r="EU15" s="482"/>
      <c r="EV15" s="50"/>
    </row>
    <row r="16" spans="1:152" ht="9" customHeight="1" x14ac:dyDescent="0.15">
      <c r="A16" s="188"/>
      <c r="B16" s="189"/>
      <c r="C16" s="492"/>
      <c r="D16" s="493"/>
      <c r="E16" s="482"/>
      <c r="F16" s="496"/>
      <c r="G16" s="496"/>
      <c r="H16" s="496"/>
      <c r="I16" s="496"/>
      <c r="J16" s="496"/>
      <c r="K16" s="496"/>
      <c r="L16" s="496"/>
      <c r="M16" s="496"/>
      <c r="N16" s="496"/>
      <c r="O16" s="496"/>
      <c r="P16" s="496"/>
      <c r="Q16" s="496"/>
      <c r="R16" s="496"/>
      <c r="S16" s="496"/>
      <c r="T16" s="496"/>
      <c r="U16" s="496"/>
      <c r="V16" s="496"/>
      <c r="W16" s="496"/>
      <c r="X16" s="496"/>
      <c r="Y16" s="496"/>
      <c r="Z16" s="496"/>
      <c r="AA16" s="496"/>
      <c r="AB16" s="496"/>
      <c r="AC16" s="496"/>
      <c r="AD16" s="496"/>
      <c r="AE16" s="496"/>
      <c r="AF16" s="496"/>
      <c r="AG16" s="496"/>
      <c r="AH16" s="496"/>
      <c r="AI16" s="496"/>
      <c r="AJ16" s="496"/>
      <c r="AK16" s="496"/>
      <c r="AL16" s="496"/>
      <c r="AM16" s="496"/>
      <c r="AN16" s="496"/>
      <c r="AO16" s="496"/>
      <c r="AP16" s="496"/>
      <c r="AQ16" s="496"/>
      <c r="AR16" s="497"/>
      <c r="AS16" s="497"/>
      <c r="AT16" s="497"/>
      <c r="AU16" s="497"/>
      <c r="AV16" s="497"/>
      <c r="AW16" s="497"/>
      <c r="AX16" s="497"/>
      <c r="AY16" s="497"/>
      <c r="AZ16" s="497"/>
      <c r="BA16" s="497"/>
      <c r="BB16" s="497"/>
      <c r="BC16" s="497"/>
      <c r="BD16" s="497"/>
      <c r="BE16" s="497"/>
      <c r="BF16" s="497"/>
      <c r="BG16" s="497"/>
      <c r="BH16" s="497"/>
      <c r="BI16" s="497"/>
      <c r="BJ16" s="497"/>
      <c r="BK16" s="497"/>
      <c r="BL16" s="497"/>
      <c r="BM16" s="497"/>
      <c r="BN16" s="497"/>
      <c r="BO16" s="497"/>
      <c r="BP16" s="497"/>
      <c r="BQ16" s="497"/>
      <c r="BR16" s="497"/>
      <c r="BS16" s="497"/>
      <c r="BT16" s="497"/>
      <c r="BU16" s="497"/>
      <c r="BV16" s="497"/>
      <c r="BW16" s="497"/>
      <c r="BX16" s="497"/>
      <c r="BY16" s="497"/>
      <c r="BZ16" s="497"/>
      <c r="CA16" s="497"/>
      <c r="CB16" s="497"/>
      <c r="CC16" s="497"/>
      <c r="CD16" s="497"/>
      <c r="CE16" s="497"/>
      <c r="CF16" s="497"/>
      <c r="CG16" s="497"/>
      <c r="CH16" s="497"/>
      <c r="CI16" s="497"/>
      <c r="CJ16" s="497"/>
      <c r="CK16" s="497"/>
      <c r="CL16" s="497"/>
      <c r="CM16" s="497"/>
      <c r="CN16" s="497"/>
      <c r="CO16" s="497"/>
      <c r="CP16" s="497"/>
      <c r="CQ16" s="497"/>
      <c r="CR16" s="497"/>
      <c r="CS16" s="497"/>
      <c r="CT16" s="497"/>
      <c r="CU16" s="497"/>
      <c r="CV16" s="497"/>
      <c r="CW16" s="497"/>
      <c r="CX16" s="497"/>
      <c r="CY16" s="497"/>
      <c r="CZ16" s="497"/>
      <c r="DA16" s="497"/>
      <c r="DB16" s="497"/>
      <c r="DC16" s="497"/>
      <c r="DD16" s="497"/>
      <c r="DE16" s="497"/>
      <c r="DF16" s="497"/>
      <c r="DG16" s="497"/>
      <c r="DH16" s="497"/>
      <c r="DI16" s="497"/>
      <c r="DJ16" s="497"/>
      <c r="DK16" s="497"/>
      <c r="DL16" s="496"/>
      <c r="DM16" s="496"/>
      <c r="DN16" s="496"/>
      <c r="DO16" s="496"/>
      <c r="DP16" s="496"/>
      <c r="DQ16" s="496"/>
      <c r="DR16" s="496"/>
      <c r="DS16" s="496"/>
      <c r="DT16" s="496"/>
      <c r="DU16" s="496"/>
      <c r="DV16" s="496"/>
      <c r="DW16" s="496"/>
      <c r="DX16" s="496"/>
      <c r="DY16" s="496"/>
      <c r="DZ16" s="496"/>
      <c r="EA16" s="496"/>
      <c r="EB16" s="496"/>
      <c r="EC16" s="496"/>
      <c r="ED16" s="49"/>
      <c r="EE16" s="498"/>
      <c r="EF16" s="499"/>
      <c r="EG16" s="499"/>
      <c r="EH16" s="500"/>
      <c r="EI16" s="30"/>
      <c r="EJ16" s="30"/>
      <c r="EK16" s="501"/>
      <c r="EL16" s="502"/>
      <c r="EM16" s="503"/>
      <c r="EN16" s="504"/>
      <c r="EO16" s="49"/>
      <c r="EP16" s="30"/>
      <c r="EQ16" s="49"/>
      <c r="ER16" s="482"/>
      <c r="ES16" s="482"/>
      <c r="ET16" s="482"/>
      <c r="EU16" s="482"/>
      <c r="EV16" s="50"/>
    </row>
    <row r="17" spans="1:153" ht="9" customHeight="1" thickBot="1" x14ac:dyDescent="0.2">
      <c r="A17" s="188"/>
      <c r="B17" s="189"/>
      <c r="C17" s="492"/>
      <c r="D17" s="493"/>
      <c r="E17" s="482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7"/>
      <c r="AS17" s="497"/>
      <c r="AT17" s="497"/>
      <c r="AU17" s="497"/>
      <c r="AV17" s="497"/>
      <c r="AW17" s="497"/>
      <c r="AX17" s="497"/>
      <c r="AY17" s="497"/>
      <c r="AZ17" s="497"/>
      <c r="BA17" s="497"/>
      <c r="BB17" s="497"/>
      <c r="BC17" s="497"/>
      <c r="BD17" s="497"/>
      <c r="BE17" s="497"/>
      <c r="BF17" s="497"/>
      <c r="BG17" s="497"/>
      <c r="BH17" s="497"/>
      <c r="BI17" s="497"/>
      <c r="BJ17" s="497"/>
      <c r="BK17" s="497"/>
      <c r="BL17" s="497"/>
      <c r="BM17" s="497"/>
      <c r="BN17" s="497"/>
      <c r="BO17" s="497"/>
      <c r="BP17" s="497"/>
      <c r="BQ17" s="497"/>
      <c r="BR17" s="497"/>
      <c r="BS17" s="497"/>
      <c r="BT17" s="497"/>
      <c r="BU17" s="497"/>
      <c r="BV17" s="497"/>
      <c r="BW17" s="497"/>
      <c r="BX17" s="497"/>
      <c r="BY17" s="497"/>
      <c r="BZ17" s="497"/>
      <c r="CA17" s="497"/>
      <c r="CB17" s="497"/>
      <c r="CC17" s="497"/>
      <c r="CD17" s="497"/>
      <c r="CE17" s="497"/>
      <c r="CF17" s="497"/>
      <c r="CG17" s="497"/>
      <c r="CH17" s="497"/>
      <c r="CI17" s="497"/>
      <c r="CJ17" s="497"/>
      <c r="CK17" s="497"/>
      <c r="CL17" s="497"/>
      <c r="CM17" s="497"/>
      <c r="CN17" s="497"/>
      <c r="CO17" s="497"/>
      <c r="CP17" s="497"/>
      <c r="CQ17" s="497"/>
      <c r="CR17" s="497"/>
      <c r="CS17" s="497"/>
      <c r="CT17" s="497"/>
      <c r="CU17" s="497"/>
      <c r="CV17" s="497"/>
      <c r="CW17" s="497"/>
      <c r="CX17" s="497"/>
      <c r="CY17" s="497"/>
      <c r="CZ17" s="497"/>
      <c r="DA17" s="497"/>
      <c r="DB17" s="497"/>
      <c r="DC17" s="497"/>
      <c r="DD17" s="497"/>
      <c r="DE17" s="497"/>
      <c r="DF17" s="497"/>
      <c r="DG17" s="497"/>
      <c r="DH17" s="497"/>
      <c r="DI17" s="497"/>
      <c r="DJ17" s="497"/>
      <c r="DK17" s="497"/>
      <c r="DL17" s="496"/>
      <c r="DM17" s="496"/>
      <c r="DN17" s="496"/>
      <c r="DO17" s="496"/>
      <c r="DP17" s="496"/>
      <c r="DQ17" s="496"/>
      <c r="DR17" s="496"/>
      <c r="DS17" s="496"/>
      <c r="DT17" s="496"/>
      <c r="DU17" s="496"/>
      <c r="DV17" s="496"/>
      <c r="DW17" s="496"/>
      <c r="DX17" s="496"/>
      <c r="DY17" s="496"/>
      <c r="DZ17" s="496"/>
      <c r="EA17" s="496"/>
      <c r="EB17" s="496"/>
      <c r="EC17" s="496"/>
      <c r="ED17" s="49"/>
      <c r="EE17" s="498"/>
      <c r="EF17" s="499"/>
      <c r="EG17" s="499"/>
      <c r="EH17" s="500"/>
      <c r="EI17" s="30"/>
      <c r="EJ17" s="30"/>
      <c r="EK17" s="501"/>
      <c r="EL17" s="502"/>
      <c r="EM17" s="503"/>
      <c r="EN17" s="504"/>
      <c r="EO17" s="49"/>
      <c r="EP17" s="30"/>
      <c r="EQ17" s="49"/>
      <c r="ER17" s="482"/>
      <c r="ES17" s="482"/>
      <c r="ET17" s="482"/>
      <c r="EU17" s="482"/>
      <c r="EV17" s="50"/>
    </row>
    <row r="18" spans="1:153" ht="9" customHeight="1" x14ac:dyDescent="0.2">
      <c r="A18" s="188"/>
      <c r="B18" s="124"/>
      <c r="C18" s="125"/>
      <c r="D18" s="126"/>
      <c r="E18" s="515"/>
      <c r="F18" s="830"/>
      <c r="G18" s="831"/>
      <c r="H18" s="683"/>
      <c r="I18" s="684"/>
      <c r="J18" s="683"/>
      <c r="K18" s="684"/>
      <c r="L18" s="683"/>
      <c r="M18" s="684"/>
      <c r="N18" s="683"/>
      <c r="O18" s="684"/>
      <c r="P18" s="683"/>
      <c r="Q18" s="684"/>
      <c r="R18" s="683"/>
      <c r="S18" s="684"/>
      <c r="T18" s="683"/>
      <c r="U18" s="684"/>
      <c r="V18" s="683"/>
      <c r="W18" s="684"/>
      <c r="X18" s="683"/>
      <c r="Y18" s="684"/>
      <c r="Z18" s="683"/>
      <c r="AA18" s="684"/>
      <c r="AB18" s="683"/>
      <c r="AC18" s="684"/>
      <c r="AD18" s="683"/>
      <c r="AE18" s="684"/>
      <c r="AF18" s="683"/>
      <c r="AG18" s="684"/>
      <c r="AH18" s="683"/>
      <c r="AI18" s="684"/>
      <c r="AJ18" s="683"/>
      <c r="AK18" s="684"/>
      <c r="AL18" s="683"/>
      <c r="AM18" s="684"/>
      <c r="AN18" s="683"/>
      <c r="AO18" s="684"/>
      <c r="AP18" s="683"/>
      <c r="AQ18" s="684"/>
      <c r="AR18" s="683"/>
      <c r="AS18" s="684"/>
      <c r="AT18" s="683"/>
      <c r="AU18" s="684"/>
      <c r="AV18" s="683"/>
      <c r="AW18" s="684"/>
      <c r="AX18" s="683"/>
      <c r="AY18" s="684"/>
      <c r="AZ18" s="683"/>
      <c r="BA18" s="684"/>
      <c r="BB18" s="683"/>
      <c r="BC18" s="684"/>
      <c r="BD18" s="683"/>
      <c r="BE18" s="684"/>
      <c r="BF18" s="683"/>
      <c r="BG18" s="684"/>
      <c r="BH18" s="683"/>
      <c r="BI18" s="684"/>
      <c r="BJ18" s="683"/>
      <c r="BK18" s="684"/>
      <c r="BL18" s="683"/>
      <c r="BM18" s="684"/>
      <c r="BN18" s="683"/>
      <c r="BO18" s="684"/>
      <c r="BP18" s="683"/>
      <c r="BQ18" s="684"/>
      <c r="BR18" s="683"/>
      <c r="BS18" s="684"/>
      <c r="BT18" s="683"/>
      <c r="BU18" s="684"/>
      <c r="BV18" s="683"/>
      <c r="BW18" s="684"/>
      <c r="BX18" s="683"/>
      <c r="BY18" s="684"/>
      <c r="BZ18" s="683"/>
      <c r="CA18" s="684"/>
      <c r="CB18" s="683"/>
      <c r="CC18" s="684"/>
      <c r="CD18" s="683"/>
      <c r="CE18" s="684"/>
      <c r="CF18" s="683"/>
      <c r="CG18" s="684"/>
      <c r="CH18" s="683"/>
      <c r="CI18" s="684"/>
      <c r="CJ18" s="683"/>
      <c r="CK18" s="684"/>
      <c r="CL18" s="683"/>
      <c r="CM18" s="684"/>
      <c r="CN18" s="683"/>
      <c r="CO18" s="684"/>
      <c r="CP18" s="683"/>
      <c r="CQ18" s="684"/>
      <c r="CR18" s="683"/>
      <c r="CS18" s="684"/>
      <c r="CT18" s="683"/>
      <c r="CU18" s="684"/>
      <c r="CV18" s="683"/>
      <c r="CW18" s="684"/>
      <c r="CX18" s="683"/>
      <c r="CY18" s="684"/>
      <c r="CZ18" s="683"/>
      <c r="DA18" s="684"/>
      <c r="DB18" s="683"/>
      <c r="DC18" s="684"/>
      <c r="DD18" s="683"/>
      <c r="DE18" s="684"/>
      <c r="DF18" s="683"/>
      <c r="DG18" s="684"/>
      <c r="DH18" s="683"/>
      <c r="DI18" s="684"/>
      <c r="DJ18" s="683"/>
      <c r="DK18" s="684"/>
      <c r="DL18" s="683"/>
      <c r="DM18" s="684"/>
      <c r="DN18" s="683"/>
      <c r="DO18" s="684"/>
      <c r="DP18" s="683"/>
      <c r="DQ18" s="684"/>
      <c r="DR18" s="683"/>
      <c r="DS18" s="684"/>
      <c r="DT18" s="683"/>
      <c r="DU18" s="684"/>
      <c r="DV18" s="683"/>
      <c r="DW18" s="684"/>
      <c r="DX18" s="683"/>
      <c r="DY18" s="684"/>
      <c r="DZ18" s="683"/>
      <c r="EA18" s="684"/>
      <c r="EB18" s="683"/>
      <c r="EC18" s="689"/>
      <c r="ED18" s="49"/>
      <c r="EE18" s="92"/>
      <c r="EF18" s="93"/>
      <c r="EG18" s="93"/>
      <c r="EH18" s="94"/>
      <c r="EI18" s="49"/>
      <c r="EJ18" s="49"/>
      <c r="EK18" s="516"/>
      <c r="EL18" s="517"/>
      <c r="EM18" s="517"/>
      <c r="EN18" s="518"/>
      <c r="EO18" s="49"/>
      <c r="EP18" s="49"/>
      <c r="EQ18" s="49"/>
      <c r="ER18" s="519"/>
      <c r="ES18" s="519"/>
      <c r="ET18" s="519"/>
      <c r="EU18" s="482"/>
      <c r="EV18" s="50"/>
    </row>
    <row r="19" spans="1:153" ht="9" customHeight="1" x14ac:dyDescent="0.2">
      <c r="A19" s="188"/>
      <c r="B19" s="520" t="s">
        <v>22</v>
      </c>
      <c r="C19" s="521" t="s">
        <v>18</v>
      </c>
      <c r="D19" s="521" t="s">
        <v>34</v>
      </c>
      <c r="E19" s="522" t="s">
        <v>21</v>
      </c>
      <c r="F19" s="839"/>
      <c r="G19" s="839"/>
      <c r="H19" s="772">
        <v>30</v>
      </c>
      <c r="I19" s="773"/>
      <c r="J19" s="772">
        <v>30</v>
      </c>
      <c r="K19" s="773"/>
      <c r="L19" s="772">
        <v>30</v>
      </c>
      <c r="M19" s="773"/>
      <c r="N19" s="772">
        <v>30</v>
      </c>
      <c r="O19" s="773"/>
      <c r="P19" s="772">
        <v>30</v>
      </c>
      <c r="Q19" s="773"/>
      <c r="R19" s="772">
        <v>30</v>
      </c>
      <c r="S19" s="773"/>
      <c r="T19" s="772">
        <v>30</v>
      </c>
      <c r="U19" s="773"/>
      <c r="V19" s="772">
        <v>30</v>
      </c>
      <c r="W19" s="773"/>
      <c r="X19" s="772">
        <v>30</v>
      </c>
      <c r="Y19" s="773"/>
      <c r="Z19" s="772">
        <v>30</v>
      </c>
      <c r="AA19" s="773"/>
      <c r="AB19" s="772">
        <v>30</v>
      </c>
      <c r="AC19" s="773"/>
      <c r="AD19" s="772">
        <v>30</v>
      </c>
      <c r="AE19" s="773"/>
      <c r="AF19" s="772">
        <v>30</v>
      </c>
      <c r="AG19" s="773"/>
      <c r="AH19" s="772">
        <v>30</v>
      </c>
      <c r="AI19" s="773"/>
      <c r="AJ19" s="772">
        <v>30</v>
      </c>
      <c r="AK19" s="773"/>
      <c r="AL19" s="772">
        <v>30</v>
      </c>
      <c r="AM19" s="773"/>
      <c r="AN19" s="772">
        <v>30</v>
      </c>
      <c r="AO19" s="773"/>
      <c r="AP19" s="772">
        <v>30</v>
      </c>
      <c r="AQ19" s="773"/>
      <c r="AR19" s="772">
        <v>30</v>
      </c>
      <c r="AS19" s="773"/>
      <c r="AT19" s="772">
        <v>30</v>
      </c>
      <c r="AU19" s="773"/>
      <c r="AV19" s="772">
        <v>30</v>
      </c>
      <c r="AW19" s="773"/>
      <c r="AX19" s="772">
        <v>30</v>
      </c>
      <c r="AY19" s="773"/>
      <c r="AZ19" s="772">
        <v>30</v>
      </c>
      <c r="BA19" s="773"/>
      <c r="BB19" s="772">
        <v>30</v>
      </c>
      <c r="BC19" s="773"/>
      <c r="BD19" s="772">
        <v>30</v>
      </c>
      <c r="BE19" s="773"/>
      <c r="BF19" s="772">
        <v>30</v>
      </c>
      <c r="BG19" s="773"/>
      <c r="BH19" s="772">
        <v>30</v>
      </c>
      <c r="BI19" s="773"/>
      <c r="BJ19" s="772">
        <v>30</v>
      </c>
      <c r="BK19" s="773"/>
      <c r="BL19" s="772">
        <v>30</v>
      </c>
      <c r="BM19" s="773"/>
      <c r="BN19" s="772">
        <v>30</v>
      </c>
      <c r="BO19" s="773"/>
      <c r="BP19" s="772">
        <v>30</v>
      </c>
      <c r="BQ19" s="773"/>
      <c r="BR19" s="772">
        <v>30</v>
      </c>
      <c r="BS19" s="773"/>
      <c r="BT19" s="772">
        <v>30</v>
      </c>
      <c r="BU19" s="773"/>
      <c r="BV19" s="772">
        <v>30</v>
      </c>
      <c r="BW19" s="773"/>
      <c r="BX19" s="772">
        <v>30</v>
      </c>
      <c r="BY19" s="773"/>
      <c r="BZ19" s="772">
        <v>30</v>
      </c>
      <c r="CA19" s="773"/>
      <c r="CB19" s="772">
        <v>30</v>
      </c>
      <c r="CC19" s="773"/>
      <c r="CD19" s="772">
        <v>30</v>
      </c>
      <c r="CE19" s="773"/>
      <c r="CF19" s="772">
        <v>30</v>
      </c>
      <c r="CG19" s="773"/>
      <c r="CH19" s="772">
        <v>30</v>
      </c>
      <c r="CI19" s="773"/>
      <c r="CJ19" s="772">
        <v>30</v>
      </c>
      <c r="CK19" s="773"/>
      <c r="CL19" s="772">
        <v>30</v>
      </c>
      <c r="CM19" s="773"/>
      <c r="CN19" s="772">
        <v>30</v>
      </c>
      <c r="CO19" s="773"/>
      <c r="CP19" s="772">
        <v>30</v>
      </c>
      <c r="CQ19" s="773"/>
      <c r="CR19" s="772">
        <v>30</v>
      </c>
      <c r="CS19" s="773"/>
      <c r="CT19" s="772">
        <v>30</v>
      </c>
      <c r="CU19" s="773"/>
      <c r="CV19" s="772">
        <v>30</v>
      </c>
      <c r="CW19" s="773"/>
      <c r="CX19" s="772">
        <v>30</v>
      </c>
      <c r="CY19" s="773"/>
      <c r="CZ19" s="772">
        <v>30</v>
      </c>
      <c r="DA19" s="773"/>
      <c r="DB19" s="772">
        <v>30</v>
      </c>
      <c r="DC19" s="773"/>
      <c r="DD19" s="772">
        <v>30</v>
      </c>
      <c r="DE19" s="773"/>
      <c r="DF19" s="772">
        <v>30</v>
      </c>
      <c r="DG19" s="773"/>
      <c r="DH19" s="693">
        <v>30</v>
      </c>
      <c r="DI19" s="693"/>
      <c r="DJ19" s="693">
        <v>15</v>
      </c>
      <c r="DK19" s="693"/>
      <c r="DL19" s="693">
        <v>15</v>
      </c>
      <c r="DM19" s="693"/>
      <c r="DN19" s="693">
        <v>15</v>
      </c>
      <c r="DO19" s="693"/>
      <c r="DP19" s="693">
        <v>15</v>
      </c>
      <c r="DQ19" s="693"/>
      <c r="DR19" s="693">
        <v>15</v>
      </c>
      <c r="DS19" s="693"/>
      <c r="DT19" s="693">
        <v>15</v>
      </c>
      <c r="DU19" s="693"/>
      <c r="DV19" s="693">
        <v>15</v>
      </c>
      <c r="DW19" s="693"/>
      <c r="DX19" s="695"/>
      <c r="DY19" s="696"/>
      <c r="DZ19" s="695"/>
      <c r="EA19" s="696"/>
      <c r="EB19" s="695"/>
      <c r="EC19" s="697"/>
      <c r="ED19" s="49"/>
      <c r="EE19" s="523">
        <v>0</v>
      </c>
      <c r="EF19" s="231">
        <v>0</v>
      </c>
      <c r="EG19" s="231">
        <v>0</v>
      </c>
      <c r="EH19" s="524">
        <v>0</v>
      </c>
      <c r="EI19" s="49"/>
      <c r="EJ19" s="49"/>
      <c r="EK19" s="525">
        <f>EE19*SUM(F19:EC19)</f>
        <v>0</v>
      </c>
      <c r="EL19" s="526">
        <f>EF19*SUM(F19:EC19)</f>
        <v>0</v>
      </c>
      <c r="EM19" s="526">
        <f>EG19*SUM(F19:EC19)</f>
        <v>0</v>
      </c>
      <c r="EN19" s="527">
        <f>EH19*SUM(F19:EC19)</f>
        <v>0</v>
      </c>
      <c r="EO19" s="49"/>
      <c r="EP19" s="49"/>
      <c r="EQ19" s="49"/>
      <c r="ER19" s="528"/>
      <c r="ES19" s="528"/>
      <c r="ET19" s="528"/>
      <c r="EU19" s="529"/>
      <c r="EV19" s="698"/>
      <c r="EW19" s="699"/>
    </row>
    <row r="20" spans="1:153" ht="9" customHeight="1" x14ac:dyDescent="0.2">
      <c r="A20" s="188"/>
      <c r="B20" s="520" t="s">
        <v>23</v>
      </c>
      <c r="C20" s="521" t="s">
        <v>46</v>
      </c>
      <c r="D20" s="521" t="s">
        <v>78</v>
      </c>
      <c r="E20" s="522" t="s">
        <v>21</v>
      </c>
      <c r="F20" s="839"/>
      <c r="G20" s="839"/>
      <c r="H20" s="693">
        <v>10</v>
      </c>
      <c r="I20" s="693"/>
      <c r="J20" s="693">
        <v>10</v>
      </c>
      <c r="K20" s="693"/>
      <c r="L20" s="693">
        <v>10</v>
      </c>
      <c r="M20" s="693"/>
      <c r="N20" s="693">
        <v>10</v>
      </c>
      <c r="O20" s="693"/>
      <c r="P20" s="693">
        <v>10</v>
      </c>
      <c r="Q20" s="693"/>
      <c r="R20" s="693">
        <v>10</v>
      </c>
      <c r="S20" s="693"/>
      <c r="T20" s="693">
        <v>10</v>
      </c>
      <c r="U20" s="693"/>
      <c r="V20" s="693">
        <v>10</v>
      </c>
      <c r="W20" s="693"/>
      <c r="X20" s="693">
        <v>10</v>
      </c>
      <c r="Y20" s="693"/>
      <c r="Z20" s="693">
        <v>10</v>
      </c>
      <c r="AA20" s="693"/>
      <c r="AB20" s="693">
        <v>10</v>
      </c>
      <c r="AC20" s="693"/>
      <c r="AD20" s="693">
        <v>10</v>
      </c>
      <c r="AE20" s="693"/>
      <c r="AF20" s="693">
        <v>10</v>
      </c>
      <c r="AG20" s="693"/>
      <c r="AH20" s="693">
        <v>10</v>
      </c>
      <c r="AI20" s="693"/>
      <c r="AJ20" s="693">
        <v>10</v>
      </c>
      <c r="AK20" s="693"/>
      <c r="AL20" s="693">
        <v>10</v>
      </c>
      <c r="AM20" s="693"/>
      <c r="AN20" s="693">
        <v>10</v>
      </c>
      <c r="AO20" s="693"/>
      <c r="AP20" s="693">
        <v>10</v>
      </c>
      <c r="AQ20" s="693"/>
      <c r="AR20" s="693">
        <v>10</v>
      </c>
      <c r="AS20" s="693"/>
      <c r="AT20" s="693">
        <v>10</v>
      </c>
      <c r="AU20" s="693"/>
      <c r="AV20" s="693">
        <v>10</v>
      </c>
      <c r="AW20" s="693"/>
      <c r="AX20" s="693">
        <v>10</v>
      </c>
      <c r="AY20" s="693"/>
      <c r="AZ20" s="693">
        <v>10</v>
      </c>
      <c r="BA20" s="693"/>
      <c r="BB20" s="693">
        <v>10</v>
      </c>
      <c r="BC20" s="693"/>
      <c r="BD20" s="693">
        <v>10</v>
      </c>
      <c r="BE20" s="693"/>
      <c r="BF20" s="693">
        <v>10</v>
      </c>
      <c r="BG20" s="693"/>
      <c r="BH20" s="693">
        <v>10</v>
      </c>
      <c r="BI20" s="693"/>
      <c r="BJ20" s="693">
        <v>10</v>
      </c>
      <c r="BK20" s="693"/>
      <c r="BL20" s="693">
        <v>10</v>
      </c>
      <c r="BM20" s="693"/>
      <c r="BN20" s="693">
        <v>10</v>
      </c>
      <c r="BO20" s="693"/>
      <c r="BP20" s="693">
        <v>10</v>
      </c>
      <c r="BQ20" s="693"/>
      <c r="BR20" s="693">
        <v>10</v>
      </c>
      <c r="BS20" s="693"/>
      <c r="BT20" s="693">
        <v>10</v>
      </c>
      <c r="BU20" s="693"/>
      <c r="BV20" s="693">
        <v>10</v>
      </c>
      <c r="BW20" s="693"/>
      <c r="BX20" s="693">
        <v>10</v>
      </c>
      <c r="BY20" s="693"/>
      <c r="BZ20" s="693">
        <v>10</v>
      </c>
      <c r="CA20" s="693"/>
      <c r="CB20" s="693">
        <v>10</v>
      </c>
      <c r="CC20" s="693"/>
      <c r="CD20" s="693">
        <v>10</v>
      </c>
      <c r="CE20" s="693"/>
      <c r="CF20" s="693">
        <v>10</v>
      </c>
      <c r="CG20" s="693"/>
      <c r="CH20" s="693">
        <v>10</v>
      </c>
      <c r="CI20" s="693"/>
      <c r="CJ20" s="693">
        <v>10</v>
      </c>
      <c r="CK20" s="693"/>
      <c r="CL20" s="693">
        <v>10</v>
      </c>
      <c r="CM20" s="693"/>
      <c r="CN20" s="693">
        <v>10</v>
      </c>
      <c r="CO20" s="693"/>
      <c r="CP20" s="693">
        <v>10</v>
      </c>
      <c r="CQ20" s="693"/>
      <c r="CR20" s="693">
        <v>10</v>
      </c>
      <c r="CS20" s="693"/>
      <c r="CT20" s="693">
        <v>10</v>
      </c>
      <c r="CU20" s="693"/>
      <c r="CV20" s="693">
        <v>10</v>
      </c>
      <c r="CW20" s="693"/>
      <c r="CX20" s="693">
        <v>10</v>
      </c>
      <c r="CY20" s="693"/>
      <c r="CZ20" s="693">
        <v>10</v>
      </c>
      <c r="DA20" s="693"/>
      <c r="DB20" s="693">
        <v>10</v>
      </c>
      <c r="DC20" s="693"/>
      <c r="DD20" s="693">
        <v>10</v>
      </c>
      <c r="DE20" s="693"/>
      <c r="DF20" s="693">
        <v>10</v>
      </c>
      <c r="DG20" s="693"/>
      <c r="DH20" s="693">
        <v>10</v>
      </c>
      <c r="DI20" s="693"/>
      <c r="DJ20" s="693">
        <v>10</v>
      </c>
      <c r="DK20" s="693"/>
      <c r="DL20" s="693">
        <v>10</v>
      </c>
      <c r="DM20" s="693"/>
      <c r="DN20" s="693">
        <v>10</v>
      </c>
      <c r="DO20" s="693"/>
      <c r="DP20" s="693">
        <v>10</v>
      </c>
      <c r="DQ20" s="693"/>
      <c r="DR20" s="693">
        <v>10</v>
      </c>
      <c r="DS20" s="693"/>
      <c r="DT20" s="693">
        <v>10</v>
      </c>
      <c r="DU20" s="693"/>
      <c r="DV20" s="693">
        <v>10</v>
      </c>
      <c r="DW20" s="693"/>
      <c r="DX20" s="695"/>
      <c r="DY20" s="696"/>
      <c r="DZ20" s="695"/>
      <c r="EA20" s="696"/>
      <c r="EB20" s="695"/>
      <c r="EC20" s="697"/>
      <c r="ED20" s="49"/>
      <c r="EE20" s="523">
        <v>0</v>
      </c>
      <c r="EF20" s="530">
        <v>0</v>
      </c>
      <c r="EG20" s="531">
        <v>0</v>
      </c>
      <c r="EH20" s="532">
        <v>0</v>
      </c>
      <c r="EI20" s="49"/>
      <c r="EJ20" s="49"/>
      <c r="EK20" s="525">
        <f>EE20*SUM(F20:EC20)</f>
        <v>0</v>
      </c>
      <c r="EL20" s="533">
        <f t="shared" ref="EL20:EL61" si="0">EF20*SUM(F20:EC20)</f>
        <v>0</v>
      </c>
      <c r="EM20" s="533">
        <f t="shared" ref="EM20:EM61" si="1">EG20*SUM(F20:EC20)</f>
        <v>0</v>
      </c>
      <c r="EN20" s="527">
        <f t="shared" ref="EN20:EN61" si="2">EH20*SUM(F20:EC20)</f>
        <v>0</v>
      </c>
      <c r="EO20" s="49"/>
      <c r="EP20" s="49"/>
      <c r="EQ20" s="49"/>
      <c r="ER20" s="528"/>
      <c r="ES20" s="528"/>
      <c r="ET20" s="528"/>
      <c r="EU20" s="529"/>
      <c r="EV20" s="700"/>
      <c r="EW20" s="701"/>
    </row>
    <row r="21" spans="1:153" ht="9" customHeight="1" x14ac:dyDescent="0.2">
      <c r="A21" s="188"/>
      <c r="B21" s="114"/>
      <c r="C21" s="109"/>
      <c r="D21" s="109"/>
      <c r="E21" s="534"/>
      <c r="F21" s="837"/>
      <c r="G21" s="838"/>
      <c r="H21" s="650"/>
      <c r="I21" s="651"/>
      <c r="J21" s="650"/>
      <c r="K21" s="651"/>
      <c r="L21" s="650"/>
      <c r="M21" s="651"/>
      <c r="N21" s="650"/>
      <c r="O21" s="651"/>
      <c r="P21" s="650"/>
      <c r="Q21" s="651"/>
      <c r="R21" s="650"/>
      <c r="S21" s="651"/>
      <c r="T21" s="650"/>
      <c r="U21" s="651"/>
      <c r="V21" s="650"/>
      <c r="W21" s="651"/>
      <c r="X21" s="650"/>
      <c r="Y21" s="651"/>
      <c r="Z21" s="650"/>
      <c r="AA21" s="651"/>
      <c r="AB21" s="650"/>
      <c r="AC21" s="651"/>
      <c r="AD21" s="650"/>
      <c r="AE21" s="651"/>
      <c r="AF21" s="650"/>
      <c r="AG21" s="651"/>
      <c r="AH21" s="650"/>
      <c r="AI21" s="651"/>
      <c r="AJ21" s="650"/>
      <c r="AK21" s="651"/>
      <c r="AL21" s="650"/>
      <c r="AM21" s="651"/>
      <c r="AN21" s="650"/>
      <c r="AO21" s="651"/>
      <c r="AP21" s="650"/>
      <c r="AQ21" s="651"/>
      <c r="AR21" s="650"/>
      <c r="AS21" s="651"/>
      <c r="AT21" s="650"/>
      <c r="AU21" s="651"/>
      <c r="AV21" s="650"/>
      <c r="AW21" s="651"/>
      <c r="AX21" s="650"/>
      <c r="AY21" s="651"/>
      <c r="AZ21" s="650"/>
      <c r="BA21" s="651"/>
      <c r="BB21" s="650"/>
      <c r="BC21" s="651"/>
      <c r="BD21" s="650"/>
      <c r="BE21" s="651"/>
      <c r="BF21" s="650"/>
      <c r="BG21" s="651"/>
      <c r="BH21" s="650"/>
      <c r="BI21" s="651"/>
      <c r="BJ21" s="650"/>
      <c r="BK21" s="651"/>
      <c r="BL21" s="650"/>
      <c r="BM21" s="651"/>
      <c r="BN21" s="650"/>
      <c r="BO21" s="651"/>
      <c r="BP21" s="650"/>
      <c r="BQ21" s="651"/>
      <c r="BR21" s="650"/>
      <c r="BS21" s="651"/>
      <c r="BT21" s="650"/>
      <c r="BU21" s="651"/>
      <c r="BV21" s="650"/>
      <c r="BW21" s="651"/>
      <c r="BX21" s="650"/>
      <c r="BY21" s="651"/>
      <c r="BZ21" s="650"/>
      <c r="CA21" s="651"/>
      <c r="CB21" s="650"/>
      <c r="CC21" s="651"/>
      <c r="CD21" s="650"/>
      <c r="CE21" s="651"/>
      <c r="CF21" s="650"/>
      <c r="CG21" s="651"/>
      <c r="CH21" s="650"/>
      <c r="CI21" s="651"/>
      <c r="CJ21" s="650"/>
      <c r="CK21" s="651"/>
      <c r="CL21" s="650"/>
      <c r="CM21" s="651"/>
      <c r="CN21" s="650"/>
      <c r="CO21" s="651"/>
      <c r="CP21" s="650"/>
      <c r="CQ21" s="651"/>
      <c r="CR21" s="650"/>
      <c r="CS21" s="651"/>
      <c r="CT21" s="650"/>
      <c r="CU21" s="651"/>
      <c r="CV21" s="650"/>
      <c r="CW21" s="651"/>
      <c r="CX21" s="650"/>
      <c r="CY21" s="651"/>
      <c r="CZ21" s="650"/>
      <c r="DA21" s="651"/>
      <c r="DB21" s="650"/>
      <c r="DC21" s="651"/>
      <c r="DD21" s="650"/>
      <c r="DE21" s="651"/>
      <c r="DF21" s="650"/>
      <c r="DG21" s="651"/>
      <c r="DH21" s="650"/>
      <c r="DI21" s="651"/>
      <c r="DJ21" s="650"/>
      <c r="DK21" s="651"/>
      <c r="DL21" s="650"/>
      <c r="DM21" s="651"/>
      <c r="DN21" s="650"/>
      <c r="DO21" s="651"/>
      <c r="DP21" s="650"/>
      <c r="DQ21" s="651"/>
      <c r="DR21" s="650"/>
      <c r="DS21" s="651"/>
      <c r="DT21" s="650"/>
      <c r="DU21" s="651"/>
      <c r="DV21" s="650"/>
      <c r="DW21" s="651"/>
      <c r="DX21" s="650"/>
      <c r="DY21" s="651"/>
      <c r="DZ21" s="650"/>
      <c r="EA21" s="651"/>
      <c r="EB21" s="650"/>
      <c r="EC21" s="706"/>
      <c r="ED21" s="49"/>
      <c r="EE21" s="523">
        <v>0</v>
      </c>
      <c r="EF21" s="530">
        <v>0</v>
      </c>
      <c r="EG21" s="530">
        <v>0</v>
      </c>
      <c r="EH21" s="524">
        <v>0</v>
      </c>
      <c r="EI21" s="49"/>
      <c r="EJ21" s="49"/>
      <c r="EK21" s="32">
        <f t="shared" ref="EK21:EK61" si="3">EE21*SUM(F21:EC21)</f>
        <v>0</v>
      </c>
      <c r="EL21" s="535">
        <f t="shared" si="0"/>
        <v>0</v>
      </c>
      <c r="EM21" s="535">
        <f t="shared" si="1"/>
        <v>0</v>
      </c>
      <c r="EN21" s="34">
        <f t="shared" si="2"/>
        <v>0</v>
      </c>
      <c r="EO21" s="49"/>
      <c r="EP21" s="49"/>
      <c r="EQ21" s="49"/>
      <c r="ER21" s="519"/>
      <c r="ES21" s="519"/>
      <c r="ET21" s="519"/>
      <c r="EU21" s="482"/>
      <c r="EV21" s="50"/>
    </row>
    <row r="22" spans="1:153" ht="9" customHeight="1" x14ac:dyDescent="0.2">
      <c r="A22" s="188"/>
      <c r="B22" s="113" t="s">
        <v>24</v>
      </c>
      <c r="C22" s="106" t="s">
        <v>68</v>
      </c>
      <c r="D22" s="106" t="s">
        <v>29</v>
      </c>
      <c r="E22" s="536" t="s">
        <v>21</v>
      </c>
      <c r="F22" s="828"/>
      <c r="G22" s="828"/>
      <c r="H22" s="707"/>
      <c r="I22" s="707"/>
      <c r="J22" s="707"/>
      <c r="K22" s="707"/>
      <c r="L22" s="707"/>
      <c r="M22" s="707"/>
      <c r="N22" s="707"/>
      <c r="O22" s="707"/>
      <c r="P22" s="707"/>
      <c r="Q22" s="707"/>
      <c r="R22" s="707"/>
      <c r="S22" s="707"/>
      <c r="T22" s="707"/>
      <c r="U22" s="707"/>
      <c r="V22" s="707"/>
      <c r="W22" s="707"/>
      <c r="X22" s="707"/>
      <c r="Y22" s="707"/>
      <c r="Z22" s="707"/>
      <c r="AA22" s="707"/>
      <c r="AB22" s="707"/>
      <c r="AC22" s="707"/>
      <c r="AD22" s="707"/>
      <c r="AE22" s="707"/>
      <c r="AF22" s="707"/>
      <c r="AG22" s="707"/>
      <c r="AH22" s="707"/>
      <c r="AI22" s="707"/>
      <c r="AJ22" s="707"/>
      <c r="AK22" s="707"/>
      <c r="AL22" s="707"/>
      <c r="AM22" s="707"/>
      <c r="AN22" s="707"/>
      <c r="AO22" s="707"/>
      <c r="AP22" s="707"/>
      <c r="AQ22" s="707"/>
      <c r="AR22" s="707"/>
      <c r="AS22" s="707"/>
      <c r="AT22" s="707"/>
      <c r="AU22" s="707"/>
      <c r="AV22" s="707"/>
      <c r="AW22" s="707"/>
      <c r="AX22" s="707"/>
      <c r="AY22" s="707"/>
      <c r="AZ22" s="707"/>
      <c r="BA22" s="707"/>
      <c r="BB22" s="707"/>
      <c r="BC22" s="707"/>
      <c r="BD22" s="707"/>
      <c r="BE22" s="707"/>
      <c r="BF22" s="707"/>
      <c r="BG22" s="707"/>
      <c r="BH22" s="707"/>
      <c r="BI22" s="707"/>
      <c r="BJ22" s="707"/>
      <c r="BK22" s="707"/>
      <c r="BL22" s="707"/>
      <c r="BM22" s="707"/>
      <c r="BN22" s="707"/>
      <c r="BO22" s="707"/>
      <c r="BP22" s="707"/>
      <c r="BQ22" s="707"/>
      <c r="BR22" s="707"/>
      <c r="BS22" s="707"/>
      <c r="BT22" s="707"/>
      <c r="BU22" s="707"/>
      <c r="BV22" s="707"/>
      <c r="BW22" s="707"/>
      <c r="BX22" s="707"/>
      <c r="BY22" s="707"/>
      <c r="BZ22" s="707"/>
      <c r="CA22" s="707"/>
      <c r="CB22" s="707"/>
      <c r="CC22" s="707"/>
      <c r="CD22" s="707"/>
      <c r="CE22" s="707"/>
      <c r="CF22" s="707"/>
      <c r="CG22" s="707"/>
      <c r="CH22" s="707"/>
      <c r="CI22" s="707"/>
      <c r="CJ22" s="707"/>
      <c r="CK22" s="707"/>
      <c r="CL22" s="707"/>
      <c r="CM22" s="707"/>
      <c r="CN22" s="707"/>
      <c r="CO22" s="707"/>
      <c r="CP22" s="707"/>
      <c r="CQ22" s="707"/>
      <c r="CR22" s="707"/>
      <c r="CS22" s="707"/>
      <c r="CT22" s="707"/>
      <c r="CU22" s="707"/>
      <c r="CV22" s="707"/>
      <c r="CW22" s="707"/>
      <c r="CX22" s="707"/>
      <c r="CY22" s="707"/>
      <c r="CZ22" s="707"/>
      <c r="DA22" s="707"/>
      <c r="DB22" s="707"/>
      <c r="DC22" s="707"/>
      <c r="DD22" s="707"/>
      <c r="DE22" s="707"/>
      <c r="DF22" s="707"/>
      <c r="DG22" s="707"/>
      <c r="DH22" s="707"/>
      <c r="DI22" s="707"/>
      <c r="DJ22" s="707"/>
      <c r="DK22" s="707"/>
      <c r="DL22" s="707"/>
      <c r="DM22" s="707"/>
      <c r="DN22" s="707"/>
      <c r="DO22" s="707"/>
      <c r="DP22" s="707"/>
      <c r="DQ22" s="707"/>
      <c r="DR22" s="707"/>
      <c r="DS22" s="707"/>
      <c r="DT22" s="707"/>
      <c r="DU22" s="707"/>
      <c r="DV22" s="707"/>
      <c r="DW22" s="707"/>
      <c r="DX22" s="683"/>
      <c r="DY22" s="684"/>
      <c r="DZ22" s="683"/>
      <c r="EA22" s="684"/>
      <c r="EB22" s="683"/>
      <c r="EC22" s="689"/>
      <c r="ED22" s="49"/>
      <c r="EE22" s="523">
        <v>0</v>
      </c>
      <c r="EF22" s="530">
        <v>0</v>
      </c>
      <c r="EG22" s="530">
        <v>0</v>
      </c>
      <c r="EH22" s="524">
        <v>0</v>
      </c>
      <c r="EI22" s="49"/>
      <c r="EJ22" s="49"/>
      <c r="EK22" s="525">
        <f t="shared" si="3"/>
        <v>0</v>
      </c>
      <c r="EL22" s="533">
        <f t="shared" si="0"/>
        <v>0</v>
      </c>
      <c r="EM22" s="533">
        <f t="shared" si="1"/>
        <v>0</v>
      </c>
      <c r="EN22" s="527">
        <f t="shared" si="2"/>
        <v>0</v>
      </c>
      <c r="EO22" s="49"/>
      <c r="EP22" s="49"/>
      <c r="EQ22" s="49"/>
      <c r="ER22" s="528"/>
      <c r="ES22" s="528"/>
      <c r="ET22" s="528"/>
      <c r="EU22" s="529"/>
      <c r="EV22" s="50"/>
    </row>
    <row r="23" spans="1:153" ht="9" customHeight="1" x14ac:dyDescent="0.2">
      <c r="A23" s="188"/>
      <c r="B23" s="114"/>
      <c r="C23" s="115"/>
      <c r="D23" s="115"/>
      <c r="E23" s="534"/>
      <c r="F23" s="837"/>
      <c r="G23" s="838"/>
      <c r="H23" s="650"/>
      <c r="I23" s="651"/>
      <c r="J23" s="650"/>
      <c r="K23" s="651"/>
      <c r="L23" s="650"/>
      <c r="M23" s="651"/>
      <c r="N23" s="650"/>
      <c r="O23" s="651"/>
      <c r="P23" s="650"/>
      <c r="Q23" s="651"/>
      <c r="R23" s="650"/>
      <c r="S23" s="651"/>
      <c r="T23" s="650"/>
      <c r="U23" s="651"/>
      <c r="V23" s="650"/>
      <c r="W23" s="651"/>
      <c r="X23" s="650"/>
      <c r="Y23" s="651"/>
      <c r="Z23" s="650"/>
      <c r="AA23" s="651"/>
      <c r="AB23" s="650"/>
      <c r="AC23" s="651"/>
      <c r="AD23" s="650"/>
      <c r="AE23" s="651"/>
      <c r="AF23" s="650"/>
      <c r="AG23" s="651"/>
      <c r="AH23" s="650"/>
      <c r="AI23" s="651"/>
      <c r="AJ23" s="650"/>
      <c r="AK23" s="651"/>
      <c r="AL23" s="650"/>
      <c r="AM23" s="651"/>
      <c r="AN23" s="650"/>
      <c r="AO23" s="651"/>
      <c r="AP23" s="650"/>
      <c r="AQ23" s="651"/>
      <c r="AR23" s="650"/>
      <c r="AS23" s="651"/>
      <c r="AT23" s="650"/>
      <c r="AU23" s="651"/>
      <c r="AV23" s="650"/>
      <c r="AW23" s="651"/>
      <c r="AX23" s="650"/>
      <c r="AY23" s="651"/>
      <c r="AZ23" s="650"/>
      <c r="BA23" s="651"/>
      <c r="BB23" s="650"/>
      <c r="BC23" s="651"/>
      <c r="BD23" s="650"/>
      <c r="BE23" s="651"/>
      <c r="BF23" s="650"/>
      <c r="BG23" s="651"/>
      <c r="BH23" s="650"/>
      <c r="BI23" s="651"/>
      <c r="BJ23" s="650"/>
      <c r="BK23" s="651"/>
      <c r="BL23" s="650"/>
      <c r="BM23" s="651"/>
      <c r="BN23" s="650"/>
      <c r="BO23" s="651"/>
      <c r="BP23" s="650"/>
      <c r="BQ23" s="651"/>
      <c r="BR23" s="650"/>
      <c r="BS23" s="651"/>
      <c r="BT23" s="650"/>
      <c r="BU23" s="651"/>
      <c r="BV23" s="650"/>
      <c r="BW23" s="651"/>
      <c r="BX23" s="650"/>
      <c r="BY23" s="651"/>
      <c r="BZ23" s="650"/>
      <c r="CA23" s="651"/>
      <c r="CB23" s="650"/>
      <c r="CC23" s="651"/>
      <c r="CD23" s="650"/>
      <c r="CE23" s="651"/>
      <c r="CF23" s="650"/>
      <c r="CG23" s="651"/>
      <c r="CH23" s="650"/>
      <c r="CI23" s="651"/>
      <c r="CJ23" s="650"/>
      <c r="CK23" s="651"/>
      <c r="CL23" s="650"/>
      <c r="CM23" s="651"/>
      <c r="CN23" s="650"/>
      <c r="CO23" s="651"/>
      <c r="CP23" s="650"/>
      <c r="CQ23" s="651"/>
      <c r="CR23" s="650"/>
      <c r="CS23" s="651"/>
      <c r="CT23" s="650"/>
      <c r="CU23" s="651"/>
      <c r="CV23" s="650"/>
      <c r="CW23" s="651"/>
      <c r="CX23" s="650"/>
      <c r="CY23" s="651"/>
      <c r="CZ23" s="650"/>
      <c r="DA23" s="651"/>
      <c r="DB23" s="650"/>
      <c r="DC23" s="651"/>
      <c r="DD23" s="650"/>
      <c r="DE23" s="651"/>
      <c r="DF23" s="650"/>
      <c r="DG23" s="651"/>
      <c r="DH23" s="650"/>
      <c r="DI23" s="651"/>
      <c r="DJ23" s="650"/>
      <c r="DK23" s="651"/>
      <c r="DL23" s="650"/>
      <c r="DM23" s="651"/>
      <c r="DN23" s="650"/>
      <c r="DO23" s="651"/>
      <c r="DP23" s="650"/>
      <c r="DQ23" s="651"/>
      <c r="DR23" s="650"/>
      <c r="DS23" s="651"/>
      <c r="DT23" s="650"/>
      <c r="DU23" s="651"/>
      <c r="DV23" s="650"/>
      <c r="DW23" s="651"/>
      <c r="DX23" s="650"/>
      <c r="DY23" s="651"/>
      <c r="DZ23" s="650"/>
      <c r="EA23" s="651"/>
      <c r="EB23" s="650"/>
      <c r="EC23" s="706"/>
      <c r="ED23" s="49"/>
      <c r="EE23" s="523">
        <v>0</v>
      </c>
      <c r="EF23" s="530">
        <v>0</v>
      </c>
      <c r="EG23" s="530">
        <v>0</v>
      </c>
      <c r="EH23" s="524">
        <v>0</v>
      </c>
      <c r="EI23" s="49"/>
      <c r="EJ23" s="49"/>
      <c r="EK23" s="32">
        <f t="shared" si="3"/>
        <v>0</v>
      </c>
      <c r="EL23" s="535">
        <f t="shared" si="0"/>
        <v>0</v>
      </c>
      <c r="EM23" s="535">
        <f t="shared" si="1"/>
        <v>0</v>
      </c>
      <c r="EN23" s="34">
        <f t="shared" si="2"/>
        <v>0</v>
      </c>
      <c r="EO23" s="49"/>
      <c r="EP23" s="49"/>
      <c r="EQ23" s="49"/>
      <c r="ER23" s="519"/>
      <c r="ES23" s="519"/>
      <c r="ET23" s="519"/>
      <c r="EU23" s="482"/>
      <c r="EV23" s="50"/>
    </row>
    <row r="24" spans="1:153" ht="9" customHeight="1" x14ac:dyDescent="0.2">
      <c r="A24" s="144"/>
      <c r="B24" s="111" t="s">
        <v>188</v>
      </c>
      <c r="C24" s="106" t="s">
        <v>36</v>
      </c>
      <c r="D24" s="106" t="s">
        <v>188</v>
      </c>
      <c r="E24" s="537" t="s">
        <v>188</v>
      </c>
      <c r="F24" s="829"/>
      <c r="G24" s="829"/>
      <c r="H24" s="707"/>
      <c r="I24" s="707"/>
      <c r="J24" s="707"/>
      <c r="K24" s="707"/>
      <c r="L24" s="707"/>
      <c r="M24" s="707"/>
      <c r="N24" s="707"/>
      <c r="O24" s="707"/>
      <c r="P24" s="707"/>
      <c r="Q24" s="707"/>
      <c r="R24" s="707"/>
      <c r="S24" s="707"/>
      <c r="T24" s="707"/>
      <c r="U24" s="707"/>
      <c r="V24" s="707"/>
      <c r="W24" s="707"/>
      <c r="X24" s="707"/>
      <c r="Y24" s="707"/>
      <c r="Z24" s="707"/>
      <c r="AA24" s="707"/>
      <c r="AB24" s="707"/>
      <c r="AC24" s="707"/>
      <c r="AD24" s="707"/>
      <c r="AE24" s="707"/>
      <c r="AF24" s="707"/>
      <c r="AG24" s="707"/>
      <c r="AH24" s="707"/>
      <c r="AI24" s="707"/>
      <c r="AJ24" s="707"/>
      <c r="AK24" s="707"/>
      <c r="AL24" s="707"/>
      <c r="AM24" s="707"/>
      <c r="AN24" s="707"/>
      <c r="AO24" s="707"/>
      <c r="AP24" s="707"/>
      <c r="AQ24" s="707"/>
      <c r="AR24" s="707"/>
      <c r="AS24" s="707"/>
      <c r="AT24" s="707"/>
      <c r="AU24" s="707"/>
      <c r="AV24" s="707"/>
      <c r="AW24" s="707"/>
      <c r="AX24" s="707"/>
      <c r="AY24" s="707"/>
      <c r="AZ24" s="707"/>
      <c r="BA24" s="707"/>
      <c r="BB24" s="707"/>
      <c r="BC24" s="707"/>
      <c r="BD24" s="707"/>
      <c r="BE24" s="707"/>
      <c r="BF24" s="707"/>
      <c r="BG24" s="707"/>
      <c r="BH24" s="707"/>
      <c r="BI24" s="707"/>
      <c r="BJ24" s="707"/>
      <c r="BK24" s="707"/>
      <c r="BL24" s="707"/>
      <c r="BM24" s="707"/>
      <c r="BN24" s="707"/>
      <c r="BO24" s="707"/>
      <c r="BP24" s="707"/>
      <c r="BQ24" s="707"/>
      <c r="BR24" s="707"/>
      <c r="BS24" s="707"/>
      <c r="BT24" s="707"/>
      <c r="BU24" s="707"/>
      <c r="BV24" s="707"/>
      <c r="BW24" s="707"/>
      <c r="BX24" s="707"/>
      <c r="BY24" s="707"/>
      <c r="BZ24" s="707"/>
      <c r="CA24" s="707"/>
      <c r="CB24" s="707"/>
      <c r="CC24" s="707"/>
      <c r="CD24" s="707"/>
      <c r="CE24" s="707"/>
      <c r="CF24" s="707"/>
      <c r="CG24" s="707"/>
      <c r="CH24" s="707"/>
      <c r="CI24" s="707"/>
      <c r="CJ24" s="707"/>
      <c r="CK24" s="707"/>
      <c r="CL24" s="707"/>
      <c r="CM24" s="707"/>
      <c r="CN24" s="707"/>
      <c r="CO24" s="707"/>
      <c r="CP24" s="707"/>
      <c r="CQ24" s="707"/>
      <c r="CR24" s="707"/>
      <c r="CS24" s="707"/>
      <c r="CT24" s="707"/>
      <c r="CU24" s="707"/>
      <c r="CV24" s="707"/>
      <c r="CW24" s="707"/>
      <c r="CX24" s="707"/>
      <c r="CY24" s="707"/>
      <c r="CZ24" s="707"/>
      <c r="DA24" s="707"/>
      <c r="DB24" s="707"/>
      <c r="DC24" s="707"/>
      <c r="DD24" s="707"/>
      <c r="DE24" s="707"/>
      <c r="DF24" s="707"/>
      <c r="DG24" s="707"/>
      <c r="DH24" s="707"/>
      <c r="DI24" s="707"/>
      <c r="DJ24" s="707"/>
      <c r="DK24" s="707"/>
      <c r="DL24" s="707"/>
      <c r="DM24" s="707"/>
      <c r="DN24" s="707"/>
      <c r="DO24" s="707"/>
      <c r="DP24" s="707"/>
      <c r="DQ24" s="707"/>
      <c r="DR24" s="707"/>
      <c r="DS24" s="707"/>
      <c r="DT24" s="707"/>
      <c r="DU24" s="707"/>
      <c r="DV24" s="707"/>
      <c r="DW24" s="707"/>
      <c r="DX24" s="683"/>
      <c r="DY24" s="684"/>
      <c r="DZ24" s="683"/>
      <c r="EA24" s="684"/>
      <c r="EB24" s="683"/>
      <c r="EC24" s="689"/>
      <c r="ED24" s="49"/>
      <c r="EE24" s="523">
        <v>0</v>
      </c>
      <c r="EF24" s="530">
        <v>0</v>
      </c>
      <c r="EG24" s="530">
        <v>0</v>
      </c>
      <c r="EH24" s="524">
        <v>0</v>
      </c>
      <c r="EI24" s="49"/>
      <c r="EJ24" s="49"/>
      <c r="EK24" s="525">
        <f t="shared" si="3"/>
        <v>0</v>
      </c>
      <c r="EL24" s="533">
        <f t="shared" si="0"/>
        <v>0</v>
      </c>
      <c r="EM24" s="533">
        <f t="shared" si="1"/>
        <v>0</v>
      </c>
      <c r="EN24" s="527">
        <f t="shared" si="2"/>
        <v>0</v>
      </c>
      <c r="EO24" s="49"/>
      <c r="EP24" s="49"/>
      <c r="EQ24" s="49"/>
      <c r="ER24" s="528"/>
      <c r="ES24" s="528"/>
      <c r="ET24" s="528"/>
      <c r="EU24" s="529"/>
      <c r="EV24" s="50"/>
    </row>
    <row r="25" spans="1:153" ht="9" customHeight="1" x14ac:dyDescent="0.2">
      <c r="A25" s="144"/>
      <c r="B25" s="112"/>
      <c r="C25" s="109"/>
      <c r="D25" s="538"/>
      <c r="E25" s="539"/>
      <c r="F25" s="540"/>
      <c r="G25" s="540"/>
      <c r="H25" s="650"/>
      <c r="I25" s="651"/>
      <c r="J25" s="650"/>
      <c r="K25" s="651"/>
      <c r="L25" s="650"/>
      <c r="M25" s="651"/>
      <c r="N25" s="650"/>
      <c r="O25" s="651"/>
      <c r="P25" s="650"/>
      <c r="Q25" s="651"/>
      <c r="R25" s="650"/>
      <c r="S25" s="651"/>
      <c r="T25" s="650"/>
      <c r="U25" s="651"/>
      <c r="V25" s="650"/>
      <c r="W25" s="651"/>
      <c r="X25" s="650"/>
      <c r="Y25" s="651"/>
      <c r="Z25" s="650"/>
      <c r="AA25" s="651"/>
      <c r="AB25" s="650"/>
      <c r="AC25" s="651"/>
      <c r="AD25" s="650"/>
      <c r="AE25" s="651"/>
      <c r="AF25" s="650"/>
      <c r="AG25" s="651"/>
      <c r="AH25" s="650"/>
      <c r="AI25" s="651"/>
      <c r="AJ25" s="650"/>
      <c r="AK25" s="651"/>
      <c r="AL25" s="650"/>
      <c r="AM25" s="651"/>
      <c r="AN25" s="650"/>
      <c r="AO25" s="651"/>
      <c r="AP25" s="650"/>
      <c r="AQ25" s="651"/>
      <c r="AR25" s="650"/>
      <c r="AS25" s="651"/>
      <c r="AT25" s="650"/>
      <c r="AU25" s="651"/>
      <c r="AV25" s="650"/>
      <c r="AW25" s="651"/>
      <c r="AX25" s="650"/>
      <c r="AY25" s="651"/>
      <c r="AZ25" s="650"/>
      <c r="BA25" s="651"/>
      <c r="BB25" s="650"/>
      <c r="BC25" s="651"/>
      <c r="BD25" s="650"/>
      <c r="BE25" s="651"/>
      <c r="BF25" s="650"/>
      <c r="BG25" s="651"/>
      <c r="BH25" s="650"/>
      <c r="BI25" s="651"/>
      <c r="BJ25" s="650"/>
      <c r="BK25" s="651"/>
      <c r="BL25" s="650"/>
      <c r="BM25" s="651"/>
      <c r="BN25" s="650"/>
      <c r="BO25" s="651"/>
      <c r="BP25" s="650"/>
      <c r="BQ25" s="651"/>
      <c r="BR25" s="650"/>
      <c r="BS25" s="651"/>
      <c r="BT25" s="650"/>
      <c r="BU25" s="651"/>
      <c r="BV25" s="650"/>
      <c r="BW25" s="651"/>
      <c r="BX25" s="650"/>
      <c r="BY25" s="651"/>
      <c r="BZ25" s="650"/>
      <c r="CA25" s="651"/>
      <c r="CB25" s="650"/>
      <c r="CC25" s="651"/>
      <c r="CD25" s="650"/>
      <c r="CE25" s="651"/>
      <c r="CF25" s="650"/>
      <c r="CG25" s="651"/>
      <c r="CH25" s="650"/>
      <c r="CI25" s="651"/>
      <c r="CJ25" s="650"/>
      <c r="CK25" s="651"/>
      <c r="CL25" s="650"/>
      <c r="CM25" s="651"/>
      <c r="CN25" s="650"/>
      <c r="CO25" s="651"/>
      <c r="CP25" s="650"/>
      <c r="CQ25" s="651"/>
      <c r="CR25" s="650"/>
      <c r="CS25" s="651"/>
      <c r="CT25" s="650"/>
      <c r="CU25" s="651"/>
      <c r="CV25" s="650"/>
      <c r="CW25" s="651"/>
      <c r="CX25" s="650"/>
      <c r="CY25" s="651"/>
      <c r="CZ25" s="650"/>
      <c r="DA25" s="651"/>
      <c r="DB25" s="650"/>
      <c r="DC25" s="651"/>
      <c r="DD25" s="650"/>
      <c r="DE25" s="651"/>
      <c r="DF25" s="650"/>
      <c r="DG25" s="651"/>
      <c r="DH25" s="650"/>
      <c r="DI25" s="651"/>
      <c r="DJ25" s="650"/>
      <c r="DK25" s="651"/>
      <c r="DL25" s="650"/>
      <c r="DM25" s="651"/>
      <c r="DN25" s="650"/>
      <c r="DO25" s="651"/>
      <c r="DP25" s="650"/>
      <c r="DQ25" s="651"/>
      <c r="DR25" s="650"/>
      <c r="DS25" s="651"/>
      <c r="DT25" s="650"/>
      <c r="DU25" s="651"/>
      <c r="DV25" s="650"/>
      <c r="DW25" s="651"/>
      <c r="DX25" s="650"/>
      <c r="DY25" s="651"/>
      <c r="DZ25" s="650"/>
      <c r="EA25" s="651"/>
      <c r="EB25" s="650"/>
      <c r="EC25" s="706"/>
      <c r="ED25" s="49"/>
      <c r="EE25" s="523">
        <v>0</v>
      </c>
      <c r="EF25" s="530">
        <v>0</v>
      </c>
      <c r="EG25" s="530">
        <v>0</v>
      </c>
      <c r="EH25" s="524">
        <v>0</v>
      </c>
      <c r="EI25" s="49"/>
      <c r="EJ25" s="49"/>
      <c r="EK25" s="32">
        <f t="shared" si="3"/>
        <v>0</v>
      </c>
      <c r="EL25" s="535">
        <f t="shared" si="0"/>
        <v>0</v>
      </c>
      <c r="EM25" s="535">
        <f t="shared" si="1"/>
        <v>0</v>
      </c>
      <c r="EN25" s="34">
        <f t="shared" si="2"/>
        <v>0</v>
      </c>
      <c r="EO25" s="49"/>
      <c r="EP25" s="49"/>
      <c r="EQ25" s="49"/>
      <c r="ER25" s="519"/>
      <c r="ES25" s="519"/>
      <c r="ET25" s="519"/>
      <c r="EU25" s="482"/>
      <c r="EV25" s="50"/>
    </row>
    <row r="26" spans="1:153" ht="9" customHeight="1" x14ac:dyDescent="0.2">
      <c r="A26" s="188"/>
      <c r="B26" s="113" t="s">
        <v>188</v>
      </c>
      <c r="C26" s="106" t="s">
        <v>189</v>
      </c>
      <c r="D26" s="106" t="s">
        <v>190</v>
      </c>
      <c r="E26" s="536" t="s">
        <v>188</v>
      </c>
      <c r="F26" s="836"/>
      <c r="G26" s="836"/>
      <c r="H26" s="707"/>
      <c r="I26" s="707"/>
      <c r="J26" s="707"/>
      <c r="K26" s="707"/>
      <c r="L26" s="707"/>
      <c r="M26" s="707"/>
      <c r="N26" s="707"/>
      <c r="O26" s="707"/>
      <c r="P26" s="707"/>
      <c r="Q26" s="707"/>
      <c r="R26" s="707"/>
      <c r="S26" s="707"/>
      <c r="T26" s="707"/>
      <c r="U26" s="707"/>
      <c r="V26" s="707"/>
      <c r="W26" s="707"/>
      <c r="X26" s="707"/>
      <c r="Y26" s="707"/>
      <c r="Z26" s="707"/>
      <c r="AA26" s="707"/>
      <c r="AB26" s="707"/>
      <c r="AC26" s="707"/>
      <c r="AD26" s="707"/>
      <c r="AE26" s="707"/>
      <c r="AF26" s="707"/>
      <c r="AG26" s="707"/>
      <c r="AH26" s="707"/>
      <c r="AI26" s="707"/>
      <c r="AJ26" s="707"/>
      <c r="AK26" s="707"/>
      <c r="AL26" s="707"/>
      <c r="AM26" s="707"/>
      <c r="AN26" s="707"/>
      <c r="AO26" s="707"/>
      <c r="AP26" s="707"/>
      <c r="AQ26" s="707"/>
      <c r="AR26" s="707"/>
      <c r="AS26" s="707"/>
      <c r="AT26" s="707"/>
      <c r="AU26" s="707"/>
      <c r="AV26" s="707"/>
      <c r="AW26" s="707"/>
      <c r="AX26" s="707"/>
      <c r="AY26" s="707"/>
      <c r="AZ26" s="707"/>
      <c r="BA26" s="707"/>
      <c r="BB26" s="707"/>
      <c r="BC26" s="707"/>
      <c r="BD26" s="707"/>
      <c r="BE26" s="707"/>
      <c r="BF26" s="707"/>
      <c r="BG26" s="707"/>
      <c r="BH26" s="707"/>
      <c r="BI26" s="707"/>
      <c r="BJ26" s="707"/>
      <c r="BK26" s="707"/>
      <c r="BL26" s="707"/>
      <c r="BM26" s="707"/>
      <c r="BN26" s="707"/>
      <c r="BO26" s="707"/>
      <c r="BP26" s="707"/>
      <c r="BQ26" s="707"/>
      <c r="BR26" s="707"/>
      <c r="BS26" s="707"/>
      <c r="BT26" s="707"/>
      <c r="BU26" s="707"/>
      <c r="BV26" s="707"/>
      <c r="BW26" s="707"/>
      <c r="BX26" s="707"/>
      <c r="BY26" s="707"/>
      <c r="BZ26" s="707"/>
      <c r="CA26" s="707"/>
      <c r="CB26" s="707"/>
      <c r="CC26" s="707"/>
      <c r="CD26" s="707"/>
      <c r="CE26" s="707"/>
      <c r="CF26" s="707"/>
      <c r="CG26" s="707"/>
      <c r="CH26" s="707"/>
      <c r="CI26" s="707"/>
      <c r="CJ26" s="707"/>
      <c r="CK26" s="707"/>
      <c r="CL26" s="707"/>
      <c r="CM26" s="707"/>
      <c r="CN26" s="707"/>
      <c r="CO26" s="707"/>
      <c r="CP26" s="707"/>
      <c r="CQ26" s="707"/>
      <c r="CR26" s="707"/>
      <c r="CS26" s="707"/>
      <c r="CT26" s="707"/>
      <c r="CU26" s="707"/>
      <c r="CV26" s="707"/>
      <c r="CW26" s="707"/>
      <c r="CX26" s="707"/>
      <c r="CY26" s="707"/>
      <c r="CZ26" s="707"/>
      <c r="DA26" s="707"/>
      <c r="DB26" s="707"/>
      <c r="DC26" s="707"/>
      <c r="DD26" s="707"/>
      <c r="DE26" s="707"/>
      <c r="DF26" s="707"/>
      <c r="DG26" s="707"/>
      <c r="DH26" s="707"/>
      <c r="DI26" s="707"/>
      <c r="DJ26" s="707"/>
      <c r="DK26" s="707"/>
      <c r="DL26" s="707"/>
      <c r="DM26" s="707"/>
      <c r="DN26" s="707"/>
      <c r="DO26" s="707"/>
      <c r="DP26" s="707"/>
      <c r="DQ26" s="707"/>
      <c r="DR26" s="707"/>
      <c r="DS26" s="707"/>
      <c r="DT26" s="707"/>
      <c r="DU26" s="707"/>
      <c r="DV26" s="707"/>
      <c r="DW26" s="707"/>
      <c r="DX26" s="683"/>
      <c r="DY26" s="684"/>
      <c r="DZ26" s="683"/>
      <c r="EA26" s="684"/>
      <c r="EB26" s="683"/>
      <c r="EC26" s="689"/>
      <c r="ED26" s="49"/>
      <c r="EE26" s="523">
        <v>0</v>
      </c>
      <c r="EF26" s="530">
        <v>0</v>
      </c>
      <c r="EG26" s="530">
        <v>0</v>
      </c>
      <c r="EH26" s="524">
        <v>0</v>
      </c>
      <c r="EI26" s="49"/>
      <c r="EJ26" s="49"/>
      <c r="EK26" s="525">
        <f t="shared" si="3"/>
        <v>0</v>
      </c>
      <c r="EL26" s="533">
        <f t="shared" si="0"/>
        <v>0</v>
      </c>
      <c r="EM26" s="533">
        <f t="shared" si="1"/>
        <v>0</v>
      </c>
      <c r="EN26" s="527">
        <f t="shared" si="2"/>
        <v>0</v>
      </c>
      <c r="EO26" s="49"/>
      <c r="EP26" s="49"/>
      <c r="EQ26" s="49"/>
      <c r="ER26" s="528"/>
      <c r="ES26" s="528"/>
      <c r="ET26" s="528"/>
      <c r="EU26" s="529"/>
      <c r="EV26" s="50"/>
    </row>
    <row r="27" spans="1:153" ht="9" customHeight="1" x14ac:dyDescent="0.2">
      <c r="A27" s="144"/>
      <c r="B27" s="108"/>
      <c r="C27" s="109"/>
      <c r="D27" s="538"/>
      <c r="E27" s="539"/>
      <c r="F27" s="834"/>
      <c r="G27" s="835"/>
      <c r="H27" s="650"/>
      <c r="I27" s="651"/>
      <c r="J27" s="650"/>
      <c r="K27" s="651"/>
      <c r="L27" s="650"/>
      <c r="M27" s="651"/>
      <c r="N27" s="650"/>
      <c r="O27" s="651"/>
      <c r="P27" s="650"/>
      <c r="Q27" s="651"/>
      <c r="R27" s="650"/>
      <c r="S27" s="651"/>
      <c r="T27" s="650"/>
      <c r="U27" s="651"/>
      <c r="V27" s="650"/>
      <c r="W27" s="651"/>
      <c r="X27" s="650"/>
      <c r="Y27" s="651"/>
      <c r="Z27" s="650"/>
      <c r="AA27" s="651"/>
      <c r="AB27" s="650"/>
      <c r="AC27" s="651"/>
      <c r="AD27" s="650"/>
      <c r="AE27" s="651"/>
      <c r="AF27" s="650"/>
      <c r="AG27" s="651"/>
      <c r="AH27" s="650"/>
      <c r="AI27" s="651"/>
      <c r="AJ27" s="650"/>
      <c r="AK27" s="651"/>
      <c r="AL27" s="650"/>
      <c r="AM27" s="651"/>
      <c r="AN27" s="650"/>
      <c r="AO27" s="651"/>
      <c r="AP27" s="650"/>
      <c r="AQ27" s="651"/>
      <c r="AR27" s="650"/>
      <c r="AS27" s="651"/>
      <c r="AT27" s="650"/>
      <c r="AU27" s="651"/>
      <c r="AV27" s="650"/>
      <c r="AW27" s="651"/>
      <c r="AX27" s="650"/>
      <c r="AY27" s="651"/>
      <c r="AZ27" s="650"/>
      <c r="BA27" s="651"/>
      <c r="BB27" s="650"/>
      <c r="BC27" s="651"/>
      <c r="BD27" s="650"/>
      <c r="BE27" s="651"/>
      <c r="BF27" s="650"/>
      <c r="BG27" s="651"/>
      <c r="BH27" s="650"/>
      <c r="BI27" s="651"/>
      <c r="BJ27" s="650"/>
      <c r="BK27" s="651"/>
      <c r="BL27" s="650"/>
      <c r="BM27" s="651"/>
      <c r="BN27" s="650"/>
      <c r="BO27" s="651"/>
      <c r="BP27" s="650"/>
      <c r="BQ27" s="651"/>
      <c r="BR27" s="650"/>
      <c r="BS27" s="651"/>
      <c r="BT27" s="650"/>
      <c r="BU27" s="651"/>
      <c r="BV27" s="650"/>
      <c r="BW27" s="651"/>
      <c r="BX27" s="650"/>
      <c r="BY27" s="651"/>
      <c r="BZ27" s="650"/>
      <c r="CA27" s="651"/>
      <c r="CB27" s="650"/>
      <c r="CC27" s="651"/>
      <c r="CD27" s="650"/>
      <c r="CE27" s="651"/>
      <c r="CF27" s="650"/>
      <c r="CG27" s="651"/>
      <c r="CH27" s="650"/>
      <c r="CI27" s="651"/>
      <c r="CJ27" s="650"/>
      <c r="CK27" s="651"/>
      <c r="CL27" s="650"/>
      <c r="CM27" s="651"/>
      <c r="CN27" s="650"/>
      <c r="CO27" s="651"/>
      <c r="CP27" s="650"/>
      <c r="CQ27" s="651"/>
      <c r="CR27" s="650"/>
      <c r="CS27" s="651"/>
      <c r="CT27" s="650"/>
      <c r="CU27" s="651"/>
      <c r="CV27" s="650"/>
      <c r="CW27" s="651"/>
      <c r="CX27" s="650"/>
      <c r="CY27" s="651"/>
      <c r="CZ27" s="650"/>
      <c r="DA27" s="651"/>
      <c r="DB27" s="650"/>
      <c r="DC27" s="651"/>
      <c r="DD27" s="650"/>
      <c r="DE27" s="651"/>
      <c r="DF27" s="650"/>
      <c r="DG27" s="651"/>
      <c r="DH27" s="650"/>
      <c r="DI27" s="651"/>
      <c r="DJ27" s="650"/>
      <c r="DK27" s="651"/>
      <c r="DL27" s="650"/>
      <c r="DM27" s="651"/>
      <c r="DN27" s="650"/>
      <c r="DO27" s="651"/>
      <c r="DP27" s="650"/>
      <c r="DQ27" s="651"/>
      <c r="DR27" s="650"/>
      <c r="DS27" s="651"/>
      <c r="DT27" s="650"/>
      <c r="DU27" s="651"/>
      <c r="DV27" s="650"/>
      <c r="DW27" s="651"/>
      <c r="DX27" s="650"/>
      <c r="DY27" s="651"/>
      <c r="DZ27" s="650"/>
      <c r="EA27" s="651"/>
      <c r="EB27" s="650"/>
      <c r="EC27" s="706"/>
      <c r="ED27" s="49"/>
      <c r="EE27" s="523">
        <v>0</v>
      </c>
      <c r="EF27" s="530">
        <v>0</v>
      </c>
      <c r="EG27" s="530">
        <v>0</v>
      </c>
      <c r="EH27" s="524">
        <v>0</v>
      </c>
      <c r="EI27" s="49"/>
      <c r="EJ27" s="49"/>
      <c r="EK27" s="32">
        <f t="shared" si="3"/>
        <v>0</v>
      </c>
      <c r="EL27" s="535">
        <f t="shared" si="0"/>
        <v>0</v>
      </c>
      <c r="EM27" s="535">
        <f t="shared" si="1"/>
        <v>0</v>
      </c>
      <c r="EN27" s="34">
        <f t="shared" si="2"/>
        <v>0</v>
      </c>
      <c r="EO27" s="49"/>
      <c r="EP27" s="49"/>
      <c r="EQ27" s="49"/>
      <c r="ER27" s="519"/>
      <c r="ES27" s="519"/>
      <c r="ET27" s="519"/>
      <c r="EU27" s="482"/>
      <c r="EV27" s="50"/>
    </row>
    <row r="28" spans="1:153" ht="9" customHeight="1" x14ac:dyDescent="0.2">
      <c r="A28" s="144"/>
      <c r="B28" s="105" t="s">
        <v>188</v>
      </c>
      <c r="C28" s="106" t="s">
        <v>189</v>
      </c>
      <c r="D28" s="106" t="s">
        <v>188</v>
      </c>
      <c r="E28" s="537" t="s">
        <v>188</v>
      </c>
      <c r="F28" s="832"/>
      <c r="G28" s="833"/>
      <c r="H28" s="707"/>
      <c r="I28" s="707"/>
      <c r="J28" s="707"/>
      <c r="K28" s="707"/>
      <c r="L28" s="707"/>
      <c r="M28" s="707"/>
      <c r="N28" s="707"/>
      <c r="O28" s="707"/>
      <c r="P28" s="707"/>
      <c r="Q28" s="707"/>
      <c r="R28" s="707"/>
      <c r="S28" s="707"/>
      <c r="T28" s="707"/>
      <c r="U28" s="707"/>
      <c r="V28" s="707"/>
      <c r="W28" s="707"/>
      <c r="X28" s="707"/>
      <c r="Y28" s="707"/>
      <c r="Z28" s="707"/>
      <c r="AA28" s="707"/>
      <c r="AB28" s="707"/>
      <c r="AC28" s="707"/>
      <c r="AD28" s="707"/>
      <c r="AE28" s="707"/>
      <c r="AF28" s="707"/>
      <c r="AG28" s="707"/>
      <c r="AH28" s="707"/>
      <c r="AI28" s="707"/>
      <c r="AJ28" s="707"/>
      <c r="AK28" s="707"/>
      <c r="AL28" s="707"/>
      <c r="AM28" s="707"/>
      <c r="AN28" s="707"/>
      <c r="AO28" s="707"/>
      <c r="AP28" s="707"/>
      <c r="AQ28" s="707"/>
      <c r="AR28" s="707"/>
      <c r="AS28" s="707"/>
      <c r="AT28" s="707"/>
      <c r="AU28" s="707"/>
      <c r="AV28" s="707"/>
      <c r="AW28" s="707"/>
      <c r="AX28" s="707"/>
      <c r="AY28" s="707"/>
      <c r="AZ28" s="707"/>
      <c r="BA28" s="707"/>
      <c r="BB28" s="707"/>
      <c r="BC28" s="707"/>
      <c r="BD28" s="707"/>
      <c r="BE28" s="707"/>
      <c r="BF28" s="707"/>
      <c r="BG28" s="707"/>
      <c r="BH28" s="707"/>
      <c r="BI28" s="707"/>
      <c r="BJ28" s="707"/>
      <c r="BK28" s="707"/>
      <c r="BL28" s="707"/>
      <c r="BM28" s="707"/>
      <c r="BN28" s="707"/>
      <c r="BO28" s="707"/>
      <c r="BP28" s="707"/>
      <c r="BQ28" s="707"/>
      <c r="BR28" s="707"/>
      <c r="BS28" s="707"/>
      <c r="BT28" s="707"/>
      <c r="BU28" s="707"/>
      <c r="BV28" s="707"/>
      <c r="BW28" s="707"/>
      <c r="BX28" s="707"/>
      <c r="BY28" s="707"/>
      <c r="BZ28" s="707"/>
      <c r="CA28" s="707"/>
      <c r="CB28" s="707"/>
      <c r="CC28" s="707"/>
      <c r="CD28" s="707"/>
      <c r="CE28" s="707"/>
      <c r="CF28" s="707"/>
      <c r="CG28" s="707"/>
      <c r="CH28" s="707"/>
      <c r="CI28" s="707"/>
      <c r="CJ28" s="707"/>
      <c r="CK28" s="707"/>
      <c r="CL28" s="707"/>
      <c r="CM28" s="707"/>
      <c r="CN28" s="707"/>
      <c r="CO28" s="707"/>
      <c r="CP28" s="707"/>
      <c r="CQ28" s="707"/>
      <c r="CR28" s="707"/>
      <c r="CS28" s="707"/>
      <c r="CT28" s="707"/>
      <c r="CU28" s="707"/>
      <c r="CV28" s="707"/>
      <c r="CW28" s="707"/>
      <c r="CX28" s="707"/>
      <c r="CY28" s="707"/>
      <c r="CZ28" s="707"/>
      <c r="DA28" s="707"/>
      <c r="DB28" s="707"/>
      <c r="DC28" s="707"/>
      <c r="DD28" s="707"/>
      <c r="DE28" s="707"/>
      <c r="DF28" s="707"/>
      <c r="DG28" s="707"/>
      <c r="DH28" s="707"/>
      <c r="DI28" s="707"/>
      <c r="DJ28" s="707"/>
      <c r="DK28" s="707"/>
      <c r="DL28" s="707"/>
      <c r="DM28" s="707"/>
      <c r="DN28" s="707"/>
      <c r="DO28" s="707"/>
      <c r="DP28" s="707"/>
      <c r="DQ28" s="707"/>
      <c r="DR28" s="707"/>
      <c r="DS28" s="707"/>
      <c r="DT28" s="707"/>
      <c r="DU28" s="707"/>
      <c r="DV28" s="707"/>
      <c r="DW28" s="707"/>
      <c r="DX28" s="683"/>
      <c r="DY28" s="684"/>
      <c r="DZ28" s="683"/>
      <c r="EA28" s="684"/>
      <c r="EB28" s="683"/>
      <c r="EC28" s="689"/>
      <c r="ED28" s="49"/>
      <c r="EE28" s="523">
        <v>0</v>
      </c>
      <c r="EF28" s="530">
        <v>0</v>
      </c>
      <c r="EG28" s="530">
        <v>0</v>
      </c>
      <c r="EH28" s="524">
        <v>0</v>
      </c>
      <c r="EI28" s="49"/>
      <c r="EJ28" s="49"/>
      <c r="EK28" s="525">
        <f t="shared" si="3"/>
        <v>0</v>
      </c>
      <c r="EL28" s="533">
        <f t="shared" si="0"/>
        <v>0</v>
      </c>
      <c r="EM28" s="533">
        <f t="shared" si="1"/>
        <v>0</v>
      </c>
      <c r="EN28" s="527">
        <f t="shared" si="2"/>
        <v>0</v>
      </c>
      <c r="EO28" s="49"/>
      <c r="EP28" s="49"/>
      <c r="EQ28" s="49"/>
      <c r="ER28" s="528"/>
      <c r="ES28" s="528"/>
      <c r="ET28" s="528"/>
      <c r="EU28" s="528"/>
      <c r="EV28" s="50"/>
    </row>
    <row r="29" spans="1:153" ht="9" customHeight="1" x14ac:dyDescent="0.2">
      <c r="A29" s="144"/>
      <c r="B29" s="108"/>
      <c r="C29" s="109"/>
      <c r="D29" s="538"/>
      <c r="E29" s="539"/>
      <c r="F29" s="541"/>
      <c r="G29" s="541"/>
      <c r="H29" s="650"/>
      <c r="I29" s="651"/>
      <c r="J29" s="650"/>
      <c r="K29" s="651"/>
      <c r="L29" s="650"/>
      <c r="M29" s="651"/>
      <c r="N29" s="650"/>
      <c r="O29" s="651"/>
      <c r="P29" s="650"/>
      <c r="Q29" s="651"/>
      <c r="R29" s="650"/>
      <c r="S29" s="651"/>
      <c r="T29" s="650"/>
      <c r="U29" s="651"/>
      <c r="V29" s="650"/>
      <c r="W29" s="651"/>
      <c r="X29" s="650"/>
      <c r="Y29" s="651"/>
      <c r="Z29" s="650"/>
      <c r="AA29" s="651"/>
      <c r="AB29" s="650"/>
      <c r="AC29" s="651"/>
      <c r="AD29" s="650"/>
      <c r="AE29" s="651"/>
      <c r="AF29" s="650"/>
      <c r="AG29" s="651"/>
      <c r="AH29" s="650"/>
      <c r="AI29" s="651"/>
      <c r="AJ29" s="650"/>
      <c r="AK29" s="651"/>
      <c r="AL29" s="650"/>
      <c r="AM29" s="651"/>
      <c r="AN29" s="650"/>
      <c r="AO29" s="651"/>
      <c r="AP29" s="650"/>
      <c r="AQ29" s="651"/>
      <c r="AR29" s="650"/>
      <c r="AS29" s="651"/>
      <c r="AT29" s="650"/>
      <c r="AU29" s="651"/>
      <c r="AV29" s="650"/>
      <c r="AW29" s="651"/>
      <c r="AX29" s="650"/>
      <c r="AY29" s="651"/>
      <c r="AZ29" s="650"/>
      <c r="BA29" s="651"/>
      <c r="BB29" s="650"/>
      <c r="BC29" s="651"/>
      <c r="BD29" s="650"/>
      <c r="BE29" s="651"/>
      <c r="BF29" s="650"/>
      <c r="BG29" s="651"/>
      <c r="BH29" s="650"/>
      <c r="BI29" s="651"/>
      <c r="BJ29" s="650"/>
      <c r="BK29" s="651"/>
      <c r="BL29" s="650"/>
      <c r="BM29" s="651"/>
      <c r="BN29" s="650"/>
      <c r="BO29" s="651"/>
      <c r="BP29" s="650"/>
      <c r="BQ29" s="651"/>
      <c r="BR29" s="650"/>
      <c r="BS29" s="651"/>
      <c r="BT29" s="650"/>
      <c r="BU29" s="651"/>
      <c r="BV29" s="650"/>
      <c r="BW29" s="651"/>
      <c r="BX29" s="650"/>
      <c r="BY29" s="651"/>
      <c r="BZ29" s="650"/>
      <c r="CA29" s="651"/>
      <c r="CB29" s="650"/>
      <c r="CC29" s="651"/>
      <c r="CD29" s="650"/>
      <c r="CE29" s="651"/>
      <c r="CF29" s="650"/>
      <c r="CG29" s="651"/>
      <c r="CH29" s="650"/>
      <c r="CI29" s="651"/>
      <c r="CJ29" s="650"/>
      <c r="CK29" s="651"/>
      <c r="CL29" s="650"/>
      <c r="CM29" s="651"/>
      <c r="CN29" s="650"/>
      <c r="CO29" s="651"/>
      <c r="CP29" s="650"/>
      <c r="CQ29" s="651"/>
      <c r="CR29" s="650"/>
      <c r="CS29" s="651"/>
      <c r="CT29" s="650"/>
      <c r="CU29" s="651"/>
      <c r="CV29" s="650"/>
      <c r="CW29" s="651"/>
      <c r="CX29" s="650"/>
      <c r="CY29" s="651"/>
      <c r="CZ29" s="650"/>
      <c r="DA29" s="651"/>
      <c r="DB29" s="650"/>
      <c r="DC29" s="651"/>
      <c r="DD29" s="650"/>
      <c r="DE29" s="651"/>
      <c r="DF29" s="650"/>
      <c r="DG29" s="651"/>
      <c r="DH29" s="650"/>
      <c r="DI29" s="651"/>
      <c r="DJ29" s="650"/>
      <c r="DK29" s="651"/>
      <c r="DL29" s="650"/>
      <c r="DM29" s="651"/>
      <c r="DN29" s="650"/>
      <c r="DO29" s="651"/>
      <c r="DP29" s="650"/>
      <c r="DQ29" s="651"/>
      <c r="DR29" s="650"/>
      <c r="DS29" s="651"/>
      <c r="DT29" s="650"/>
      <c r="DU29" s="651"/>
      <c r="DV29" s="650"/>
      <c r="DW29" s="651"/>
      <c r="DX29" s="650"/>
      <c r="DY29" s="651"/>
      <c r="DZ29" s="650"/>
      <c r="EA29" s="651"/>
      <c r="EB29" s="650"/>
      <c r="EC29" s="706"/>
      <c r="ED29" s="49"/>
      <c r="EE29" s="523">
        <v>0</v>
      </c>
      <c r="EF29" s="530">
        <v>0</v>
      </c>
      <c r="EG29" s="530">
        <v>0</v>
      </c>
      <c r="EH29" s="524">
        <v>0</v>
      </c>
      <c r="EI29" s="49"/>
      <c r="EJ29" s="49"/>
      <c r="EK29" s="32">
        <f t="shared" si="3"/>
        <v>0</v>
      </c>
      <c r="EL29" s="535">
        <f t="shared" si="0"/>
        <v>0</v>
      </c>
      <c r="EM29" s="535">
        <f t="shared" si="1"/>
        <v>0</v>
      </c>
      <c r="EN29" s="34">
        <f t="shared" si="2"/>
        <v>0</v>
      </c>
      <c r="EO29" s="49"/>
      <c r="EP29" s="49"/>
      <c r="EQ29" s="49"/>
      <c r="ER29" s="519"/>
      <c r="ES29" s="519"/>
      <c r="ET29" s="519"/>
      <c r="EU29" s="519"/>
      <c r="EV29" s="50"/>
    </row>
    <row r="30" spans="1:153" ht="9" customHeight="1" x14ac:dyDescent="0.2">
      <c r="A30" s="144"/>
      <c r="B30" s="105" t="s">
        <v>188</v>
      </c>
      <c r="C30" s="106" t="s">
        <v>189</v>
      </c>
      <c r="D30" s="106" t="s">
        <v>188</v>
      </c>
      <c r="E30" s="537" t="s">
        <v>188</v>
      </c>
      <c r="F30" s="832"/>
      <c r="G30" s="833"/>
      <c r="H30" s="707"/>
      <c r="I30" s="707"/>
      <c r="J30" s="707"/>
      <c r="K30" s="707"/>
      <c r="L30" s="707"/>
      <c r="M30" s="707"/>
      <c r="N30" s="707"/>
      <c r="O30" s="707"/>
      <c r="P30" s="707"/>
      <c r="Q30" s="707"/>
      <c r="R30" s="707"/>
      <c r="S30" s="707"/>
      <c r="T30" s="707"/>
      <c r="U30" s="707"/>
      <c r="V30" s="707"/>
      <c r="W30" s="707"/>
      <c r="X30" s="707"/>
      <c r="Y30" s="707"/>
      <c r="Z30" s="707"/>
      <c r="AA30" s="707"/>
      <c r="AB30" s="707"/>
      <c r="AC30" s="707"/>
      <c r="AD30" s="707"/>
      <c r="AE30" s="707"/>
      <c r="AF30" s="707"/>
      <c r="AG30" s="707"/>
      <c r="AH30" s="707"/>
      <c r="AI30" s="707"/>
      <c r="AJ30" s="707"/>
      <c r="AK30" s="707"/>
      <c r="AL30" s="707"/>
      <c r="AM30" s="707"/>
      <c r="AN30" s="707"/>
      <c r="AO30" s="707"/>
      <c r="AP30" s="707"/>
      <c r="AQ30" s="707"/>
      <c r="AR30" s="707"/>
      <c r="AS30" s="707"/>
      <c r="AT30" s="707"/>
      <c r="AU30" s="707"/>
      <c r="AV30" s="707"/>
      <c r="AW30" s="707"/>
      <c r="AX30" s="707"/>
      <c r="AY30" s="707"/>
      <c r="AZ30" s="707"/>
      <c r="BA30" s="707"/>
      <c r="BB30" s="707"/>
      <c r="BC30" s="707"/>
      <c r="BD30" s="707"/>
      <c r="BE30" s="707"/>
      <c r="BF30" s="707"/>
      <c r="BG30" s="707"/>
      <c r="BH30" s="707"/>
      <c r="BI30" s="707"/>
      <c r="BJ30" s="707"/>
      <c r="BK30" s="707"/>
      <c r="BL30" s="707"/>
      <c r="BM30" s="707"/>
      <c r="BN30" s="707"/>
      <c r="BO30" s="707"/>
      <c r="BP30" s="707"/>
      <c r="BQ30" s="707"/>
      <c r="BR30" s="707"/>
      <c r="BS30" s="707"/>
      <c r="BT30" s="707"/>
      <c r="BU30" s="707"/>
      <c r="BV30" s="707"/>
      <c r="BW30" s="707"/>
      <c r="BX30" s="707"/>
      <c r="BY30" s="707"/>
      <c r="BZ30" s="707"/>
      <c r="CA30" s="707"/>
      <c r="CB30" s="707"/>
      <c r="CC30" s="707"/>
      <c r="CD30" s="707"/>
      <c r="CE30" s="707"/>
      <c r="CF30" s="707"/>
      <c r="CG30" s="707"/>
      <c r="CH30" s="707"/>
      <c r="CI30" s="707"/>
      <c r="CJ30" s="707"/>
      <c r="CK30" s="707"/>
      <c r="CL30" s="707"/>
      <c r="CM30" s="707"/>
      <c r="CN30" s="707"/>
      <c r="CO30" s="707"/>
      <c r="CP30" s="707"/>
      <c r="CQ30" s="707"/>
      <c r="CR30" s="707"/>
      <c r="CS30" s="707"/>
      <c r="CT30" s="707"/>
      <c r="CU30" s="707"/>
      <c r="CV30" s="707"/>
      <c r="CW30" s="707"/>
      <c r="CX30" s="707"/>
      <c r="CY30" s="707"/>
      <c r="CZ30" s="707"/>
      <c r="DA30" s="707"/>
      <c r="DB30" s="707"/>
      <c r="DC30" s="707"/>
      <c r="DD30" s="707"/>
      <c r="DE30" s="707"/>
      <c r="DF30" s="707"/>
      <c r="DG30" s="707"/>
      <c r="DH30" s="707"/>
      <c r="DI30" s="707"/>
      <c r="DJ30" s="707"/>
      <c r="DK30" s="707"/>
      <c r="DL30" s="707"/>
      <c r="DM30" s="707"/>
      <c r="DN30" s="707"/>
      <c r="DO30" s="707"/>
      <c r="DP30" s="707"/>
      <c r="DQ30" s="707"/>
      <c r="DR30" s="707"/>
      <c r="DS30" s="707"/>
      <c r="DT30" s="707"/>
      <c r="DU30" s="707"/>
      <c r="DV30" s="707"/>
      <c r="DW30" s="707"/>
      <c r="DX30" s="683"/>
      <c r="DY30" s="684"/>
      <c r="DZ30" s="683"/>
      <c r="EA30" s="684"/>
      <c r="EB30" s="683"/>
      <c r="EC30" s="689"/>
      <c r="ED30" s="49"/>
      <c r="EE30" s="523">
        <v>0</v>
      </c>
      <c r="EF30" s="530">
        <v>0</v>
      </c>
      <c r="EG30" s="530">
        <v>0</v>
      </c>
      <c r="EH30" s="524">
        <v>0</v>
      </c>
      <c r="EI30" s="49"/>
      <c r="EJ30" s="49"/>
      <c r="EK30" s="525">
        <f t="shared" si="3"/>
        <v>0</v>
      </c>
      <c r="EL30" s="533">
        <f t="shared" si="0"/>
        <v>0</v>
      </c>
      <c r="EM30" s="533">
        <f t="shared" si="1"/>
        <v>0</v>
      </c>
      <c r="EN30" s="527">
        <f t="shared" si="2"/>
        <v>0</v>
      </c>
      <c r="EO30" s="49"/>
      <c r="EP30" s="49"/>
      <c r="EQ30" s="49"/>
      <c r="ER30" s="528"/>
      <c r="ES30" s="528"/>
      <c r="ET30" s="528"/>
      <c r="EU30" s="528"/>
      <c r="EV30" s="50"/>
    </row>
    <row r="31" spans="1:153" ht="9" customHeight="1" x14ac:dyDescent="0.2">
      <c r="A31" s="144"/>
      <c r="B31" s="108"/>
      <c r="C31" s="109"/>
      <c r="D31" s="538"/>
      <c r="E31" s="539"/>
      <c r="F31" s="541"/>
      <c r="G31" s="541"/>
      <c r="H31" s="650"/>
      <c r="I31" s="651"/>
      <c r="J31" s="650"/>
      <c r="K31" s="651"/>
      <c r="L31" s="650"/>
      <c r="M31" s="651"/>
      <c r="N31" s="650"/>
      <c r="O31" s="651"/>
      <c r="P31" s="650"/>
      <c r="Q31" s="651"/>
      <c r="R31" s="650"/>
      <c r="S31" s="651"/>
      <c r="T31" s="650"/>
      <c r="U31" s="651"/>
      <c r="V31" s="650"/>
      <c r="W31" s="651"/>
      <c r="X31" s="650"/>
      <c r="Y31" s="651"/>
      <c r="Z31" s="650"/>
      <c r="AA31" s="651"/>
      <c r="AB31" s="650"/>
      <c r="AC31" s="651"/>
      <c r="AD31" s="650"/>
      <c r="AE31" s="651"/>
      <c r="AF31" s="650"/>
      <c r="AG31" s="651"/>
      <c r="AH31" s="650"/>
      <c r="AI31" s="651"/>
      <c r="AJ31" s="650"/>
      <c r="AK31" s="651"/>
      <c r="AL31" s="650"/>
      <c r="AM31" s="651"/>
      <c r="AN31" s="650"/>
      <c r="AO31" s="651"/>
      <c r="AP31" s="650"/>
      <c r="AQ31" s="651"/>
      <c r="AR31" s="650"/>
      <c r="AS31" s="651"/>
      <c r="AT31" s="650"/>
      <c r="AU31" s="651"/>
      <c r="AV31" s="650"/>
      <c r="AW31" s="651"/>
      <c r="AX31" s="650"/>
      <c r="AY31" s="651"/>
      <c r="AZ31" s="650"/>
      <c r="BA31" s="651"/>
      <c r="BB31" s="650"/>
      <c r="BC31" s="651"/>
      <c r="BD31" s="650"/>
      <c r="BE31" s="651"/>
      <c r="BF31" s="650"/>
      <c r="BG31" s="651"/>
      <c r="BH31" s="650"/>
      <c r="BI31" s="651"/>
      <c r="BJ31" s="650"/>
      <c r="BK31" s="651"/>
      <c r="BL31" s="650"/>
      <c r="BM31" s="651"/>
      <c r="BN31" s="650"/>
      <c r="BO31" s="651"/>
      <c r="BP31" s="650"/>
      <c r="BQ31" s="651"/>
      <c r="BR31" s="650"/>
      <c r="BS31" s="651"/>
      <c r="BT31" s="650"/>
      <c r="BU31" s="651"/>
      <c r="BV31" s="650"/>
      <c r="BW31" s="651"/>
      <c r="BX31" s="650"/>
      <c r="BY31" s="651"/>
      <c r="BZ31" s="650"/>
      <c r="CA31" s="651"/>
      <c r="CB31" s="650"/>
      <c r="CC31" s="651"/>
      <c r="CD31" s="650"/>
      <c r="CE31" s="651"/>
      <c r="CF31" s="650"/>
      <c r="CG31" s="651"/>
      <c r="CH31" s="650"/>
      <c r="CI31" s="651"/>
      <c r="CJ31" s="650"/>
      <c r="CK31" s="651"/>
      <c r="CL31" s="650"/>
      <c r="CM31" s="651"/>
      <c r="CN31" s="650"/>
      <c r="CO31" s="651"/>
      <c r="CP31" s="650"/>
      <c r="CQ31" s="651"/>
      <c r="CR31" s="650"/>
      <c r="CS31" s="651"/>
      <c r="CT31" s="650"/>
      <c r="CU31" s="651"/>
      <c r="CV31" s="650"/>
      <c r="CW31" s="651"/>
      <c r="CX31" s="650"/>
      <c r="CY31" s="651"/>
      <c r="CZ31" s="650"/>
      <c r="DA31" s="651"/>
      <c r="DB31" s="650"/>
      <c r="DC31" s="651"/>
      <c r="DD31" s="650"/>
      <c r="DE31" s="651"/>
      <c r="DF31" s="650"/>
      <c r="DG31" s="651"/>
      <c r="DH31" s="650"/>
      <c r="DI31" s="651"/>
      <c r="DJ31" s="650"/>
      <c r="DK31" s="651"/>
      <c r="DL31" s="650"/>
      <c r="DM31" s="651"/>
      <c r="DN31" s="650"/>
      <c r="DO31" s="651"/>
      <c r="DP31" s="650"/>
      <c r="DQ31" s="651"/>
      <c r="DR31" s="650"/>
      <c r="DS31" s="651"/>
      <c r="DT31" s="650"/>
      <c r="DU31" s="651"/>
      <c r="DV31" s="650"/>
      <c r="DW31" s="651"/>
      <c r="DX31" s="650"/>
      <c r="DY31" s="651"/>
      <c r="DZ31" s="650"/>
      <c r="EA31" s="651"/>
      <c r="EB31" s="650"/>
      <c r="EC31" s="706"/>
      <c r="ED31" s="49"/>
      <c r="EE31" s="523">
        <v>0</v>
      </c>
      <c r="EF31" s="530">
        <v>0</v>
      </c>
      <c r="EG31" s="530">
        <v>0</v>
      </c>
      <c r="EH31" s="524">
        <v>0</v>
      </c>
      <c r="EI31" s="49"/>
      <c r="EJ31" s="49"/>
      <c r="EK31" s="32">
        <f t="shared" si="3"/>
        <v>0</v>
      </c>
      <c r="EL31" s="535">
        <f t="shared" si="0"/>
        <v>0</v>
      </c>
      <c r="EM31" s="535">
        <f t="shared" si="1"/>
        <v>0</v>
      </c>
      <c r="EN31" s="34">
        <f t="shared" si="2"/>
        <v>0</v>
      </c>
      <c r="EO31" s="49"/>
      <c r="EP31" s="49"/>
      <c r="EQ31" s="49"/>
      <c r="ER31" s="519"/>
      <c r="ES31" s="519"/>
      <c r="ET31" s="519"/>
      <c r="EU31" s="519"/>
      <c r="EV31" s="50"/>
    </row>
    <row r="32" spans="1:153" ht="9" customHeight="1" x14ac:dyDescent="0.2">
      <c r="A32" s="144"/>
      <c r="B32" s="111" t="s">
        <v>188</v>
      </c>
      <c r="C32" s="106" t="s">
        <v>189</v>
      </c>
      <c r="D32" s="106" t="s">
        <v>188</v>
      </c>
      <c r="E32" s="343" t="s">
        <v>188</v>
      </c>
      <c r="F32" s="829"/>
      <c r="G32" s="829"/>
      <c r="H32" s="707"/>
      <c r="I32" s="707"/>
      <c r="J32" s="707"/>
      <c r="K32" s="707"/>
      <c r="L32" s="707"/>
      <c r="M32" s="707"/>
      <c r="N32" s="707"/>
      <c r="O32" s="707"/>
      <c r="P32" s="707"/>
      <c r="Q32" s="707"/>
      <c r="R32" s="707"/>
      <c r="S32" s="707"/>
      <c r="T32" s="707"/>
      <c r="U32" s="707"/>
      <c r="V32" s="707"/>
      <c r="W32" s="707"/>
      <c r="X32" s="707"/>
      <c r="Y32" s="707"/>
      <c r="Z32" s="707"/>
      <c r="AA32" s="707"/>
      <c r="AB32" s="707"/>
      <c r="AC32" s="707"/>
      <c r="AD32" s="707"/>
      <c r="AE32" s="707"/>
      <c r="AF32" s="707"/>
      <c r="AG32" s="707"/>
      <c r="AH32" s="707"/>
      <c r="AI32" s="707"/>
      <c r="AJ32" s="707"/>
      <c r="AK32" s="707"/>
      <c r="AL32" s="707"/>
      <c r="AM32" s="707"/>
      <c r="AN32" s="707"/>
      <c r="AO32" s="707"/>
      <c r="AP32" s="707"/>
      <c r="AQ32" s="707"/>
      <c r="AR32" s="707"/>
      <c r="AS32" s="707"/>
      <c r="AT32" s="707"/>
      <c r="AU32" s="707"/>
      <c r="AV32" s="707"/>
      <c r="AW32" s="707"/>
      <c r="AX32" s="707"/>
      <c r="AY32" s="707"/>
      <c r="AZ32" s="707"/>
      <c r="BA32" s="707"/>
      <c r="BB32" s="707"/>
      <c r="BC32" s="707"/>
      <c r="BD32" s="707"/>
      <c r="BE32" s="707"/>
      <c r="BF32" s="707"/>
      <c r="BG32" s="707"/>
      <c r="BH32" s="707"/>
      <c r="BI32" s="707"/>
      <c r="BJ32" s="707"/>
      <c r="BK32" s="707"/>
      <c r="BL32" s="707"/>
      <c r="BM32" s="707"/>
      <c r="BN32" s="707"/>
      <c r="BO32" s="707"/>
      <c r="BP32" s="707"/>
      <c r="BQ32" s="707"/>
      <c r="BR32" s="707"/>
      <c r="BS32" s="707"/>
      <c r="BT32" s="707"/>
      <c r="BU32" s="707"/>
      <c r="BV32" s="707"/>
      <c r="BW32" s="707"/>
      <c r="BX32" s="707"/>
      <c r="BY32" s="707"/>
      <c r="BZ32" s="707"/>
      <c r="CA32" s="707"/>
      <c r="CB32" s="707"/>
      <c r="CC32" s="707"/>
      <c r="CD32" s="707"/>
      <c r="CE32" s="707"/>
      <c r="CF32" s="707"/>
      <c r="CG32" s="707"/>
      <c r="CH32" s="707"/>
      <c r="CI32" s="707"/>
      <c r="CJ32" s="707"/>
      <c r="CK32" s="707"/>
      <c r="CL32" s="707"/>
      <c r="CM32" s="707"/>
      <c r="CN32" s="707"/>
      <c r="CO32" s="707"/>
      <c r="CP32" s="707"/>
      <c r="CQ32" s="707"/>
      <c r="CR32" s="707"/>
      <c r="CS32" s="707"/>
      <c r="CT32" s="707"/>
      <c r="CU32" s="707"/>
      <c r="CV32" s="707"/>
      <c r="CW32" s="707"/>
      <c r="CX32" s="707"/>
      <c r="CY32" s="707"/>
      <c r="CZ32" s="707"/>
      <c r="DA32" s="707"/>
      <c r="DB32" s="707"/>
      <c r="DC32" s="707"/>
      <c r="DD32" s="707"/>
      <c r="DE32" s="707"/>
      <c r="DF32" s="707"/>
      <c r="DG32" s="707"/>
      <c r="DH32" s="707"/>
      <c r="DI32" s="707"/>
      <c r="DJ32" s="707"/>
      <c r="DK32" s="707"/>
      <c r="DL32" s="707"/>
      <c r="DM32" s="707"/>
      <c r="DN32" s="707"/>
      <c r="DO32" s="707"/>
      <c r="DP32" s="707"/>
      <c r="DQ32" s="707"/>
      <c r="DR32" s="707"/>
      <c r="DS32" s="707"/>
      <c r="DT32" s="707"/>
      <c r="DU32" s="707"/>
      <c r="DV32" s="707"/>
      <c r="DW32" s="707"/>
      <c r="DX32" s="683"/>
      <c r="DY32" s="684"/>
      <c r="DZ32" s="683"/>
      <c r="EA32" s="684"/>
      <c r="EB32" s="683"/>
      <c r="EC32" s="689"/>
      <c r="ED32" s="49"/>
      <c r="EE32" s="523">
        <v>0</v>
      </c>
      <c r="EF32" s="530">
        <v>0</v>
      </c>
      <c r="EG32" s="530">
        <v>0</v>
      </c>
      <c r="EH32" s="524">
        <v>0</v>
      </c>
      <c r="EI32" s="49"/>
      <c r="EJ32" s="49"/>
      <c r="EK32" s="525">
        <f t="shared" si="3"/>
        <v>0</v>
      </c>
      <c r="EL32" s="533">
        <f t="shared" si="0"/>
        <v>0</v>
      </c>
      <c r="EM32" s="533">
        <f t="shared" si="1"/>
        <v>0</v>
      </c>
      <c r="EN32" s="527">
        <f t="shared" si="2"/>
        <v>0</v>
      </c>
      <c r="EO32" s="49"/>
      <c r="EP32" s="49"/>
      <c r="EQ32" s="49"/>
      <c r="ER32" s="528"/>
      <c r="ES32" s="528"/>
      <c r="ET32" s="528"/>
      <c r="EU32" s="528"/>
      <c r="EV32" s="50"/>
    </row>
    <row r="33" spans="1:152" ht="9" customHeight="1" x14ac:dyDescent="0.2">
      <c r="A33" s="144"/>
      <c r="B33" s="108"/>
      <c r="C33" s="169"/>
      <c r="D33" s="170"/>
      <c r="E33" s="171"/>
      <c r="F33" s="540"/>
      <c r="G33" s="540"/>
      <c r="H33" s="650"/>
      <c r="I33" s="651"/>
      <c r="J33" s="650"/>
      <c r="K33" s="651"/>
      <c r="L33" s="650"/>
      <c r="M33" s="651"/>
      <c r="N33" s="650"/>
      <c r="O33" s="651"/>
      <c r="P33" s="650"/>
      <c r="Q33" s="651"/>
      <c r="R33" s="650"/>
      <c r="S33" s="651"/>
      <c r="T33" s="650"/>
      <c r="U33" s="651"/>
      <c r="V33" s="650"/>
      <c r="W33" s="651"/>
      <c r="X33" s="650"/>
      <c r="Y33" s="651"/>
      <c r="Z33" s="650"/>
      <c r="AA33" s="651"/>
      <c r="AB33" s="650"/>
      <c r="AC33" s="651"/>
      <c r="AD33" s="650"/>
      <c r="AE33" s="651"/>
      <c r="AF33" s="650"/>
      <c r="AG33" s="651"/>
      <c r="AH33" s="650"/>
      <c r="AI33" s="651"/>
      <c r="AJ33" s="650"/>
      <c r="AK33" s="651"/>
      <c r="AL33" s="650"/>
      <c r="AM33" s="651"/>
      <c r="AN33" s="650"/>
      <c r="AO33" s="651"/>
      <c r="AP33" s="650"/>
      <c r="AQ33" s="651"/>
      <c r="AR33" s="650"/>
      <c r="AS33" s="651"/>
      <c r="AT33" s="650"/>
      <c r="AU33" s="651"/>
      <c r="AV33" s="650"/>
      <c r="AW33" s="651"/>
      <c r="AX33" s="650"/>
      <c r="AY33" s="651"/>
      <c r="AZ33" s="650"/>
      <c r="BA33" s="651"/>
      <c r="BB33" s="650"/>
      <c r="BC33" s="651"/>
      <c r="BD33" s="650"/>
      <c r="BE33" s="651"/>
      <c r="BF33" s="650"/>
      <c r="BG33" s="651"/>
      <c r="BH33" s="650"/>
      <c r="BI33" s="651"/>
      <c r="BJ33" s="650"/>
      <c r="BK33" s="651"/>
      <c r="BL33" s="650"/>
      <c r="BM33" s="651"/>
      <c r="BN33" s="650"/>
      <c r="BO33" s="651"/>
      <c r="BP33" s="650"/>
      <c r="BQ33" s="651"/>
      <c r="BR33" s="650"/>
      <c r="BS33" s="651"/>
      <c r="BT33" s="650"/>
      <c r="BU33" s="651"/>
      <c r="BV33" s="650"/>
      <c r="BW33" s="651"/>
      <c r="BX33" s="650"/>
      <c r="BY33" s="651"/>
      <c r="BZ33" s="650"/>
      <c r="CA33" s="651"/>
      <c r="CB33" s="650"/>
      <c r="CC33" s="651"/>
      <c r="CD33" s="650"/>
      <c r="CE33" s="651"/>
      <c r="CF33" s="650"/>
      <c r="CG33" s="651"/>
      <c r="CH33" s="650"/>
      <c r="CI33" s="651"/>
      <c r="CJ33" s="650"/>
      <c r="CK33" s="651"/>
      <c r="CL33" s="650"/>
      <c r="CM33" s="651"/>
      <c r="CN33" s="650"/>
      <c r="CO33" s="651"/>
      <c r="CP33" s="650"/>
      <c r="CQ33" s="651"/>
      <c r="CR33" s="650"/>
      <c r="CS33" s="651"/>
      <c r="CT33" s="650"/>
      <c r="CU33" s="651"/>
      <c r="CV33" s="650"/>
      <c r="CW33" s="651"/>
      <c r="CX33" s="650"/>
      <c r="CY33" s="651"/>
      <c r="CZ33" s="650"/>
      <c r="DA33" s="651"/>
      <c r="DB33" s="650"/>
      <c r="DC33" s="651"/>
      <c r="DD33" s="650"/>
      <c r="DE33" s="651"/>
      <c r="DF33" s="650"/>
      <c r="DG33" s="651"/>
      <c r="DH33" s="650"/>
      <c r="DI33" s="651"/>
      <c r="DJ33" s="650"/>
      <c r="DK33" s="651"/>
      <c r="DL33" s="650"/>
      <c r="DM33" s="651"/>
      <c r="DN33" s="650"/>
      <c r="DO33" s="651"/>
      <c r="DP33" s="650"/>
      <c r="DQ33" s="651"/>
      <c r="DR33" s="650"/>
      <c r="DS33" s="651"/>
      <c r="DT33" s="650"/>
      <c r="DU33" s="651"/>
      <c r="DV33" s="650"/>
      <c r="DW33" s="651"/>
      <c r="DX33" s="650"/>
      <c r="DY33" s="651"/>
      <c r="DZ33" s="650"/>
      <c r="EA33" s="651"/>
      <c r="EB33" s="650"/>
      <c r="EC33" s="706"/>
      <c r="ED33" s="49"/>
      <c r="EE33" s="523">
        <v>0</v>
      </c>
      <c r="EF33" s="530">
        <v>0</v>
      </c>
      <c r="EG33" s="530">
        <v>0</v>
      </c>
      <c r="EH33" s="524">
        <v>0</v>
      </c>
      <c r="EI33" s="49"/>
      <c r="EJ33" s="49"/>
      <c r="EK33" s="32">
        <f t="shared" si="3"/>
        <v>0</v>
      </c>
      <c r="EL33" s="535">
        <f t="shared" si="0"/>
        <v>0</v>
      </c>
      <c r="EM33" s="535">
        <f t="shared" si="1"/>
        <v>0</v>
      </c>
      <c r="EN33" s="34">
        <f t="shared" si="2"/>
        <v>0</v>
      </c>
      <c r="EO33" s="49"/>
      <c r="EP33" s="49"/>
      <c r="EQ33" s="49"/>
      <c r="ER33" s="519"/>
      <c r="ES33" s="519"/>
      <c r="ET33" s="519"/>
      <c r="EU33" s="519"/>
      <c r="EV33" s="50"/>
    </row>
    <row r="34" spans="1:152" ht="9" customHeight="1" x14ac:dyDescent="0.2">
      <c r="A34" s="144"/>
      <c r="B34" s="111" t="s">
        <v>188</v>
      </c>
      <c r="C34" s="106" t="s">
        <v>189</v>
      </c>
      <c r="D34" s="106" t="s">
        <v>188</v>
      </c>
      <c r="E34" s="537" t="s">
        <v>188</v>
      </c>
      <c r="F34" s="829"/>
      <c r="G34" s="829"/>
      <c r="H34" s="707"/>
      <c r="I34" s="707"/>
      <c r="J34" s="707"/>
      <c r="K34" s="707"/>
      <c r="L34" s="707"/>
      <c r="M34" s="707"/>
      <c r="N34" s="707"/>
      <c r="O34" s="707"/>
      <c r="P34" s="707"/>
      <c r="Q34" s="707"/>
      <c r="R34" s="707"/>
      <c r="S34" s="707"/>
      <c r="T34" s="707"/>
      <c r="U34" s="707"/>
      <c r="V34" s="707"/>
      <c r="W34" s="707"/>
      <c r="X34" s="707"/>
      <c r="Y34" s="707"/>
      <c r="Z34" s="707"/>
      <c r="AA34" s="707"/>
      <c r="AB34" s="707"/>
      <c r="AC34" s="707"/>
      <c r="AD34" s="707"/>
      <c r="AE34" s="707"/>
      <c r="AF34" s="707"/>
      <c r="AG34" s="707"/>
      <c r="AH34" s="707"/>
      <c r="AI34" s="707"/>
      <c r="AJ34" s="707"/>
      <c r="AK34" s="707"/>
      <c r="AL34" s="707"/>
      <c r="AM34" s="707"/>
      <c r="AN34" s="707"/>
      <c r="AO34" s="707"/>
      <c r="AP34" s="707"/>
      <c r="AQ34" s="707"/>
      <c r="AR34" s="707"/>
      <c r="AS34" s="707"/>
      <c r="AT34" s="707"/>
      <c r="AU34" s="707"/>
      <c r="AV34" s="707"/>
      <c r="AW34" s="707"/>
      <c r="AX34" s="707"/>
      <c r="AY34" s="707"/>
      <c r="AZ34" s="707"/>
      <c r="BA34" s="707"/>
      <c r="BB34" s="707"/>
      <c r="BC34" s="707"/>
      <c r="BD34" s="707"/>
      <c r="BE34" s="707"/>
      <c r="BF34" s="707"/>
      <c r="BG34" s="707"/>
      <c r="BH34" s="707"/>
      <c r="BI34" s="707"/>
      <c r="BJ34" s="707"/>
      <c r="BK34" s="707"/>
      <c r="BL34" s="707"/>
      <c r="BM34" s="707"/>
      <c r="BN34" s="707"/>
      <c r="BO34" s="707"/>
      <c r="BP34" s="707"/>
      <c r="BQ34" s="707"/>
      <c r="BR34" s="707"/>
      <c r="BS34" s="707"/>
      <c r="BT34" s="707"/>
      <c r="BU34" s="707"/>
      <c r="BV34" s="707"/>
      <c r="BW34" s="707"/>
      <c r="BX34" s="707"/>
      <c r="BY34" s="707"/>
      <c r="BZ34" s="707"/>
      <c r="CA34" s="707"/>
      <c r="CB34" s="707"/>
      <c r="CC34" s="707"/>
      <c r="CD34" s="707"/>
      <c r="CE34" s="707"/>
      <c r="CF34" s="707"/>
      <c r="CG34" s="707"/>
      <c r="CH34" s="707"/>
      <c r="CI34" s="707"/>
      <c r="CJ34" s="707"/>
      <c r="CK34" s="707"/>
      <c r="CL34" s="707"/>
      <c r="CM34" s="707"/>
      <c r="CN34" s="707"/>
      <c r="CO34" s="707"/>
      <c r="CP34" s="707"/>
      <c r="CQ34" s="707"/>
      <c r="CR34" s="707"/>
      <c r="CS34" s="707"/>
      <c r="CT34" s="707"/>
      <c r="CU34" s="707"/>
      <c r="CV34" s="707"/>
      <c r="CW34" s="707"/>
      <c r="CX34" s="707"/>
      <c r="CY34" s="707"/>
      <c r="CZ34" s="707"/>
      <c r="DA34" s="707"/>
      <c r="DB34" s="707"/>
      <c r="DC34" s="707"/>
      <c r="DD34" s="707"/>
      <c r="DE34" s="707"/>
      <c r="DF34" s="707"/>
      <c r="DG34" s="707"/>
      <c r="DH34" s="707"/>
      <c r="DI34" s="707"/>
      <c r="DJ34" s="707"/>
      <c r="DK34" s="707"/>
      <c r="DL34" s="707"/>
      <c r="DM34" s="707"/>
      <c r="DN34" s="707"/>
      <c r="DO34" s="707"/>
      <c r="DP34" s="707"/>
      <c r="DQ34" s="707"/>
      <c r="DR34" s="707"/>
      <c r="DS34" s="707"/>
      <c r="DT34" s="707"/>
      <c r="DU34" s="707"/>
      <c r="DV34" s="707"/>
      <c r="DW34" s="707"/>
      <c r="DX34" s="683"/>
      <c r="DY34" s="684"/>
      <c r="DZ34" s="683"/>
      <c r="EA34" s="684"/>
      <c r="EB34" s="683"/>
      <c r="EC34" s="689"/>
      <c r="ED34" s="49"/>
      <c r="EE34" s="523">
        <v>0</v>
      </c>
      <c r="EF34" s="530">
        <v>0</v>
      </c>
      <c r="EG34" s="530">
        <v>0</v>
      </c>
      <c r="EH34" s="524">
        <v>0</v>
      </c>
      <c r="EI34" s="49"/>
      <c r="EJ34" s="49"/>
      <c r="EK34" s="525">
        <f t="shared" si="3"/>
        <v>0</v>
      </c>
      <c r="EL34" s="533">
        <f t="shared" si="0"/>
        <v>0</v>
      </c>
      <c r="EM34" s="533">
        <f t="shared" si="1"/>
        <v>0</v>
      </c>
      <c r="EN34" s="527">
        <f t="shared" si="2"/>
        <v>0</v>
      </c>
      <c r="EO34" s="49"/>
      <c r="EP34" s="49"/>
      <c r="EQ34" s="49"/>
      <c r="ER34" s="528"/>
      <c r="ES34" s="528"/>
      <c r="ET34" s="528"/>
      <c r="EU34" s="528"/>
      <c r="EV34" s="50"/>
    </row>
    <row r="35" spans="1:152" ht="9" customHeight="1" x14ac:dyDescent="0.2">
      <c r="A35" s="144"/>
      <c r="B35" s="112"/>
      <c r="C35" s="109"/>
      <c r="D35" s="538"/>
      <c r="E35" s="539"/>
      <c r="F35" s="540"/>
      <c r="G35" s="540"/>
      <c r="H35" s="650"/>
      <c r="I35" s="651"/>
      <c r="J35" s="650"/>
      <c r="K35" s="651"/>
      <c r="L35" s="650"/>
      <c r="M35" s="651"/>
      <c r="N35" s="650"/>
      <c r="O35" s="651"/>
      <c r="P35" s="650"/>
      <c r="Q35" s="651"/>
      <c r="R35" s="650"/>
      <c r="S35" s="651"/>
      <c r="T35" s="650"/>
      <c r="U35" s="651"/>
      <c r="V35" s="650"/>
      <c r="W35" s="651"/>
      <c r="X35" s="650"/>
      <c r="Y35" s="651"/>
      <c r="Z35" s="650"/>
      <c r="AA35" s="651"/>
      <c r="AB35" s="650"/>
      <c r="AC35" s="651"/>
      <c r="AD35" s="650"/>
      <c r="AE35" s="651"/>
      <c r="AF35" s="650"/>
      <c r="AG35" s="651"/>
      <c r="AH35" s="650"/>
      <c r="AI35" s="651"/>
      <c r="AJ35" s="650"/>
      <c r="AK35" s="651"/>
      <c r="AL35" s="650"/>
      <c r="AM35" s="651"/>
      <c r="AN35" s="650"/>
      <c r="AO35" s="651"/>
      <c r="AP35" s="650"/>
      <c r="AQ35" s="651"/>
      <c r="AR35" s="650"/>
      <c r="AS35" s="651"/>
      <c r="AT35" s="650"/>
      <c r="AU35" s="651"/>
      <c r="AV35" s="650"/>
      <c r="AW35" s="651"/>
      <c r="AX35" s="650"/>
      <c r="AY35" s="651"/>
      <c r="AZ35" s="650"/>
      <c r="BA35" s="651"/>
      <c r="BB35" s="650"/>
      <c r="BC35" s="651"/>
      <c r="BD35" s="650"/>
      <c r="BE35" s="651"/>
      <c r="BF35" s="650"/>
      <c r="BG35" s="651"/>
      <c r="BH35" s="650"/>
      <c r="BI35" s="651"/>
      <c r="BJ35" s="650"/>
      <c r="BK35" s="651"/>
      <c r="BL35" s="650"/>
      <c r="BM35" s="651"/>
      <c r="BN35" s="650"/>
      <c r="BO35" s="651"/>
      <c r="BP35" s="650"/>
      <c r="BQ35" s="651"/>
      <c r="BR35" s="650"/>
      <c r="BS35" s="651"/>
      <c r="BT35" s="650"/>
      <c r="BU35" s="651"/>
      <c r="BV35" s="650"/>
      <c r="BW35" s="651"/>
      <c r="BX35" s="650"/>
      <c r="BY35" s="651"/>
      <c r="BZ35" s="650"/>
      <c r="CA35" s="651"/>
      <c r="CB35" s="650"/>
      <c r="CC35" s="651"/>
      <c r="CD35" s="650"/>
      <c r="CE35" s="651"/>
      <c r="CF35" s="650"/>
      <c r="CG35" s="651"/>
      <c r="CH35" s="650"/>
      <c r="CI35" s="651"/>
      <c r="CJ35" s="650"/>
      <c r="CK35" s="651"/>
      <c r="CL35" s="650"/>
      <c r="CM35" s="651"/>
      <c r="CN35" s="650"/>
      <c r="CO35" s="651"/>
      <c r="CP35" s="650"/>
      <c r="CQ35" s="651"/>
      <c r="CR35" s="650"/>
      <c r="CS35" s="651"/>
      <c r="CT35" s="650"/>
      <c r="CU35" s="651"/>
      <c r="CV35" s="650"/>
      <c r="CW35" s="651"/>
      <c r="CX35" s="650"/>
      <c r="CY35" s="651"/>
      <c r="CZ35" s="650"/>
      <c r="DA35" s="651"/>
      <c r="DB35" s="650"/>
      <c r="DC35" s="651"/>
      <c r="DD35" s="650"/>
      <c r="DE35" s="651"/>
      <c r="DF35" s="650"/>
      <c r="DG35" s="651"/>
      <c r="DH35" s="650"/>
      <c r="DI35" s="651"/>
      <c r="DJ35" s="650"/>
      <c r="DK35" s="651"/>
      <c r="DL35" s="650"/>
      <c r="DM35" s="651"/>
      <c r="DN35" s="650"/>
      <c r="DO35" s="651"/>
      <c r="DP35" s="650"/>
      <c r="DQ35" s="651"/>
      <c r="DR35" s="650"/>
      <c r="DS35" s="651"/>
      <c r="DT35" s="650"/>
      <c r="DU35" s="651"/>
      <c r="DV35" s="650"/>
      <c r="DW35" s="651"/>
      <c r="DX35" s="650"/>
      <c r="DY35" s="651"/>
      <c r="DZ35" s="650"/>
      <c r="EA35" s="651"/>
      <c r="EB35" s="650"/>
      <c r="EC35" s="706"/>
      <c r="ED35" s="49"/>
      <c r="EE35" s="523">
        <v>0</v>
      </c>
      <c r="EF35" s="530">
        <v>0</v>
      </c>
      <c r="EG35" s="530">
        <v>0</v>
      </c>
      <c r="EH35" s="524">
        <v>0</v>
      </c>
      <c r="EI35" s="49"/>
      <c r="EJ35" s="49"/>
      <c r="EK35" s="32">
        <f t="shared" si="3"/>
        <v>0</v>
      </c>
      <c r="EL35" s="535">
        <f t="shared" si="0"/>
        <v>0</v>
      </c>
      <c r="EM35" s="535">
        <f t="shared" si="1"/>
        <v>0</v>
      </c>
      <c r="EN35" s="34">
        <f t="shared" si="2"/>
        <v>0</v>
      </c>
      <c r="EO35" s="49"/>
      <c r="EP35" s="49"/>
      <c r="EQ35" s="49"/>
      <c r="ER35" s="519"/>
      <c r="ES35" s="519"/>
      <c r="ET35" s="519"/>
      <c r="EU35" s="519"/>
      <c r="EV35" s="50"/>
    </row>
    <row r="36" spans="1:152" ht="9" customHeight="1" x14ac:dyDescent="0.2">
      <c r="A36" s="144"/>
      <c r="B36" s="105" t="s">
        <v>188</v>
      </c>
      <c r="C36" s="106" t="s">
        <v>189</v>
      </c>
      <c r="D36" s="106" t="s">
        <v>190</v>
      </c>
      <c r="E36" s="536" t="s">
        <v>188</v>
      </c>
      <c r="F36" s="836"/>
      <c r="G36" s="836"/>
      <c r="H36" s="707"/>
      <c r="I36" s="707"/>
      <c r="J36" s="707"/>
      <c r="K36" s="707"/>
      <c r="L36" s="707"/>
      <c r="M36" s="707"/>
      <c r="N36" s="707"/>
      <c r="O36" s="707"/>
      <c r="P36" s="707"/>
      <c r="Q36" s="707"/>
      <c r="R36" s="707"/>
      <c r="S36" s="707"/>
      <c r="T36" s="707"/>
      <c r="U36" s="707"/>
      <c r="V36" s="707"/>
      <c r="W36" s="707"/>
      <c r="X36" s="707"/>
      <c r="Y36" s="707"/>
      <c r="Z36" s="707"/>
      <c r="AA36" s="707"/>
      <c r="AB36" s="707"/>
      <c r="AC36" s="707"/>
      <c r="AD36" s="707"/>
      <c r="AE36" s="707"/>
      <c r="AF36" s="707"/>
      <c r="AG36" s="707"/>
      <c r="AH36" s="707"/>
      <c r="AI36" s="707"/>
      <c r="AJ36" s="707"/>
      <c r="AK36" s="707"/>
      <c r="AL36" s="707"/>
      <c r="AM36" s="707"/>
      <c r="AN36" s="707"/>
      <c r="AO36" s="707"/>
      <c r="AP36" s="707"/>
      <c r="AQ36" s="707"/>
      <c r="AR36" s="707"/>
      <c r="AS36" s="707"/>
      <c r="AT36" s="707"/>
      <c r="AU36" s="707"/>
      <c r="AV36" s="707"/>
      <c r="AW36" s="707"/>
      <c r="AX36" s="707"/>
      <c r="AY36" s="707"/>
      <c r="AZ36" s="707"/>
      <c r="BA36" s="707"/>
      <c r="BB36" s="707"/>
      <c r="BC36" s="707"/>
      <c r="BD36" s="707"/>
      <c r="BE36" s="707"/>
      <c r="BF36" s="707"/>
      <c r="BG36" s="707"/>
      <c r="BH36" s="707"/>
      <c r="BI36" s="707"/>
      <c r="BJ36" s="707"/>
      <c r="BK36" s="707"/>
      <c r="BL36" s="707"/>
      <c r="BM36" s="707"/>
      <c r="BN36" s="707"/>
      <c r="BO36" s="707"/>
      <c r="BP36" s="707"/>
      <c r="BQ36" s="707"/>
      <c r="BR36" s="707"/>
      <c r="BS36" s="707"/>
      <c r="BT36" s="707"/>
      <c r="BU36" s="707"/>
      <c r="BV36" s="707"/>
      <c r="BW36" s="707"/>
      <c r="BX36" s="707"/>
      <c r="BY36" s="707"/>
      <c r="BZ36" s="707"/>
      <c r="CA36" s="707"/>
      <c r="CB36" s="707"/>
      <c r="CC36" s="707"/>
      <c r="CD36" s="707"/>
      <c r="CE36" s="707"/>
      <c r="CF36" s="707"/>
      <c r="CG36" s="707"/>
      <c r="CH36" s="707"/>
      <c r="CI36" s="707"/>
      <c r="CJ36" s="707"/>
      <c r="CK36" s="707"/>
      <c r="CL36" s="707"/>
      <c r="CM36" s="707"/>
      <c r="CN36" s="707"/>
      <c r="CO36" s="707"/>
      <c r="CP36" s="707"/>
      <c r="CQ36" s="707"/>
      <c r="CR36" s="707"/>
      <c r="CS36" s="707"/>
      <c r="CT36" s="707"/>
      <c r="CU36" s="707"/>
      <c r="CV36" s="707"/>
      <c r="CW36" s="707"/>
      <c r="CX36" s="707"/>
      <c r="CY36" s="707"/>
      <c r="CZ36" s="707"/>
      <c r="DA36" s="707"/>
      <c r="DB36" s="707"/>
      <c r="DC36" s="707"/>
      <c r="DD36" s="707"/>
      <c r="DE36" s="707"/>
      <c r="DF36" s="707"/>
      <c r="DG36" s="707"/>
      <c r="DH36" s="707"/>
      <c r="DI36" s="707"/>
      <c r="DJ36" s="707"/>
      <c r="DK36" s="707"/>
      <c r="DL36" s="707"/>
      <c r="DM36" s="707"/>
      <c r="DN36" s="707"/>
      <c r="DO36" s="707"/>
      <c r="DP36" s="707"/>
      <c r="DQ36" s="707"/>
      <c r="DR36" s="707"/>
      <c r="DS36" s="707"/>
      <c r="DT36" s="707"/>
      <c r="DU36" s="707"/>
      <c r="DV36" s="707"/>
      <c r="DW36" s="707"/>
      <c r="DX36" s="683"/>
      <c r="DY36" s="684"/>
      <c r="DZ36" s="683"/>
      <c r="EA36" s="684"/>
      <c r="EB36" s="683"/>
      <c r="EC36" s="689"/>
      <c r="ED36" s="49"/>
      <c r="EE36" s="523">
        <v>0</v>
      </c>
      <c r="EF36" s="530">
        <v>0</v>
      </c>
      <c r="EG36" s="530">
        <v>0</v>
      </c>
      <c r="EH36" s="524">
        <v>0</v>
      </c>
      <c r="EI36" s="49"/>
      <c r="EJ36" s="49"/>
      <c r="EK36" s="525">
        <f t="shared" si="3"/>
        <v>0</v>
      </c>
      <c r="EL36" s="533">
        <f t="shared" si="0"/>
        <v>0</v>
      </c>
      <c r="EM36" s="533">
        <f t="shared" si="1"/>
        <v>0</v>
      </c>
      <c r="EN36" s="527">
        <f t="shared" si="2"/>
        <v>0</v>
      </c>
      <c r="EO36" s="49"/>
      <c r="EP36" s="49"/>
      <c r="EQ36" s="49"/>
      <c r="ER36" s="528"/>
      <c r="ES36" s="528"/>
      <c r="ET36" s="528"/>
      <c r="EU36" s="529"/>
      <c r="EV36" s="50"/>
    </row>
    <row r="37" spans="1:152" ht="9" customHeight="1" x14ac:dyDescent="0.2">
      <c r="A37" s="144"/>
      <c r="B37" s="108"/>
      <c r="C37" s="538"/>
      <c r="D37" s="538"/>
      <c r="E37" s="539"/>
      <c r="F37" s="834"/>
      <c r="G37" s="835"/>
      <c r="H37" s="650"/>
      <c r="I37" s="651"/>
      <c r="J37" s="650"/>
      <c r="K37" s="651"/>
      <c r="L37" s="650"/>
      <c r="M37" s="651"/>
      <c r="N37" s="650"/>
      <c r="O37" s="651"/>
      <c r="P37" s="650"/>
      <c r="Q37" s="651"/>
      <c r="R37" s="650"/>
      <c r="S37" s="651"/>
      <c r="T37" s="650"/>
      <c r="U37" s="651"/>
      <c r="V37" s="650"/>
      <c r="W37" s="651"/>
      <c r="X37" s="650"/>
      <c r="Y37" s="651"/>
      <c r="Z37" s="650"/>
      <c r="AA37" s="651"/>
      <c r="AB37" s="650"/>
      <c r="AC37" s="651"/>
      <c r="AD37" s="650"/>
      <c r="AE37" s="651"/>
      <c r="AF37" s="650"/>
      <c r="AG37" s="651"/>
      <c r="AH37" s="650"/>
      <c r="AI37" s="651"/>
      <c r="AJ37" s="650"/>
      <c r="AK37" s="651"/>
      <c r="AL37" s="650"/>
      <c r="AM37" s="651"/>
      <c r="AN37" s="650"/>
      <c r="AO37" s="651"/>
      <c r="AP37" s="650"/>
      <c r="AQ37" s="651"/>
      <c r="AR37" s="650"/>
      <c r="AS37" s="651"/>
      <c r="AT37" s="650"/>
      <c r="AU37" s="651"/>
      <c r="AV37" s="650"/>
      <c r="AW37" s="651"/>
      <c r="AX37" s="650"/>
      <c r="AY37" s="651"/>
      <c r="AZ37" s="650"/>
      <c r="BA37" s="651"/>
      <c r="BB37" s="650"/>
      <c r="BC37" s="651"/>
      <c r="BD37" s="650"/>
      <c r="BE37" s="651"/>
      <c r="BF37" s="650"/>
      <c r="BG37" s="651"/>
      <c r="BH37" s="650"/>
      <c r="BI37" s="651"/>
      <c r="BJ37" s="650"/>
      <c r="BK37" s="651"/>
      <c r="BL37" s="650"/>
      <c r="BM37" s="651"/>
      <c r="BN37" s="650"/>
      <c r="BO37" s="651"/>
      <c r="BP37" s="650"/>
      <c r="BQ37" s="651"/>
      <c r="BR37" s="650"/>
      <c r="BS37" s="651"/>
      <c r="BT37" s="650"/>
      <c r="BU37" s="651"/>
      <c r="BV37" s="650"/>
      <c r="BW37" s="651"/>
      <c r="BX37" s="650"/>
      <c r="BY37" s="651"/>
      <c r="BZ37" s="650"/>
      <c r="CA37" s="651"/>
      <c r="CB37" s="650"/>
      <c r="CC37" s="651"/>
      <c r="CD37" s="650"/>
      <c r="CE37" s="651"/>
      <c r="CF37" s="650"/>
      <c r="CG37" s="651"/>
      <c r="CH37" s="650"/>
      <c r="CI37" s="651"/>
      <c r="CJ37" s="650"/>
      <c r="CK37" s="651"/>
      <c r="CL37" s="650"/>
      <c r="CM37" s="651"/>
      <c r="CN37" s="650"/>
      <c r="CO37" s="651"/>
      <c r="CP37" s="650"/>
      <c r="CQ37" s="651"/>
      <c r="CR37" s="650"/>
      <c r="CS37" s="651"/>
      <c r="CT37" s="650"/>
      <c r="CU37" s="651"/>
      <c r="CV37" s="650"/>
      <c r="CW37" s="651"/>
      <c r="CX37" s="650"/>
      <c r="CY37" s="651"/>
      <c r="CZ37" s="650"/>
      <c r="DA37" s="651"/>
      <c r="DB37" s="650"/>
      <c r="DC37" s="651"/>
      <c r="DD37" s="650"/>
      <c r="DE37" s="651"/>
      <c r="DF37" s="650"/>
      <c r="DG37" s="651"/>
      <c r="DH37" s="650"/>
      <c r="DI37" s="651"/>
      <c r="DJ37" s="650"/>
      <c r="DK37" s="651"/>
      <c r="DL37" s="650"/>
      <c r="DM37" s="651"/>
      <c r="DN37" s="650"/>
      <c r="DO37" s="651"/>
      <c r="DP37" s="650"/>
      <c r="DQ37" s="651"/>
      <c r="DR37" s="650"/>
      <c r="DS37" s="651"/>
      <c r="DT37" s="650"/>
      <c r="DU37" s="651"/>
      <c r="DV37" s="650"/>
      <c r="DW37" s="651"/>
      <c r="DX37" s="650"/>
      <c r="DY37" s="651"/>
      <c r="DZ37" s="650"/>
      <c r="EA37" s="651"/>
      <c r="EB37" s="650"/>
      <c r="EC37" s="706"/>
      <c r="ED37" s="49"/>
      <c r="EE37" s="523">
        <v>0</v>
      </c>
      <c r="EF37" s="530">
        <v>0</v>
      </c>
      <c r="EG37" s="530">
        <v>0</v>
      </c>
      <c r="EH37" s="524">
        <v>0</v>
      </c>
      <c r="EI37" s="49"/>
      <c r="EJ37" s="49"/>
      <c r="EK37" s="32">
        <f t="shared" si="3"/>
        <v>0</v>
      </c>
      <c r="EL37" s="535">
        <f t="shared" si="0"/>
        <v>0</v>
      </c>
      <c r="EM37" s="535">
        <f t="shared" si="1"/>
        <v>0</v>
      </c>
      <c r="EN37" s="34">
        <f t="shared" si="2"/>
        <v>0</v>
      </c>
      <c r="EO37" s="49"/>
      <c r="EP37" s="49"/>
      <c r="EQ37" s="49"/>
      <c r="ER37" s="519"/>
      <c r="ES37" s="519"/>
      <c r="ET37" s="519"/>
      <c r="EU37" s="482"/>
      <c r="EV37" s="50"/>
    </row>
    <row r="38" spans="1:152" ht="9" customHeight="1" x14ac:dyDescent="0.2">
      <c r="A38" s="188"/>
      <c r="B38" s="113" t="s">
        <v>188</v>
      </c>
      <c r="C38" s="106" t="s">
        <v>189</v>
      </c>
      <c r="D38" s="106" t="s">
        <v>190</v>
      </c>
      <c r="E38" s="536" t="s">
        <v>188</v>
      </c>
      <c r="F38" s="836"/>
      <c r="G38" s="836"/>
      <c r="H38" s="707"/>
      <c r="I38" s="707"/>
      <c r="J38" s="707"/>
      <c r="K38" s="707"/>
      <c r="L38" s="707"/>
      <c r="M38" s="707"/>
      <c r="N38" s="707"/>
      <c r="O38" s="707"/>
      <c r="P38" s="707"/>
      <c r="Q38" s="707"/>
      <c r="R38" s="707"/>
      <c r="S38" s="707"/>
      <c r="T38" s="707"/>
      <c r="U38" s="707"/>
      <c r="V38" s="707"/>
      <c r="W38" s="707"/>
      <c r="X38" s="707"/>
      <c r="Y38" s="707"/>
      <c r="Z38" s="707"/>
      <c r="AA38" s="707"/>
      <c r="AB38" s="707"/>
      <c r="AC38" s="707"/>
      <c r="AD38" s="707"/>
      <c r="AE38" s="707"/>
      <c r="AF38" s="707"/>
      <c r="AG38" s="707"/>
      <c r="AH38" s="707"/>
      <c r="AI38" s="707"/>
      <c r="AJ38" s="707"/>
      <c r="AK38" s="707"/>
      <c r="AL38" s="707"/>
      <c r="AM38" s="707"/>
      <c r="AN38" s="707"/>
      <c r="AO38" s="707"/>
      <c r="AP38" s="707"/>
      <c r="AQ38" s="707"/>
      <c r="AR38" s="707"/>
      <c r="AS38" s="707"/>
      <c r="AT38" s="707"/>
      <c r="AU38" s="707"/>
      <c r="AV38" s="707"/>
      <c r="AW38" s="707"/>
      <c r="AX38" s="707"/>
      <c r="AY38" s="707"/>
      <c r="AZ38" s="707"/>
      <c r="BA38" s="707"/>
      <c r="BB38" s="707"/>
      <c r="BC38" s="707"/>
      <c r="BD38" s="707"/>
      <c r="BE38" s="707"/>
      <c r="BF38" s="707"/>
      <c r="BG38" s="707"/>
      <c r="BH38" s="707"/>
      <c r="BI38" s="707"/>
      <c r="BJ38" s="707"/>
      <c r="BK38" s="707"/>
      <c r="BL38" s="707"/>
      <c r="BM38" s="707"/>
      <c r="BN38" s="707"/>
      <c r="BO38" s="707"/>
      <c r="BP38" s="707"/>
      <c r="BQ38" s="707"/>
      <c r="BR38" s="707"/>
      <c r="BS38" s="707"/>
      <c r="BT38" s="707"/>
      <c r="BU38" s="707"/>
      <c r="BV38" s="707"/>
      <c r="BW38" s="707"/>
      <c r="BX38" s="707"/>
      <c r="BY38" s="707"/>
      <c r="BZ38" s="707"/>
      <c r="CA38" s="707"/>
      <c r="CB38" s="707"/>
      <c r="CC38" s="707"/>
      <c r="CD38" s="707"/>
      <c r="CE38" s="707"/>
      <c r="CF38" s="707"/>
      <c r="CG38" s="707"/>
      <c r="CH38" s="707"/>
      <c r="CI38" s="707"/>
      <c r="CJ38" s="707"/>
      <c r="CK38" s="707"/>
      <c r="CL38" s="707"/>
      <c r="CM38" s="707"/>
      <c r="CN38" s="707"/>
      <c r="CO38" s="707"/>
      <c r="CP38" s="707"/>
      <c r="CQ38" s="707"/>
      <c r="CR38" s="707"/>
      <c r="CS38" s="707"/>
      <c r="CT38" s="707"/>
      <c r="CU38" s="707"/>
      <c r="CV38" s="707"/>
      <c r="CW38" s="707"/>
      <c r="CX38" s="707"/>
      <c r="CY38" s="707"/>
      <c r="CZ38" s="707"/>
      <c r="DA38" s="707"/>
      <c r="DB38" s="707"/>
      <c r="DC38" s="707"/>
      <c r="DD38" s="707"/>
      <c r="DE38" s="707"/>
      <c r="DF38" s="707"/>
      <c r="DG38" s="707"/>
      <c r="DH38" s="707"/>
      <c r="DI38" s="707"/>
      <c r="DJ38" s="707"/>
      <c r="DK38" s="707"/>
      <c r="DL38" s="707"/>
      <c r="DM38" s="707"/>
      <c r="DN38" s="707"/>
      <c r="DO38" s="707"/>
      <c r="DP38" s="707"/>
      <c r="DQ38" s="707"/>
      <c r="DR38" s="707"/>
      <c r="DS38" s="707"/>
      <c r="DT38" s="707"/>
      <c r="DU38" s="707"/>
      <c r="DV38" s="707"/>
      <c r="DW38" s="707"/>
      <c r="DX38" s="683"/>
      <c r="DY38" s="684"/>
      <c r="DZ38" s="683"/>
      <c r="EA38" s="684"/>
      <c r="EB38" s="683"/>
      <c r="EC38" s="689"/>
      <c r="ED38" s="49"/>
      <c r="EE38" s="523">
        <v>0</v>
      </c>
      <c r="EF38" s="530">
        <v>0</v>
      </c>
      <c r="EG38" s="530">
        <v>0</v>
      </c>
      <c r="EH38" s="524">
        <v>0</v>
      </c>
      <c r="EI38" s="49"/>
      <c r="EJ38" s="49"/>
      <c r="EK38" s="525">
        <f t="shared" si="3"/>
        <v>0</v>
      </c>
      <c r="EL38" s="533">
        <f t="shared" si="0"/>
        <v>0</v>
      </c>
      <c r="EM38" s="533">
        <f t="shared" si="1"/>
        <v>0</v>
      </c>
      <c r="EN38" s="527">
        <f t="shared" si="2"/>
        <v>0</v>
      </c>
      <c r="EO38" s="49"/>
      <c r="EP38" s="49"/>
      <c r="EQ38" s="49"/>
      <c r="ER38" s="528"/>
      <c r="ES38" s="528"/>
      <c r="ET38" s="528"/>
      <c r="EU38" s="529"/>
      <c r="EV38" s="50"/>
    </row>
    <row r="39" spans="1:152" ht="9" customHeight="1" x14ac:dyDescent="0.2">
      <c r="A39" s="144"/>
      <c r="B39" s="108"/>
      <c r="C39" s="109"/>
      <c r="D39" s="538"/>
      <c r="E39" s="539"/>
      <c r="F39" s="834"/>
      <c r="G39" s="835"/>
      <c r="H39" s="650"/>
      <c r="I39" s="651"/>
      <c r="J39" s="650"/>
      <c r="K39" s="651"/>
      <c r="L39" s="650"/>
      <c r="M39" s="651"/>
      <c r="N39" s="650"/>
      <c r="O39" s="651"/>
      <c r="P39" s="650"/>
      <c r="Q39" s="651"/>
      <c r="R39" s="650"/>
      <c r="S39" s="651"/>
      <c r="T39" s="650"/>
      <c r="U39" s="651"/>
      <c r="V39" s="650"/>
      <c r="W39" s="651"/>
      <c r="X39" s="650"/>
      <c r="Y39" s="651"/>
      <c r="Z39" s="650"/>
      <c r="AA39" s="651"/>
      <c r="AB39" s="650"/>
      <c r="AC39" s="651"/>
      <c r="AD39" s="650"/>
      <c r="AE39" s="651"/>
      <c r="AF39" s="650"/>
      <c r="AG39" s="651"/>
      <c r="AH39" s="650"/>
      <c r="AI39" s="651"/>
      <c r="AJ39" s="650"/>
      <c r="AK39" s="651"/>
      <c r="AL39" s="650"/>
      <c r="AM39" s="651"/>
      <c r="AN39" s="650"/>
      <c r="AO39" s="651"/>
      <c r="AP39" s="650"/>
      <c r="AQ39" s="651"/>
      <c r="AR39" s="650"/>
      <c r="AS39" s="651"/>
      <c r="AT39" s="650"/>
      <c r="AU39" s="651"/>
      <c r="AV39" s="650"/>
      <c r="AW39" s="651"/>
      <c r="AX39" s="650"/>
      <c r="AY39" s="651"/>
      <c r="AZ39" s="650"/>
      <c r="BA39" s="651"/>
      <c r="BB39" s="650"/>
      <c r="BC39" s="651"/>
      <c r="BD39" s="650"/>
      <c r="BE39" s="651"/>
      <c r="BF39" s="650"/>
      <c r="BG39" s="651"/>
      <c r="BH39" s="650"/>
      <c r="BI39" s="651"/>
      <c r="BJ39" s="650"/>
      <c r="BK39" s="651"/>
      <c r="BL39" s="650"/>
      <c r="BM39" s="651"/>
      <c r="BN39" s="650"/>
      <c r="BO39" s="651"/>
      <c r="BP39" s="650"/>
      <c r="BQ39" s="651"/>
      <c r="BR39" s="650"/>
      <c r="BS39" s="651"/>
      <c r="BT39" s="650"/>
      <c r="BU39" s="651"/>
      <c r="BV39" s="650"/>
      <c r="BW39" s="651"/>
      <c r="BX39" s="650"/>
      <c r="BY39" s="651"/>
      <c r="BZ39" s="650"/>
      <c r="CA39" s="651"/>
      <c r="CB39" s="650"/>
      <c r="CC39" s="651"/>
      <c r="CD39" s="650"/>
      <c r="CE39" s="651"/>
      <c r="CF39" s="650"/>
      <c r="CG39" s="651"/>
      <c r="CH39" s="650"/>
      <c r="CI39" s="651"/>
      <c r="CJ39" s="650"/>
      <c r="CK39" s="651"/>
      <c r="CL39" s="650"/>
      <c r="CM39" s="651"/>
      <c r="CN39" s="650"/>
      <c r="CO39" s="651"/>
      <c r="CP39" s="650"/>
      <c r="CQ39" s="651"/>
      <c r="CR39" s="650"/>
      <c r="CS39" s="651"/>
      <c r="CT39" s="650"/>
      <c r="CU39" s="651"/>
      <c r="CV39" s="650"/>
      <c r="CW39" s="651"/>
      <c r="CX39" s="650"/>
      <c r="CY39" s="651"/>
      <c r="CZ39" s="650"/>
      <c r="DA39" s="651"/>
      <c r="DB39" s="650"/>
      <c r="DC39" s="651"/>
      <c r="DD39" s="650"/>
      <c r="DE39" s="651"/>
      <c r="DF39" s="650"/>
      <c r="DG39" s="651"/>
      <c r="DH39" s="650"/>
      <c r="DI39" s="651"/>
      <c r="DJ39" s="650"/>
      <c r="DK39" s="651"/>
      <c r="DL39" s="650"/>
      <c r="DM39" s="651"/>
      <c r="DN39" s="650"/>
      <c r="DO39" s="651"/>
      <c r="DP39" s="650"/>
      <c r="DQ39" s="651"/>
      <c r="DR39" s="650"/>
      <c r="DS39" s="651"/>
      <c r="DT39" s="650"/>
      <c r="DU39" s="651"/>
      <c r="DV39" s="650"/>
      <c r="DW39" s="651"/>
      <c r="DX39" s="650"/>
      <c r="DY39" s="651"/>
      <c r="DZ39" s="650"/>
      <c r="EA39" s="651"/>
      <c r="EB39" s="650"/>
      <c r="EC39" s="706"/>
      <c r="ED39" s="49"/>
      <c r="EE39" s="523">
        <v>0</v>
      </c>
      <c r="EF39" s="530">
        <v>0</v>
      </c>
      <c r="EG39" s="530">
        <v>0</v>
      </c>
      <c r="EH39" s="524">
        <v>0</v>
      </c>
      <c r="EI39" s="49"/>
      <c r="EJ39" s="49"/>
      <c r="EK39" s="32">
        <f t="shared" si="3"/>
        <v>0</v>
      </c>
      <c r="EL39" s="535">
        <f t="shared" si="0"/>
        <v>0</v>
      </c>
      <c r="EM39" s="535">
        <f t="shared" si="1"/>
        <v>0</v>
      </c>
      <c r="EN39" s="34">
        <f t="shared" si="2"/>
        <v>0</v>
      </c>
      <c r="EO39" s="49"/>
      <c r="EP39" s="49"/>
      <c r="EQ39" s="49"/>
      <c r="ER39" s="519"/>
      <c r="ES39" s="519"/>
      <c r="ET39" s="519"/>
      <c r="EU39" s="482"/>
      <c r="EV39" s="50"/>
    </row>
    <row r="40" spans="1:152" ht="9" customHeight="1" x14ac:dyDescent="0.2">
      <c r="A40" s="144"/>
      <c r="B40" s="105" t="s">
        <v>188</v>
      </c>
      <c r="C40" s="106" t="s">
        <v>189</v>
      </c>
      <c r="D40" s="106" t="s">
        <v>188</v>
      </c>
      <c r="E40" s="537" t="s">
        <v>188</v>
      </c>
      <c r="F40" s="832"/>
      <c r="G40" s="833"/>
      <c r="H40" s="707"/>
      <c r="I40" s="707"/>
      <c r="J40" s="707"/>
      <c r="K40" s="707"/>
      <c r="L40" s="707"/>
      <c r="M40" s="707"/>
      <c r="N40" s="707"/>
      <c r="O40" s="707"/>
      <c r="P40" s="707"/>
      <c r="Q40" s="707"/>
      <c r="R40" s="707"/>
      <c r="S40" s="707"/>
      <c r="T40" s="707"/>
      <c r="U40" s="707"/>
      <c r="V40" s="707"/>
      <c r="W40" s="707"/>
      <c r="X40" s="707"/>
      <c r="Y40" s="707"/>
      <c r="Z40" s="707"/>
      <c r="AA40" s="707"/>
      <c r="AB40" s="707"/>
      <c r="AC40" s="707"/>
      <c r="AD40" s="707"/>
      <c r="AE40" s="707"/>
      <c r="AF40" s="707"/>
      <c r="AG40" s="707"/>
      <c r="AH40" s="707"/>
      <c r="AI40" s="707"/>
      <c r="AJ40" s="707"/>
      <c r="AK40" s="707"/>
      <c r="AL40" s="707"/>
      <c r="AM40" s="707"/>
      <c r="AN40" s="707"/>
      <c r="AO40" s="707"/>
      <c r="AP40" s="707"/>
      <c r="AQ40" s="707"/>
      <c r="AR40" s="707"/>
      <c r="AS40" s="707"/>
      <c r="AT40" s="707"/>
      <c r="AU40" s="707"/>
      <c r="AV40" s="707"/>
      <c r="AW40" s="707"/>
      <c r="AX40" s="707"/>
      <c r="AY40" s="707"/>
      <c r="AZ40" s="707"/>
      <c r="BA40" s="707"/>
      <c r="BB40" s="707"/>
      <c r="BC40" s="707"/>
      <c r="BD40" s="707"/>
      <c r="BE40" s="707"/>
      <c r="BF40" s="707"/>
      <c r="BG40" s="707"/>
      <c r="BH40" s="707"/>
      <c r="BI40" s="707"/>
      <c r="BJ40" s="707"/>
      <c r="BK40" s="707"/>
      <c r="BL40" s="707"/>
      <c r="BM40" s="707"/>
      <c r="BN40" s="707"/>
      <c r="BO40" s="707"/>
      <c r="BP40" s="707"/>
      <c r="BQ40" s="707"/>
      <c r="BR40" s="707"/>
      <c r="BS40" s="707"/>
      <c r="BT40" s="707"/>
      <c r="BU40" s="707"/>
      <c r="BV40" s="707"/>
      <c r="BW40" s="707"/>
      <c r="BX40" s="707"/>
      <c r="BY40" s="707"/>
      <c r="BZ40" s="707"/>
      <c r="CA40" s="707"/>
      <c r="CB40" s="707"/>
      <c r="CC40" s="707"/>
      <c r="CD40" s="707"/>
      <c r="CE40" s="707"/>
      <c r="CF40" s="707"/>
      <c r="CG40" s="707"/>
      <c r="CH40" s="707"/>
      <c r="CI40" s="707"/>
      <c r="CJ40" s="707"/>
      <c r="CK40" s="707"/>
      <c r="CL40" s="707"/>
      <c r="CM40" s="707"/>
      <c r="CN40" s="707"/>
      <c r="CO40" s="707"/>
      <c r="CP40" s="707"/>
      <c r="CQ40" s="707"/>
      <c r="CR40" s="707"/>
      <c r="CS40" s="707"/>
      <c r="CT40" s="707"/>
      <c r="CU40" s="707"/>
      <c r="CV40" s="707"/>
      <c r="CW40" s="707"/>
      <c r="CX40" s="707"/>
      <c r="CY40" s="707"/>
      <c r="CZ40" s="707"/>
      <c r="DA40" s="707"/>
      <c r="DB40" s="707"/>
      <c r="DC40" s="707"/>
      <c r="DD40" s="707"/>
      <c r="DE40" s="707"/>
      <c r="DF40" s="707"/>
      <c r="DG40" s="707"/>
      <c r="DH40" s="707"/>
      <c r="DI40" s="707"/>
      <c r="DJ40" s="707"/>
      <c r="DK40" s="707"/>
      <c r="DL40" s="707"/>
      <c r="DM40" s="707"/>
      <c r="DN40" s="707"/>
      <c r="DO40" s="707"/>
      <c r="DP40" s="707"/>
      <c r="DQ40" s="707"/>
      <c r="DR40" s="707"/>
      <c r="DS40" s="707"/>
      <c r="DT40" s="707"/>
      <c r="DU40" s="707"/>
      <c r="DV40" s="707"/>
      <c r="DW40" s="707"/>
      <c r="DX40" s="683"/>
      <c r="DY40" s="684"/>
      <c r="DZ40" s="683"/>
      <c r="EA40" s="684"/>
      <c r="EB40" s="683"/>
      <c r="EC40" s="689"/>
      <c r="ED40" s="49"/>
      <c r="EE40" s="523">
        <v>0</v>
      </c>
      <c r="EF40" s="530">
        <v>0</v>
      </c>
      <c r="EG40" s="530">
        <v>0</v>
      </c>
      <c r="EH40" s="524">
        <v>0</v>
      </c>
      <c r="EI40" s="49"/>
      <c r="EJ40" s="49"/>
      <c r="EK40" s="525">
        <f t="shared" si="3"/>
        <v>0</v>
      </c>
      <c r="EL40" s="533">
        <f t="shared" si="0"/>
        <v>0</v>
      </c>
      <c r="EM40" s="533">
        <f t="shared" si="1"/>
        <v>0</v>
      </c>
      <c r="EN40" s="527">
        <f t="shared" si="2"/>
        <v>0</v>
      </c>
      <c r="EO40" s="49"/>
      <c r="EP40" s="49"/>
      <c r="EQ40" s="49"/>
      <c r="ER40" s="528"/>
      <c r="ES40" s="528"/>
      <c r="ET40" s="528"/>
      <c r="EU40" s="528"/>
      <c r="EV40" s="50"/>
    </row>
    <row r="41" spans="1:152" ht="9" customHeight="1" x14ac:dyDescent="0.2">
      <c r="A41" s="144"/>
      <c r="B41" s="108"/>
      <c r="C41" s="109"/>
      <c r="D41" s="538"/>
      <c r="E41" s="539"/>
      <c r="F41" s="541"/>
      <c r="G41" s="541"/>
      <c r="H41" s="650"/>
      <c r="I41" s="651"/>
      <c r="J41" s="650"/>
      <c r="K41" s="651"/>
      <c r="L41" s="650"/>
      <c r="M41" s="651"/>
      <c r="N41" s="650"/>
      <c r="O41" s="651"/>
      <c r="P41" s="650"/>
      <c r="Q41" s="651"/>
      <c r="R41" s="650"/>
      <c r="S41" s="651"/>
      <c r="T41" s="650"/>
      <c r="U41" s="651"/>
      <c r="V41" s="650"/>
      <c r="W41" s="651"/>
      <c r="X41" s="650"/>
      <c r="Y41" s="651"/>
      <c r="Z41" s="650"/>
      <c r="AA41" s="651"/>
      <c r="AB41" s="650"/>
      <c r="AC41" s="651"/>
      <c r="AD41" s="650"/>
      <c r="AE41" s="651"/>
      <c r="AF41" s="650"/>
      <c r="AG41" s="651"/>
      <c r="AH41" s="650"/>
      <c r="AI41" s="651"/>
      <c r="AJ41" s="650"/>
      <c r="AK41" s="651"/>
      <c r="AL41" s="650"/>
      <c r="AM41" s="651"/>
      <c r="AN41" s="650"/>
      <c r="AO41" s="651"/>
      <c r="AP41" s="650"/>
      <c r="AQ41" s="651"/>
      <c r="AR41" s="650"/>
      <c r="AS41" s="651"/>
      <c r="AT41" s="650"/>
      <c r="AU41" s="651"/>
      <c r="AV41" s="650"/>
      <c r="AW41" s="651"/>
      <c r="AX41" s="650"/>
      <c r="AY41" s="651"/>
      <c r="AZ41" s="650"/>
      <c r="BA41" s="651"/>
      <c r="BB41" s="650"/>
      <c r="BC41" s="651"/>
      <c r="BD41" s="650"/>
      <c r="BE41" s="651"/>
      <c r="BF41" s="650"/>
      <c r="BG41" s="651"/>
      <c r="BH41" s="650"/>
      <c r="BI41" s="651"/>
      <c r="BJ41" s="650"/>
      <c r="BK41" s="651"/>
      <c r="BL41" s="650"/>
      <c r="BM41" s="651"/>
      <c r="BN41" s="650"/>
      <c r="BO41" s="651"/>
      <c r="BP41" s="650"/>
      <c r="BQ41" s="651"/>
      <c r="BR41" s="650"/>
      <c r="BS41" s="651"/>
      <c r="BT41" s="650"/>
      <c r="BU41" s="651"/>
      <c r="BV41" s="650"/>
      <c r="BW41" s="651"/>
      <c r="BX41" s="650"/>
      <c r="BY41" s="651"/>
      <c r="BZ41" s="650"/>
      <c r="CA41" s="651"/>
      <c r="CB41" s="650"/>
      <c r="CC41" s="651"/>
      <c r="CD41" s="650"/>
      <c r="CE41" s="651"/>
      <c r="CF41" s="650"/>
      <c r="CG41" s="651"/>
      <c r="CH41" s="650"/>
      <c r="CI41" s="651"/>
      <c r="CJ41" s="650"/>
      <c r="CK41" s="651"/>
      <c r="CL41" s="650"/>
      <c r="CM41" s="651"/>
      <c r="CN41" s="650"/>
      <c r="CO41" s="651"/>
      <c r="CP41" s="650"/>
      <c r="CQ41" s="651"/>
      <c r="CR41" s="650"/>
      <c r="CS41" s="651"/>
      <c r="CT41" s="650"/>
      <c r="CU41" s="651"/>
      <c r="CV41" s="650"/>
      <c r="CW41" s="651"/>
      <c r="CX41" s="650"/>
      <c r="CY41" s="651"/>
      <c r="CZ41" s="650"/>
      <c r="DA41" s="651"/>
      <c r="DB41" s="650"/>
      <c r="DC41" s="651"/>
      <c r="DD41" s="650"/>
      <c r="DE41" s="651"/>
      <c r="DF41" s="650"/>
      <c r="DG41" s="651"/>
      <c r="DH41" s="650"/>
      <c r="DI41" s="651"/>
      <c r="DJ41" s="650"/>
      <c r="DK41" s="651"/>
      <c r="DL41" s="650"/>
      <c r="DM41" s="651"/>
      <c r="DN41" s="650"/>
      <c r="DO41" s="651"/>
      <c r="DP41" s="650"/>
      <c r="DQ41" s="651"/>
      <c r="DR41" s="650"/>
      <c r="DS41" s="651"/>
      <c r="DT41" s="650"/>
      <c r="DU41" s="651"/>
      <c r="DV41" s="650"/>
      <c r="DW41" s="651"/>
      <c r="DX41" s="650"/>
      <c r="DY41" s="651"/>
      <c r="DZ41" s="650"/>
      <c r="EA41" s="651"/>
      <c r="EB41" s="650"/>
      <c r="EC41" s="706"/>
      <c r="ED41" s="49"/>
      <c r="EE41" s="523">
        <v>0</v>
      </c>
      <c r="EF41" s="530">
        <v>0</v>
      </c>
      <c r="EG41" s="530">
        <v>0</v>
      </c>
      <c r="EH41" s="524">
        <v>0</v>
      </c>
      <c r="EI41" s="49"/>
      <c r="EJ41" s="49"/>
      <c r="EK41" s="32">
        <f t="shared" si="3"/>
        <v>0</v>
      </c>
      <c r="EL41" s="535">
        <f t="shared" si="0"/>
        <v>0</v>
      </c>
      <c r="EM41" s="535">
        <f t="shared" si="1"/>
        <v>0</v>
      </c>
      <c r="EN41" s="34">
        <f t="shared" si="2"/>
        <v>0</v>
      </c>
      <c r="EO41" s="49"/>
      <c r="EP41" s="49"/>
      <c r="EQ41" s="49"/>
      <c r="ER41" s="519"/>
      <c r="ES41" s="519"/>
      <c r="ET41" s="519"/>
      <c r="EU41" s="519"/>
      <c r="EV41" s="50"/>
    </row>
    <row r="42" spans="1:152" ht="9" customHeight="1" x14ac:dyDescent="0.2">
      <c r="A42" s="144"/>
      <c r="B42" s="105" t="s">
        <v>188</v>
      </c>
      <c r="C42" s="106" t="s">
        <v>189</v>
      </c>
      <c r="D42" s="106" t="s">
        <v>188</v>
      </c>
      <c r="E42" s="537" t="s">
        <v>188</v>
      </c>
      <c r="F42" s="832"/>
      <c r="G42" s="833"/>
      <c r="H42" s="707"/>
      <c r="I42" s="707"/>
      <c r="J42" s="707"/>
      <c r="K42" s="707"/>
      <c r="L42" s="707"/>
      <c r="M42" s="707"/>
      <c r="N42" s="707"/>
      <c r="O42" s="707"/>
      <c r="P42" s="707"/>
      <c r="Q42" s="707"/>
      <c r="R42" s="707"/>
      <c r="S42" s="707"/>
      <c r="T42" s="707"/>
      <c r="U42" s="707"/>
      <c r="V42" s="707"/>
      <c r="W42" s="707"/>
      <c r="X42" s="707"/>
      <c r="Y42" s="707"/>
      <c r="Z42" s="707"/>
      <c r="AA42" s="707"/>
      <c r="AB42" s="707"/>
      <c r="AC42" s="707"/>
      <c r="AD42" s="707"/>
      <c r="AE42" s="707"/>
      <c r="AF42" s="707"/>
      <c r="AG42" s="707"/>
      <c r="AH42" s="707"/>
      <c r="AI42" s="707"/>
      <c r="AJ42" s="707"/>
      <c r="AK42" s="707"/>
      <c r="AL42" s="707"/>
      <c r="AM42" s="707"/>
      <c r="AN42" s="707"/>
      <c r="AO42" s="707"/>
      <c r="AP42" s="707"/>
      <c r="AQ42" s="707"/>
      <c r="AR42" s="707"/>
      <c r="AS42" s="707"/>
      <c r="AT42" s="707"/>
      <c r="AU42" s="707"/>
      <c r="AV42" s="707"/>
      <c r="AW42" s="707"/>
      <c r="AX42" s="707"/>
      <c r="AY42" s="707"/>
      <c r="AZ42" s="707"/>
      <c r="BA42" s="707"/>
      <c r="BB42" s="707"/>
      <c r="BC42" s="707"/>
      <c r="BD42" s="707"/>
      <c r="BE42" s="707"/>
      <c r="BF42" s="707"/>
      <c r="BG42" s="707"/>
      <c r="BH42" s="707"/>
      <c r="BI42" s="707"/>
      <c r="BJ42" s="707"/>
      <c r="BK42" s="707"/>
      <c r="BL42" s="707"/>
      <c r="BM42" s="707"/>
      <c r="BN42" s="707"/>
      <c r="BO42" s="707"/>
      <c r="BP42" s="707"/>
      <c r="BQ42" s="707"/>
      <c r="BR42" s="707"/>
      <c r="BS42" s="707"/>
      <c r="BT42" s="707"/>
      <c r="BU42" s="707"/>
      <c r="BV42" s="707"/>
      <c r="BW42" s="707"/>
      <c r="BX42" s="707"/>
      <c r="BY42" s="707"/>
      <c r="BZ42" s="707"/>
      <c r="CA42" s="707"/>
      <c r="CB42" s="707"/>
      <c r="CC42" s="707"/>
      <c r="CD42" s="707"/>
      <c r="CE42" s="707"/>
      <c r="CF42" s="707"/>
      <c r="CG42" s="707"/>
      <c r="CH42" s="707"/>
      <c r="CI42" s="707"/>
      <c r="CJ42" s="707"/>
      <c r="CK42" s="707"/>
      <c r="CL42" s="707"/>
      <c r="CM42" s="707"/>
      <c r="CN42" s="707"/>
      <c r="CO42" s="707"/>
      <c r="CP42" s="707"/>
      <c r="CQ42" s="707"/>
      <c r="CR42" s="707"/>
      <c r="CS42" s="707"/>
      <c r="CT42" s="707"/>
      <c r="CU42" s="707"/>
      <c r="CV42" s="707"/>
      <c r="CW42" s="707"/>
      <c r="CX42" s="707"/>
      <c r="CY42" s="707"/>
      <c r="CZ42" s="707"/>
      <c r="DA42" s="707"/>
      <c r="DB42" s="707"/>
      <c r="DC42" s="707"/>
      <c r="DD42" s="707"/>
      <c r="DE42" s="707"/>
      <c r="DF42" s="707"/>
      <c r="DG42" s="707"/>
      <c r="DH42" s="707"/>
      <c r="DI42" s="707"/>
      <c r="DJ42" s="707"/>
      <c r="DK42" s="707"/>
      <c r="DL42" s="707"/>
      <c r="DM42" s="707"/>
      <c r="DN42" s="707"/>
      <c r="DO42" s="707"/>
      <c r="DP42" s="707"/>
      <c r="DQ42" s="707"/>
      <c r="DR42" s="707"/>
      <c r="DS42" s="707"/>
      <c r="DT42" s="707"/>
      <c r="DU42" s="707"/>
      <c r="DV42" s="707"/>
      <c r="DW42" s="707"/>
      <c r="DX42" s="683"/>
      <c r="DY42" s="684"/>
      <c r="DZ42" s="683"/>
      <c r="EA42" s="684"/>
      <c r="EB42" s="683"/>
      <c r="EC42" s="689"/>
      <c r="ED42" s="49"/>
      <c r="EE42" s="523">
        <v>0</v>
      </c>
      <c r="EF42" s="530">
        <v>0</v>
      </c>
      <c r="EG42" s="530">
        <v>0</v>
      </c>
      <c r="EH42" s="524">
        <v>0</v>
      </c>
      <c r="EI42" s="49"/>
      <c r="EJ42" s="49"/>
      <c r="EK42" s="525">
        <f t="shared" si="3"/>
        <v>0</v>
      </c>
      <c r="EL42" s="533">
        <f t="shared" si="0"/>
        <v>0</v>
      </c>
      <c r="EM42" s="533">
        <f t="shared" si="1"/>
        <v>0</v>
      </c>
      <c r="EN42" s="527">
        <f t="shared" si="2"/>
        <v>0</v>
      </c>
      <c r="EO42" s="49"/>
      <c r="EP42" s="49"/>
      <c r="EQ42" s="49"/>
      <c r="ER42" s="528"/>
      <c r="ES42" s="528"/>
      <c r="ET42" s="528"/>
      <c r="EU42" s="528"/>
      <c r="EV42" s="50"/>
    </row>
    <row r="43" spans="1:152" ht="9" customHeight="1" x14ac:dyDescent="0.2">
      <c r="A43" s="144"/>
      <c r="B43" s="108"/>
      <c r="C43" s="109"/>
      <c r="D43" s="538"/>
      <c r="E43" s="539"/>
      <c r="F43" s="541"/>
      <c r="G43" s="541"/>
      <c r="H43" s="650"/>
      <c r="I43" s="651"/>
      <c r="J43" s="650"/>
      <c r="K43" s="651"/>
      <c r="L43" s="650"/>
      <c r="M43" s="651"/>
      <c r="N43" s="650"/>
      <c r="O43" s="651"/>
      <c r="P43" s="650"/>
      <c r="Q43" s="651"/>
      <c r="R43" s="650"/>
      <c r="S43" s="651"/>
      <c r="T43" s="650"/>
      <c r="U43" s="651"/>
      <c r="V43" s="650"/>
      <c r="W43" s="651"/>
      <c r="X43" s="650"/>
      <c r="Y43" s="651"/>
      <c r="Z43" s="650"/>
      <c r="AA43" s="651"/>
      <c r="AB43" s="650"/>
      <c r="AC43" s="651"/>
      <c r="AD43" s="650"/>
      <c r="AE43" s="651"/>
      <c r="AF43" s="650"/>
      <c r="AG43" s="651"/>
      <c r="AH43" s="650"/>
      <c r="AI43" s="651"/>
      <c r="AJ43" s="650"/>
      <c r="AK43" s="651"/>
      <c r="AL43" s="650"/>
      <c r="AM43" s="651"/>
      <c r="AN43" s="650"/>
      <c r="AO43" s="651"/>
      <c r="AP43" s="650"/>
      <c r="AQ43" s="651"/>
      <c r="AR43" s="650"/>
      <c r="AS43" s="651"/>
      <c r="AT43" s="650"/>
      <c r="AU43" s="651"/>
      <c r="AV43" s="650"/>
      <c r="AW43" s="651"/>
      <c r="AX43" s="650"/>
      <c r="AY43" s="651"/>
      <c r="AZ43" s="650"/>
      <c r="BA43" s="651"/>
      <c r="BB43" s="650"/>
      <c r="BC43" s="651"/>
      <c r="BD43" s="650"/>
      <c r="BE43" s="651"/>
      <c r="BF43" s="650"/>
      <c r="BG43" s="651"/>
      <c r="BH43" s="650"/>
      <c r="BI43" s="651"/>
      <c r="BJ43" s="650"/>
      <c r="BK43" s="651"/>
      <c r="BL43" s="650"/>
      <c r="BM43" s="651"/>
      <c r="BN43" s="650"/>
      <c r="BO43" s="651"/>
      <c r="BP43" s="650"/>
      <c r="BQ43" s="651"/>
      <c r="BR43" s="650"/>
      <c r="BS43" s="651"/>
      <c r="BT43" s="650"/>
      <c r="BU43" s="651"/>
      <c r="BV43" s="650"/>
      <c r="BW43" s="651"/>
      <c r="BX43" s="650"/>
      <c r="BY43" s="651"/>
      <c r="BZ43" s="650"/>
      <c r="CA43" s="651"/>
      <c r="CB43" s="650"/>
      <c r="CC43" s="651"/>
      <c r="CD43" s="650"/>
      <c r="CE43" s="651"/>
      <c r="CF43" s="650"/>
      <c r="CG43" s="651"/>
      <c r="CH43" s="650"/>
      <c r="CI43" s="651"/>
      <c r="CJ43" s="650"/>
      <c r="CK43" s="651"/>
      <c r="CL43" s="650"/>
      <c r="CM43" s="651"/>
      <c r="CN43" s="650"/>
      <c r="CO43" s="651"/>
      <c r="CP43" s="650"/>
      <c r="CQ43" s="651"/>
      <c r="CR43" s="650"/>
      <c r="CS43" s="651"/>
      <c r="CT43" s="650"/>
      <c r="CU43" s="651"/>
      <c r="CV43" s="650"/>
      <c r="CW43" s="651"/>
      <c r="CX43" s="650"/>
      <c r="CY43" s="651"/>
      <c r="CZ43" s="650"/>
      <c r="DA43" s="651"/>
      <c r="DB43" s="650"/>
      <c r="DC43" s="651"/>
      <c r="DD43" s="650"/>
      <c r="DE43" s="651"/>
      <c r="DF43" s="650"/>
      <c r="DG43" s="651"/>
      <c r="DH43" s="650"/>
      <c r="DI43" s="651"/>
      <c r="DJ43" s="650"/>
      <c r="DK43" s="651"/>
      <c r="DL43" s="650"/>
      <c r="DM43" s="651"/>
      <c r="DN43" s="650"/>
      <c r="DO43" s="651"/>
      <c r="DP43" s="650"/>
      <c r="DQ43" s="651"/>
      <c r="DR43" s="650"/>
      <c r="DS43" s="651"/>
      <c r="DT43" s="650"/>
      <c r="DU43" s="651"/>
      <c r="DV43" s="650"/>
      <c r="DW43" s="651"/>
      <c r="DX43" s="650"/>
      <c r="DY43" s="651"/>
      <c r="DZ43" s="650"/>
      <c r="EA43" s="651"/>
      <c r="EB43" s="650"/>
      <c r="EC43" s="706"/>
      <c r="ED43" s="49"/>
      <c r="EE43" s="523">
        <v>0</v>
      </c>
      <c r="EF43" s="530">
        <v>0</v>
      </c>
      <c r="EG43" s="530">
        <v>0</v>
      </c>
      <c r="EH43" s="524">
        <v>0</v>
      </c>
      <c r="EI43" s="49"/>
      <c r="EJ43" s="49"/>
      <c r="EK43" s="32">
        <f t="shared" si="3"/>
        <v>0</v>
      </c>
      <c r="EL43" s="535">
        <f t="shared" si="0"/>
        <v>0</v>
      </c>
      <c r="EM43" s="535">
        <f t="shared" si="1"/>
        <v>0</v>
      </c>
      <c r="EN43" s="34">
        <f t="shared" si="2"/>
        <v>0</v>
      </c>
      <c r="EO43" s="49"/>
      <c r="EP43" s="49"/>
      <c r="EQ43" s="49"/>
      <c r="ER43" s="519"/>
      <c r="ES43" s="519"/>
      <c r="ET43" s="519"/>
      <c r="EU43" s="519"/>
      <c r="EV43" s="50"/>
    </row>
    <row r="44" spans="1:152" ht="9" customHeight="1" x14ac:dyDescent="0.2">
      <c r="A44" s="144"/>
      <c r="B44" s="111" t="s">
        <v>188</v>
      </c>
      <c r="C44" s="106" t="s">
        <v>189</v>
      </c>
      <c r="D44" s="106" t="s">
        <v>188</v>
      </c>
      <c r="E44" s="343" t="s">
        <v>188</v>
      </c>
      <c r="F44" s="829"/>
      <c r="G44" s="829"/>
      <c r="H44" s="707"/>
      <c r="I44" s="707"/>
      <c r="J44" s="707"/>
      <c r="K44" s="707"/>
      <c r="L44" s="707"/>
      <c r="M44" s="707"/>
      <c r="N44" s="707"/>
      <c r="O44" s="707"/>
      <c r="P44" s="707"/>
      <c r="Q44" s="707"/>
      <c r="R44" s="707"/>
      <c r="S44" s="707"/>
      <c r="T44" s="707"/>
      <c r="U44" s="707"/>
      <c r="V44" s="707"/>
      <c r="W44" s="707"/>
      <c r="X44" s="707"/>
      <c r="Y44" s="707"/>
      <c r="Z44" s="707"/>
      <c r="AA44" s="707"/>
      <c r="AB44" s="707"/>
      <c r="AC44" s="707"/>
      <c r="AD44" s="707"/>
      <c r="AE44" s="707"/>
      <c r="AF44" s="707"/>
      <c r="AG44" s="707"/>
      <c r="AH44" s="707"/>
      <c r="AI44" s="707"/>
      <c r="AJ44" s="707"/>
      <c r="AK44" s="707"/>
      <c r="AL44" s="707"/>
      <c r="AM44" s="707"/>
      <c r="AN44" s="707"/>
      <c r="AO44" s="707"/>
      <c r="AP44" s="707"/>
      <c r="AQ44" s="707"/>
      <c r="AR44" s="707"/>
      <c r="AS44" s="707"/>
      <c r="AT44" s="707"/>
      <c r="AU44" s="707"/>
      <c r="AV44" s="707"/>
      <c r="AW44" s="707"/>
      <c r="AX44" s="707"/>
      <c r="AY44" s="707"/>
      <c r="AZ44" s="707"/>
      <c r="BA44" s="707"/>
      <c r="BB44" s="707"/>
      <c r="BC44" s="707"/>
      <c r="BD44" s="707"/>
      <c r="BE44" s="707"/>
      <c r="BF44" s="707"/>
      <c r="BG44" s="707"/>
      <c r="BH44" s="707"/>
      <c r="BI44" s="707"/>
      <c r="BJ44" s="707"/>
      <c r="BK44" s="707"/>
      <c r="BL44" s="707"/>
      <c r="BM44" s="707"/>
      <c r="BN44" s="707"/>
      <c r="BO44" s="707"/>
      <c r="BP44" s="707"/>
      <c r="BQ44" s="707"/>
      <c r="BR44" s="707"/>
      <c r="BS44" s="707"/>
      <c r="BT44" s="707"/>
      <c r="BU44" s="707"/>
      <c r="BV44" s="707"/>
      <c r="BW44" s="707"/>
      <c r="BX44" s="707"/>
      <c r="BY44" s="707"/>
      <c r="BZ44" s="707"/>
      <c r="CA44" s="707"/>
      <c r="CB44" s="707"/>
      <c r="CC44" s="707"/>
      <c r="CD44" s="707"/>
      <c r="CE44" s="707"/>
      <c r="CF44" s="707"/>
      <c r="CG44" s="707"/>
      <c r="CH44" s="707"/>
      <c r="CI44" s="707"/>
      <c r="CJ44" s="707"/>
      <c r="CK44" s="707"/>
      <c r="CL44" s="707"/>
      <c r="CM44" s="707"/>
      <c r="CN44" s="707"/>
      <c r="CO44" s="707"/>
      <c r="CP44" s="707"/>
      <c r="CQ44" s="707"/>
      <c r="CR44" s="707"/>
      <c r="CS44" s="707"/>
      <c r="CT44" s="707"/>
      <c r="CU44" s="707"/>
      <c r="CV44" s="707"/>
      <c r="CW44" s="707"/>
      <c r="CX44" s="707"/>
      <c r="CY44" s="707"/>
      <c r="CZ44" s="707"/>
      <c r="DA44" s="707"/>
      <c r="DB44" s="707"/>
      <c r="DC44" s="707"/>
      <c r="DD44" s="707"/>
      <c r="DE44" s="707"/>
      <c r="DF44" s="707"/>
      <c r="DG44" s="707"/>
      <c r="DH44" s="707"/>
      <c r="DI44" s="707"/>
      <c r="DJ44" s="707"/>
      <c r="DK44" s="707"/>
      <c r="DL44" s="707"/>
      <c r="DM44" s="707"/>
      <c r="DN44" s="707"/>
      <c r="DO44" s="707"/>
      <c r="DP44" s="707"/>
      <c r="DQ44" s="707"/>
      <c r="DR44" s="707"/>
      <c r="DS44" s="707"/>
      <c r="DT44" s="707"/>
      <c r="DU44" s="707"/>
      <c r="DV44" s="707"/>
      <c r="DW44" s="707"/>
      <c r="DX44" s="683"/>
      <c r="DY44" s="684"/>
      <c r="DZ44" s="683"/>
      <c r="EA44" s="684"/>
      <c r="EB44" s="683"/>
      <c r="EC44" s="689"/>
      <c r="ED44" s="49"/>
      <c r="EE44" s="523">
        <v>0</v>
      </c>
      <c r="EF44" s="530">
        <v>0</v>
      </c>
      <c r="EG44" s="530">
        <v>0</v>
      </c>
      <c r="EH44" s="524">
        <v>0</v>
      </c>
      <c r="EI44" s="49"/>
      <c r="EJ44" s="49"/>
      <c r="EK44" s="525">
        <f t="shared" si="3"/>
        <v>0</v>
      </c>
      <c r="EL44" s="533">
        <f t="shared" si="0"/>
        <v>0</v>
      </c>
      <c r="EM44" s="533">
        <f t="shared" si="1"/>
        <v>0</v>
      </c>
      <c r="EN44" s="527">
        <f t="shared" si="2"/>
        <v>0</v>
      </c>
      <c r="EO44" s="49"/>
      <c r="EP44" s="49"/>
      <c r="EQ44" s="49"/>
      <c r="ER44" s="528"/>
      <c r="ES44" s="528"/>
      <c r="ET44" s="528"/>
      <c r="EU44" s="528"/>
      <c r="EV44" s="50"/>
    </row>
    <row r="45" spans="1:152" ht="9" customHeight="1" x14ac:dyDescent="0.2">
      <c r="A45" s="144"/>
      <c r="B45" s="108"/>
      <c r="C45" s="169"/>
      <c r="D45" s="170"/>
      <c r="E45" s="171"/>
      <c r="F45" s="540"/>
      <c r="G45" s="540"/>
      <c r="H45" s="650"/>
      <c r="I45" s="651"/>
      <c r="J45" s="650"/>
      <c r="K45" s="651"/>
      <c r="L45" s="650"/>
      <c r="M45" s="651"/>
      <c r="N45" s="650"/>
      <c r="O45" s="651"/>
      <c r="P45" s="650"/>
      <c r="Q45" s="651"/>
      <c r="R45" s="650"/>
      <c r="S45" s="651"/>
      <c r="T45" s="650"/>
      <c r="U45" s="651"/>
      <c r="V45" s="650"/>
      <c r="W45" s="651"/>
      <c r="X45" s="650"/>
      <c r="Y45" s="651"/>
      <c r="Z45" s="650"/>
      <c r="AA45" s="651"/>
      <c r="AB45" s="650"/>
      <c r="AC45" s="651"/>
      <c r="AD45" s="650"/>
      <c r="AE45" s="651"/>
      <c r="AF45" s="650"/>
      <c r="AG45" s="651"/>
      <c r="AH45" s="650"/>
      <c r="AI45" s="651"/>
      <c r="AJ45" s="650"/>
      <c r="AK45" s="651"/>
      <c r="AL45" s="650"/>
      <c r="AM45" s="651"/>
      <c r="AN45" s="650"/>
      <c r="AO45" s="651"/>
      <c r="AP45" s="650"/>
      <c r="AQ45" s="651"/>
      <c r="AR45" s="650"/>
      <c r="AS45" s="651"/>
      <c r="AT45" s="650"/>
      <c r="AU45" s="651"/>
      <c r="AV45" s="650"/>
      <c r="AW45" s="651"/>
      <c r="AX45" s="650"/>
      <c r="AY45" s="651"/>
      <c r="AZ45" s="650"/>
      <c r="BA45" s="651"/>
      <c r="BB45" s="650"/>
      <c r="BC45" s="651"/>
      <c r="BD45" s="650"/>
      <c r="BE45" s="651"/>
      <c r="BF45" s="650"/>
      <c r="BG45" s="651"/>
      <c r="BH45" s="650"/>
      <c r="BI45" s="651"/>
      <c r="BJ45" s="650"/>
      <c r="BK45" s="651"/>
      <c r="BL45" s="650"/>
      <c r="BM45" s="651"/>
      <c r="BN45" s="650"/>
      <c r="BO45" s="651"/>
      <c r="BP45" s="650"/>
      <c r="BQ45" s="651"/>
      <c r="BR45" s="650"/>
      <c r="BS45" s="651"/>
      <c r="BT45" s="650"/>
      <c r="BU45" s="651"/>
      <c r="BV45" s="650"/>
      <c r="BW45" s="651"/>
      <c r="BX45" s="650"/>
      <c r="BY45" s="651"/>
      <c r="BZ45" s="650"/>
      <c r="CA45" s="651"/>
      <c r="CB45" s="650"/>
      <c r="CC45" s="651"/>
      <c r="CD45" s="650"/>
      <c r="CE45" s="651"/>
      <c r="CF45" s="650"/>
      <c r="CG45" s="651"/>
      <c r="CH45" s="650"/>
      <c r="CI45" s="651"/>
      <c r="CJ45" s="650"/>
      <c r="CK45" s="651"/>
      <c r="CL45" s="650"/>
      <c r="CM45" s="651"/>
      <c r="CN45" s="650"/>
      <c r="CO45" s="651"/>
      <c r="CP45" s="650"/>
      <c r="CQ45" s="651"/>
      <c r="CR45" s="650"/>
      <c r="CS45" s="651"/>
      <c r="CT45" s="650"/>
      <c r="CU45" s="651"/>
      <c r="CV45" s="650"/>
      <c r="CW45" s="651"/>
      <c r="CX45" s="650"/>
      <c r="CY45" s="651"/>
      <c r="CZ45" s="650"/>
      <c r="DA45" s="651"/>
      <c r="DB45" s="650"/>
      <c r="DC45" s="651"/>
      <c r="DD45" s="650"/>
      <c r="DE45" s="651"/>
      <c r="DF45" s="650"/>
      <c r="DG45" s="651"/>
      <c r="DH45" s="650"/>
      <c r="DI45" s="651"/>
      <c r="DJ45" s="650"/>
      <c r="DK45" s="651"/>
      <c r="DL45" s="650"/>
      <c r="DM45" s="651"/>
      <c r="DN45" s="650"/>
      <c r="DO45" s="651"/>
      <c r="DP45" s="650"/>
      <c r="DQ45" s="651"/>
      <c r="DR45" s="650"/>
      <c r="DS45" s="651"/>
      <c r="DT45" s="650"/>
      <c r="DU45" s="651"/>
      <c r="DV45" s="650"/>
      <c r="DW45" s="651"/>
      <c r="DX45" s="650"/>
      <c r="DY45" s="651"/>
      <c r="DZ45" s="650"/>
      <c r="EA45" s="651"/>
      <c r="EB45" s="650"/>
      <c r="EC45" s="706"/>
      <c r="ED45" s="49"/>
      <c r="EE45" s="523">
        <v>0</v>
      </c>
      <c r="EF45" s="530">
        <v>0</v>
      </c>
      <c r="EG45" s="530">
        <v>0</v>
      </c>
      <c r="EH45" s="524">
        <v>0</v>
      </c>
      <c r="EI45" s="49"/>
      <c r="EJ45" s="49"/>
      <c r="EK45" s="32">
        <f t="shared" si="3"/>
        <v>0</v>
      </c>
      <c r="EL45" s="535">
        <f t="shared" si="0"/>
        <v>0</v>
      </c>
      <c r="EM45" s="535">
        <f t="shared" si="1"/>
        <v>0</v>
      </c>
      <c r="EN45" s="34">
        <f t="shared" si="2"/>
        <v>0</v>
      </c>
      <c r="EO45" s="49"/>
      <c r="EP45" s="49"/>
      <c r="EQ45" s="49"/>
      <c r="ER45" s="519"/>
      <c r="ES45" s="519"/>
      <c r="ET45" s="519"/>
      <c r="EU45" s="519"/>
      <c r="EV45" s="50"/>
    </row>
    <row r="46" spans="1:152" ht="9" customHeight="1" x14ac:dyDescent="0.2">
      <c r="A46" s="144"/>
      <c r="B46" s="113" t="s">
        <v>188</v>
      </c>
      <c r="C46" s="106" t="s">
        <v>189</v>
      </c>
      <c r="D46" s="106" t="s">
        <v>190</v>
      </c>
      <c r="E46" s="536" t="s">
        <v>188</v>
      </c>
      <c r="F46" s="836"/>
      <c r="G46" s="836"/>
      <c r="H46" s="707"/>
      <c r="I46" s="707"/>
      <c r="J46" s="707"/>
      <c r="K46" s="707"/>
      <c r="L46" s="707"/>
      <c r="M46" s="707"/>
      <c r="N46" s="707"/>
      <c r="O46" s="707"/>
      <c r="P46" s="707"/>
      <c r="Q46" s="707"/>
      <c r="R46" s="707"/>
      <c r="S46" s="707"/>
      <c r="T46" s="707"/>
      <c r="U46" s="707"/>
      <c r="V46" s="707"/>
      <c r="W46" s="707"/>
      <c r="X46" s="707"/>
      <c r="Y46" s="707"/>
      <c r="Z46" s="707"/>
      <c r="AA46" s="707"/>
      <c r="AB46" s="707"/>
      <c r="AC46" s="707"/>
      <c r="AD46" s="707"/>
      <c r="AE46" s="707"/>
      <c r="AF46" s="707"/>
      <c r="AG46" s="707"/>
      <c r="AH46" s="707"/>
      <c r="AI46" s="707"/>
      <c r="AJ46" s="707"/>
      <c r="AK46" s="707"/>
      <c r="AL46" s="707"/>
      <c r="AM46" s="707"/>
      <c r="AN46" s="707"/>
      <c r="AO46" s="707"/>
      <c r="AP46" s="707"/>
      <c r="AQ46" s="707"/>
      <c r="AR46" s="707"/>
      <c r="AS46" s="707"/>
      <c r="AT46" s="707"/>
      <c r="AU46" s="707"/>
      <c r="AV46" s="707"/>
      <c r="AW46" s="707"/>
      <c r="AX46" s="707"/>
      <c r="AY46" s="707"/>
      <c r="AZ46" s="707"/>
      <c r="BA46" s="707"/>
      <c r="BB46" s="707"/>
      <c r="BC46" s="707"/>
      <c r="BD46" s="707"/>
      <c r="BE46" s="707"/>
      <c r="BF46" s="707"/>
      <c r="BG46" s="707"/>
      <c r="BH46" s="707"/>
      <c r="BI46" s="707"/>
      <c r="BJ46" s="707"/>
      <c r="BK46" s="707"/>
      <c r="BL46" s="707"/>
      <c r="BM46" s="707"/>
      <c r="BN46" s="707"/>
      <c r="BO46" s="707"/>
      <c r="BP46" s="707"/>
      <c r="BQ46" s="707"/>
      <c r="BR46" s="707"/>
      <c r="BS46" s="707"/>
      <c r="BT46" s="707"/>
      <c r="BU46" s="707"/>
      <c r="BV46" s="707"/>
      <c r="BW46" s="707"/>
      <c r="BX46" s="707"/>
      <c r="BY46" s="707"/>
      <c r="BZ46" s="707"/>
      <c r="CA46" s="707"/>
      <c r="CB46" s="707"/>
      <c r="CC46" s="707"/>
      <c r="CD46" s="707"/>
      <c r="CE46" s="707"/>
      <c r="CF46" s="707"/>
      <c r="CG46" s="707"/>
      <c r="CH46" s="707"/>
      <c r="CI46" s="707"/>
      <c r="CJ46" s="707"/>
      <c r="CK46" s="707"/>
      <c r="CL46" s="707"/>
      <c r="CM46" s="707"/>
      <c r="CN46" s="707"/>
      <c r="CO46" s="707"/>
      <c r="CP46" s="707"/>
      <c r="CQ46" s="707"/>
      <c r="CR46" s="707"/>
      <c r="CS46" s="707"/>
      <c r="CT46" s="707"/>
      <c r="CU46" s="707"/>
      <c r="CV46" s="707"/>
      <c r="CW46" s="707"/>
      <c r="CX46" s="707"/>
      <c r="CY46" s="707"/>
      <c r="CZ46" s="707"/>
      <c r="DA46" s="707"/>
      <c r="DB46" s="707"/>
      <c r="DC46" s="707"/>
      <c r="DD46" s="707"/>
      <c r="DE46" s="707"/>
      <c r="DF46" s="707"/>
      <c r="DG46" s="707"/>
      <c r="DH46" s="707"/>
      <c r="DI46" s="707"/>
      <c r="DJ46" s="707"/>
      <c r="DK46" s="707"/>
      <c r="DL46" s="707"/>
      <c r="DM46" s="707"/>
      <c r="DN46" s="707"/>
      <c r="DO46" s="707"/>
      <c r="DP46" s="707"/>
      <c r="DQ46" s="707"/>
      <c r="DR46" s="707"/>
      <c r="DS46" s="707"/>
      <c r="DT46" s="707"/>
      <c r="DU46" s="707"/>
      <c r="DV46" s="707"/>
      <c r="DW46" s="707"/>
      <c r="DX46" s="683"/>
      <c r="DY46" s="684"/>
      <c r="DZ46" s="683"/>
      <c r="EA46" s="684"/>
      <c r="EB46" s="683"/>
      <c r="EC46" s="689"/>
      <c r="ED46" s="49"/>
      <c r="EE46" s="523">
        <v>0</v>
      </c>
      <c r="EF46" s="530">
        <v>0</v>
      </c>
      <c r="EG46" s="530">
        <v>0</v>
      </c>
      <c r="EH46" s="524">
        <v>0</v>
      </c>
      <c r="EI46" s="49"/>
      <c r="EJ46" s="49"/>
      <c r="EK46" s="525">
        <f t="shared" si="3"/>
        <v>0</v>
      </c>
      <c r="EL46" s="533">
        <f t="shared" si="0"/>
        <v>0</v>
      </c>
      <c r="EM46" s="533">
        <f t="shared" si="1"/>
        <v>0</v>
      </c>
      <c r="EN46" s="527">
        <f t="shared" si="2"/>
        <v>0</v>
      </c>
      <c r="EO46" s="49"/>
      <c r="EP46" s="49"/>
      <c r="EQ46" s="49"/>
      <c r="ER46" s="528"/>
      <c r="ES46" s="528"/>
      <c r="ET46" s="528"/>
      <c r="EU46" s="528"/>
      <c r="EV46" s="50"/>
    </row>
    <row r="47" spans="1:152" ht="9" customHeight="1" x14ac:dyDescent="0.2">
      <c r="A47" s="144"/>
      <c r="B47" s="108"/>
      <c r="C47" s="109"/>
      <c r="D47" s="538"/>
      <c r="E47" s="539"/>
      <c r="F47" s="834"/>
      <c r="G47" s="835"/>
      <c r="H47" s="650"/>
      <c r="I47" s="651"/>
      <c r="J47" s="650"/>
      <c r="K47" s="651"/>
      <c r="L47" s="650"/>
      <c r="M47" s="651"/>
      <c r="N47" s="650"/>
      <c r="O47" s="651"/>
      <c r="P47" s="650"/>
      <c r="Q47" s="651"/>
      <c r="R47" s="650"/>
      <c r="S47" s="651"/>
      <c r="T47" s="650"/>
      <c r="U47" s="651"/>
      <c r="V47" s="650"/>
      <c r="W47" s="651"/>
      <c r="X47" s="650"/>
      <c r="Y47" s="651"/>
      <c r="Z47" s="650"/>
      <c r="AA47" s="651"/>
      <c r="AB47" s="650"/>
      <c r="AC47" s="651"/>
      <c r="AD47" s="650"/>
      <c r="AE47" s="651"/>
      <c r="AF47" s="650"/>
      <c r="AG47" s="651"/>
      <c r="AH47" s="650"/>
      <c r="AI47" s="651"/>
      <c r="AJ47" s="650"/>
      <c r="AK47" s="651"/>
      <c r="AL47" s="650"/>
      <c r="AM47" s="651"/>
      <c r="AN47" s="650"/>
      <c r="AO47" s="651"/>
      <c r="AP47" s="650"/>
      <c r="AQ47" s="651"/>
      <c r="AR47" s="650"/>
      <c r="AS47" s="651"/>
      <c r="AT47" s="650"/>
      <c r="AU47" s="651"/>
      <c r="AV47" s="650"/>
      <c r="AW47" s="651"/>
      <c r="AX47" s="650"/>
      <c r="AY47" s="651"/>
      <c r="AZ47" s="650"/>
      <c r="BA47" s="651"/>
      <c r="BB47" s="650"/>
      <c r="BC47" s="651"/>
      <c r="BD47" s="650"/>
      <c r="BE47" s="651"/>
      <c r="BF47" s="650"/>
      <c r="BG47" s="651"/>
      <c r="BH47" s="650"/>
      <c r="BI47" s="651"/>
      <c r="BJ47" s="650"/>
      <c r="BK47" s="651"/>
      <c r="BL47" s="650"/>
      <c r="BM47" s="651"/>
      <c r="BN47" s="650"/>
      <c r="BO47" s="651"/>
      <c r="BP47" s="650"/>
      <c r="BQ47" s="651"/>
      <c r="BR47" s="650"/>
      <c r="BS47" s="651"/>
      <c r="BT47" s="650"/>
      <c r="BU47" s="651"/>
      <c r="BV47" s="650"/>
      <c r="BW47" s="651"/>
      <c r="BX47" s="650"/>
      <c r="BY47" s="651"/>
      <c r="BZ47" s="650"/>
      <c r="CA47" s="651"/>
      <c r="CB47" s="650"/>
      <c r="CC47" s="651"/>
      <c r="CD47" s="650"/>
      <c r="CE47" s="651"/>
      <c r="CF47" s="650"/>
      <c r="CG47" s="651"/>
      <c r="CH47" s="650"/>
      <c r="CI47" s="651"/>
      <c r="CJ47" s="650"/>
      <c r="CK47" s="651"/>
      <c r="CL47" s="650"/>
      <c r="CM47" s="651"/>
      <c r="CN47" s="650"/>
      <c r="CO47" s="651"/>
      <c r="CP47" s="650"/>
      <c r="CQ47" s="651"/>
      <c r="CR47" s="650"/>
      <c r="CS47" s="651"/>
      <c r="CT47" s="650"/>
      <c r="CU47" s="651"/>
      <c r="CV47" s="650"/>
      <c r="CW47" s="651"/>
      <c r="CX47" s="650"/>
      <c r="CY47" s="651"/>
      <c r="CZ47" s="650"/>
      <c r="DA47" s="651"/>
      <c r="DB47" s="650"/>
      <c r="DC47" s="651"/>
      <c r="DD47" s="650"/>
      <c r="DE47" s="651"/>
      <c r="DF47" s="650"/>
      <c r="DG47" s="651"/>
      <c r="DH47" s="650"/>
      <c r="DI47" s="651"/>
      <c r="DJ47" s="650"/>
      <c r="DK47" s="651"/>
      <c r="DL47" s="650"/>
      <c r="DM47" s="651"/>
      <c r="DN47" s="650"/>
      <c r="DO47" s="651"/>
      <c r="DP47" s="650"/>
      <c r="DQ47" s="651"/>
      <c r="DR47" s="650"/>
      <c r="DS47" s="651"/>
      <c r="DT47" s="650"/>
      <c r="DU47" s="651"/>
      <c r="DV47" s="650"/>
      <c r="DW47" s="651"/>
      <c r="DX47" s="650"/>
      <c r="DY47" s="651"/>
      <c r="DZ47" s="650"/>
      <c r="EA47" s="651"/>
      <c r="EB47" s="650"/>
      <c r="EC47" s="706"/>
      <c r="ED47" s="49"/>
      <c r="EE47" s="523">
        <v>0</v>
      </c>
      <c r="EF47" s="530">
        <v>0</v>
      </c>
      <c r="EG47" s="530">
        <v>0</v>
      </c>
      <c r="EH47" s="524">
        <v>0</v>
      </c>
      <c r="EI47" s="49"/>
      <c r="EJ47" s="49"/>
      <c r="EK47" s="32">
        <f t="shared" si="3"/>
        <v>0</v>
      </c>
      <c r="EL47" s="535">
        <f t="shared" si="0"/>
        <v>0</v>
      </c>
      <c r="EM47" s="535">
        <f t="shared" si="1"/>
        <v>0</v>
      </c>
      <c r="EN47" s="34">
        <f t="shared" si="2"/>
        <v>0</v>
      </c>
      <c r="EO47" s="49"/>
      <c r="EP47" s="49"/>
      <c r="EQ47" s="49"/>
      <c r="ER47" s="519"/>
      <c r="ES47" s="519"/>
      <c r="ET47" s="519"/>
      <c r="EU47" s="519"/>
      <c r="EV47" s="50"/>
    </row>
    <row r="48" spans="1:152" ht="9" customHeight="1" x14ac:dyDescent="0.2">
      <c r="A48" s="144"/>
      <c r="B48" s="105" t="s">
        <v>22</v>
      </c>
      <c r="C48" s="106" t="s">
        <v>32</v>
      </c>
      <c r="D48" s="106" t="s">
        <v>31</v>
      </c>
      <c r="E48" s="537" t="s">
        <v>14</v>
      </c>
      <c r="F48" s="832"/>
      <c r="G48" s="833"/>
      <c r="H48" s="830"/>
      <c r="I48" s="831"/>
      <c r="J48" s="830"/>
      <c r="K48" s="831"/>
      <c r="L48" s="830"/>
      <c r="M48" s="831"/>
      <c r="N48" s="830"/>
      <c r="O48" s="831"/>
      <c r="P48" s="830"/>
      <c r="Q48" s="831"/>
      <c r="R48" s="830"/>
      <c r="S48" s="831"/>
      <c r="T48" s="707">
        <v>10</v>
      </c>
      <c r="U48" s="707"/>
      <c r="V48" s="707">
        <v>10</v>
      </c>
      <c r="W48" s="707"/>
      <c r="X48" s="707">
        <v>10</v>
      </c>
      <c r="Y48" s="707"/>
      <c r="Z48" s="707">
        <v>10</v>
      </c>
      <c r="AA48" s="707"/>
      <c r="AB48" s="707">
        <v>10</v>
      </c>
      <c r="AC48" s="707"/>
      <c r="AD48" s="707">
        <v>10</v>
      </c>
      <c r="AE48" s="707"/>
      <c r="AF48" s="707">
        <v>10</v>
      </c>
      <c r="AG48" s="707"/>
      <c r="AH48" s="707">
        <v>10</v>
      </c>
      <c r="AI48" s="707"/>
      <c r="AJ48" s="707">
        <v>10</v>
      </c>
      <c r="AK48" s="707"/>
      <c r="AL48" s="707">
        <v>10</v>
      </c>
      <c r="AM48" s="707"/>
      <c r="AN48" s="707">
        <v>10</v>
      </c>
      <c r="AO48" s="707"/>
      <c r="AP48" s="707">
        <v>5</v>
      </c>
      <c r="AQ48" s="707"/>
      <c r="AR48" s="707">
        <v>5</v>
      </c>
      <c r="AS48" s="707"/>
      <c r="AT48" s="707">
        <v>10</v>
      </c>
      <c r="AU48" s="707"/>
      <c r="AV48" s="707">
        <v>10</v>
      </c>
      <c r="AW48" s="707"/>
      <c r="AX48" s="707">
        <v>10</v>
      </c>
      <c r="AY48" s="707"/>
      <c r="AZ48" s="707">
        <v>10</v>
      </c>
      <c r="BA48" s="707"/>
      <c r="BB48" s="707">
        <v>10</v>
      </c>
      <c r="BC48" s="707"/>
      <c r="BD48" s="707">
        <v>10</v>
      </c>
      <c r="BE48" s="707"/>
      <c r="BF48" s="707">
        <v>10</v>
      </c>
      <c r="BG48" s="707"/>
      <c r="BH48" s="707">
        <v>10</v>
      </c>
      <c r="BI48" s="707"/>
      <c r="BJ48" s="707">
        <v>10</v>
      </c>
      <c r="BK48" s="707"/>
      <c r="BL48" s="707">
        <v>10</v>
      </c>
      <c r="BM48" s="707"/>
      <c r="BN48" s="707">
        <v>5</v>
      </c>
      <c r="BO48" s="707"/>
      <c r="BP48" s="707">
        <v>5</v>
      </c>
      <c r="BQ48" s="707"/>
      <c r="BR48" s="707">
        <v>10</v>
      </c>
      <c r="BS48" s="707"/>
      <c r="BT48" s="707">
        <v>10</v>
      </c>
      <c r="BU48" s="707"/>
      <c r="BV48" s="707">
        <v>10</v>
      </c>
      <c r="BW48" s="707"/>
      <c r="BX48" s="707">
        <v>10</v>
      </c>
      <c r="BY48" s="707"/>
      <c r="BZ48" s="707">
        <v>10</v>
      </c>
      <c r="CA48" s="707"/>
      <c r="CB48" s="707">
        <v>10</v>
      </c>
      <c r="CC48" s="707"/>
      <c r="CD48" s="683"/>
      <c r="CE48" s="684"/>
      <c r="CF48" s="683"/>
      <c r="CG48" s="684"/>
      <c r="CH48" s="683"/>
      <c r="CI48" s="684"/>
      <c r="CJ48" s="683"/>
      <c r="CK48" s="684"/>
      <c r="CL48" s="683"/>
      <c r="CM48" s="684"/>
      <c r="CN48" s="683"/>
      <c r="CO48" s="684"/>
      <c r="CP48" s="683"/>
      <c r="CQ48" s="684"/>
      <c r="CR48" s="683"/>
      <c r="CS48" s="684"/>
      <c r="CT48" s="683"/>
      <c r="CU48" s="684"/>
      <c r="CV48" s="683"/>
      <c r="CW48" s="684"/>
      <c r="CX48" s="683"/>
      <c r="CY48" s="684"/>
      <c r="CZ48" s="683"/>
      <c r="DA48" s="684"/>
      <c r="DB48" s="683"/>
      <c r="DC48" s="684"/>
      <c r="DD48" s="683"/>
      <c r="DE48" s="684"/>
      <c r="DF48" s="683"/>
      <c r="DG48" s="684"/>
      <c r="DH48" s="683"/>
      <c r="DI48" s="684"/>
      <c r="DJ48" s="683"/>
      <c r="DK48" s="684"/>
      <c r="DL48" s="683"/>
      <c r="DM48" s="684"/>
      <c r="DN48" s="683"/>
      <c r="DO48" s="684"/>
      <c r="DP48" s="683"/>
      <c r="DQ48" s="684"/>
      <c r="DR48" s="707">
        <v>10</v>
      </c>
      <c r="DS48" s="707"/>
      <c r="DT48" s="707">
        <v>10</v>
      </c>
      <c r="DU48" s="707"/>
      <c r="DV48" s="707">
        <v>10</v>
      </c>
      <c r="DW48" s="707"/>
      <c r="DX48" s="683"/>
      <c r="DY48" s="684"/>
      <c r="DZ48" s="683"/>
      <c r="EA48" s="684"/>
      <c r="EB48" s="683"/>
      <c r="EC48" s="689"/>
      <c r="ED48" s="49"/>
      <c r="EE48" s="523">
        <v>0</v>
      </c>
      <c r="EF48" s="530">
        <v>0</v>
      </c>
      <c r="EG48" s="530">
        <v>0</v>
      </c>
      <c r="EH48" s="524">
        <v>0</v>
      </c>
      <c r="EI48" s="49"/>
      <c r="EJ48" s="49"/>
      <c r="EK48" s="525">
        <f t="shared" si="3"/>
        <v>0</v>
      </c>
      <c r="EL48" s="533">
        <f t="shared" si="0"/>
        <v>0</v>
      </c>
      <c r="EM48" s="533">
        <f t="shared" si="1"/>
        <v>0</v>
      </c>
      <c r="EN48" s="527">
        <f t="shared" si="2"/>
        <v>0</v>
      </c>
      <c r="EO48" s="49"/>
      <c r="EP48" s="49"/>
      <c r="EQ48" s="49"/>
      <c r="ER48" s="528"/>
      <c r="ES48" s="528"/>
      <c r="ET48" s="528"/>
      <c r="EU48" s="528"/>
      <c r="EV48" s="50"/>
    </row>
    <row r="49" spans="1:152" ht="9" customHeight="1" x14ac:dyDescent="0.2">
      <c r="A49" s="144"/>
      <c r="B49" s="108"/>
      <c r="C49" s="109"/>
      <c r="D49" s="538"/>
      <c r="E49" s="539"/>
      <c r="F49" s="541"/>
      <c r="G49" s="541"/>
      <c r="H49" s="542"/>
      <c r="I49" s="542"/>
      <c r="J49" s="542"/>
      <c r="K49" s="542"/>
      <c r="L49" s="542"/>
      <c r="M49" s="542"/>
      <c r="N49" s="542"/>
      <c r="O49" s="542"/>
      <c r="P49" s="542"/>
      <c r="Q49" s="542"/>
      <c r="R49" s="542"/>
      <c r="S49" s="542"/>
      <c r="T49" s="650" t="s">
        <v>41</v>
      </c>
      <c r="U49" s="746"/>
      <c r="V49" s="746"/>
      <c r="W49" s="746"/>
      <c r="X49" s="746"/>
      <c r="Y49" s="746"/>
      <c r="Z49" s="746"/>
      <c r="AA49" s="746"/>
      <c r="AB49" s="746"/>
      <c r="AC49" s="746"/>
      <c r="AD49" s="746"/>
      <c r="AE49" s="746"/>
      <c r="AF49" s="746"/>
      <c r="AG49" s="746"/>
      <c r="AH49" s="746"/>
      <c r="AI49" s="746"/>
      <c r="AJ49" s="746"/>
      <c r="AK49" s="746"/>
      <c r="AL49" s="746"/>
      <c r="AM49" s="746"/>
      <c r="AN49" s="746"/>
      <c r="AO49" s="746"/>
      <c r="AP49" s="746"/>
      <c r="AQ49" s="746"/>
      <c r="AR49" s="746"/>
      <c r="AS49" s="746"/>
      <c r="AT49" s="746"/>
      <c r="AU49" s="746"/>
      <c r="AV49" s="746"/>
      <c r="AW49" s="746"/>
      <c r="AX49" s="746"/>
      <c r="AY49" s="746"/>
      <c r="AZ49" s="746"/>
      <c r="BA49" s="746"/>
      <c r="BB49" s="746"/>
      <c r="BC49" s="746"/>
      <c r="BD49" s="746"/>
      <c r="BE49" s="746"/>
      <c r="BF49" s="746"/>
      <c r="BG49" s="746"/>
      <c r="BH49" s="746"/>
      <c r="BI49" s="746"/>
      <c r="BJ49" s="746"/>
      <c r="BK49" s="746"/>
      <c r="BL49" s="746"/>
      <c r="BM49" s="746"/>
      <c r="BN49" s="746"/>
      <c r="BO49" s="651"/>
      <c r="BP49" s="650" t="s">
        <v>42</v>
      </c>
      <c r="BQ49" s="746"/>
      <c r="BR49" s="746"/>
      <c r="BS49" s="746"/>
      <c r="BT49" s="746"/>
      <c r="BU49" s="746"/>
      <c r="BV49" s="746"/>
      <c r="BW49" s="746"/>
      <c r="BX49" s="746"/>
      <c r="BY49" s="746"/>
      <c r="BZ49" s="746"/>
      <c r="CA49" s="746"/>
      <c r="CB49" s="746"/>
      <c r="CC49" s="746"/>
      <c r="CD49" s="477"/>
      <c r="CE49" s="477"/>
      <c r="CF49" s="477"/>
      <c r="CG49" s="477"/>
      <c r="CH49" s="477"/>
      <c r="CI49" s="477"/>
      <c r="CJ49" s="477"/>
      <c r="CK49" s="477"/>
      <c r="CL49" s="477"/>
      <c r="CM49" s="476"/>
      <c r="CN49" s="650"/>
      <c r="CO49" s="651"/>
      <c r="CP49" s="650"/>
      <c r="CQ49" s="651"/>
      <c r="CR49" s="650"/>
      <c r="CS49" s="651"/>
      <c r="CT49" s="650"/>
      <c r="CU49" s="651"/>
      <c r="CV49" s="650"/>
      <c r="CW49" s="651"/>
      <c r="CX49" s="650"/>
      <c r="CY49" s="651"/>
      <c r="CZ49" s="650"/>
      <c r="DA49" s="651"/>
      <c r="DB49" s="650"/>
      <c r="DC49" s="651"/>
      <c r="DD49" s="650"/>
      <c r="DE49" s="651"/>
      <c r="DF49" s="650"/>
      <c r="DG49" s="651"/>
      <c r="DH49" s="650"/>
      <c r="DI49" s="651"/>
      <c r="DJ49" s="650"/>
      <c r="DK49" s="651"/>
      <c r="DL49" s="650"/>
      <c r="DM49" s="651"/>
      <c r="DN49" s="475"/>
      <c r="DO49" s="746" t="s">
        <v>43</v>
      </c>
      <c r="DP49" s="746"/>
      <c r="DQ49" s="746"/>
      <c r="DR49" s="746"/>
      <c r="DS49" s="746"/>
      <c r="DT49" s="746"/>
      <c r="DU49" s="746"/>
      <c r="DV49" s="746"/>
      <c r="DW49" s="746"/>
      <c r="DX49" s="746"/>
      <c r="DY49" s="651"/>
      <c r="DZ49" s="650"/>
      <c r="EA49" s="651"/>
      <c r="EB49" s="650"/>
      <c r="EC49" s="706"/>
      <c r="ED49" s="49"/>
      <c r="EE49" s="523">
        <v>0</v>
      </c>
      <c r="EF49" s="530">
        <v>0</v>
      </c>
      <c r="EG49" s="530">
        <v>0</v>
      </c>
      <c r="EH49" s="524">
        <v>0</v>
      </c>
      <c r="EI49" s="49"/>
      <c r="EJ49" s="49"/>
      <c r="EK49" s="32">
        <f t="shared" si="3"/>
        <v>0</v>
      </c>
      <c r="EL49" s="535">
        <f t="shared" si="0"/>
        <v>0</v>
      </c>
      <c r="EM49" s="535">
        <f t="shared" si="1"/>
        <v>0</v>
      </c>
      <c r="EN49" s="34">
        <f t="shared" si="2"/>
        <v>0</v>
      </c>
      <c r="EO49" s="49"/>
      <c r="EP49" s="49"/>
      <c r="EQ49" s="49"/>
      <c r="ER49" s="519"/>
      <c r="ES49" s="519"/>
      <c r="ET49" s="519"/>
      <c r="EU49" s="519"/>
      <c r="EV49" s="50"/>
    </row>
    <row r="50" spans="1:152" ht="9" customHeight="1" x14ac:dyDescent="0.2">
      <c r="A50" s="188"/>
      <c r="B50" s="111" t="s">
        <v>24</v>
      </c>
      <c r="C50" s="106" t="s">
        <v>49</v>
      </c>
      <c r="D50" s="106" t="s">
        <v>35</v>
      </c>
      <c r="E50" s="537" t="s">
        <v>0</v>
      </c>
      <c r="F50" s="829"/>
      <c r="G50" s="829"/>
      <c r="H50" s="828"/>
      <c r="I50" s="828"/>
      <c r="J50" s="828"/>
      <c r="K50" s="828"/>
      <c r="L50" s="828"/>
      <c r="M50" s="828"/>
      <c r="N50" s="828"/>
      <c r="O50" s="828"/>
      <c r="P50" s="828"/>
      <c r="Q50" s="828"/>
      <c r="R50" s="828"/>
      <c r="S50" s="828"/>
      <c r="T50" s="771">
        <v>10</v>
      </c>
      <c r="U50" s="771"/>
      <c r="V50" s="771">
        <v>10</v>
      </c>
      <c r="W50" s="771"/>
      <c r="X50" s="771">
        <v>10</v>
      </c>
      <c r="Y50" s="771"/>
      <c r="Z50" s="771">
        <v>10</v>
      </c>
      <c r="AA50" s="771"/>
      <c r="AB50" s="771">
        <v>10</v>
      </c>
      <c r="AC50" s="771"/>
      <c r="AD50" s="771">
        <v>10</v>
      </c>
      <c r="AE50" s="771"/>
      <c r="AF50" s="771">
        <v>10</v>
      </c>
      <c r="AG50" s="771"/>
      <c r="AH50" s="771">
        <v>10</v>
      </c>
      <c r="AI50" s="771"/>
      <c r="AJ50" s="771">
        <v>10</v>
      </c>
      <c r="AK50" s="771"/>
      <c r="AL50" s="771">
        <v>10</v>
      </c>
      <c r="AM50" s="771"/>
      <c r="AN50" s="771">
        <v>10</v>
      </c>
      <c r="AO50" s="771"/>
      <c r="AP50" s="771">
        <v>5</v>
      </c>
      <c r="AQ50" s="771"/>
      <c r="AR50" s="771">
        <v>5</v>
      </c>
      <c r="AS50" s="771"/>
      <c r="AT50" s="771">
        <v>10</v>
      </c>
      <c r="AU50" s="771"/>
      <c r="AV50" s="771">
        <v>10</v>
      </c>
      <c r="AW50" s="771"/>
      <c r="AX50" s="771">
        <v>10</v>
      </c>
      <c r="AY50" s="771"/>
      <c r="AZ50" s="771">
        <v>10</v>
      </c>
      <c r="BA50" s="771"/>
      <c r="BB50" s="771">
        <v>10</v>
      </c>
      <c r="BC50" s="771"/>
      <c r="BD50" s="771">
        <v>10</v>
      </c>
      <c r="BE50" s="771"/>
      <c r="BF50" s="771">
        <v>10</v>
      </c>
      <c r="BG50" s="771"/>
      <c r="BH50" s="771">
        <v>10</v>
      </c>
      <c r="BI50" s="771"/>
      <c r="BJ50" s="771">
        <v>10</v>
      </c>
      <c r="BK50" s="771"/>
      <c r="BL50" s="771">
        <v>10</v>
      </c>
      <c r="BM50" s="771"/>
      <c r="BN50" s="771">
        <v>5</v>
      </c>
      <c r="BO50" s="771"/>
      <c r="BP50" s="683"/>
      <c r="BQ50" s="684"/>
      <c r="BR50" s="683"/>
      <c r="BS50" s="684"/>
      <c r="BT50" s="683"/>
      <c r="BU50" s="684"/>
      <c r="BV50" s="683"/>
      <c r="BW50" s="684"/>
      <c r="BX50" s="683"/>
      <c r="BY50" s="684"/>
      <c r="BZ50" s="683"/>
      <c r="CA50" s="684"/>
      <c r="CB50" s="683"/>
      <c r="CC50" s="684"/>
      <c r="CD50" s="683"/>
      <c r="CE50" s="684"/>
      <c r="CF50" s="683"/>
      <c r="CG50" s="684"/>
      <c r="CH50" s="683"/>
      <c r="CI50" s="684"/>
      <c r="CJ50" s="683"/>
      <c r="CK50" s="684"/>
      <c r="CL50" s="683"/>
      <c r="CM50" s="684"/>
      <c r="CN50" s="707">
        <v>10</v>
      </c>
      <c r="CO50" s="707"/>
      <c r="CP50" s="707">
        <v>10</v>
      </c>
      <c r="CQ50" s="707"/>
      <c r="CR50" s="707">
        <v>10</v>
      </c>
      <c r="CS50" s="707"/>
      <c r="CT50" s="707">
        <v>10</v>
      </c>
      <c r="CU50" s="707"/>
      <c r="CV50" s="707">
        <v>10</v>
      </c>
      <c r="CW50" s="707"/>
      <c r="CX50" s="707">
        <v>10</v>
      </c>
      <c r="CY50" s="707"/>
      <c r="CZ50" s="683"/>
      <c r="DA50" s="684"/>
      <c r="DB50" s="683"/>
      <c r="DC50" s="684"/>
      <c r="DD50" s="683"/>
      <c r="DE50" s="684"/>
      <c r="DF50" s="683"/>
      <c r="DG50" s="684"/>
      <c r="DH50" s="683"/>
      <c r="DI50" s="684"/>
      <c r="DJ50" s="683"/>
      <c r="DK50" s="684"/>
      <c r="DL50" s="683"/>
      <c r="DM50" s="684"/>
      <c r="DN50" s="683"/>
      <c r="DO50" s="684"/>
      <c r="DP50" s="683"/>
      <c r="DQ50" s="684"/>
      <c r="DR50" s="683"/>
      <c r="DS50" s="684"/>
      <c r="DT50" s="683"/>
      <c r="DU50" s="684"/>
      <c r="DV50" s="683"/>
      <c r="DW50" s="684"/>
      <c r="DX50" s="683"/>
      <c r="DY50" s="684"/>
      <c r="DZ50" s="683"/>
      <c r="EA50" s="684"/>
      <c r="EB50" s="683"/>
      <c r="EC50" s="689"/>
      <c r="ED50" s="49"/>
      <c r="EE50" s="523">
        <v>0</v>
      </c>
      <c r="EF50" s="530">
        <v>0</v>
      </c>
      <c r="EG50" s="530">
        <v>0</v>
      </c>
      <c r="EH50" s="524">
        <v>0</v>
      </c>
      <c r="EI50" s="49"/>
      <c r="EJ50" s="49"/>
      <c r="EK50" s="525">
        <f t="shared" si="3"/>
        <v>0</v>
      </c>
      <c r="EL50" s="533">
        <f t="shared" si="0"/>
        <v>0</v>
      </c>
      <c r="EM50" s="533">
        <f t="shared" si="1"/>
        <v>0</v>
      </c>
      <c r="EN50" s="527">
        <f t="shared" si="2"/>
        <v>0</v>
      </c>
      <c r="EO50" s="49"/>
      <c r="EP50" s="49"/>
      <c r="EQ50" s="49"/>
      <c r="ER50" s="528"/>
      <c r="ES50" s="528"/>
      <c r="ET50" s="528"/>
      <c r="EU50" s="528"/>
      <c r="EV50" s="50"/>
    </row>
    <row r="51" spans="1:152" ht="16.5" customHeight="1" x14ac:dyDescent="0.2">
      <c r="A51" s="188"/>
      <c r="B51" s="112"/>
      <c r="C51" s="109"/>
      <c r="D51" s="538"/>
      <c r="E51" s="539"/>
      <c r="F51" s="540"/>
      <c r="G51" s="540"/>
      <c r="H51" s="543"/>
      <c r="I51" s="543"/>
      <c r="J51" s="543"/>
      <c r="K51" s="543"/>
      <c r="L51" s="543"/>
      <c r="M51" s="543"/>
      <c r="N51" s="543"/>
      <c r="O51" s="543"/>
      <c r="P51" s="543"/>
      <c r="Q51" s="543"/>
      <c r="R51" s="543"/>
      <c r="S51" s="544"/>
      <c r="T51" s="791" t="s">
        <v>117</v>
      </c>
      <c r="U51" s="792"/>
      <c r="V51" s="792"/>
      <c r="W51" s="792"/>
      <c r="X51" s="792"/>
      <c r="Y51" s="792"/>
      <c r="Z51" s="792"/>
      <c r="AA51" s="792"/>
      <c r="AB51" s="792"/>
      <c r="AC51" s="792"/>
      <c r="AD51" s="792"/>
      <c r="AE51" s="792"/>
      <c r="AF51" s="792"/>
      <c r="AG51" s="792"/>
      <c r="AH51" s="792"/>
      <c r="AI51" s="792"/>
      <c r="AJ51" s="792"/>
      <c r="AK51" s="792"/>
      <c r="AL51" s="792"/>
      <c r="AM51" s="792"/>
      <c r="AN51" s="792"/>
      <c r="AO51" s="792"/>
      <c r="AP51" s="792"/>
      <c r="AQ51" s="793"/>
      <c r="AR51" s="791" t="s">
        <v>120</v>
      </c>
      <c r="AS51" s="792"/>
      <c r="AT51" s="792"/>
      <c r="AU51" s="792"/>
      <c r="AV51" s="792"/>
      <c r="AW51" s="792"/>
      <c r="AX51" s="792"/>
      <c r="AY51" s="792"/>
      <c r="AZ51" s="792"/>
      <c r="BA51" s="792"/>
      <c r="BB51" s="792"/>
      <c r="BC51" s="792"/>
      <c r="BD51" s="792"/>
      <c r="BE51" s="792"/>
      <c r="BF51" s="792"/>
      <c r="BG51" s="792"/>
      <c r="BH51" s="792"/>
      <c r="BI51" s="792"/>
      <c r="BJ51" s="792"/>
      <c r="BK51" s="792"/>
      <c r="BL51" s="792"/>
      <c r="BM51" s="792"/>
      <c r="BN51" s="792"/>
      <c r="BO51" s="793"/>
      <c r="BP51" s="650" t="s">
        <v>39</v>
      </c>
      <c r="BQ51" s="746"/>
      <c r="BR51" s="746"/>
      <c r="BS51" s="746"/>
      <c r="BT51" s="746"/>
      <c r="BU51" s="746"/>
      <c r="BV51" s="746"/>
      <c r="BW51" s="746"/>
      <c r="BX51" s="746"/>
      <c r="BY51" s="746"/>
      <c r="BZ51" s="746"/>
      <c r="CA51" s="746"/>
      <c r="CB51" s="746"/>
      <c r="CC51" s="746"/>
      <c r="CD51" s="746"/>
      <c r="CE51" s="746"/>
      <c r="CF51" s="746"/>
      <c r="CG51" s="746"/>
      <c r="CH51" s="746"/>
      <c r="CI51" s="746"/>
      <c r="CJ51" s="746"/>
      <c r="CK51" s="746"/>
      <c r="CL51" s="746"/>
      <c r="CM51" s="651"/>
      <c r="CN51" s="650" t="s">
        <v>40</v>
      </c>
      <c r="CO51" s="746"/>
      <c r="CP51" s="746"/>
      <c r="CQ51" s="746"/>
      <c r="CR51" s="746"/>
      <c r="CS51" s="746"/>
      <c r="CT51" s="746"/>
      <c r="CU51" s="746"/>
      <c r="CV51" s="746"/>
      <c r="CW51" s="746"/>
      <c r="CX51" s="746"/>
      <c r="CY51" s="746"/>
      <c r="CZ51" s="746"/>
      <c r="DA51" s="746"/>
      <c r="DB51" s="746"/>
      <c r="DC51" s="651"/>
      <c r="DD51" s="650"/>
      <c r="DE51" s="651"/>
      <c r="DF51" s="650"/>
      <c r="DG51" s="651"/>
      <c r="DH51" s="650"/>
      <c r="DI51" s="651"/>
      <c r="DJ51" s="650"/>
      <c r="DK51" s="651"/>
      <c r="DL51" s="475"/>
      <c r="DM51" s="476"/>
      <c r="DN51" s="650"/>
      <c r="DO51" s="651"/>
      <c r="DP51" s="650"/>
      <c r="DQ51" s="651"/>
      <c r="DR51" s="650"/>
      <c r="DS51" s="651"/>
      <c r="DT51" s="650"/>
      <c r="DU51" s="651"/>
      <c r="DV51" s="650"/>
      <c r="DW51" s="651"/>
      <c r="DX51" s="650"/>
      <c r="DY51" s="651"/>
      <c r="DZ51" s="650"/>
      <c r="EA51" s="651"/>
      <c r="EB51" s="650"/>
      <c r="EC51" s="706"/>
      <c r="ED51" s="49"/>
      <c r="EE51" s="523">
        <v>0</v>
      </c>
      <c r="EF51" s="530">
        <v>0</v>
      </c>
      <c r="EG51" s="530">
        <v>0</v>
      </c>
      <c r="EH51" s="524">
        <v>0</v>
      </c>
      <c r="EI51" s="49"/>
      <c r="EJ51" s="49"/>
      <c r="EK51" s="32">
        <f t="shared" si="3"/>
        <v>0</v>
      </c>
      <c r="EL51" s="535">
        <f t="shared" si="0"/>
        <v>0</v>
      </c>
      <c r="EM51" s="535">
        <f t="shared" si="1"/>
        <v>0</v>
      </c>
      <c r="EN51" s="34">
        <f t="shared" si="2"/>
        <v>0</v>
      </c>
      <c r="EO51" s="49"/>
      <c r="EP51" s="49"/>
      <c r="EQ51" s="49"/>
      <c r="ER51" s="519"/>
      <c r="ES51" s="519"/>
      <c r="ET51" s="519"/>
      <c r="EU51" s="519"/>
      <c r="EV51" s="50"/>
    </row>
    <row r="52" spans="1:152" ht="9" customHeight="1" x14ac:dyDescent="0.2">
      <c r="A52" s="144"/>
      <c r="B52" s="111" t="s">
        <v>22</v>
      </c>
      <c r="C52" s="106" t="s">
        <v>55</v>
      </c>
      <c r="D52" s="106" t="s">
        <v>33</v>
      </c>
      <c r="E52" s="537" t="s">
        <v>21</v>
      </c>
      <c r="F52" s="829"/>
      <c r="G52" s="829"/>
      <c r="H52" s="828"/>
      <c r="I52" s="828"/>
      <c r="J52" s="828"/>
      <c r="K52" s="828"/>
      <c r="L52" s="828"/>
      <c r="M52" s="828"/>
      <c r="N52" s="828"/>
      <c r="O52" s="828"/>
      <c r="P52" s="828"/>
      <c r="Q52" s="828"/>
      <c r="R52" s="828"/>
      <c r="S52" s="828"/>
      <c r="T52" s="828"/>
      <c r="U52" s="828"/>
      <c r="V52" s="828"/>
      <c r="W52" s="828"/>
      <c r="X52" s="828"/>
      <c r="Y52" s="828"/>
      <c r="Z52" s="828"/>
      <c r="AA52" s="828"/>
      <c r="AB52" s="828"/>
      <c r="AC52" s="828"/>
      <c r="AD52" s="828"/>
      <c r="AE52" s="828"/>
      <c r="AF52" s="828"/>
      <c r="AG52" s="828"/>
      <c r="AH52" s="828"/>
      <c r="AI52" s="828"/>
      <c r="AJ52" s="828"/>
      <c r="AK52" s="828"/>
      <c r="AL52" s="828"/>
      <c r="AM52" s="828"/>
      <c r="AN52" s="828"/>
      <c r="AO52" s="828"/>
      <c r="AP52" s="828"/>
      <c r="AQ52" s="828"/>
      <c r="AR52" s="707">
        <v>10</v>
      </c>
      <c r="AS52" s="707"/>
      <c r="AT52" s="707">
        <v>10</v>
      </c>
      <c r="AU52" s="707"/>
      <c r="AV52" s="707">
        <v>10</v>
      </c>
      <c r="AW52" s="707"/>
      <c r="AX52" s="707">
        <v>10</v>
      </c>
      <c r="AY52" s="707"/>
      <c r="AZ52" s="707">
        <v>10</v>
      </c>
      <c r="BA52" s="707"/>
      <c r="BB52" s="707">
        <v>10</v>
      </c>
      <c r="BC52" s="707"/>
      <c r="BD52" s="707">
        <v>10</v>
      </c>
      <c r="BE52" s="707"/>
      <c r="BF52" s="707">
        <v>10</v>
      </c>
      <c r="BG52" s="707"/>
      <c r="BH52" s="707">
        <v>10</v>
      </c>
      <c r="BI52" s="707"/>
      <c r="BJ52" s="707">
        <v>10</v>
      </c>
      <c r="BK52" s="707"/>
      <c r="BL52" s="707">
        <v>10</v>
      </c>
      <c r="BM52" s="707"/>
      <c r="BN52" s="707">
        <v>5</v>
      </c>
      <c r="BO52" s="707"/>
      <c r="BP52" s="707">
        <v>5</v>
      </c>
      <c r="BQ52" s="707"/>
      <c r="BR52" s="707">
        <v>10</v>
      </c>
      <c r="BS52" s="707"/>
      <c r="BT52" s="707">
        <v>10</v>
      </c>
      <c r="BU52" s="707"/>
      <c r="BV52" s="707">
        <v>10</v>
      </c>
      <c r="BW52" s="707"/>
      <c r="BX52" s="707">
        <v>10</v>
      </c>
      <c r="BY52" s="707"/>
      <c r="BZ52" s="707">
        <v>10</v>
      </c>
      <c r="CA52" s="707"/>
      <c r="CB52" s="707">
        <v>10</v>
      </c>
      <c r="CC52" s="707"/>
      <c r="CD52" s="707">
        <v>10</v>
      </c>
      <c r="CE52" s="707"/>
      <c r="CF52" s="707">
        <v>10</v>
      </c>
      <c r="CG52" s="707"/>
      <c r="CH52" s="707">
        <v>10</v>
      </c>
      <c r="CI52" s="707"/>
      <c r="CJ52" s="707">
        <v>10</v>
      </c>
      <c r="CK52" s="707"/>
      <c r="CL52" s="707">
        <v>5</v>
      </c>
      <c r="CM52" s="707"/>
      <c r="CN52" s="707">
        <v>5</v>
      </c>
      <c r="CO52" s="707"/>
      <c r="CP52" s="707">
        <v>10</v>
      </c>
      <c r="CQ52" s="707"/>
      <c r="CR52" s="707">
        <v>10</v>
      </c>
      <c r="CS52" s="707"/>
      <c r="CT52" s="707">
        <v>10</v>
      </c>
      <c r="CU52" s="707"/>
      <c r="CV52" s="707">
        <v>10</v>
      </c>
      <c r="CW52" s="707"/>
      <c r="CX52" s="707">
        <v>10</v>
      </c>
      <c r="CY52" s="707"/>
      <c r="CZ52" s="707">
        <v>10</v>
      </c>
      <c r="DA52" s="707"/>
      <c r="DB52" s="707">
        <v>10</v>
      </c>
      <c r="DC52" s="707"/>
      <c r="DD52" s="707">
        <v>10</v>
      </c>
      <c r="DE52" s="707"/>
      <c r="DF52" s="707">
        <v>10</v>
      </c>
      <c r="DG52" s="707"/>
      <c r="DH52" s="707">
        <v>10</v>
      </c>
      <c r="DI52" s="707"/>
      <c r="DJ52" s="707">
        <v>5</v>
      </c>
      <c r="DK52" s="707"/>
      <c r="DL52" s="683"/>
      <c r="DM52" s="684"/>
      <c r="DN52" s="683"/>
      <c r="DO52" s="684"/>
      <c r="DP52" s="683"/>
      <c r="DQ52" s="684"/>
      <c r="DR52" s="683"/>
      <c r="DS52" s="684"/>
      <c r="DT52" s="683"/>
      <c r="DU52" s="684"/>
      <c r="DV52" s="683"/>
      <c r="DW52" s="684"/>
      <c r="DX52" s="683"/>
      <c r="DY52" s="684"/>
      <c r="DZ52" s="683"/>
      <c r="EA52" s="684"/>
      <c r="EB52" s="683"/>
      <c r="EC52" s="689"/>
      <c r="ED52" s="49"/>
      <c r="EE52" s="523">
        <v>0</v>
      </c>
      <c r="EF52" s="530">
        <v>0</v>
      </c>
      <c r="EG52" s="530">
        <v>0</v>
      </c>
      <c r="EH52" s="524">
        <v>0</v>
      </c>
      <c r="EI52" s="49"/>
      <c r="EJ52" s="49"/>
      <c r="EK52" s="525">
        <f t="shared" si="3"/>
        <v>0</v>
      </c>
      <c r="EL52" s="533">
        <f t="shared" si="0"/>
        <v>0</v>
      </c>
      <c r="EM52" s="533">
        <f t="shared" si="1"/>
        <v>0</v>
      </c>
      <c r="EN52" s="527">
        <f t="shared" si="2"/>
        <v>0</v>
      </c>
      <c r="EO52" s="49"/>
      <c r="EP52" s="49"/>
      <c r="EQ52" s="49"/>
      <c r="ER52" s="528"/>
      <c r="ES52" s="528"/>
      <c r="ET52" s="528"/>
      <c r="EU52" s="528"/>
      <c r="EV52" s="50"/>
    </row>
    <row r="53" spans="1:152" ht="9" customHeight="1" x14ac:dyDescent="0.2">
      <c r="A53" s="144"/>
      <c r="B53" s="108"/>
      <c r="C53" s="109"/>
      <c r="D53" s="538"/>
      <c r="E53" s="539"/>
      <c r="F53" s="545"/>
      <c r="G53" s="545"/>
      <c r="H53" s="546"/>
      <c r="I53" s="546"/>
      <c r="J53" s="546"/>
      <c r="K53" s="546"/>
      <c r="L53" s="546"/>
      <c r="M53" s="546"/>
      <c r="N53" s="546"/>
      <c r="O53" s="546"/>
      <c r="P53" s="546"/>
      <c r="Q53" s="546"/>
      <c r="R53" s="546"/>
      <c r="S53" s="547"/>
      <c r="T53" s="548"/>
      <c r="U53" s="546"/>
      <c r="V53" s="546"/>
      <c r="W53" s="546"/>
      <c r="X53" s="546"/>
      <c r="Y53" s="546"/>
      <c r="Z53" s="546"/>
      <c r="AA53" s="546"/>
      <c r="AB53" s="546"/>
      <c r="AC53" s="546"/>
      <c r="AD53" s="546"/>
      <c r="AE53" s="546"/>
      <c r="AF53" s="546"/>
      <c r="AG53" s="546"/>
      <c r="AH53" s="546"/>
      <c r="AI53" s="546"/>
      <c r="AJ53" s="546"/>
      <c r="AK53" s="546"/>
      <c r="AL53" s="546"/>
      <c r="AM53" s="546"/>
      <c r="AN53" s="546"/>
      <c r="AO53" s="546"/>
      <c r="AP53" s="546"/>
      <c r="AQ53" s="547"/>
      <c r="AR53" s="650" t="s">
        <v>44</v>
      </c>
      <c r="AS53" s="746"/>
      <c r="AT53" s="746"/>
      <c r="AU53" s="746"/>
      <c r="AV53" s="746"/>
      <c r="AW53" s="746"/>
      <c r="AX53" s="746"/>
      <c r="AY53" s="746"/>
      <c r="AZ53" s="746"/>
      <c r="BA53" s="746"/>
      <c r="BB53" s="746"/>
      <c r="BC53" s="746"/>
      <c r="BD53" s="746"/>
      <c r="BE53" s="746"/>
      <c r="BF53" s="746"/>
      <c r="BG53" s="746"/>
      <c r="BH53" s="746"/>
      <c r="BI53" s="746"/>
      <c r="BJ53" s="746"/>
      <c r="BK53" s="746"/>
      <c r="BL53" s="746"/>
      <c r="BM53" s="746"/>
      <c r="BN53" s="746"/>
      <c r="BO53" s="651"/>
      <c r="BP53" s="650" t="s">
        <v>45</v>
      </c>
      <c r="BQ53" s="746"/>
      <c r="BR53" s="746"/>
      <c r="BS53" s="746"/>
      <c r="BT53" s="746"/>
      <c r="BU53" s="746"/>
      <c r="BV53" s="746"/>
      <c r="BW53" s="746"/>
      <c r="BX53" s="746"/>
      <c r="BY53" s="746"/>
      <c r="BZ53" s="746"/>
      <c r="CA53" s="746"/>
      <c r="CB53" s="746"/>
      <c r="CC53" s="746"/>
      <c r="CD53" s="746"/>
      <c r="CE53" s="746"/>
      <c r="CF53" s="746"/>
      <c r="CG53" s="746"/>
      <c r="CH53" s="746"/>
      <c r="CI53" s="746"/>
      <c r="CJ53" s="746"/>
      <c r="CK53" s="746"/>
      <c r="CL53" s="746"/>
      <c r="CM53" s="746"/>
      <c r="CN53" s="746"/>
      <c r="CO53" s="746"/>
      <c r="CP53" s="746"/>
      <c r="CQ53" s="746"/>
      <c r="CR53" s="746"/>
      <c r="CS53" s="746"/>
      <c r="CT53" s="746"/>
      <c r="CU53" s="746"/>
      <c r="CV53" s="746"/>
      <c r="CW53" s="746"/>
      <c r="CX53" s="746"/>
      <c r="CY53" s="746"/>
      <c r="CZ53" s="746"/>
      <c r="DA53" s="746"/>
      <c r="DB53" s="746"/>
      <c r="DC53" s="746"/>
      <c r="DD53" s="746"/>
      <c r="DE53" s="746"/>
      <c r="DF53" s="746"/>
      <c r="DG53" s="746"/>
      <c r="DH53" s="746"/>
      <c r="DI53" s="746"/>
      <c r="DJ53" s="746"/>
      <c r="DK53" s="651"/>
      <c r="DL53" s="650"/>
      <c r="DM53" s="651"/>
      <c r="DN53" s="650"/>
      <c r="DO53" s="651"/>
      <c r="DP53" s="650"/>
      <c r="DQ53" s="651"/>
      <c r="DR53" s="650"/>
      <c r="DS53" s="651"/>
      <c r="DT53" s="650"/>
      <c r="DU53" s="651"/>
      <c r="DV53" s="650"/>
      <c r="DW53" s="651"/>
      <c r="DX53" s="650"/>
      <c r="DY53" s="651"/>
      <c r="DZ53" s="650"/>
      <c r="EA53" s="651"/>
      <c r="EB53" s="650"/>
      <c r="EC53" s="706"/>
      <c r="ED53" s="49"/>
      <c r="EE53" s="523">
        <v>0</v>
      </c>
      <c r="EF53" s="530">
        <v>0</v>
      </c>
      <c r="EG53" s="530">
        <v>0</v>
      </c>
      <c r="EH53" s="524">
        <v>0</v>
      </c>
      <c r="EI53" s="49"/>
      <c r="EJ53" s="49"/>
      <c r="EK53" s="32">
        <f t="shared" si="3"/>
        <v>0</v>
      </c>
      <c r="EL53" s="535">
        <f t="shared" si="0"/>
        <v>0</v>
      </c>
      <c r="EM53" s="535">
        <f t="shared" si="1"/>
        <v>0</v>
      </c>
      <c r="EN53" s="34">
        <f t="shared" si="2"/>
        <v>0</v>
      </c>
      <c r="EO53" s="49"/>
      <c r="EP53" s="49"/>
      <c r="EQ53" s="49"/>
      <c r="ER53" s="519"/>
      <c r="ES53" s="519"/>
      <c r="ET53" s="519"/>
      <c r="EU53" s="519"/>
      <c r="EV53" s="50"/>
    </row>
    <row r="54" spans="1:152" ht="9" customHeight="1" x14ac:dyDescent="0.2">
      <c r="A54" s="144"/>
      <c r="B54" s="105" t="s">
        <v>22</v>
      </c>
      <c r="C54" s="106" t="s">
        <v>55</v>
      </c>
      <c r="D54" s="106" t="s">
        <v>34</v>
      </c>
      <c r="E54" s="537" t="s">
        <v>14</v>
      </c>
      <c r="F54" s="829"/>
      <c r="G54" s="829"/>
      <c r="H54" s="828"/>
      <c r="I54" s="828"/>
      <c r="J54" s="828"/>
      <c r="K54" s="828"/>
      <c r="L54" s="828"/>
      <c r="M54" s="828"/>
      <c r="N54" s="828"/>
      <c r="O54" s="828"/>
      <c r="P54" s="828"/>
      <c r="Q54" s="828"/>
      <c r="R54" s="828"/>
      <c r="S54" s="828"/>
      <c r="T54" s="828"/>
      <c r="U54" s="828"/>
      <c r="V54" s="828"/>
      <c r="W54" s="828"/>
      <c r="X54" s="828"/>
      <c r="Y54" s="828"/>
      <c r="Z54" s="828"/>
      <c r="AA54" s="828"/>
      <c r="AB54" s="828"/>
      <c r="AC54" s="828"/>
      <c r="AD54" s="828"/>
      <c r="AE54" s="828"/>
      <c r="AF54" s="828"/>
      <c r="AG54" s="828"/>
      <c r="AH54" s="828"/>
      <c r="AI54" s="828"/>
      <c r="AJ54" s="828"/>
      <c r="AK54" s="828"/>
      <c r="AL54" s="828"/>
      <c r="AM54" s="828"/>
      <c r="AN54" s="828"/>
      <c r="AO54" s="828"/>
      <c r="AP54" s="828"/>
      <c r="AQ54" s="828"/>
      <c r="AR54" s="707">
        <v>10</v>
      </c>
      <c r="AS54" s="707"/>
      <c r="AT54" s="707">
        <v>10</v>
      </c>
      <c r="AU54" s="707"/>
      <c r="AV54" s="707">
        <v>10</v>
      </c>
      <c r="AW54" s="707"/>
      <c r="AX54" s="707">
        <v>10</v>
      </c>
      <c r="AY54" s="707"/>
      <c r="AZ54" s="707">
        <v>10</v>
      </c>
      <c r="BA54" s="707"/>
      <c r="BB54" s="707">
        <v>10</v>
      </c>
      <c r="BC54" s="707"/>
      <c r="BD54" s="707">
        <v>10</v>
      </c>
      <c r="BE54" s="707"/>
      <c r="BF54" s="707">
        <v>10</v>
      </c>
      <c r="BG54" s="707"/>
      <c r="BH54" s="707">
        <v>10</v>
      </c>
      <c r="BI54" s="707"/>
      <c r="BJ54" s="707">
        <v>10</v>
      </c>
      <c r="BK54" s="707"/>
      <c r="BL54" s="707">
        <v>10</v>
      </c>
      <c r="BM54" s="707"/>
      <c r="BN54" s="707">
        <v>5</v>
      </c>
      <c r="BO54" s="707"/>
      <c r="BP54" s="707">
        <v>5</v>
      </c>
      <c r="BQ54" s="707"/>
      <c r="BR54" s="707">
        <v>10</v>
      </c>
      <c r="BS54" s="707"/>
      <c r="BT54" s="707">
        <v>10</v>
      </c>
      <c r="BU54" s="707"/>
      <c r="BV54" s="707">
        <v>10</v>
      </c>
      <c r="BW54" s="707"/>
      <c r="BX54" s="707">
        <v>10</v>
      </c>
      <c r="BY54" s="707"/>
      <c r="BZ54" s="707">
        <v>10</v>
      </c>
      <c r="CA54" s="707"/>
      <c r="CB54" s="707">
        <v>10</v>
      </c>
      <c r="CC54" s="707"/>
      <c r="CD54" s="707">
        <v>10</v>
      </c>
      <c r="CE54" s="707"/>
      <c r="CF54" s="707">
        <v>10</v>
      </c>
      <c r="CG54" s="707"/>
      <c r="CH54" s="707">
        <v>10</v>
      </c>
      <c r="CI54" s="707"/>
      <c r="CJ54" s="707">
        <v>10</v>
      </c>
      <c r="CK54" s="707"/>
      <c r="CL54" s="707">
        <v>5</v>
      </c>
      <c r="CM54" s="707"/>
      <c r="CN54" s="707">
        <v>5</v>
      </c>
      <c r="CO54" s="707"/>
      <c r="CP54" s="707">
        <v>10</v>
      </c>
      <c r="CQ54" s="707"/>
      <c r="CR54" s="707">
        <v>10</v>
      </c>
      <c r="CS54" s="707"/>
      <c r="CT54" s="707">
        <v>10</v>
      </c>
      <c r="CU54" s="707"/>
      <c r="CV54" s="707">
        <v>10</v>
      </c>
      <c r="CW54" s="707"/>
      <c r="CX54" s="707">
        <v>10</v>
      </c>
      <c r="CY54" s="707"/>
      <c r="CZ54" s="707">
        <v>10</v>
      </c>
      <c r="DA54" s="707"/>
      <c r="DB54" s="707">
        <v>10</v>
      </c>
      <c r="DC54" s="707"/>
      <c r="DD54" s="707">
        <v>10</v>
      </c>
      <c r="DE54" s="707"/>
      <c r="DF54" s="707">
        <v>10</v>
      </c>
      <c r="DG54" s="707"/>
      <c r="DH54" s="707">
        <v>10</v>
      </c>
      <c r="DI54" s="707"/>
      <c r="DJ54" s="707">
        <v>5</v>
      </c>
      <c r="DK54" s="707"/>
      <c r="DL54" s="683"/>
      <c r="DM54" s="684"/>
      <c r="DN54" s="683"/>
      <c r="DO54" s="684"/>
      <c r="DP54" s="683"/>
      <c r="DQ54" s="684"/>
      <c r="DR54" s="683"/>
      <c r="DS54" s="684"/>
      <c r="DT54" s="683"/>
      <c r="DU54" s="684"/>
      <c r="DV54" s="683"/>
      <c r="DW54" s="684"/>
      <c r="DX54" s="683"/>
      <c r="DY54" s="684"/>
      <c r="DZ54" s="683"/>
      <c r="EA54" s="684"/>
      <c r="EB54" s="683"/>
      <c r="EC54" s="689"/>
      <c r="ED54" s="49"/>
      <c r="EE54" s="523">
        <v>0</v>
      </c>
      <c r="EF54" s="530">
        <v>0</v>
      </c>
      <c r="EG54" s="530">
        <v>0</v>
      </c>
      <c r="EH54" s="524">
        <v>0</v>
      </c>
      <c r="EI54" s="49"/>
      <c r="EJ54" s="49"/>
      <c r="EK54" s="525">
        <f t="shared" si="3"/>
        <v>0</v>
      </c>
      <c r="EL54" s="533">
        <f t="shared" si="0"/>
        <v>0</v>
      </c>
      <c r="EM54" s="533">
        <f t="shared" si="1"/>
        <v>0</v>
      </c>
      <c r="EN54" s="527">
        <f t="shared" si="2"/>
        <v>0</v>
      </c>
      <c r="EO54" s="49"/>
      <c r="EP54" s="49"/>
      <c r="EQ54" s="49"/>
      <c r="ER54" s="528"/>
      <c r="ES54" s="528"/>
      <c r="ET54" s="528"/>
      <c r="EU54" s="528"/>
      <c r="EV54" s="50"/>
    </row>
    <row r="55" spans="1:152" ht="15.75" customHeight="1" x14ac:dyDescent="0.2">
      <c r="A55" s="144"/>
      <c r="B55" s="108"/>
      <c r="C55" s="109"/>
      <c r="D55" s="538"/>
      <c r="E55" s="539"/>
      <c r="F55" s="540"/>
      <c r="G55" s="540"/>
      <c r="H55" s="543"/>
      <c r="I55" s="543"/>
      <c r="J55" s="543"/>
      <c r="K55" s="543"/>
      <c r="L55" s="543"/>
      <c r="M55" s="543"/>
      <c r="N55" s="543"/>
      <c r="O55" s="543"/>
      <c r="P55" s="543"/>
      <c r="Q55" s="543"/>
      <c r="R55" s="543"/>
      <c r="S55" s="544"/>
      <c r="T55" s="549"/>
      <c r="U55" s="543"/>
      <c r="V55" s="543"/>
      <c r="W55" s="543"/>
      <c r="X55" s="543"/>
      <c r="Y55" s="543"/>
      <c r="Z55" s="543"/>
      <c r="AA55" s="543"/>
      <c r="AB55" s="543"/>
      <c r="AC55" s="543"/>
      <c r="AD55" s="543"/>
      <c r="AE55" s="543"/>
      <c r="AF55" s="543"/>
      <c r="AG55" s="543"/>
      <c r="AH55" s="543"/>
      <c r="AI55" s="543"/>
      <c r="AJ55" s="543"/>
      <c r="AK55" s="543"/>
      <c r="AL55" s="543"/>
      <c r="AM55" s="543"/>
      <c r="AN55" s="543"/>
      <c r="AO55" s="543"/>
      <c r="AP55" s="543"/>
      <c r="AQ55" s="544"/>
      <c r="AR55" s="788" t="s">
        <v>50</v>
      </c>
      <c r="AS55" s="789"/>
      <c r="AT55" s="789"/>
      <c r="AU55" s="789"/>
      <c r="AV55" s="789"/>
      <c r="AW55" s="789"/>
      <c r="AX55" s="789"/>
      <c r="AY55" s="789"/>
      <c r="AZ55" s="789"/>
      <c r="BA55" s="789"/>
      <c r="BB55" s="789"/>
      <c r="BC55" s="789"/>
      <c r="BD55" s="789"/>
      <c r="BE55" s="789"/>
      <c r="BF55" s="789"/>
      <c r="BG55" s="789"/>
      <c r="BH55" s="789"/>
      <c r="BI55" s="789"/>
      <c r="BJ55" s="789"/>
      <c r="BK55" s="789"/>
      <c r="BL55" s="789"/>
      <c r="BM55" s="789"/>
      <c r="BN55" s="789"/>
      <c r="BO55" s="790"/>
      <c r="BP55" s="788" t="s">
        <v>51</v>
      </c>
      <c r="BQ55" s="789"/>
      <c r="BR55" s="789"/>
      <c r="BS55" s="789"/>
      <c r="BT55" s="789"/>
      <c r="BU55" s="789"/>
      <c r="BV55" s="789"/>
      <c r="BW55" s="789"/>
      <c r="BX55" s="789"/>
      <c r="BY55" s="789"/>
      <c r="BZ55" s="789"/>
      <c r="CA55" s="789"/>
      <c r="CB55" s="789"/>
      <c r="CC55" s="789"/>
      <c r="CD55" s="789"/>
      <c r="CE55" s="789"/>
      <c r="CF55" s="789"/>
      <c r="CG55" s="789"/>
      <c r="CH55" s="789"/>
      <c r="CI55" s="789"/>
      <c r="CJ55" s="789"/>
      <c r="CK55" s="789"/>
      <c r="CL55" s="789"/>
      <c r="CM55" s="789"/>
      <c r="CN55" s="789"/>
      <c r="CO55" s="789"/>
      <c r="CP55" s="789"/>
      <c r="CQ55" s="789"/>
      <c r="CR55" s="789"/>
      <c r="CS55" s="789"/>
      <c r="CT55" s="789"/>
      <c r="CU55" s="789"/>
      <c r="CV55" s="789"/>
      <c r="CW55" s="789"/>
      <c r="CX55" s="789"/>
      <c r="CY55" s="789"/>
      <c r="CZ55" s="789"/>
      <c r="DA55" s="789"/>
      <c r="DB55" s="789"/>
      <c r="DC55" s="789"/>
      <c r="DD55" s="789"/>
      <c r="DE55" s="789"/>
      <c r="DF55" s="789"/>
      <c r="DG55" s="789"/>
      <c r="DH55" s="789"/>
      <c r="DI55" s="789"/>
      <c r="DJ55" s="789"/>
      <c r="DK55" s="790"/>
      <c r="DL55" s="650"/>
      <c r="DM55" s="651"/>
      <c r="DN55" s="650"/>
      <c r="DO55" s="651"/>
      <c r="DP55" s="650"/>
      <c r="DQ55" s="651"/>
      <c r="DR55" s="650"/>
      <c r="DS55" s="651"/>
      <c r="DT55" s="650"/>
      <c r="DU55" s="651"/>
      <c r="DV55" s="650"/>
      <c r="DW55" s="651"/>
      <c r="DX55" s="650"/>
      <c r="DY55" s="651"/>
      <c r="DZ55" s="650"/>
      <c r="EA55" s="651"/>
      <c r="EB55" s="650"/>
      <c r="EC55" s="706"/>
      <c r="ED55" s="49"/>
      <c r="EE55" s="523">
        <v>0</v>
      </c>
      <c r="EF55" s="530">
        <v>0</v>
      </c>
      <c r="EG55" s="530">
        <v>0</v>
      </c>
      <c r="EH55" s="524">
        <v>0</v>
      </c>
      <c r="EI55" s="49"/>
      <c r="EJ55" s="49"/>
      <c r="EK55" s="32">
        <f t="shared" si="3"/>
        <v>0</v>
      </c>
      <c r="EL55" s="535">
        <f t="shared" si="0"/>
        <v>0</v>
      </c>
      <c r="EM55" s="535">
        <f t="shared" si="1"/>
        <v>0</v>
      </c>
      <c r="EN55" s="34">
        <f t="shared" si="2"/>
        <v>0</v>
      </c>
      <c r="EO55" s="49"/>
      <c r="EP55" s="49"/>
      <c r="EQ55" s="49"/>
      <c r="ER55" s="519"/>
      <c r="ES55" s="519"/>
      <c r="ET55" s="519"/>
      <c r="EU55" s="519"/>
      <c r="EV55" s="50"/>
    </row>
    <row r="56" spans="1:152" ht="9" hidden="1" customHeight="1" x14ac:dyDescent="0.2">
      <c r="A56" s="144"/>
      <c r="B56" s="129" t="s">
        <v>24</v>
      </c>
      <c r="C56" s="48"/>
      <c r="D56" s="48" t="s">
        <v>19</v>
      </c>
      <c r="E56" s="550" t="s">
        <v>19</v>
      </c>
      <c r="F56" s="715"/>
      <c r="G56" s="715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  <c r="AA56" s="714"/>
      <c r="AB56" s="714"/>
      <c r="AC56" s="714"/>
      <c r="AD56" s="714"/>
      <c r="AE56" s="714"/>
      <c r="AF56" s="714"/>
      <c r="AG56" s="714"/>
      <c r="AH56" s="714"/>
      <c r="AI56" s="714"/>
      <c r="AJ56" s="714"/>
      <c r="AK56" s="714"/>
      <c r="AL56" s="714"/>
      <c r="AM56" s="714"/>
      <c r="AN56" s="714"/>
      <c r="AO56" s="714"/>
      <c r="AP56" s="714"/>
      <c r="AQ56" s="714"/>
      <c r="AR56" s="714"/>
      <c r="AS56" s="714"/>
      <c r="AT56" s="714"/>
      <c r="AU56" s="714"/>
      <c r="AV56" s="714"/>
      <c r="AW56" s="714"/>
      <c r="AX56" s="714"/>
      <c r="AY56" s="714"/>
      <c r="AZ56" s="714"/>
      <c r="BA56" s="714"/>
      <c r="BB56" s="714"/>
      <c r="BC56" s="714"/>
      <c r="BD56" s="714"/>
      <c r="BE56" s="714"/>
      <c r="BF56" s="714"/>
      <c r="BG56" s="714"/>
      <c r="BH56" s="714"/>
      <c r="BI56" s="714"/>
      <c r="BJ56" s="714"/>
      <c r="BK56" s="714"/>
      <c r="BL56" s="714"/>
      <c r="BM56" s="714"/>
      <c r="BN56" s="714"/>
      <c r="BO56" s="714"/>
      <c r="BP56" s="714"/>
      <c r="BQ56" s="714"/>
      <c r="BR56" s="714"/>
      <c r="BS56" s="714"/>
      <c r="BT56" s="714"/>
      <c r="BU56" s="714"/>
      <c r="BV56" s="714"/>
      <c r="BW56" s="714"/>
      <c r="BX56" s="714"/>
      <c r="BY56" s="714"/>
      <c r="BZ56" s="714"/>
      <c r="CA56" s="714"/>
      <c r="CB56" s="714"/>
      <c r="CC56" s="714"/>
      <c r="CD56" s="714"/>
      <c r="CE56" s="714"/>
      <c r="CF56" s="714"/>
      <c r="CG56" s="714"/>
      <c r="CH56" s="714"/>
      <c r="CI56" s="714"/>
      <c r="CJ56" s="714"/>
      <c r="CK56" s="714"/>
      <c r="CL56" s="714"/>
      <c r="CM56" s="714"/>
      <c r="CN56" s="714"/>
      <c r="CO56" s="714"/>
      <c r="CP56" s="714"/>
      <c r="CQ56" s="714"/>
      <c r="CR56" s="714"/>
      <c r="CS56" s="714"/>
      <c r="CT56" s="714"/>
      <c r="CU56" s="714"/>
      <c r="CV56" s="714"/>
      <c r="CW56" s="714"/>
      <c r="CX56" s="714"/>
      <c r="CY56" s="714"/>
      <c r="CZ56" s="714"/>
      <c r="DA56" s="714"/>
      <c r="DB56" s="714"/>
      <c r="DC56" s="714"/>
      <c r="DD56" s="714"/>
      <c r="DE56" s="714"/>
      <c r="DF56" s="714"/>
      <c r="DG56" s="714"/>
      <c r="DH56" s="714"/>
      <c r="DI56" s="714"/>
      <c r="DJ56" s="714"/>
      <c r="DK56" s="714"/>
      <c r="DL56" s="714"/>
      <c r="DM56" s="714"/>
      <c r="DN56" s="714"/>
      <c r="DO56" s="714"/>
      <c r="DP56" s="714"/>
      <c r="DQ56" s="714"/>
      <c r="DR56" s="714"/>
      <c r="DS56" s="714"/>
      <c r="DT56" s="714"/>
      <c r="DU56" s="714"/>
      <c r="DV56" s="714"/>
      <c r="DW56" s="714"/>
      <c r="DX56" s="714"/>
      <c r="DY56" s="714"/>
      <c r="DZ56" s="716"/>
      <c r="EA56" s="717"/>
      <c r="EB56" s="716"/>
      <c r="EC56" s="718"/>
      <c r="ED56" s="49"/>
      <c r="EE56" s="523"/>
      <c r="EF56" s="530"/>
      <c r="EG56" s="530"/>
      <c r="EH56" s="524"/>
      <c r="EI56" s="49"/>
      <c r="EJ56" s="49"/>
      <c r="EK56" s="525">
        <f t="shared" si="3"/>
        <v>0</v>
      </c>
      <c r="EL56" s="533">
        <f t="shared" si="0"/>
        <v>0</v>
      </c>
      <c r="EM56" s="533">
        <f t="shared" si="1"/>
        <v>0</v>
      </c>
      <c r="EN56" s="527">
        <f t="shared" si="2"/>
        <v>0</v>
      </c>
      <c r="EO56" s="49"/>
      <c r="EP56" s="49"/>
      <c r="EQ56" s="49"/>
      <c r="ER56" s="528"/>
      <c r="ES56" s="528"/>
      <c r="ET56" s="528"/>
      <c r="EU56" s="528"/>
      <c r="EV56" s="50"/>
    </row>
    <row r="57" spans="1:152" ht="9" hidden="1" customHeight="1" x14ac:dyDescent="0.2">
      <c r="A57" s="144"/>
      <c r="B57" s="119"/>
      <c r="C57" s="521"/>
      <c r="D57" s="195"/>
      <c r="E57" s="551"/>
      <c r="F57" s="719"/>
      <c r="G57" s="720"/>
      <c r="H57" s="695"/>
      <c r="I57" s="696"/>
      <c r="J57" s="695"/>
      <c r="K57" s="696"/>
      <c r="L57" s="695"/>
      <c r="M57" s="696"/>
      <c r="N57" s="695"/>
      <c r="O57" s="696"/>
      <c r="P57" s="695"/>
      <c r="Q57" s="696"/>
      <c r="R57" s="695"/>
      <c r="S57" s="696"/>
      <c r="T57" s="695"/>
      <c r="U57" s="696"/>
      <c r="V57" s="695"/>
      <c r="W57" s="696"/>
      <c r="X57" s="695"/>
      <c r="Y57" s="696"/>
      <c r="Z57" s="695"/>
      <c r="AA57" s="696"/>
      <c r="AB57" s="695"/>
      <c r="AC57" s="696"/>
      <c r="AD57" s="695"/>
      <c r="AE57" s="696"/>
      <c r="AF57" s="695"/>
      <c r="AG57" s="696"/>
      <c r="AH57" s="695"/>
      <c r="AI57" s="696"/>
      <c r="AJ57" s="695"/>
      <c r="AK57" s="696"/>
      <c r="AL57" s="695"/>
      <c r="AM57" s="696"/>
      <c r="AN57" s="695"/>
      <c r="AO57" s="696"/>
      <c r="AP57" s="695"/>
      <c r="AQ57" s="696"/>
      <c r="AR57" s="695"/>
      <c r="AS57" s="696"/>
      <c r="AT57" s="695"/>
      <c r="AU57" s="696"/>
      <c r="AV57" s="695"/>
      <c r="AW57" s="696"/>
      <c r="AX57" s="695"/>
      <c r="AY57" s="696"/>
      <c r="AZ57" s="695"/>
      <c r="BA57" s="696"/>
      <c r="BB57" s="695"/>
      <c r="BC57" s="696"/>
      <c r="BD57" s="695"/>
      <c r="BE57" s="696"/>
      <c r="BF57" s="695"/>
      <c r="BG57" s="696"/>
      <c r="BH57" s="695"/>
      <c r="BI57" s="696"/>
      <c r="BJ57" s="695"/>
      <c r="BK57" s="696"/>
      <c r="BL57" s="695"/>
      <c r="BM57" s="696"/>
      <c r="BN57" s="695"/>
      <c r="BO57" s="696"/>
      <c r="BP57" s="695"/>
      <c r="BQ57" s="696"/>
      <c r="BR57" s="695"/>
      <c r="BS57" s="696"/>
      <c r="BT57" s="695"/>
      <c r="BU57" s="696"/>
      <c r="BV57" s="695"/>
      <c r="BW57" s="696"/>
      <c r="BX57" s="695"/>
      <c r="BY57" s="696"/>
      <c r="BZ57" s="695"/>
      <c r="CA57" s="696"/>
      <c r="CB57" s="695"/>
      <c r="CC57" s="696"/>
      <c r="CD57" s="695"/>
      <c r="CE57" s="696"/>
      <c r="CF57" s="695"/>
      <c r="CG57" s="696"/>
      <c r="CH57" s="695"/>
      <c r="CI57" s="696"/>
      <c r="CJ57" s="695"/>
      <c r="CK57" s="696"/>
      <c r="CL57" s="695"/>
      <c r="CM57" s="696"/>
      <c r="CN57" s="695"/>
      <c r="CO57" s="696"/>
      <c r="CP57" s="695"/>
      <c r="CQ57" s="696"/>
      <c r="CR57" s="695"/>
      <c r="CS57" s="696"/>
      <c r="CT57" s="695"/>
      <c r="CU57" s="696"/>
      <c r="CV57" s="695"/>
      <c r="CW57" s="696"/>
      <c r="CX57" s="695"/>
      <c r="CY57" s="696"/>
      <c r="CZ57" s="695"/>
      <c r="DA57" s="696"/>
      <c r="DB57" s="695"/>
      <c r="DC57" s="696"/>
      <c r="DD57" s="695"/>
      <c r="DE57" s="696"/>
      <c r="DF57" s="695"/>
      <c r="DG57" s="696"/>
      <c r="DH57" s="695"/>
      <c r="DI57" s="696"/>
      <c r="DJ57" s="695"/>
      <c r="DK57" s="696"/>
      <c r="DL57" s="695"/>
      <c r="DM57" s="696"/>
      <c r="DN57" s="695"/>
      <c r="DO57" s="696"/>
      <c r="DP57" s="695"/>
      <c r="DQ57" s="696"/>
      <c r="DR57" s="695"/>
      <c r="DS57" s="696"/>
      <c r="DT57" s="695"/>
      <c r="DU57" s="696"/>
      <c r="DV57" s="695"/>
      <c r="DW57" s="696"/>
      <c r="DX57" s="695"/>
      <c r="DY57" s="696"/>
      <c r="DZ57" s="695"/>
      <c r="EA57" s="696"/>
      <c r="EB57" s="695"/>
      <c r="EC57" s="697"/>
      <c r="ED57" s="49"/>
      <c r="EE57" s="523"/>
      <c r="EF57" s="530"/>
      <c r="EG57" s="530"/>
      <c r="EH57" s="524"/>
      <c r="EI57" s="49"/>
      <c r="EJ57" s="49"/>
      <c r="EK57" s="32">
        <f t="shared" si="3"/>
        <v>0</v>
      </c>
      <c r="EL57" s="535">
        <f t="shared" si="0"/>
        <v>0</v>
      </c>
      <c r="EM57" s="535">
        <f t="shared" si="1"/>
        <v>0</v>
      </c>
      <c r="EN57" s="34">
        <f t="shared" si="2"/>
        <v>0</v>
      </c>
      <c r="EO57" s="49"/>
      <c r="EP57" s="49"/>
      <c r="EQ57" s="49"/>
      <c r="ER57" s="519"/>
      <c r="ES57" s="519"/>
      <c r="ET57" s="519"/>
      <c r="EU57" s="519"/>
      <c r="EV57" s="50"/>
    </row>
    <row r="58" spans="1:152" ht="9" hidden="1" customHeight="1" x14ac:dyDescent="0.2">
      <c r="A58" s="144"/>
      <c r="B58" s="552" t="s">
        <v>23</v>
      </c>
      <c r="C58" s="521"/>
      <c r="D58" s="521" t="s">
        <v>19</v>
      </c>
      <c r="E58" s="551" t="s">
        <v>19</v>
      </c>
      <c r="F58" s="721"/>
      <c r="G58" s="721"/>
      <c r="H58" s="694"/>
      <c r="I58" s="694"/>
      <c r="J58" s="694"/>
      <c r="K58" s="694"/>
      <c r="L58" s="694"/>
      <c r="M58" s="694"/>
      <c r="N58" s="694"/>
      <c r="O58" s="694"/>
      <c r="P58" s="694"/>
      <c r="Q58" s="694"/>
      <c r="R58" s="694"/>
      <c r="S58" s="694"/>
      <c r="T58" s="694"/>
      <c r="U58" s="694"/>
      <c r="V58" s="694"/>
      <c r="W58" s="694"/>
      <c r="X58" s="694"/>
      <c r="Y58" s="694"/>
      <c r="Z58" s="694"/>
      <c r="AA58" s="694"/>
      <c r="AB58" s="694"/>
      <c r="AC58" s="694"/>
      <c r="AD58" s="694"/>
      <c r="AE58" s="694"/>
      <c r="AF58" s="694"/>
      <c r="AG58" s="694"/>
      <c r="AH58" s="694"/>
      <c r="AI58" s="694"/>
      <c r="AJ58" s="694"/>
      <c r="AK58" s="694"/>
      <c r="AL58" s="694"/>
      <c r="AM58" s="694"/>
      <c r="AN58" s="694"/>
      <c r="AO58" s="694"/>
      <c r="AP58" s="694"/>
      <c r="AQ58" s="694"/>
      <c r="AR58" s="694"/>
      <c r="AS58" s="694"/>
      <c r="AT58" s="694"/>
      <c r="AU58" s="694"/>
      <c r="AV58" s="694"/>
      <c r="AW58" s="694"/>
      <c r="AX58" s="694"/>
      <c r="AY58" s="694"/>
      <c r="AZ58" s="694"/>
      <c r="BA58" s="694"/>
      <c r="BB58" s="694"/>
      <c r="BC58" s="694"/>
      <c r="BD58" s="694"/>
      <c r="BE58" s="694"/>
      <c r="BF58" s="694"/>
      <c r="BG58" s="694"/>
      <c r="BH58" s="694"/>
      <c r="BI58" s="694"/>
      <c r="BJ58" s="694"/>
      <c r="BK58" s="694"/>
      <c r="BL58" s="694"/>
      <c r="BM58" s="694"/>
      <c r="BN58" s="694"/>
      <c r="BO58" s="694"/>
      <c r="BP58" s="694"/>
      <c r="BQ58" s="694"/>
      <c r="BR58" s="694"/>
      <c r="BS58" s="694"/>
      <c r="BT58" s="694"/>
      <c r="BU58" s="694"/>
      <c r="BV58" s="694"/>
      <c r="BW58" s="694"/>
      <c r="BX58" s="694"/>
      <c r="BY58" s="694"/>
      <c r="BZ58" s="694"/>
      <c r="CA58" s="694"/>
      <c r="CB58" s="694"/>
      <c r="CC58" s="694"/>
      <c r="CD58" s="694"/>
      <c r="CE58" s="694"/>
      <c r="CF58" s="694"/>
      <c r="CG58" s="694"/>
      <c r="CH58" s="694"/>
      <c r="CI58" s="694"/>
      <c r="CJ58" s="694"/>
      <c r="CK58" s="694"/>
      <c r="CL58" s="694"/>
      <c r="CM58" s="694"/>
      <c r="CN58" s="694"/>
      <c r="CO58" s="694"/>
      <c r="CP58" s="694"/>
      <c r="CQ58" s="694"/>
      <c r="CR58" s="694"/>
      <c r="CS58" s="694"/>
      <c r="CT58" s="694"/>
      <c r="CU58" s="694"/>
      <c r="CV58" s="694"/>
      <c r="CW58" s="694"/>
      <c r="CX58" s="694"/>
      <c r="CY58" s="694"/>
      <c r="CZ58" s="694"/>
      <c r="DA58" s="694"/>
      <c r="DB58" s="694"/>
      <c r="DC58" s="694"/>
      <c r="DD58" s="694"/>
      <c r="DE58" s="694"/>
      <c r="DF58" s="694"/>
      <c r="DG58" s="694"/>
      <c r="DH58" s="694"/>
      <c r="DI58" s="694"/>
      <c r="DJ58" s="694"/>
      <c r="DK58" s="694"/>
      <c r="DL58" s="694"/>
      <c r="DM58" s="694"/>
      <c r="DN58" s="694"/>
      <c r="DO58" s="694"/>
      <c r="DP58" s="694"/>
      <c r="DQ58" s="694"/>
      <c r="DR58" s="694"/>
      <c r="DS58" s="694"/>
      <c r="DT58" s="694"/>
      <c r="DU58" s="694"/>
      <c r="DV58" s="694"/>
      <c r="DW58" s="694"/>
      <c r="DX58" s="694"/>
      <c r="DY58" s="694"/>
      <c r="DZ58" s="695"/>
      <c r="EA58" s="696"/>
      <c r="EB58" s="695"/>
      <c r="EC58" s="697"/>
      <c r="ED58" s="49"/>
      <c r="EE58" s="523"/>
      <c r="EF58" s="530"/>
      <c r="EG58" s="530"/>
      <c r="EH58" s="524"/>
      <c r="EI58" s="49"/>
      <c r="EJ58" s="49"/>
      <c r="EK58" s="525">
        <f t="shared" si="3"/>
        <v>0</v>
      </c>
      <c r="EL58" s="533">
        <f t="shared" si="0"/>
        <v>0</v>
      </c>
      <c r="EM58" s="533">
        <f t="shared" si="1"/>
        <v>0</v>
      </c>
      <c r="EN58" s="527">
        <f t="shared" si="2"/>
        <v>0</v>
      </c>
      <c r="EO58" s="49"/>
      <c r="EP58" s="49"/>
      <c r="EQ58" s="49"/>
      <c r="ER58" s="528"/>
      <c r="ES58" s="528"/>
      <c r="ET58" s="528"/>
      <c r="EU58" s="528"/>
      <c r="EV58" s="50"/>
    </row>
    <row r="59" spans="1:152" ht="9" hidden="1" customHeight="1" x14ac:dyDescent="0.2">
      <c r="A59" s="144"/>
      <c r="B59" s="552"/>
      <c r="C59" s="521"/>
      <c r="D59" s="195"/>
      <c r="E59" s="551"/>
      <c r="F59" s="719"/>
      <c r="G59" s="720"/>
      <c r="H59" s="695"/>
      <c r="I59" s="696"/>
      <c r="J59" s="695"/>
      <c r="K59" s="696"/>
      <c r="L59" s="695"/>
      <c r="M59" s="696"/>
      <c r="N59" s="695"/>
      <c r="O59" s="696"/>
      <c r="P59" s="695"/>
      <c r="Q59" s="696"/>
      <c r="R59" s="695"/>
      <c r="S59" s="696"/>
      <c r="T59" s="695"/>
      <c r="U59" s="696"/>
      <c r="V59" s="695"/>
      <c r="W59" s="696"/>
      <c r="X59" s="695"/>
      <c r="Y59" s="696"/>
      <c r="Z59" s="695"/>
      <c r="AA59" s="696"/>
      <c r="AB59" s="695"/>
      <c r="AC59" s="696"/>
      <c r="AD59" s="695"/>
      <c r="AE59" s="696"/>
      <c r="AF59" s="695"/>
      <c r="AG59" s="696"/>
      <c r="AH59" s="695"/>
      <c r="AI59" s="696"/>
      <c r="AJ59" s="695"/>
      <c r="AK59" s="696"/>
      <c r="AL59" s="695"/>
      <c r="AM59" s="696"/>
      <c r="AN59" s="695"/>
      <c r="AO59" s="696"/>
      <c r="AP59" s="695"/>
      <c r="AQ59" s="696"/>
      <c r="AR59" s="695"/>
      <c r="AS59" s="696"/>
      <c r="AT59" s="695"/>
      <c r="AU59" s="696"/>
      <c r="AV59" s="695"/>
      <c r="AW59" s="696"/>
      <c r="AX59" s="695"/>
      <c r="AY59" s="696"/>
      <c r="AZ59" s="695"/>
      <c r="BA59" s="696"/>
      <c r="BB59" s="695"/>
      <c r="BC59" s="696"/>
      <c r="BD59" s="695"/>
      <c r="BE59" s="696"/>
      <c r="BF59" s="695"/>
      <c r="BG59" s="696"/>
      <c r="BH59" s="695"/>
      <c r="BI59" s="696"/>
      <c r="BJ59" s="695"/>
      <c r="BK59" s="696"/>
      <c r="BL59" s="695"/>
      <c r="BM59" s="696"/>
      <c r="BN59" s="695"/>
      <c r="BO59" s="696"/>
      <c r="BP59" s="695"/>
      <c r="BQ59" s="696"/>
      <c r="BR59" s="695"/>
      <c r="BS59" s="696"/>
      <c r="BT59" s="695"/>
      <c r="BU59" s="696"/>
      <c r="BV59" s="695"/>
      <c r="BW59" s="696"/>
      <c r="BX59" s="695"/>
      <c r="BY59" s="696"/>
      <c r="BZ59" s="695"/>
      <c r="CA59" s="696"/>
      <c r="CB59" s="695"/>
      <c r="CC59" s="696"/>
      <c r="CD59" s="695"/>
      <c r="CE59" s="696"/>
      <c r="CF59" s="695"/>
      <c r="CG59" s="696"/>
      <c r="CH59" s="695"/>
      <c r="CI59" s="696"/>
      <c r="CJ59" s="695"/>
      <c r="CK59" s="696"/>
      <c r="CL59" s="695"/>
      <c r="CM59" s="696"/>
      <c r="CN59" s="695"/>
      <c r="CO59" s="696"/>
      <c r="CP59" s="695"/>
      <c r="CQ59" s="696"/>
      <c r="CR59" s="695"/>
      <c r="CS59" s="696"/>
      <c r="CT59" s="695"/>
      <c r="CU59" s="696"/>
      <c r="CV59" s="695"/>
      <c r="CW59" s="696"/>
      <c r="CX59" s="695"/>
      <c r="CY59" s="696"/>
      <c r="CZ59" s="695"/>
      <c r="DA59" s="696"/>
      <c r="DB59" s="695"/>
      <c r="DC59" s="696"/>
      <c r="DD59" s="695"/>
      <c r="DE59" s="696"/>
      <c r="DF59" s="695"/>
      <c r="DG59" s="696"/>
      <c r="DH59" s="695"/>
      <c r="DI59" s="696"/>
      <c r="DJ59" s="695"/>
      <c r="DK59" s="696"/>
      <c r="DL59" s="695"/>
      <c r="DM59" s="696"/>
      <c r="DN59" s="695"/>
      <c r="DO59" s="696"/>
      <c r="DP59" s="695"/>
      <c r="DQ59" s="696"/>
      <c r="DR59" s="695"/>
      <c r="DS59" s="696"/>
      <c r="DT59" s="695"/>
      <c r="DU59" s="696"/>
      <c r="DV59" s="695"/>
      <c r="DW59" s="696"/>
      <c r="DX59" s="695"/>
      <c r="DY59" s="696"/>
      <c r="DZ59" s="695"/>
      <c r="EA59" s="696"/>
      <c r="EB59" s="695"/>
      <c r="EC59" s="697"/>
      <c r="ED59" s="49"/>
      <c r="EE59" s="523"/>
      <c r="EF59" s="530"/>
      <c r="EG59" s="530"/>
      <c r="EH59" s="524"/>
      <c r="EI59" s="49"/>
      <c r="EJ59" s="49"/>
      <c r="EK59" s="32">
        <f t="shared" si="3"/>
        <v>0</v>
      </c>
      <c r="EL59" s="535">
        <f t="shared" si="0"/>
        <v>0</v>
      </c>
      <c r="EM59" s="535">
        <f t="shared" si="1"/>
        <v>0</v>
      </c>
      <c r="EN59" s="34">
        <f t="shared" si="2"/>
        <v>0</v>
      </c>
      <c r="EO59" s="49"/>
      <c r="EP59" s="49"/>
      <c r="EQ59" s="49"/>
      <c r="ER59" s="519"/>
      <c r="ES59" s="519"/>
      <c r="ET59" s="519"/>
      <c r="EU59" s="519"/>
      <c r="EV59" s="50"/>
    </row>
    <row r="60" spans="1:152" ht="9" hidden="1" customHeight="1" x14ac:dyDescent="0.2">
      <c r="A60" s="144"/>
      <c r="B60" s="119" t="s">
        <v>25</v>
      </c>
      <c r="C60" s="521"/>
      <c r="D60" s="521" t="s">
        <v>19</v>
      </c>
      <c r="E60" s="551" t="s">
        <v>19</v>
      </c>
      <c r="F60" s="721"/>
      <c r="G60" s="721"/>
      <c r="H60" s="694"/>
      <c r="I60" s="694"/>
      <c r="J60" s="694"/>
      <c r="K60" s="694"/>
      <c r="L60" s="694"/>
      <c r="M60" s="694"/>
      <c r="N60" s="694"/>
      <c r="O60" s="694"/>
      <c r="P60" s="694"/>
      <c r="Q60" s="694"/>
      <c r="R60" s="694"/>
      <c r="S60" s="694"/>
      <c r="T60" s="694"/>
      <c r="U60" s="694"/>
      <c r="V60" s="694"/>
      <c r="W60" s="694"/>
      <c r="X60" s="694"/>
      <c r="Y60" s="694"/>
      <c r="Z60" s="694"/>
      <c r="AA60" s="694"/>
      <c r="AB60" s="694"/>
      <c r="AC60" s="694"/>
      <c r="AD60" s="694"/>
      <c r="AE60" s="694"/>
      <c r="AF60" s="694"/>
      <c r="AG60" s="694"/>
      <c r="AH60" s="694"/>
      <c r="AI60" s="694"/>
      <c r="AJ60" s="694"/>
      <c r="AK60" s="694"/>
      <c r="AL60" s="694"/>
      <c r="AM60" s="694"/>
      <c r="AN60" s="694"/>
      <c r="AO60" s="694"/>
      <c r="AP60" s="694"/>
      <c r="AQ60" s="694"/>
      <c r="AR60" s="694"/>
      <c r="AS60" s="694"/>
      <c r="AT60" s="694"/>
      <c r="AU60" s="694"/>
      <c r="AV60" s="694"/>
      <c r="AW60" s="694"/>
      <c r="AX60" s="694"/>
      <c r="AY60" s="694"/>
      <c r="AZ60" s="694"/>
      <c r="BA60" s="694"/>
      <c r="BB60" s="694"/>
      <c r="BC60" s="694"/>
      <c r="BD60" s="694"/>
      <c r="BE60" s="694"/>
      <c r="BF60" s="694"/>
      <c r="BG60" s="694"/>
      <c r="BH60" s="694"/>
      <c r="BI60" s="694"/>
      <c r="BJ60" s="694"/>
      <c r="BK60" s="694"/>
      <c r="BL60" s="694"/>
      <c r="BM60" s="694"/>
      <c r="BN60" s="694"/>
      <c r="BO60" s="694"/>
      <c r="BP60" s="694"/>
      <c r="BQ60" s="694"/>
      <c r="BR60" s="694"/>
      <c r="BS60" s="694"/>
      <c r="BT60" s="694"/>
      <c r="BU60" s="694"/>
      <c r="BV60" s="694"/>
      <c r="BW60" s="694"/>
      <c r="BX60" s="694"/>
      <c r="BY60" s="694"/>
      <c r="BZ60" s="694"/>
      <c r="CA60" s="694"/>
      <c r="CB60" s="694"/>
      <c r="CC60" s="694"/>
      <c r="CD60" s="694"/>
      <c r="CE60" s="694"/>
      <c r="CF60" s="694"/>
      <c r="CG60" s="694"/>
      <c r="CH60" s="694"/>
      <c r="CI60" s="694"/>
      <c r="CJ60" s="694"/>
      <c r="CK60" s="694"/>
      <c r="CL60" s="694"/>
      <c r="CM60" s="694"/>
      <c r="CN60" s="694"/>
      <c r="CO60" s="694"/>
      <c r="CP60" s="694"/>
      <c r="CQ60" s="694"/>
      <c r="CR60" s="694"/>
      <c r="CS60" s="694"/>
      <c r="CT60" s="694"/>
      <c r="CU60" s="694"/>
      <c r="CV60" s="694"/>
      <c r="CW60" s="694"/>
      <c r="CX60" s="694"/>
      <c r="CY60" s="694"/>
      <c r="CZ60" s="694"/>
      <c r="DA60" s="694"/>
      <c r="DB60" s="694"/>
      <c r="DC60" s="694"/>
      <c r="DD60" s="694"/>
      <c r="DE60" s="694"/>
      <c r="DF60" s="694"/>
      <c r="DG60" s="694"/>
      <c r="DH60" s="694"/>
      <c r="DI60" s="694"/>
      <c r="DJ60" s="694"/>
      <c r="DK60" s="694"/>
      <c r="DL60" s="694"/>
      <c r="DM60" s="694"/>
      <c r="DN60" s="694"/>
      <c r="DO60" s="694"/>
      <c r="DP60" s="694"/>
      <c r="DQ60" s="694"/>
      <c r="DR60" s="694"/>
      <c r="DS60" s="694"/>
      <c r="DT60" s="694"/>
      <c r="DU60" s="694"/>
      <c r="DV60" s="694"/>
      <c r="DW60" s="694"/>
      <c r="DX60" s="694"/>
      <c r="DY60" s="694"/>
      <c r="DZ60" s="695"/>
      <c r="EA60" s="696"/>
      <c r="EB60" s="695"/>
      <c r="EC60" s="697"/>
      <c r="ED60" s="49"/>
      <c r="EE60" s="523"/>
      <c r="EF60" s="530"/>
      <c r="EG60" s="530"/>
      <c r="EH60" s="524"/>
      <c r="EI60" s="49"/>
      <c r="EJ60" s="49"/>
      <c r="EK60" s="525">
        <f t="shared" si="3"/>
        <v>0</v>
      </c>
      <c r="EL60" s="533">
        <f t="shared" si="0"/>
        <v>0</v>
      </c>
      <c r="EM60" s="533">
        <f t="shared" si="1"/>
        <v>0</v>
      </c>
      <c r="EN60" s="527">
        <f t="shared" si="2"/>
        <v>0</v>
      </c>
      <c r="EO60" s="49"/>
      <c r="EP60" s="49"/>
      <c r="EQ60" s="49"/>
      <c r="ER60" s="528"/>
      <c r="ES60" s="528"/>
      <c r="ET60" s="528"/>
      <c r="EU60" s="528"/>
      <c r="EV60" s="50"/>
    </row>
    <row r="61" spans="1:152" ht="9" hidden="1" customHeight="1" x14ac:dyDescent="0.2">
      <c r="A61" s="144"/>
      <c r="B61" s="132"/>
      <c r="C61" s="103"/>
      <c r="D61" s="195"/>
      <c r="E61" s="553"/>
      <c r="F61" s="762"/>
      <c r="G61" s="763"/>
      <c r="H61" s="758"/>
      <c r="I61" s="759"/>
      <c r="J61" s="758"/>
      <c r="K61" s="759"/>
      <c r="L61" s="758"/>
      <c r="M61" s="759"/>
      <c r="N61" s="758"/>
      <c r="O61" s="759"/>
      <c r="P61" s="758"/>
      <c r="Q61" s="759"/>
      <c r="R61" s="758"/>
      <c r="S61" s="759"/>
      <c r="T61" s="758"/>
      <c r="U61" s="759"/>
      <c r="V61" s="758"/>
      <c r="W61" s="759"/>
      <c r="X61" s="758"/>
      <c r="Y61" s="759"/>
      <c r="Z61" s="758"/>
      <c r="AA61" s="759"/>
      <c r="AB61" s="758"/>
      <c r="AC61" s="759"/>
      <c r="AD61" s="758"/>
      <c r="AE61" s="759"/>
      <c r="AF61" s="758"/>
      <c r="AG61" s="759"/>
      <c r="AH61" s="758"/>
      <c r="AI61" s="759"/>
      <c r="AJ61" s="758"/>
      <c r="AK61" s="759"/>
      <c r="AL61" s="758"/>
      <c r="AM61" s="759"/>
      <c r="AN61" s="758"/>
      <c r="AO61" s="759"/>
      <c r="AP61" s="758"/>
      <c r="AQ61" s="759"/>
      <c r="AR61" s="758"/>
      <c r="AS61" s="759"/>
      <c r="AT61" s="758"/>
      <c r="AU61" s="759"/>
      <c r="AV61" s="758"/>
      <c r="AW61" s="759"/>
      <c r="AX61" s="758"/>
      <c r="AY61" s="759"/>
      <c r="AZ61" s="758"/>
      <c r="BA61" s="759"/>
      <c r="BB61" s="758"/>
      <c r="BC61" s="759"/>
      <c r="BD61" s="758"/>
      <c r="BE61" s="759"/>
      <c r="BF61" s="758"/>
      <c r="BG61" s="759"/>
      <c r="BH61" s="758"/>
      <c r="BI61" s="759"/>
      <c r="BJ61" s="758"/>
      <c r="BK61" s="759"/>
      <c r="BL61" s="758"/>
      <c r="BM61" s="759"/>
      <c r="BN61" s="758"/>
      <c r="BO61" s="759"/>
      <c r="BP61" s="758"/>
      <c r="BQ61" s="759"/>
      <c r="BR61" s="758"/>
      <c r="BS61" s="759"/>
      <c r="BT61" s="758"/>
      <c r="BU61" s="759"/>
      <c r="BV61" s="758"/>
      <c r="BW61" s="759"/>
      <c r="BX61" s="758"/>
      <c r="BY61" s="759"/>
      <c r="BZ61" s="758"/>
      <c r="CA61" s="759"/>
      <c r="CB61" s="758"/>
      <c r="CC61" s="759"/>
      <c r="CD61" s="758"/>
      <c r="CE61" s="759"/>
      <c r="CF61" s="758"/>
      <c r="CG61" s="759"/>
      <c r="CH61" s="758"/>
      <c r="CI61" s="759"/>
      <c r="CJ61" s="758"/>
      <c r="CK61" s="759"/>
      <c r="CL61" s="758"/>
      <c r="CM61" s="759"/>
      <c r="CN61" s="758"/>
      <c r="CO61" s="759"/>
      <c r="CP61" s="758"/>
      <c r="CQ61" s="759"/>
      <c r="CR61" s="758"/>
      <c r="CS61" s="759"/>
      <c r="CT61" s="758"/>
      <c r="CU61" s="759"/>
      <c r="CV61" s="758"/>
      <c r="CW61" s="759"/>
      <c r="CX61" s="758"/>
      <c r="CY61" s="759"/>
      <c r="CZ61" s="758"/>
      <c r="DA61" s="759"/>
      <c r="DB61" s="758"/>
      <c r="DC61" s="759"/>
      <c r="DD61" s="758"/>
      <c r="DE61" s="759"/>
      <c r="DF61" s="758"/>
      <c r="DG61" s="759"/>
      <c r="DH61" s="758"/>
      <c r="DI61" s="759"/>
      <c r="DJ61" s="758"/>
      <c r="DK61" s="759"/>
      <c r="DL61" s="758"/>
      <c r="DM61" s="759"/>
      <c r="DN61" s="758"/>
      <c r="DO61" s="759"/>
      <c r="DP61" s="758"/>
      <c r="DQ61" s="759"/>
      <c r="DR61" s="758"/>
      <c r="DS61" s="759"/>
      <c r="DT61" s="758"/>
      <c r="DU61" s="759"/>
      <c r="DV61" s="758"/>
      <c r="DW61" s="759"/>
      <c r="DX61" s="758"/>
      <c r="DY61" s="759"/>
      <c r="DZ61" s="758"/>
      <c r="EA61" s="759"/>
      <c r="EB61" s="758"/>
      <c r="EC61" s="787"/>
      <c r="ED61" s="49"/>
      <c r="EE61" s="523"/>
      <c r="EF61" s="530"/>
      <c r="EG61" s="530"/>
      <c r="EH61" s="524"/>
      <c r="EI61" s="49"/>
      <c r="EJ61" s="49"/>
      <c r="EK61" s="32">
        <f t="shared" si="3"/>
        <v>0</v>
      </c>
      <c r="EL61" s="535">
        <f t="shared" si="0"/>
        <v>0</v>
      </c>
      <c r="EM61" s="535">
        <f t="shared" si="1"/>
        <v>0</v>
      </c>
      <c r="EN61" s="34">
        <f t="shared" si="2"/>
        <v>0</v>
      </c>
      <c r="EO61" s="49"/>
      <c r="EP61" s="49"/>
      <c r="EQ61" s="49"/>
      <c r="ER61" s="519"/>
      <c r="ES61" s="519"/>
      <c r="ET61" s="519"/>
      <c r="EU61" s="519"/>
      <c r="EV61" s="50"/>
    </row>
    <row r="62" spans="1:152" ht="5.25" customHeight="1" thickBot="1" x14ac:dyDescent="0.25">
      <c r="B62" s="116"/>
      <c r="C62" s="117"/>
      <c r="D62" s="118"/>
      <c r="E62" s="20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E62" s="10"/>
      <c r="EF62" s="10"/>
      <c r="EG62" s="10"/>
      <c r="EH62" s="10"/>
      <c r="EK62" s="67"/>
      <c r="EL62" s="67"/>
      <c r="EM62" s="67"/>
      <c r="EN62" s="67"/>
      <c r="EQ62" s="144"/>
      <c r="ER62" s="482"/>
      <c r="ES62" s="482"/>
      <c r="ET62" s="482"/>
      <c r="EU62" s="482"/>
      <c r="EV62" s="50"/>
    </row>
    <row r="63" spans="1:152" ht="9" customHeight="1" thickBot="1" x14ac:dyDescent="0.25">
      <c r="B63" s="187"/>
      <c r="C63" s="645" t="s">
        <v>80</v>
      </c>
      <c r="D63" s="646"/>
      <c r="E63" s="554"/>
      <c r="F63" s="755">
        <f>SUM(F18:G61)</f>
        <v>0</v>
      </c>
      <c r="G63" s="723"/>
      <c r="H63" s="724">
        <f>SUM(H18:I61)</f>
        <v>40</v>
      </c>
      <c r="I63" s="723"/>
      <c r="J63" s="723">
        <f>SUM(J18:K61)</f>
        <v>40</v>
      </c>
      <c r="K63" s="723"/>
      <c r="L63" s="723">
        <f>SUM(L18:M61)</f>
        <v>40</v>
      </c>
      <c r="M63" s="723"/>
      <c r="N63" s="723">
        <f>SUM(N18:O61)</f>
        <v>40</v>
      </c>
      <c r="O63" s="723"/>
      <c r="P63" s="723">
        <f>SUM(P18:Q61)</f>
        <v>40</v>
      </c>
      <c r="Q63" s="723"/>
      <c r="R63" s="725">
        <f>SUM(R18:S61)</f>
        <v>40</v>
      </c>
      <c r="S63" s="726"/>
      <c r="T63" s="727">
        <f>SUM(T18:U61)</f>
        <v>60</v>
      </c>
      <c r="U63" s="723"/>
      <c r="V63" s="723">
        <f>SUM(V18:W61)</f>
        <v>60</v>
      </c>
      <c r="W63" s="723"/>
      <c r="X63" s="723">
        <f>SUM(X18:Y61)</f>
        <v>60</v>
      </c>
      <c r="Y63" s="723"/>
      <c r="Z63" s="723">
        <f>SUM(Z18:AA61)</f>
        <v>60</v>
      </c>
      <c r="AA63" s="723"/>
      <c r="AB63" s="723">
        <f>SUM(AB18:AC61)</f>
        <v>60</v>
      </c>
      <c r="AC63" s="723"/>
      <c r="AD63" s="723">
        <f>SUM(AD18:AE61)</f>
        <v>60</v>
      </c>
      <c r="AE63" s="723"/>
      <c r="AF63" s="723">
        <f>SUM(AF18:AG61)</f>
        <v>60</v>
      </c>
      <c r="AG63" s="723"/>
      <c r="AH63" s="724">
        <f>SUM(AH18:AI61)</f>
        <v>60</v>
      </c>
      <c r="AI63" s="723"/>
      <c r="AJ63" s="723">
        <f>SUM(AJ18:AK61)</f>
        <v>60</v>
      </c>
      <c r="AK63" s="723"/>
      <c r="AL63" s="723">
        <f>SUM(AL18:AM61)</f>
        <v>60</v>
      </c>
      <c r="AM63" s="723"/>
      <c r="AN63" s="723">
        <f>SUM(AN18:AO61)</f>
        <v>60</v>
      </c>
      <c r="AO63" s="723"/>
      <c r="AP63" s="725">
        <f>SUM(AP18:AQ61)</f>
        <v>50</v>
      </c>
      <c r="AQ63" s="726"/>
      <c r="AR63" s="727">
        <f>SUM(AR18:AS61)</f>
        <v>70</v>
      </c>
      <c r="AS63" s="723"/>
      <c r="AT63" s="723">
        <f>SUM(AT18:AU61)</f>
        <v>80</v>
      </c>
      <c r="AU63" s="723"/>
      <c r="AV63" s="723">
        <f>SUM(AV18:AW61)</f>
        <v>80</v>
      </c>
      <c r="AW63" s="723"/>
      <c r="AX63" s="723">
        <f>SUM(AX18:AY61)</f>
        <v>80</v>
      </c>
      <c r="AY63" s="723"/>
      <c r="AZ63" s="723">
        <f>SUM(AZ18:BA61)</f>
        <v>80</v>
      </c>
      <c r="BA63" s="723"/>
      <c r="BB63" s="723">
        <f>SUM(BB18:BC61)</f>
        <v>80</v>
      </c>
      <c r="BC63" s="723"/>
      <c r="BD63" s="723">
        <f>SUM(BD18:BE61)</f>
        <v>80</v>
      </c>
      <c r="BE63" s="723"/>
      <c r="BF63" s="724">
        <f>SUM(BF18:BG61)</f>
        <v>80</v>
      </c>
      <c r="BG63" s="723"/>
      <c r="BH63" s="723">
        <f>SUM(BH18:BI61)</f>
        <v>80</v>
      </c>
      <c r="BI63" s="723"/>
      <c r="BJ63" s="723">
        <f>SUM(BJ18:BK61)</f>
        <v>80</v>
      </c>
      <c r="BK63" s="723"/>
      <c r="BL63" s="723">
        <f>SUM(BL18:BM61)</f>
        <v>80</v>
      </c>
      <c r="BM63" s="723"/>
      <c r="BN63" s="725">
        <f>SUM(BN18:BO61)</f>
        <v>60</v>
      </c>
      <c r="BO63" s="726"/>
      <c r="BP63" s="727">
        <f>SUM(BP18:BQ61)</f>
        <v>55</v>
      </c>
      <c r="BQ63" s="723"/>
      <c r="BR63" s="723">
        <f>SUM(BR18:BS61)</f>
        <v>70</v>
      </c>
      <c r="BS63" s="723"/>
      <c r="BT63" s="723">
        <f>SUM(BT18:BU61)</f>
        <v>70</v>
      </c>
      <c r="BU63" s="723"/>
      <c r="BV63" s="724">
        <f>SUM(BV18:BW61)</f>
        <v>70</v>
      </c>
      <c r="BW63" s="723"/>
      <c r="BX63" s="723">
        <f>SUM(BX18:BY61)</f>
        <v>70</v>
      </c>
      <c r="BY63" s="723"/>
      <c r="BZ63" s="723">
        <f>SUM(BZ18:CA61)</f>
        <v>70</v>
      </c>
      <c r="CA63" s="723"/>
      <c r="CB63" s="723">
        <f>SUM(CB18:CC61)</f>
        <v>70</v>
      </c>
      <c r="CC63" s="723"/>
      <c r="CD63" s="723">
        <f>SUM(CD18:CE61)</f>
        <v>60</v>
      </c>
      <c r="CE63" s="723"/>
      <c r="CF63" s="723">
        <f>SUM(CF18:CG61)</f>
        <v>60</v>
      </c>
      <c r="CG63" s="723"/>
      <c r="CH63" s="723">
        <f>SUM(CH18:CI61)</f>
        <v>60</v>
      </c>
      <c r="CI63" s="723"/>
      <c r="CJ63" s="723">
        <f>SUM(CJ18:CK61)</f>
        <v>60</v>
      </c>
      <c r="CK63" s="723"/>
      <c r="CL63" s="725">
        <f>SUM(CL18:CM61)</f>
        <v>50</v>
      </c>
      <c r="CM63" s="726"/>
      <c r="CN63" s="727">
        <f>SUM(CN18:CO61)</f>
        <v>60</v>
      </c>
      <c r="CO63" s="723"/>
      <c r="CP63" s="723">
        <f>SUM(CP18:CQ61)</f>
        <v>70</v>
      </c>
      <c r="CQ63" s="723"/>
      <c r="CR63" s="723">
        <f>SUM(CR18:CS61)</f>
        <v>70</v>
      </c>
      <c r="CS63" s="723"/>
      <c r="CT63" s="723">
        <f>SUM(CT18:CU61)</f>
        <v>70</v>
      </c>
      <c r="CU63" s="723"/>
      <c r="CV63" s="723">
        <f>SUM(CV18:CW61)</f>
        <v>70</v>
      </c>
      <c r="CW63" s="723"/>
      <c r="CX63" s="723">
        <f>SUM(CX18:CY61)</f>
        <v>70</v>
      </c>
      <c r="CY63" s="723"/>
      <c r="CZ63" s="723">
        <f>SUM(CZ18:DA61)</f>
        <v>60</v>
      </c>
      <c r="DA63" s="723"/>
      <c r="DB63" s="723">
        <f>SUM(DB18:DC61)</f>
        <v>60</v>
      </c>
      <c r="DC63" s="723"/>
      <c r="DD63" s="723">
        <f>SUM(DD18:DE61)</f>
        <v>60</v>
      </c>
      <c r="DE63" s="723"/>
      <c r="DF63" s="723">
        <f>SUM(DF18:DG61)</f>
        <v>60</v>
      </c>
      <c r="DG63" s="723"/>
      <c r="DH63" s="723">
        <f>SUM(DH18:DI61)</f>
        <v>60</v>
      </c>
      <c r="DI63" s="723"/>
      <c r="DJ63" s="725">
        <f>SUM(DJ18:DK61)</f>
        <v>35</v>
      </c>
      <c r="DK63" s="726"/>
      <c r="DL63" s="727">
        <f>SUM(DL18:DM61)</f>
        <v>25</v>
      </c>
      <c r="DM63" s="723"/>
      <c r="DN63" s="723">
        <f>SUM(DN18:DO61)</f>
        <v>25</v>
      </c>
      <c r="DO63" s="723"/>
      <c r="DP63" s="723">
        <f>SUM(DP18:DQ61)</f>
        <v>25</v>
      </c>
      <c r="DQ63" s="723"/>
      <c r="DR63" s="723">
        <f>SUM(DR18:DS61)</f>
        <v>35</v>
      </c>
      <c r="DS63" s="723"/>
      <c r="DT63" s="723">
        <f>SUM(DT18:DU61)</f>
        <v>35</v>
      </c>
      <c r="DU63" s="723"/>
      <c r="DV63" s="723">
        <f>SUM(DV18:DW61)</f>
        <v>35</v>
      </c>
      <c r="DW63" s="723"/>
      <c r="DX63" s="723">
        <f>SUM(DX18:DY61)</f>
        <v>0</v>
      </c>
      <c r="DY63" s="723"/>
      <c r="DZ63" s="723">
        <f>SUM(DZ18:EA61)</f>
        <v>0</v>
      </c>
      <c r="EA63" s="723"/>
      <c r="EB63" s="723">
        <f>SUM(EB18:EC61)</f>
        <v>0</v>
      </c>
      <c r="EC63" s="736"/>
      <c r="ED63" s="50"/>
      <c r="EI63" s="144"/>
      <c r="EJ63" s="144"/>
      <c r="EK63" s="647">
        <f>SUM(EK18:EN61)</f>
        <v>0</v>
      </c>
      <c r="EL63" s="648"/>
      <c r="EM63" s="648"/>
      <c r="EN63" s="649"/>
      <c r="EO63" s="50"/>
      <c r="EP63" s="144"/>
      <c r="EQ63" s="49"/>
      <c r="ER63" s="482"/>
      <c r="ES63" s="482"/>
      <c r="ET63" s="482"/>
      <c r="EU63" s="482"/>
      <c r="EV63" s="50"/>
    </row>
    <row r="64" spans="1:152" ht="9" customHeight="1" x14ac:dyDescent="0.2">
      <c r="B64" s="187"/>
      <c r="C64" s="478" t="s">
        <v>191</v>
      </c>
      <c r="D64" s="479"/>
      <c r="E64" s="555"/>
      <c r="F64" s="737">
        <f>SUM(F63:S63)</f>
        <v>240</v>
      </c>
      <c r="G64" s="737"/>
      <c r="H64" s="737"/>
      <c r="I64" s="737"/>
      <c r="J64" s="737"/>
      <c r="K64" s="737"/>
      <c r="L64" s="737"/>
      <c r="M64" s="737"/>
      <c r="N64" s="737"/>
      <c r="O64" s="737"/>
      <c r="P64" s="737"/>
      <c r="Q64" s="737"/>
      <c r="R64" s="737"/>
      <c r="S64" s="737"/>
      <c r="T64" s="737">
        <f>SUM(T63:AQ63)</f>
        <v>710</v>
      </c>
      <c r="U64" s="737"/>
      <c r="V64" s="737"/>
      <c r="W64" s="737"/>
      <c r="X64" s="737"/>
      <c r="Y64" s="737"/>
      <c r="Z64" s="737"/>
      <c r="AA64" s="737"/>
      <c r="AB64" s="737"/>
      <c r="AC64" s="737"/>
      <c r="AD64" s="737"/>
      <c r="AE64" s="737"/>
      <c r="AF64" s="737"/>
      <c r="AG64" s="737"/>
      <c r="AH64" s="737"/>
      <c r="AI64" s="737"/>
      <c r="AJ64" s="737"/>
      <c r="AK64" s="737"/>
      <c r="AL64" s="737"/>
      <c r="AM64" s="737"/>
      <c r="AN64" s="737"/>
      <c r="AO64" s="737"/>
      <c r="AP64" s="737"/>
      <c r="AQ64" s="737"/>
      <c r="AR64" s="737">
        <f>SUM(AR63:BO63)</f>
        <v>930</v>
      </c>
      <c r="AS64" s="737"/>
      <c r="AT64" s="737"/>
      <c r="AU64" s="737"/>
      <c r="AV64" s="737"/>
      <c r="AW64" s="737"/>
      <c r="AX64" s="737"/>
      <c r="AY64" s="737"/>
      <c r="AZ64" s="737"/>
      <c r="BA64" s="737"/>
      <c r="BB64" s="737"/>
      <c r="BC64" s="737"/>
      <c r="BD64" s="737"/>
      <c r="BE64" s="737"/>
      <c r="BF64" s="737"/>
      <c r="BG64" s="737"/>
      <c r="BH64" s="737"/>
      <c r="BI64" s="737"/>
      <c r="BJ64" s="737"/>
      <c r="BK64" s="737"/>
      <c r="BL64" s="737"/>
      <c r="BM64" s="737"/>
      <c r="BN64" s="737"/>
      <c r="BO64" s="737"/>
      <c r="BP64" s="737">
        <f>SUM(BP63:CM63)</f>
        <v>765</v>
      </c>
      <c r="BQ64" s="737"/>
      <c r="BR64" s="737"/>
      <c r="BS64" s="737"/>
      <c r="BT64" s="737"/>
      <c r="BU64" s="737"/>
      <c r="BV64" s="737"/>
      <c r="BW64" s="737"/>
      <c r="BX64" s="737"/>
      <c r="BY64" s="737"/>
      <c r="BZ64" s="737"/>
      <c r="CA64" s="737"/>
      <c r="CB64" s="737"/>
      <c r="CC64" s="737"/>
      <c r="CD64" s="737"/>
      <c r="CE64" s="737"/>
      <c r="CF64" s="737"/>
      <c r="CG64" s="737"/>
      <c r="CH64" s="737"/>
      <c r="CI64" s="737"/>
      <c r="CJ64" s="737"/>
      <c r="CK64" s="737"/>
      <c r="CL64" s="737"/>
      <c r="CM64" s="737"/>
      <c r="CN64" s="737">
        <f>SUM(CN63:DK63)</f>
        <v>745</v>
      </c>
      <c r="CO64" s="737"/>
      <c r="CP64" s="737"/>
      <c r="CQ64" s="737"/>
      <c r="CR64" s="737"/>
      <c r="CS64" s="737"/>
      <c r="CT64" s="737"/>
      <c r="CU64" s="737"/>
      <c r="CV64" s="737"/>
      <c r="CW64" s="737"/>
      <c r="CX64" s="737"/>
      <c r="CY64" s="737"/>
      <c r="CZ64" s="737"/>
      <c r="DA64" s="737"/>
      <c r="DB64" s="737"/>
      <c r="DC64" s="737"/>
      <c r="DD64" s="737"/>
      <c r="DE64" s="737"/>
      <c r="DF64" s="737"/>
      <c r="DG64" s="737"/>
      <c r="DH64" s="737"/>
      <c r="DI64" s="737"/>
      <c r="DJ64" s="737"/>
      <c r="DK64" s="737"/>
      <c r="DL64" s="737">
        <f>SUM(DL63:EC63)</f>
        <v>180</v>
      </c>
      <c r="DM64" s="737"/>
      <c r="DN64" s="737"/>
      <c r="DO64" s="737"/>
      <c r="DP64" s="737"/>
      <c r="DQ64" s="737"/>
      <c r="DR64" s="737"/>
      <c r="DS64" s="737"/>
      <c r="DT64" s="737"/>
      <c r="DU64" s="737"/>
      <c r="DV64" s="737"/>
      <c r="DW64" s="737"/>
      <c r="DX64" s="737"/>
      <c r="DY64" s="737"/>
      <c r="DZ64" s="737"/>
      <c r="EA64" s="737"/>
      <c r="EB64" s="737"/>
      <c r="EC64" s="737"/>
      <c r="ED64" s="50"/>
      <c r="EI64" s="144"/>
      <c r="EJ64" s="144"/>
      <c r="EK64" s="556"/>
      <c r="EL64" s="556"/>
      <c r="EM64" s="556"/>
      <c r="EN64" s="556"/>
      <c r="EO64" s="50"/>
      <c r="EP64" s="144"/>
      <c r="EQ64" s="49"/>
      <c r="ER64" s="482"/>
      <c r="ES64" s="482"/>
      <c r="ET64" s="482"/>
      <c r="EU64" s="482"/>
      <c r="EV64" s="50"/>
    </row>
    <row r="65" spans="3:152" ht="6.95" customHeight="1" x14ac:dyDescent="0.2">
      <c r="C65" s="10"/>
      <c r="D65" s="10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K65" s="10"/>
      <c r="EL65" s="10"/>
      <c r="EM65" s="10"/>
      <c r="EN65" s="10"/>
      <c r="EQ65" s="144"/>
      <c r="ER65" s="482"/>
      <c r="ES65" s="482"/>
      <c r="ET65" s="482"/>
      <c r="EU65" s="482"/>
      <c r="EV65" s="50"/>
    </row>
    <row r="66" spans="3:152" ht="12.75" customHeight="1" x14ac:dyDescent="0.2">
      <c r="C66" s="645" t="s">
        <v>38</v>
      </c>
      <c r="D66" s="646"/>
      <c r="E66" s="144"/>
      <c r="F66" s="752">
        <f>SUM(F63:EC63)</f>
        <v>3570</v>
      </c>
      <c r="G66" s="753"/>
      <c r="H66" s="753"/>
      <c r="I66" s="753"/>
      <c r="J66" s="753"/>
      <c r="K66" s="753"/>
      <c r="L66" s="753"/>
      <c r="M66" s="753"/>
      <c r="N66" s="753"/>
      <c r="O66" s="753"/>
      <c r="P66" s="753"/>
      <c r="Q66" s="753"/>
      <c r="R66" s="753"/>
      <c r="S66" s="753"/>
      <c r="T66" s="753"/>
      <c r="U66" s="753"/>
      <c r="V66" s="753"/>
      <c r="W66" s="753"/>
      <c r="X66" s="753"/>
      <c r="Y66" s="753"/>
      <c r="Z66" s="753"/>
      <c r="AA66" s="753"/>
      <c r="AB66" s="753"/>
      <c r="AC66" s="753"/>
      <c r="AD66" s="753"/>
      <c r="AE66" s="753"/>
      <c r="AF66" s="753"/>
      <c r="AG66" s="753"/>
      <c r="AH66" s="753"/>
      <c r="AI66" s="753"/>
      <c r="AJ66" s="753"/>
      <c r="AK66" s="753"/>
      <c r="AL66" s="753"/>
      <c r="AM66" s="753"/>
      <c r="AN66" s="753"/>
      <c r="AO66" s="753"/>
      <c r="AP66" s="753"/>
      <c r="AQ66" s="753"/>
      <c r="AR66" s="753"/>
      <c r="AS66" s="753"/>
      <c r="AT66" s="753"/>
      <c r="AU66" s="753"/>
      <c r="AV66" s="753"/>
      <c r="AW66" s="753"/>
      <c r="AX66" s="753"/>
      <c r="AY66" s="753"/>
      <c r="AZ66" s="753"/>
      <c r="BA66" s="753"/>
      <c r="BB66" s="753"/>
      <c r="BC66" s="753"/>
      <c r="BD66" s="753"/>
      <c r="BE66" s="753"/>
      <c r="BF66" s="753"/>
      <c r="BG66" s="753"/>
      <c r="BH66" s="753"/>
      <c r="BI66" s="753"/>
      <c r="BJ66" s="753"/>
      <c r="BK66" s="753"/>
      <c r="BL66" s="753"/>
      <c r="BM66" s="753"/>
      <c r="BN66" s="753"/>
      <c r="BO66" s="753"/>
      <c r="BP66" s="753"/>
      <c r="BQ66" s="753"/>
      <c r="BR66" s="753"/>
      <c r="BS66" s="753"/>
      <c r="BT66" s="753"/>
      <c r="BU66" s="753"/>
      <c r="BV66" s="753"/>
      <c r="BW66" s="753"/>
      <c r="BX66" s="753"/>
      <c r="BY66" s="753"/>
      <c r="BZ66" s="753"/>
      <c r="CA66" s="753"/>
      <c r="CB66" s="753"/>
      <c r="CC66" s="753"/>
      <c r="CD66" s="753"/>
      <c r="CE66" s="753"/>
      <c r="CF66" s="753"/>
      <c r="CG66" s="753"/>
      <c r="CH66" s="753"/>
      <c r="CI66" s="753"/>
      <c r="CJ66" s="753"/>
      <c r="CK66" s="753"/>
      <c r="CL66" s="753"/>
      <c r="CM66" s="753"/>
      <c r="CN66" s="753"/>
      <c r="CO66" s="753"/>
      <c r="CP66" s="753"/>
      <c r="CQ66" s="753"/>
      <c r="CR66" s="753"/>
      <c r="CS66" s="753"/>
      <c r="CT66" s="753"/>
      <c r="CU66" s="753"/>
      <c r="CV66" s="753"/>
      <c r="CW66" s="753"/>
      <c r="CX66" s="753"/>
      <c r="CY66" s="753"/>
      <c r="CZ66" s="753"/>
      <c r="DA66" s="753"/>
      <c r="DB66" s="753"/>
      <c r="DC66" s="753"/>
      <c r="DD66" s="753"/>
      <c r="DE66" s="753"/>
      <c r="DF66" s="753"/>
      <c r="DG66" s="753"/>
      <c r="DH66" s="753"/>
      <c r="DI66" s="753"/>
      <c r="DJ66" s="753"/>
      <c r="DK66" s="753"/>
      <c r="DL66" s="753"/>
      <c r="DM66" s="753"/>
      <c r="DN66" s="753"/>
      <c r="DO66" s="753"/>
      <c r="DP66" s="753"/>
      <c r="DQ66" s="753"/>
      <c r="DR66" s="753"/>
      <c r="DS66" s="753"/>
      <c r="DT66" s="753"/>
      <c r="DU66" s="753"/>
      <c r="DV66" s="753"/>
      <c r="DW66" s="753"/>
      <c r="DX66" s="753"/>
      <c r="DY66" s="753"/>
      <c r="DZ66" s="753"/>
      <c r="EA66" s="753"/>
      <c r="EB66" s="753"/>
      <c r="EC66" s="754"/>
      <c r="ED66" s="50"/>
      <c r="EQ66" s="144"/>
      <c r="ER66" s="482"/>
      <c r="ES66" s="482"/>
      <c r="ET66" s="482"/>
      <c r="EU66" s="482"/>
      <c r="EV66" s="50"/>
    </row>
    <row r="67" spans="3:152" ht="6.95" customHeight="1" x14ac:dyDescent="0.2"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Q67" s="144"/>
      <c r="ER67" s="482"/>
      <c r="ES67" s="482"/>
      <c r="ET67" s="482"/>
      <c r="EU67" s="482"/>
      <c r="EV67" s="50"/>
    </row>
    <row r="68" spans="3:152" ht="6.95" customHeight="1" x14ac:dyDescent="0.2">
      <c r="T68" s="75"/>
      <c r="U68" s="75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733"/>
      <c r="AS68" s="73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EQ68" s="144"/>
      <c r="ER68" s="482"/>
      <c r="ES68" s="482"/>
      <c r="ET68" s="482"/>
      <c r="EU68" s="482"/>
      <c r="EV68" s="50"/>
    </row>
  </sheetData>
  <mergeCells count="2869"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BP3:BQ3"/>
    <mergeCell ref="BR3:BS3"/>
    <mergeCell ref="BV3:BW3"/>
    <mergeCell ref="BX3:BY3"/>
    <mergeCell ref="BZ3:CA3"/>
    <mergeCell ref="BD3:BE3"/>
    <mergeCell ref="BF3:BG3"/>
    <mergeCell ref="BH3:BI3"/>
    <mergeCell ref="BL3:BM3"/>
    <mergeCell ref="BN3:BO3"/>
    <mergeCell ref="AR3:AS3"/>
    <mergeCell ref="AT3:AU3"/>
    <mergeCell ref="AV3:AW3"/>
    <mergeCell ref="AX3:AY3"/>
    <mergeCell ref="AZ3:BA3"/>
    <mergeCell ref="BB3:BC3"/>
    <mergeCell ref="DX3:DY3"/>
    <mergeCell ref="AF3:AG3"/>
    <mergeCell ref="AH3:AI3"/>
    <mergeCell ref="AJ3:AK3"/>
    <mergeCell ref="AL3:AM3"/>
    <mergeCell ref="AN3:AO3"/>
    <mergeCell ref="AP3:AQ3"/>
    <mergeCell ref="DZ3:EA3"/>
    <mergeCell ref="T3:U3"/>
    <mergeCell ref="V3:W3"/>
    <mergeCell ref="X3:Y3"/>
    <mergeCell ref="Z3:AA3"/>
    <mergeCell ref="AB3:AC3"/>
    <mergeCell ref="AD3:AE3"/>
    <mergeCell ref="EB3:EC3"/>
    <mergeCell ref="EM4:EN4"/>
    <mergeCell ref="EM5:EN5"/>
    <mergeCell ref="F6:S6"/>
    <mergeCell ref="T6:AQ6"/>
    <mergeCell ref="AR6:BO6"/>
    <mergeCell ref="BP6:CM6"/>
    <mergeCell ref="CN6:DK6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CB3:CC3"/>
    <mergeCell ref="CD3:CE3"/>
    <mergeCell ref="CF3:CG3"/>
    <mergeCell ref="CH3:CI3"/>
    <mergeCell ref="BT3:BU3"/>
    <mergeCell ref="BJ3:BK3"/>
    <mergeCell ref="AF7:AG7"/>
    <mergeCell ref="AH7:AI7"/>
    <mergeCell ref="AJ7:AK7"/>
    <mergeCell ref="AL7:AM7"/>
    <mergeCell ref="AN7:AO7"/>
    <mergeCell ref="AP7:AQ7"/>
    <mergeCell ref="T7:U7"/>
    <mergeCell ref="V7:W7"/>
    <mergeCell ref="X7:Y7"/>
    <mergeCell ref="Z7:AA7"/>
    <mergeCell ref="AB7:AC7"/>
    <mergeCell ref="AD7:AE7"/>
    <mergeCell ref="DL6:EC6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CL7:CM7"/>
    <mergeCell ref="BP7:BQ7"/>
    <mergeCell ref="BR7:BS7"/>
    <mergeCell ref="BT7:BU7"/>
    <mergeCell ref="BV7:BW7"/>
    <mergeCell ref="BX7:BY7"/>
    <mergeCell ref="BZ7:CA7"/>
    <mergeCell ref="BD7:BE7"/>
    <mergeCell ref="BF7:BG7"/>
    <mergeCell ref="BH7:BI7"/>
    <mergeCell ref="BJ7:BK7"/>
    <mergeCell ref="BL7:BM7"/>
    <mergeCell ref="BN7:BO7"/>
    <mergeCell ref="AR7:AS7"/>
    <mergeCell ref="AT7:AU7"/>
    <mergeCell ref="AV7:AW7"/>
    <mergeCell ref="AX7:AY7"/>
    <mergeCell ref="AZ7:BA7"/>
    <mergeCell ref="BB7:BC7"/>
    <mergeCell ref="DX7:DY7"/>
    <mergeCell ref="DZ7:EA7"/>
    <mergeCell ref="EB7:EC7"/>
    <mergeCell ref="EM9:EN9"/>
    <mergeCell ref="L11:S11"/>
    <mergeCell ref="T11:AQ11"/>
    <mergeCell ref="AR11:BO11"/>
    <mergeCell ref="BP11:CM11"/>
    <mergeCell ref="CN11:DK11"/>
    <mergeCell ref="DL7:DM7"/>
    <mergeCell ref="DN7:DO7"/>
    <mergeCell ref="DP7:DQ7"/>
    <mergeCell ref="DR7:DS7"/>
    <mergeCell ref="DT7:DU7"/>
    <mergeCell ref="DV7:DW7"/>
    <mergeCell ref="CZ7:DA7"/>
    <mergeCell ref="DB7:DC7"/>
    <mergeCell ref="DD7:DE7"/>
    <mergeCell ref="DF7:DG7"/>
    <mergeCell ref="DH7:DI7"/>
    <mergeCell ref="DJ7:DK7"/>
    <mergeCell ref="CN7:CO7"/>
    <mergeCell ref="CP7:CQ7"/>
    <mergeCell ref="CR7:CS7"/>
    <mergeCell ref="CT7:CU7"/>
    <mergeCell ref="CV7:CW7"/>
    <mergeCell ref="CX7:CY7"/>
    <mergeCell ref="CB7:CC7"/>
    <mergeCell ref="CD7:CE7"/>
    <mergeCell ref="CF7:CG7"/>
    <mergeCell ref="CH7:CI7"/>
    <mergeCell ref="CJ7:CK7"/>
    <mergeCell ref="DJ12:DK12"/>
    <mergeCell ref="DL12:DM12"/>
    <mergeCell ref="DO12:DY12"/>
    <mergeCell ref="T13:AQ13"/>
    <mergeCell ref="AR13:BO13"/>
    <mergeCell ref="BP13:CM13"/>
    <mergeCell ref="CN13:DC13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T12:BO12"/>
    <mergeCell ref="BP12:CC12"/>
    <mergeCell ref="CD12:CE12"/>
    <mergeCell ref="CF12:CG12"/>
    <mergeCell ref="CH12:CI12"/>
    <mergeCell ref="CJ12:CK12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C14:C15"/>
    <mergeCell ref="D14:AQ15"/>
    <mergeCell ref="AR14:BO14"/>
    <mergeCell ref="BP14:DK14"/>
    <mergeCell ref="AR15:BO15"/>
    <mergeCell ref="BP15:DK15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AD19:AE19"/>
    <mergeCell ref="AF19:AG19"/>
    <mergeCell ref="AH19:AI19"/>
    <mergeCell ref="AJ19:AK19"/>
    <mergeCell ref="AL19:AM19"/>
    <mergeCell ref="AN19:AO19"/>
    <mergeCell ref="R19:S19"/>
    <mergeCell ref="T19:U19"/>
    <mergeCell ref="V19:W19"/>
    <mergeCell ref="X19:Y19"/>
    <mergeCell ref="Z19:AA19"/>
    <mergeCell ref="AB19:AC19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CF19:CG19"/>
    <mergeCell ref="CH19:CI19"/>
    <mergeCell ref="CJ19:CK19"/>
    <mergeCell ref="BN19:BO19"/>
    <mergeCell ref="BP19:BQ19"/>
    <mergeCell ref="BR19:BS19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AZ20:BA20"/>
    <mergeCell ref="BB20:BC20"/>
    <mergeCell ref="BD20:BE20"/>
    <mergeCell ref="BF20:BG20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F21:G21"/>
    <mergeCell ref="H21:I21"/>
    <mergeCell ref="J21:K21"/>
    <mergeCell ref="L21:M21"/>
    <mergeCell ref="N21:O21"/>
    <mergeCell ref="P21:Q21"/>
    <mergeCell ref="DT20:DU20"/>
    <mergeCell ref="DV20:DW20"/>
    <mergeCell ref="DX20:DY20"/>
    <mergeCell ref="DZ20:EA20"/>
    <mergeCell ref="EB20:EC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CJ20:CK20"/>
    <mergeCell ref="CL20:CM20"/>
    <mergeCell ref="CN20:CO20"/>
    <mergeCell ref="CP20:CQ20"/>
    <mergeCell ref="CR20:CS20"/>
    <mergeCell ref="CT20:CU20"/>
    <mergeCell ref="BX20:BY20"/>
    <mergeCell ref="BZ20:CA20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CT21:CU21"/>
    <mergeCell ref="CV21:CW21"/>
    <mergeCell ref="BZ21:CA21"/>
    <mergeCell ref="CB21:CC21"/>
    <mergeCell ref="CD21:CE21"/>
    <mergeCell ref="CF21:CG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BB21:BC21"/>
    <mergeCell ref="BD21:BE21"/>
    <mergeCell ref="BF21:BG21"/>
    <mergeCell ref="BH21:BI21"/>
    <mergeCell ref="BJ21:BK21"/>
    <mergeCell ref="BL21:BM21"/>
    <mergeCell ref="R22:S22"/>
    <mergeCell ref="T22:U22"/>
    <mergeCell ref="V22:W22"/>
    <mergeCell ref="X22:Y22"/>
    <mergeCell ref="Z22:AA22"/>
    <mergeCell ref="AB22:AC22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DF21:DG21"/>
    <mergeCell ref="DH21:DI21"/>
    <mergeCell ref="CL21:CM21"/>
    <mergeCell ref="CN21:CO21"/>
    <mergeCell ref="CP21:CQ21"/>
    <mergeCell ref="CR21:CS21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BB23:BC23"/>
    <mergeCell ref="BD23:BE23"/>
    <mergeCell ref="BF23:BG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DV23:DW23"/>
    <mergeCell ref="DX23:DY23"/>
    <mergeCell ref="DZ23:EA23"/>
    <mergeCell ref="EB23:EC23"/>
    <mergeCell ref="F24:G24"/>
    <mergeCell ref="H24:I24"/>
    <mergeCell ref="J24:K24"/>
    <mergeCell ref="L24:M24"/>
    <mergeCell ref="N24:O24"/>
    <mergeCell ref="P24:Q24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AP24:AQ24"/>
    <mergeCell ref="AR24:AS24"/>
    <mergeCell ref="AT24:AU24"/>
    <mergeCell ref="AV24:AW24"/>
    <mergeCell ref="AX24:AY24"/>
    <mergeCell ref="AZ24:BA24"/>
    <mergeCell ref="AD24:AE24"/>
    <mergeCell ref="AF24:AG24"/>
    <mergeCell ref="AH24:AI24"/>
    <mergeCell ref="AJ24:AK24"/>
    <mergeCell ref="AL24:AM24"/>
    <mergeCell ref="AN24:AO24"/>
    <mergeCell ref="R24:S24"/>
    <mergeCell ref="T24:U24"/>
    <mergeCell ref="V24:W24"/>
    <mergeCell ref="X24:Y24"/>
    <mergeCell ref="Z24:AA24"/>
    <mergeCell ref="AB24:AC24"/>
    <mergeCell ref="CT24:CU24"/>
    <mergeCell ref="CV24:CW24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T25:U25"/>
    <mergeCell ref="V25:W25"/>
    <mergeCell ref="X25:Y25"/>
    <mergeCell ref="Z25:AA25"/>
    <mergeCell ref="AB25:AC25"/>
    <mergeCell ref="AD25:AE25"/>
    <mergeCell ref="DV24:DW24"/>
    <mergeCell ref="DX24:DY24"/>
    <mergeCell ref="DZ24:EA24"/>
    <mergeCell ref="EB24:EC24"/>
    <mergeCell ref="H25:I25"/>
    <mergeCell ref="J25:K25"/>
    <mergeCell ref="L25:M25"/>
    <mergeCell ref="N25:O25"/>
    <mergeCell ref="P25:Q25"/>
    <mergeCell ref="R25:S25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DF24:DG24"/>
    <mergeCell ref="DH24:DI24"/>
    <mergeCell ref="CL24:CM24"/>
    <mergeCell ref="CN24:CO24"/>
    <mergeCell ref="CP24:CQ24"/>
    <mergeCell ref="CR24:CS24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DH25:DI25"/>
    <mergeCell ref="DJ25:DK25"/>
    <mergeCell ref="CN25:CO25"/>
    <mergeCell ref="CP25:CQ25"/>
    <mergeCell ref="CR25:CS25"/>
    <mergeCell ref="CT25:CU25"/>
    <mergeCell ref="CV25:CW25"/>
    <mergeCell ref="CX25:CY25"/>
    <mergeCell ref="CB25:CC25"/>
    <mergeCell ref="CD25:CE25"/>
    <mergeCell ref="CF25:CG25"/>
    <mergeCell ref="CH25:CI25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BD26:BE26"/>
    <mergeCell ref="BF26:BG26"/>
    <mergeCell ref="BH26:BI26"/>
    <mergeCell ref="BJ26:BK26"/>
    <mergeCell ref="BL26:BM26"/>
    <mergeCell ref="BN26:BO26"/>
    <mergeCell ref="AR26:AS26"/>
    <mergeCell ref="AT26:AU26"/>
    <mergeCell ref="AV26:AW26"/>
    <mergeCell ref="AX26:AY26"/>
    <mergeCell ref="AZ26:BA26"/>
    <mergeCell ref="BB26:BC26"/>
    <mergeCell ref="DX26:DY26"/>
    <mergeCell ref="DZ26:EA26"/>
    <mergeCell ref="EB26:EC26"/>
    <mergeCell ref="F27:G27"/>
    <mergeCell ref="H27:I27"/>
    <mergeCell ref="J27:K27"/>
    <mergeCell ref="L27:M27"/>
    <mergeCell ref="N27:O27"/>
    <mergeCell ref="P27:Q27"/>
    <mergeCell ref="R27:S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DH26:DI26"/>
    <mergeCell ref="DJ26:DK26"/>
    <mergeCell ref="CN26:CO26"/>
    <mergeCell ref="CP26:CQ26"/>
    <mergeCell ref="CR26:CS26"/>
    <mergeCell ref="CT26:CU26"/>
    <mergeCell ref="CV26:CW26"/>
    <mergeCell ref="CX26:CY26"/>
    <mergeCell ref="CB26:CC26"/>
    <mergeCell ref="CD26:CE26"/>
    <mergeCell ref="CF26:CG26"/>
    <mergeCell ref="CH26:CI26"/>
    <mergeCell ref="AR27:AS27"/>
    <mergeCell ref="AT27:AU27"/>
    <mergeCell ref="AV27:AW27"/>
    <mergeCell ref="AX27:AY27"/>
    <mergeCell ref="AZ27:BA27"/>
    <mergeCell ref="BB27:BC27"/>
    <mergeCell ref="AF27:AG27"/>
    <mergeCell ref="AH27:AI27"/>
    <mergeCell ref="AJ27:AK27"/>
    <mergeCell ref="AL27:AM27"/>
    <mergeCell ref="AN27:AO27"/>
    <mergeCell ref="AP27:AQ27"/>
    <mergeCell ref="T27:U27"/>
    <mergeCell ref="V27:W27"/>
    <mergeCell ref="X27:Y27"/>
    <mergeCell ref="Z27:AA27"/>
    <mergeCell ref="AB27:AC27"/>
    <mergeCell ref="AD27:AE27"/>
    <mergeCell ref="CV27:CW27"/>
    <mergeCell ref="CX27:CY27"/>
    <mergeCell ref="CB27:CC27"/>
    <mergeCell ref="CD27:CE27"/>
    <mergeCell ref="CF27:CG27"/>
    <mergeCell ref="CH27:CI27"/>
    <mergeCell ref="CJ27:CK27"/>
    <mergeCell ref="CL27:CM27"/>
    <mergeCell ref="BP27:BQ27"/>
    <mergeCell ref="BR27:BS27"/>
    <mergeCell ref="BT27:BU27"/>
    <mergeCell ref="BV27:BW27"/>
    <mergeCell ref="BX27:BY27"/>
    <mergeCell ref="BZ27:CA27"/>
    <mergeCell ref="BD27:BE27"/>
    <mergeCell ref="BF27:BG27"/>
    <mergeCell ref="BH27:BI27"/>
    <mergeCell ref="BJ27:BK27"/>
    <mergeCell ref="BL27:BM27"/>
    <mergeCell ref="BN27:BO27"/>
    <mergeCell ref="T28:U28"/>
    <mergeCell ref="V28:W28"/>
    <mergeCell ref="X28:Y28"/>
    <mergeCell ref="Z28:AA28"/>
    <mergeCell ref="AB28:AC28"/>
    <mergeCell ref="AD28:AE28"/>
    <mergeCell ref="DX27:DY27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DL27:DM27"/>
    <mergeCell ref="DN27:DO27"/>
    <mergeCell ref="DP27:DQ27"/>
    <mergeCell ref="DR27:DS27"/>
    <mergeCell ref="DT27:DU27"/>
    <mergeCell ref="DV27:DW27"/>
    <mergeCell ref="CZ27:DA27"/>
    <mergeCell ref="DB27:DC27"/>
    <mergeCell ref="DD27:DE27"/>
    <mergeCell ref="DF27:DG27"/>
    <mergeCell ref="DH27:DI27"/>
    <mergeCell ref="DJ27:DK27"/>
    <mergeCell ref="CN27:CO27"/>
    <mergeCell ref="CP27:CQ27"/>
    <mergeCell ref="CR27:CS27"/>
    <mergeCell ref="CT27:CU27"/>
    <mergeCell ref="BD28:BE28"/>
    <mergeCell ref="BF28:BG28"/>
    <mergeCell ref="BH28:BI28"/>
    <mergeCell ref="BJ28:BK28"/>
    <mergeCell ref="BL28:BM28"/>
    <mergeCell ref="BN28:BO28"/>
    <mergeCell ref="AR28:AS28"/>
    <mergeCell ref="AT28:AU28"/>
    <mergeCell ref="AV28:AW28"/>
    <mergeCell ref="AX28:AY28"/>
    <mergeCell ref="AZ28:BA28"/>
    <mergeCell ref="BB28:BC28"/>
    <mergeCell ref="AF28:AG28"/>
    <mergeCell ref="AH28:AI28"/>
    <mergeCell ref="AJ28:AK28"/>
    <mergeCell ref="AL28:AM28"/>
    <mergeCell ref="AN28:AO28"/>
    <mergeCell ref="AP28:AQ28"/>
    <mergeCell ref="DH28:DI28"/>
    <mergeCell ref="DJ28:DK28"/>
    <mergeCell ref="CN28:CO28"/>
    <mergeCell ref="CP28:CQ28"/>
    <mergeCell ref="CR28:CS28"/>
    <mergeCell ref="CT28:CU28"/>
    <mergeCell ref="CV28:CW28"/>
    <mergeCell ref="CX28:CY28"/>
    <mergeCell ref="CB28:CC28"/>
    <mergeCell ref="CD28:CE28"/>
    <mergeCell ref="CF28:CG28"/>
    <mergeCell ref="CH28:CI28"/>
    <mergeCell ref="CJ28:CK28"/>
    <mergeCell ref="CL28:CM28"/>
    <mergeCell ref="BP28:BQ28"/>
    <mergeCell ref="BR28:BS28"/>
    <mergeCell ref="BT28:BU28"/>
    <mergeCell ref="BV28:BW28"/>
    <mergeCell ref="BX28:BY28"/>
    <mergeCell ref="BZ28:CA28"/>
    <mergeCell ref="AH29:AI29"/>
    <mergeCell ref="AJ29:AK29"/>
    <mergeCell ref="AL29:AM29"/>
    <mergeCell ref="AN29:AO29"/>
    <mergeCell ref="AP29:AQ29"/>
    <mergeCell ref="AR29:AS29"/>
    <mergeCell ref="V29:W29"/>
    <mergeCell ref="X29:Y29"/>
    <mergeCell ref="Z29:AA29"/>
    <mergeCell ref="AB29:AC29"/>
    <mergeCell ref="AD29:AE29"/>
    <mergeCell ref="AF29:AG29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DL28:DM28"/>
    <mergeCell ref="DN28:DO28"/>
    <mergeCell ref="DP28:DQ28"/>
    <mergeCell ref="DR28:DS28"/>
    <mergeCell ref="DT28:DU28"/>
    <mergeCell ref="DV28:DW28"/>
    <mergeCell ref="CZ28:DA28"/>
    <mergeCell ref="DB28:DC28"/>
    <mergeCell ref="DD28:DE28"/>
    <mergeCell ref="DF28:DG28"/>
    <mergeCell ref="CL29:CM29"/>
    <mergeCell ref="CN29:CO29"/>
    <mergeCell ref="BR29:BS29"/>
    <mergeCell ref="BT29:BU29"/>
    <mergeCell ref="BV29:BW29"/>
    <mergeCell ref="BX29:BY29"/>
    <mergeCell ref="BZ29:CA29"/>
    <mergeCell ref="CB29:CC29"/>
    <mergeCell ref="BF29:BG29"/>
    <mergeCell ref="BH29:BI29"/>
    <mergeCell ref="BJ29:BK29"/>
    <mergeCell ref="BL29:BM29"/>
    <mergeCell ref="BN29:BO29"/>
    <mergeCell ref="BP29:BQ29"/>
    <mergeCell ref="AT29:AU29"/>
    <mergeCell ref="AV29:AW29"/>
    <mergeCell ref="AX29:AY29"/>
    <mergeCell ref="AZ29:BA29"/>
    <mergeCell ref="BB29:BC29"/>
    <mergeCell ref="BD29:BE29"/>
    <mergeCell ref="DZ29:EA29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DN29:DO29"/>
    <mergeCell ref="DP29:DQ29"/>
    <mergeCell ref="DR29:DS29"/>
    <mergeCell ref="DT29:DU29"/>
    <mergeCell ref="DV29:DW29"/>
    <mergeCell ref="DX29:DY29"/>
    <mergeCell ref="DB29:DC29"/>
    <mergeCell ref="DD29:DE29"/>
    <mergeCell ref="DF29:DG29"/>
    <mergeCell ref="DH29:DI29"/>
    <mergeCell ref="DJ29:DK29"/>
    <mergeCell ref="DL29:DM29"/>
    <mergeCell ref="CP29:CQ29"/>
    <mergeCell ref="CR29:CS29"/>
    <mergeCell ref="CT29:CU29"/>
    <mergeCell ref="CV29:CW29"/>
    <mergeCell ref="CX29:CY29"/>
    <mergeCell ref="CZ29:DA29"/>
    <mergeCell ref="CD29:CE29"/>
    <mergeCell ref="CF29:CG29"/>
    <mergeCell ref="CH29:CI29"/>
    <mergeCell ref="CJ29:CK29"/>
    <mergeCell ref="AT30:AU30"/>
    <mergeCell ref="AV30:AW30"/>
    <mergeCell ref="AX30:AY30"/>
    <mergeCell ref="AZ30:BA30"/>
    <mergeCell ref="BB30:BC30"/>
    <mergeCell ref="BD30:BE30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CX30:CY30"/>
    <mergeCell ref="CZ30:DA30"/>
    <mergeCell ref="CD30:CE30"/>
    <mergeCell ref="CF30:CG30"/>
    <mergeCell ref="CH30:CI30"/>
    <mergeCell ref="CJ30:CK30"/>
    <mergeCell ref="CL30:CM30"/>
    <mergeCell ref="CN30:CO30"/>
    <mergeCell ref="BR30:BS30"/>
    <mergeCell ref="BT30:BU30"/>
    <mergeCell ref="BV30:BW30"/>
    <mergeCell ref="BX30:BY30"/>
    <mergeCell ref="BZ30:CA30"/>
    <mergeCell ref="CB30:CC30"/>
    <mergeCell ref="BF30:BG30"/>
    <mergeCell ref="BH30:BI30"/>
    <mergeCell ref="BJ30:BK30"/>
    <mergeCell ref="BL30:BM30"/>
    <mergeCell ref="BN30:BO30"/>
    <mergeCell ref="BP30:BQ30"/>
    <mergeCell ref="X31:Y31"/>
    <mergeCell ref="Z31:AA31"/>
    <mergeCell ref="AB31:AC31"/>
    <mergeCell ref="AD31:AE31"/>
    <mergeCell ref="AF31:AG31"/>
    <mergeCell ref="AH31:AI31"/>
    <mergeCell ref="DZ30:EA30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DN30:DO30"/>
    <mergeCell ref="DP30:DQ30"/>
    <mergeCell ref="DR30:DS30"/>
    <mergeCell ref="DT30:DU30"/>
    <mergeCell ref="DV30:DW30"/>
    <mergeCell ref="DX30:DY30"/>
    <mergeCell ref="DB30:DC30"/>
    <mergeCell ref="DD30:DE30"/>
    <mergeCell ref="DF30:DG30"/>
    <mergeCell ref="DH30:DI30"/>
    <mergeCell ref="DJ30:DK30"/>
    <mergeCell ref="DL30:DM30"/>
    <mergeCell ref="CP30:CQ30"/>
    <mergeCell ref="CR30:CS30"/>
    <mergeCell ref="CT30:CU30"/>
    <mergeCell ref="CV30:CW30"/>
    <mergeCell ref="BH31:BI31"/>
    <mergeCell ref="BJ31:BK31"/>
    <mergeCell ref="BL31:BM31"/>
    <mergeCell ref="BN31:BO31"/>
    <mergeCell ref="BP31:BQ31"/>
    <mergeCell ref="BR31:BS31"/>
    <mergeCell ref="AV31:AW31"/>
    <mergeCell ref="AX31:AY31"/>
    <mergeCell ref="AZ31:BA31"/>
    <mergeCell ref="BB31:BC31"/>
    <mergeCell ref="BD31:BE31"/>
    <mergeCell ref="BF31:BG31"/>
    <mergeCell ref="AJ31:AK31"/>
    <mergeCell ref="AL31:AM31"/>
    <mergeCell ref="AN31:AO31"/>
    <mergeCell ref="AP31:AQ31"/>
    <mergeCell ref="AR31:AS31"/>
    <mergeCell ref="AT31:AU31"/>
    <mergeCell ref="DL31:DM31"/>
    <mergeCell ref="DN31:DO31"/>
    <mergeCell ref="CR31:CS31"/>
    <mergeCell ref="CT31:CU31"/>
    <mergeCell ref="CV31:CW31"/>
    <mergeCell ref="CX31:CY31"/>
    <mergeCell ref="CZ31:DA31"/>
    <mergeCell ref="DB31:DC31"/>
    <mergeCell ref="CF31:CG31"/>
    <mergeCell ref="CH31:CI31"/>
    <mergeCell ref="CJ31:CK31"/>
    <mergeCell ref="CL31:CM31"/>
    <mergeCell ref="CN31:CO31"/>
    <mergeCell ref="CP31:CQ31"/>
    <mergeCell ref="BT31:BU31"/>
    <mergeCell ref="BV31:BW31"/>
    <mergeCell ref="BX31:BY31"/>
    <mergeCell ref="BZ31:CA31"/>
    <mergeCell ref="CB31:CC31"/>
    <mergeCell ref="CD31:CE31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EB31:EC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DP31:DQ31"/>
    <mergeCell ref="DR31:DS31"/>
    <mergeCell ref="DT31:DU31"/>
    <mergeCell ref="DV31:DW31"/>
    <mergeCell ref="DX31:DY31"/>
    <mergeCell ref="DZ31:EA31"/>
    <mergeCell ref="DD31:DE31"/>
    <mergeCell ref="DF31:DG31"/>
    <mergeCell ref="DH31:DI31"/>
    <mergeCell ref="DJ31:DK31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V32:AW32"/>
    <mergeCell ref="AX32:AY32"/>
    <mergeCell ref="AZ32:BA32"/>
    <mergeCell ref="BB32:BC32"/>
    <mergeCell ref="BD32:BE32"/>
    <mergeCell ref="BF32:BG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CF32:CG32"/>
    <mergeCell ref="CH32:CI32"/>
    <mergeCell ref="CJ32:CK32"/>
    <mergeCell ref="CL32:CM32"/>
    <mergeCell ref="CN32:CO32"/>
    <mergeCell ref="CP32:CQ32"/>
    <mergeCell ref="BD33:BE33"/>
    <mergeCell ref="BF33:BG33"/>
    <mergeCell ref="BH33:BI33"/>
    <mergeCell ref="AL33:AM33"/>
    <mergeCell ref="AN33:AO33"/>
    <mergeCell ref="AP33:AQ33"/>
    <mergeCell ref="AR33:AS33"/>
    <mergeCell ref="AT33:AU33"/>
    <mergeCell ref="AV33:AW33"/>
    <mergeCell ref="Z33:AA33"/>
    <mergeCell ref="AB33:AC33"/>
    <mergeCell ref="AD33:AE33"/>
    <mergeCell ref="AF33:AG33"/>
    <mergeCell ref="AH33:AI33"/>
    <mergeCell ref="AJ33:AK33"/>
    <mergeCell ref="EB32:EC32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DP32:DQ32"/>
    <mergeCell ref="DR32:DS32"/>
    <mergeCell ref="DT32:DU32"/>
    <mergeCell ref="DV32:DW32"/>
    <mergeCell ref="DX32:DY32"/>
    <mergeCell ref="DZ32:EA32"/>
    <mergeCell ref="DD32:DE32"/>
    <mergeCell ref="EB33:EC33"/>
    <mergeCell ref="DF33:DG33"/>
    <mergeCell ref="DH33:DI33"/>
    <mergeCell ref="DJ33:DK33"/>
    <mergeCell ref="DL33:DM33"/>
    <mergeCell ref="DN33:DO33"/>
    <mergeCell ref="DP33:DQ33"/>
    <mergeCell ref="CT33:CU33"/>
    <mergeCell ref="CV33:CW33"/>
    <mergeCell ref="CX33:CY33"/>
    <mergeCell ref="CZ33:DA33"/>
    <mergeCell ref="DB33:DC33"/>
    <mergeCell ref="DD33:DE33"/>
    <mergeCell ref="CH33:CI33"/>
    <mergeCell ref="CJ33:CK33"/>
    <mergeCell ref="CL33:CM33"/>
    <mergeCell ref="CN33:CO33"/>
    <mergeCell ref="CP33:CQ33"/>
    <mergeCell ref="CR33:CS33"/>
    <mergeCell ref="R34:S34"/>
    <mergeCell ref="T34:U34"/>
    <mergeCell ref="V34:W34"/>
    <mergeCell ref="X34:Y34"/>
    <mergeCell ref="Z34:AA34"/>
    <mergeCell ref="AB34:AC34"/>
    <mergeCell ref="F34:G34"/>
    <mergeCell ref="H34:I34"/>
    <mergeCell ref="J34:K34"/>
    <mergeCell ref="L34:M34"/>
    <mergeCell ref="N34:O34"/>
    <mergeCell ref="P34:Q34"/>
    <mergeCell ref="DR33:DS33"/>
    <mergeCell ref="DT33:DU33"/>
    <mergeCell ref="DV33:DW33"/>
    <mergeCell ref="DX33:DY33"/>
    <mergeCell ref="DZ33:EA33"/>
    <mergeCell ref="BV33:BW33"/>
    <mergeCell ref="BX33:BY33"/>
    <mergeCell ref="BZ33:CA33"/>
    <mergeCell ref="CB33:CC33"/>
    <mergeCell ref="CD33:CE33"/>
    <mergeCell ref="CF33:CG33"/>
    <mergeCell ref="BJ33:BK33"/>
    <mergeCell ref="BL33:BM33"/>
    <mergeCell ref="BN33:BO33"/>
    <mergeCell ref="BP33:BQ33"/>
    <mergeCell ref="BR33:BS33"/>
    <mergeCell ref="BT33:BU33"/>
    <mergeCell ref="AX33:AY33"/>
    <mergeCell ref="AZ33:BA33"/>
    <mergeCell ref="BB33:BC33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AF35:AG35"/>
    <mergeCell ref="AH35:AI35"/>
    <mergeCell ref="AJ35:AK35"/>
    <mergeCell ref="AL35:AM35"/>
    <mergeCell ref="AN35:AO35"/>
    <mergeCell ref="AP35:AQ35"/>
    <mergeCell ref="T35:U35"/>
    <mergeCell ref="V35:W35"/>
    <mergeCell ref="X35:Y35"/>
    <mergeCell ref="Z35:AA35"/>
    <mergeCell ref="AB35:AC35"/>
    <mergeCell ref="AD35:AE35"/>
    <mergeCell ref="DV34:DW34"/>
    <mergeCell ref="DX34:DY34"/>
    <mergeCell ref="DZ34:EA34"/>
    <mergeCell ref="EB34:EC34"/>
    <mergeCell ref="H35:I35"/>
    <mergeCell ref="J35:K35"/>
    <mergeCell ref="L35:M35"/>
    <mergeCell ref="N35:O35"/>
    <mergeCell ref="P35:Q35"/>
    <mergeCell ref="R35:S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CJ35:CK35"/>
    <mergeCell ref="CL35:CM35"/>
    <mergeCell ref="BP35:BQ35"/>
    <mergeCell ref="BR35:BS35"/>
    <mergeCell ref="BT35:BU35"/>
    <mergeCell ref="BV35:BW35"/>
    <mergeCell ref="BX35:BY35"/>
    <mergeCell ref="BZ35:CA35"/>
    <mergeCell ref="BD35:BE35"/>
    <mergeCell ref="BF35:BG35"/>
    <mergeCell ref="BH35:BI35"/>
    <mergeCell ref="BJ35:BK35"/>
    <mergeCell ref="BL35:BM35"/>
    <mergeCell ref="BN35:BO35"/>
    <mergeCell ref="AR35:AS35"/>
    <mergeCell ref="AT35:AU35"/>
    <mergeCell ref="AV35:AW35"/>
    <mergeCell ref="AX35:AY35"/>
    <mergeCell ref="AZ35:BA35"/>
    <mergeCell ref="BB35:BC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R36:S36"/>
    <mergeCell ref="DL35:DM35"/>
    <mergeCell ref="DN35:DO35"/>
    <mergeCell ref="DP35:DQ35"/>
    <mergeCell ref="DR35:DS35"/>
    <mergeCell ref="DT35:DU35"/>
    <mergeCell ref="DV35:DW35"/>
    <mergeCell ref="CZ35:DA35"/>
    <mergeCell ref="DB35:DC35"/>
    <mergeCell ref="DD35:DE35"/>
    <mergeCell ref="DF35:DG35"/>
    <mergeCell ref="DH35:DI35"/>
    <mergeCell ref="DJ35:DK35"/>
    <mergeCell ref="CN35:CO35"/>
    <mergeCell ref="CP35:CQ35"/>
    <mergeCell ref="CR35:CS35"/>
    <mergeCell ref="CT35:CU35"/>
    <mergeCell ref="CV35:CW35"/>
    <mergeCell ref="CX35:CY35"/>
    <mergeCell ref="CB35:CC35"/>
    <mergeCell ref="CD35:CE35"/>
    <mergeCell ref="CF35:CG35"/>
    <mergeCell ref="CH35:CI35"/>
    <mergeCell ref="AR36:AS36"/>
    <mergeCell ref="AT36:AU36"/>
    <mergeCell ref="AV36:AW36"/>
    <mergeCell ref="AX36:AY36"/>
    <mergeCell ref="AZ36:BA36"/>
    <mergeCell ref="BB36:BC36"/>
    <mergeCell ref="AF36:AG36"/>
    <mergeCell ref="AH36:AI36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AB36:AC36"/>
    <mergeCell ref="AD36:AE36"/>
    <mergeCell ref="CV36:CW36"/>
    <mergeCell ref="CX36:CY36"/>
    <mergeCell ref="CB36:CC36"/>
    <mergeCell ref="CD36:CE36"/>
    <mergeCell ref="CF36:CG36"/>
    <mergeCell ref="CH36:CI36"/>
    <mergeCell ref="CJ36:CK36"/>
    <mergeCell ref="CL36:CM36"/>
    <mergeCell ref="BP36:BQ36"/>
    <mergeCell ref="BR36:BS36"/>
    <mergeCell ref="BT36:BU36"/>
    <mergeCell ref="BV36:BW36"/>
    <mergeCell ref="BX36:BY36"/>
    <mergeCell ref="BZ36:CA36"/>
    <mergeCell ref="BD36:BE36"/>
    <mergeCell ref="BF36:BG36"/>
    <mergeCell ref="BH36:BI36"/>
    <mergeCell ref="BJ36:BK36"/>
    <mergeCell ref="BL36:BM36"/>
    <mergeCell ref="BN36:BO36"/>
    <mergeCell ref="T37:U37"/>
    <mergeCell ref="V37:W37"/>
    <mergeCell ref="X37:Y37"/>
    <mergeCell ref="Z37:AA37"/>
    <mergeCell ref="AB37:AC37"/>
    <mergeCell ref="AD37:AE37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R37:S37"/>
    <mergeCell ref="DL36:DM36"/>
    <mergeCell ref="DN36:DO36"/>
    <mergeCell ref="DP36:DQ36"/>
    <mergeCell ref="DR36:DS36"/>
    <mergeCell ref="DT36:DU36"/>
    <mergeCell ref="DV36:DW36"/>
    <mergeCell ref="CZ36:DA36"/>
    <mergeCell ref="DB36:DC36"/>
    <mergeCell ref="DD36:DE36"/>
    <mergeCell ref="DF36:DG36"/>
    <mergeCell ref="DH36:DI36"/>
    <mergeCell ref="DJ36:DK36"/>
    <mergeCell ref="CN36:CO36"/>
    <mergeCell ref="CP36:CQ36"/>
    <mergeCell ref="CR36:CS36"/>
    <mergeCell ref="CT36:CU36"/>
    <mergeCell ref="BD37:BE37"/>
    <mergeCell ref="BF37:BG37"/>
    <mergeCell ref="BH37:BI37"/>
    <mergeCell ref="BJ37:BK37"/>
    <mergeCell ref="BL37:BM37"/>
    <mergeCell ref="BN37:BO37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R38:S38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AR38:AS38"/>
    <mergeCell ref="AT38:AU38"/>
    <mergeCell ref="AV38:AW38"/>
    <mergeCell ref="AX38:AY38"/>
    <mergeCell ref="AZ38:BA38"/>
    <mergeCell ref="BB38:BC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R39:S39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CB38:CC38"/>
    <mergeCell ref="CD38:CE38"/>
    <mergeCell ref="CF38:CG38"/>
    <mergeCell ref="CH38:CI38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CV39:CW39"/>
    <mergeCell ref="CX39:CY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T40:U40"/>
    <mergeCell ref="V40:W40"/>
    <mergeCell ref="X40:Y40"/>
    <mergeCell ref="Z40:AA40"/>
    <mergeCell ref="AB40:AC40"/>
    <mergeCell ref="AD40:AE40"/>
    <mergeCell ref="DX39:DY39"/>
    <mergeCell ref="DZ39:EA39"/>
    <mergeCell ref="EB39:EC39"/>
    <mergeCell ref="F40:G40"/>
    <mergeCell ref="H40:I40"/>
    <mergeCell ref="J40:K40"/>
    <mergeCell ref="L40:M40"/>
    <mergeCell ref="N40:O40"/>
    <mergeCell ref="P40:Q40"/>
    <mergeCell ref="R40:S40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BD40:BE40"/>
    <mergeCell ref="BF40:BG40"/>
    <mergeCell ref="BH40:BI40"/>
    <mergeCell ref="BJ40:BK40"/>
    <mergeCell ref="BL40:BM40"/>
    <mergeCell ref="BN40:BO40"/>
    <mergeCell ref="AR40:AS40"/>
    <mergeCell ref="AT40:AU40"/>
    <mergeCell ref="AV40:AW40"/>
    <mergeCell ref="AX40:AY40"/>
    <mergeCell ref="AZ40:BA40"/>
    <mergeCell ref="BB40:BC40"/>
    <mergeCell ref="AF40:AG40"/>
    <mergeCell ref="AH40:AI40"/>
    <mergeCell ref="AJ40:AK40"/>
    <mergeCell ref="AL40:AM40"/>
    <mergeCell ref="AN40:AO40"/>
    <mergeCell ref="AP40:AQ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AH41:AI41"/>
    <mergeCell ref="AJ41:AK41"/>
    <mergeCell ref="AL41:AM41"/>
    <mergeCell ref="AN41:AO41"/>
    <mergeCell ref="AP41:AQ41"/>
    <mergeCell ref="AR41:AS41"/>
    <mergeCell ref="V41:W41"/>
    <mergeCell ref="X41:Y41"/>
    <mergeCell ref="Z41:AA41"/>
    <mergeCell ref="AB41:AC41"/>
    <mergeCell ref="AD41:AE41"/>
    <mergeCell ref="AF41:AG41"/>
    <mergeCell ref="DX40:DY40"/>
    <mergeCell ref="DZ40:EA40"/>
    <mergeCell ref="EB40:EC40"/>
    <mergeCell ref="H41:I41"/>
    <mergeCell ref="J41:K41"/>
    <mergeCell ref="L41:M41"/>
    <mergeCell ref="N41:O41"/>
    <mergeCell ref="P41:Q41"/>
    <mergeCell ref="R41:S41"/>
    <mergeCell ref="T41:U41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CL41:CM41"/>
    <mergeCell ref="CN41:CO41"/>
    <mergeCell ref="BR41:BS41"/>
    <mergeCell ref="BT41:BU41"/>
    <mergeCell ref="BV41:BW41"/>
    <mergeCell ref="BX41:BY41"/>
    <mergeCell ref="BZ41:CA41"/>
    <mergeCell ref="CB41:CC41"/>
    <mergeCell ref="BF41:BG41"/>
    <mergeCell ref="BH41:BI41"/>
    <mergeCell ref="BJ41:BK41"/>
    <mergeCell ref="BL41:BM41"/>
    <mergeCell ref="BN41:BO41"/>
    <mergeCell ref="BP41:BQ41"/>
    <mergeCell ref="AT41:AU41"/>
    <mergeCell ref="AV41:AW41"/>
    <mergeCell ref="AX41:AY41"/>
    <mergeCell ref="AZ41:BA41"/>
    <mergeCell ref="BB41:BC41"/>
    <mergeCell ref="BD41:BE41"/>
    <mergeCell ref="DZ41:EA41"/>
    <mergeCell ref="EB41:EC41"/>
    <mergeCell ref="F42:G42"/>
    <mergeCell ref="H42:I42"/>
    <mergeCell ref="J42:K42"/>
    <mergeCell ref="L42:M42"/>
    <mergeCell ref="N42:O42"/>
    <mergeCell ref="P42:Q42"/>
    <mergeCell ref="R42:S42"/>
    <mergeCell ref="T42:U42"/>
    <mergeCell ref="DN41:DO41"/>
    <mergeCell ref="DP41:DQ41"/>
    <mergeCell ref="DR41:DS41"/>
    <mergeCell ref="DT41:DU41"/>
    <mergeCell ref="DV41:DW41"/>
    <mergeCell ref="DX41:DY41"/>
    <mergeCell ref="DB41:DC41"/>
    <mergeCell ref="DD41:DE41"/>
    <mergeCell ref="DF41:DG41"/>
    <mergeCell ref="DH41:DI41"/>
    <mergeCell ref="DJ41:DK41"/>
    <mergeCell ref="DL41:DM41"/>
    <mergeCell ref="CP41:CQ41"/>
    <mergeCell ref="CR41:CS41"/>
    <mergeCell ref="CT41:CU41"/>
    <mergeCell ref="CV41:CW41"/>
    <mergeCell ref="CX41:CY41"/>
    <mergeCell ref="CZ41:DA41"/>
    <mergeCell ref="CD41:CE41"/>
    <mergeCell ref="CF41:CG41"/>
    <mergeCell ref="CH41:CI41"/>
    <mergeCell ref="CJ41:CK41"/>
    <mergeCell ref="AT42:AU42"/>
    <mergeCell ref="AV42:AW42"/>
    <mergeCell ref="AX42:AY42"/>
    <mergeCell ref="AZ42:BA42"/>
    <mergeCell ref="BB42:BC42"/>
    <mergeCell ref="BD42:BE42"/>
    <mergeCell ref="AH42:AI42"/>
    <mergeCell ref="AJ42:AK42"/>
    <mergeCell ref="AL42:AM42"/>
    <mergeCell ref="AN42:AO42"/>
    <mergeCell ref="AP42:AQ42"/>
    <mergeCell ref="AR42:AS42"/>
    <mergeCell ref="V42:W42"/>
    <mergeCell ref="X42:Y42"/>
    <mergeCell ref="Z42:AA42"/>
    <mergeCell ref="AB42:AC42"/>
    <mergeCell ref="AD42:AE42"/>
    <mergeCell ref="AF42:AG42"/>
    <mergeCell ref="CX42:CY42"/>
    <mergeCell ref="CZ42:DA42"/>
    <mergeCell ref="CD42:CE42"/>
    <mergeCell ref="CF42:CG42"/>
    <mergeCell ref="CH42:CI42"/>
    <mergeCell ref="CJ42:CK42"/>
    <mergeCell ref="CL42:CM42"/>
    <mergeCell ref="CN42:CO42"/>
    <mergeCell ref="BR42:BS42"/>
    <mergeCell ref="BT42:BU42"/>
    <mergeCell ref="BV42:BW42"/>
    <mergeCell ref="BX42:BY42"/>
    <mergeCell ref="BZ42:CA42"/>
    <mergeCell ref="CB42:CC42"/>
    <mergeCell ref="BF42:BG42"/>
    <mergeCell ref="BH42:BI42"/>
    <mergeCell ref="BJ42:BK42"/>
    <mergeCell ref="BL42:BM42"/>
    <mergeCell ref="BN42:BO42"/>
    <mergeCell ref="BP42:BQ42"/>
    <mergeCell ref="X43:Y43"/>
    <mergeCell ref="Z43:AA43"/>
    <mergeCell ref="AB43:AC43"/>
    <mergeCell ref="AD43:AE43"/>
    <mergeCell ref="AF43:AG43"/>
    <mergeCell ref="AH43:AI43"/>
    <mergeCell ref="DZ42:EA42"/>
    <mergeCell ref="EB42:EC42"/>
    <mergeCell ref="H43:I43"/>
    <mergeCell ref="J43:K43"/>
    <mergeCell ref="L43:M43"/>
    <mergeCell ref="N43:O43"/>
    <mergeCell ref="P43:Q43"/>
    <mergeCell ref="R43:S43"/>
    <mergeCell ref="T43:U43"/>
    <mergeCell ref="V43:W43"/>
    <mergeCell ref="DN42:DO42"/>
    <mergeCell ref="DP42:DQ42"/>
    <mergeCell ref="DR42:DS42"/>
    <mergeCell ref="DT42:DU42"/>
    <mergeCell ref="DV42:DW42"/>
    <mergeCell ref="DX42:DY42"/>
    <mergeCell ref="DB42:DC42"/>
    <mergeCell ref="DD42:DE42"/>
    <mergeCell ref="DF42:DG42"/>
    <mergeCell ref="DH42:DI42"/>
    <mergeCell ref="DJ42:DK42"/>
    <mergeCell ref="DL42:DM42"/>
    <mergeCell ref="CP42:CQ42"/>
    <mergeCell ref="CR42:CS42"/>
    <mergeCell ref="CT42:CU42"/>
    <mergeCell ref="CV42:CW42"/>
    <mergeCell ref="BH43:BI43"/>
    <mergeCell ref="BJ43:BK43"/>
    <mergeCell ref="BL43:BM43"/>
    <mergeCell ref="BN43:BO43"/>
    <mergeCell ref="BP43:BQ43"/>
    <mergeCell ref="BR43:BS43"/>
    <mergeCell ref="AV43:AW43"/>
    <mergeCell ref="AX43:AY43"/>
    <mergeCell ref="AZ43:BA43"/>
    <mergeCell ref="BB43:BC43"/>
    <mergeCell ref="BD43:BE43"/>
    <mergeCell ref="BF43:BG43"/>
    <mergeCell ref="AJ43:AK43"/>
    <mergeCell ref="AL43:AM43"/>
    <mergeCell ref="AN43:AO43"/>
    <mergeCell ref="AP43:AQ43"/>
    <mergeCell ref="AR43:AS43"/>
    <mergeCell ref="AT43:AU43"/>
    <mergeCell ref="DL43:DM43"/>
    <mergeCell ref="DN43:DO43"/>
    <mergeCell ref="CR43:CS43"/>
    <mergeCell ref="CT43:CU43"/>
    <mergeCell ref="CV43:CW43"/>
    <mergeCell ref="CX43:CY43"/>
    <mergeCell ref="CZ43:DA43"/>
    <mergeCell ref="DB43:DC43"/>
    <mergeCell ref="CF43:CG43"/>
    <mergeCell ref="CH43:CI43"/>
    <mergeCell ref="CJ43:CK43"/>
    <mergeCell ref="CL43:CM43"/>
    <mergeCell ref="CN43:CO43"/>
    <mergeCell ref="CP43:CQ43"/>
    <mergeCell ref="BT43:BU43"/>
    <mergeCell ref="BV43:BW43"/>
    <mergeCell ref="BX43:BY43"/>
    <mergeCell ref="BZ43:CA43"/>
    <mergeCell ref="CB43:CC43"/>
    <mergeCell ref="CD43:CE43"/>
    <mergeCell ref="AJ44:AK44"/>
    <mergeCell ref="AL44:AM44"/>
    <mergeCell ref="AN44:AO44"/>
    <mergeCell ref="AP44:AQ44"/>
    <mergeCell ref="AR44:AS44"/>
    <mergeCell ref="AT44:AU44"/>
    <mergeCell ref="X44:Y44"/>
    <mergeCell ref="Z44:AA44"/>
    <mergeCell ref="AB44:AC44"/>
    <mergeCell ref="AD44:AE44"/>
    <mergeCell ref="AF44:AG44"/>
    <mergeCell ref="AH44:AI44"/>
    <mergeCell ref="EB43:EC43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DP43:DQ43"/>
    <mergeCell ref="DR43:DS43"/>
    <mergeCell ref="DT43:DU43"/>
    <mergeCell ref="DV43:DW43"/>
    <mergeCell ref="DX43:DY43"/>
    <mergeCell ref="DZ43:EA43"/>
    <mergeCell ref="DD43:DE43"/>
    <mergeCell ref="DF43:DG43"/>
    <mergeCell ref="DH43:DI43"/>
    <mergeCell ref="DJ43:DK43"/>
    <mergeCell ref="CN44:CO44"/>
    <mergeCell ref="CP44:CQ44"/>
    <mergeCell ref="BT44:BU44"/>
    <mergeCell ref="BV44:BW44"/>
    <mergeCell ref="BX44:BY44"/>
    <mergeCell ref="BZ44:CA44"/>
    <mergeCell ref="CB44:CC44"/>
    <mergeCell ref="CD44:CE44"/>
    <mergeCell ref="BH44:BI44"/>
    <mergeCell ref="BJ44:BK44"/>
    <mergeCell ref="BL44:BM44"/>
    <mergeCell ref="BN44:BO44"/>
    <mergeCell ref="BP44:BQ44"/>
    <mergeCell ref="BR44:BS44"/>
    <mergeCell ref="AV44:AW44"/>
    <mergeCell ref="AX44:AY44"/>
    <mergeCell ref="AZ44:BA44"/>
    <mergeCell ref="BB44:BC44"/>
    <mergeCell ref="BD44:BE44"/>
    <mergeCell ref="BF44:BG44"/>
    <mergeCell ref="EB44:EC44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DP44:DQ44"/>
    <mergeCell ref="DR44:DS44"/>
    <mergeCell ref="DT44:DU44"/>
    <mergeCell ref="DV44:DW44"/>
    <mergeCell ref="DX44:DY44"/>
    <mergeCell ref="DZ44:EA44"/>
    <mergeCell ref="DD44:DE44"/>
    <mergeCell ref="DF44:DG44"/>
    <mergeCell ref="DH44:DI44"/>
    <mergeCell ref="DJ44:DK44"/>
    <mergeCell ref="DL44:DM44"/>
    <mergeCell ref="DN44:DO44"/>
    <mergeCell ref="CR44:CS44"/>
    <mergeCell ref="CT44:CU44"/>
    <mergeCell ref="CV44:CW44"/>
    <mergeCell ref="CX44:CY44"/>
    <mergeCell ref="CZ44:DA44"/>
    <mergeCell ref="DB44:DC44"/>
    <mergeCell ref="CF44:CG44"/>
    <mergeCell ref="CH44:CI44"/>
    <mergeCell ref="CJ44:CK44"/>
    <mergeCell ref="CL44:CM44"/>
    <mergeCell ref="AX45:AY45"/>
    <mergeCell ref="AZ45:BA45"/>
    <mergeCell ref="BB45:BC45"/>
    <mergeCell ref="BD45:BE45"/>
    <mergeCell ref="BF45:BG45"/>
    <mergeCell ref="BH45:BI45"/>
    <mergeCell ref="AL45:AM45"/>
    <mergeCell ref="AN45:AO45"/>
    <mergeCell ref="AP45:AQ45"/>
    <mergeCell ref="AR45:AS45"/>
    <mergeCell ref="AT45:AU45"/>
    <mergeCell ref="AV45:AW45"/>
    <mergeCell ref="Z45:AA45"/>
    <mergeCell ref="AB45:AC45"/>
    <mergeCell ref="AD45:AE45"/>
    <mergeCell ref="AF45:AG45"/>
    <mergeCell ref="AH45:AI45"/>
    <mergeCell ref="AJ45:AK45"/>
    <mergeCell ref="CH45:CI45"/>
    <mergeCell ref="CJ45:CK45"/>
    <mergeCell ref="CL45:CM45"/>
    <mergeCell ref="CN45:CO45"/>
    <mergeCell ref="CP45:CQ45"/>
    <mergeCell ref="CR45:CS45"/>
    <mergeCell ref="BV45:BW45"/>
    <mergeCell ref="BX45:BY45"/>
    <mergeCell ref="BZ45:CA45"/>
    <mergeCell ref="CB45:CC45"/>
    <mergeCell ref="CD45:CE45"/>
    <mergeCell ref="CF45:CG45"/>
    <mergeCell ref="BJ45:BK45"/>
    <mergeCell ref="BL45:BM45"/>
    <mergeCell ref="BN45:BO45"/>
    <mergeCell ref="BP45:BQ45"/>
    <mergeCell ref="BR45:BS45"/>
    <mergeCell ref="BT45:BU45"/>
    <mergeCell ref="DR45:DS45"/>
    <mergeCell ref="DT45:DU45"/>
    <mergeCell ref="DV45:DW45"/>
    <mergeCell ref="DX45:DY45"/>
    <mergeCell ref="DZ45:EA45"/>
    <mergeCell ref="EB45:EC45"/>
    <mergeCell ref="DF45:DG45"/>
    <mergeCell ref="DH45:DI45"/>
    <mergeCell ref="DJ45:DK45"/>
    <mergeCell ref="DL45:DM45"/>
    <mergeCell ref="DN45:DO45"/>
    <mergeCell ref="DP45:DQ45"/>
    <mergeCell ref="CT45:CU45"/>
    <mergeCell ref="CV45:CW45"/>
    <mergeCell ref="CX45:CY45"/>
    <mergeCell ref="CZ45:DA45"/>
    <mergeCell ref="DB45:DC45"/>
    <mergeCell ref="DD45:DE45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F46:G46"/>
    <mergeCell ref="H46:I46"/>
    <mergeCell ref="J46:K46"/>
    <mergeCell ref="L46:M46"/>
    <mergeCell ref="N46:O46"/>
    <mergeCell ref="P46:Q46"/>
    <mergeCell ref="CH46:CI46"/>
    <mergeCell ref="CJ46:CK46"/>
    <mergeCell ref="BN46:BO46"/>
    <mergeCell ref="BP46:BQ46"/>
    <mergeCell ref="BR46:BS46"/>
    <mergeCell ref="BT46:BU46"/>
    <mergeCell ref="BV46:BW46"/>
    <mergeCell ref="BX46:BY46"/>
    <mergeCell ref="BB46:BC46"/>
    <mergeCell ref="BD46:BE46"/>
    <mergeCell ref="BF46:BG46"/>
    <mergeCell ref="BH46:BI46"/>
    <mergeCell ref="BJ46:BK46"/>
    <mergeCell ref="BL46:BM46"/>
    <mergeCell ref="AP46:AQ46"/>
    <mergeCell ref="AR46:AS46"/>
    <mergeCell ref="AT46:AU46"/>
    <mergeCell ref="AV46:AW46"/>
    <mergeCell ref="AX46:AY46"/>
    <mergeCell ref="AZ46:BA46"/>
    <mergeCell ref="DV46:DW46"/>
    <mergeCell ref="DX46:DY46"/>
    <mergeCell ref="DZ46:EA46"/>
    <mergeCell ref="EB46:EC46"/>
    <mergeCell ref="F47:G47"/>
    <mergeCell ref="H47:I47"/>
    <mergeCell ref="J47:K47"/>
    <mergeCell ref="L47:M47"/>
    <mergeCell ref="N47:O47"/>
    <mergeCell ref="P47:Q47"/>
    <mergeCell ref="DJ46:DK46"/>
    <mergeCell ref="DL46:DM46"/>
    <mergeCell ref="DN46:DO46"/>
    <mergeCell ref="DP46:DQ46"/>
    <mergeCell ref="DR46:DS46"/>
    <mergeCell ref="DT46:DU46"/>
    <mergeCell ref="CX46:CY46"/>
    <mergeCell ref="CZ46:DA46"/>
    <mergeCell ref="DB46:DC46"/>
    <mergeCell ref="DD46:DE46"/>
    <mergeCell ref="DF46:DG46"/>
    <mergeCell ref="DH46:DI46"/>
    <mergeCell ref="CL46:CM46"/>
    <mergeCell ref="CN46:CO46"/>
    <mergeCell ref="CP46:CQ46"/>
    <mergeCell ref="CR46:CS46"/>
    <mergeCell ref="CT46:CU46"/>
    <mergeCell ref="CV46:CW46"/>
    <mergeCell ref="BZ46:CA46"/>
    <mergeCell ref="CB46:CC46"/>
    <mergeCell ref="CD46:CE46"/>
    <mergeCell ref="CF46:CG46"/>
    <mergeCell ref="AP47:AQ47"/>
    <mergeCell ref="AR47:AS47"/>
    <mergeCell ref="AT47:AU47"/>
    <mergeCell ref="AV47:AW47"/>
    <mergeCell ref="AX47:AY47"/>
    <mergeCell ref="AZ47:BA47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CT47:CU47"/>
    <mergeCell ref="CV47:CW47"/>
    <mergeCell ref="BZ47:CA47"/>
    <mergeCell ref="CB47:CC47"/>
    <mergeCell ref="CD47:CE47"/>
    <mergeCell ref="CF47:CG47"/>
    <mergeCell ref="CH47:CI47"/>
    <mergeCell ref="CJ47:CK47"/>
    <mergeCell ref="BN47:BO47"/>
    <mergeCell ref="BP47:BQ47"/>
    <mergeCell ref="BR47:BS47"/>
    <mergeCell ref="BT47:BU47"/>
    <mergeCell ref="BV47:BW47"/>
    <mergeCell ref="BX47:BY47"/>
    <mergeCell ref="BB47:BC47"/>
    <mergeCell ref="BD47:BE47"/>
    <mergeCell ref="BF47:BG47"/>
    <mergeCell ref="BH47:BI47"/>
    <mergeCell ref="BJ47:BK47"/>
    <mergeCell ref="BL47:BM47"/>
    <mergeCell ref="R48:S48"/>
    <mergeCell ref="T48:U48"/>
    <mergeCell ref="V48:W48"/>
    <mergeCell ref="X48:Y48"/>
    <mergeCell ref="Z48:AA48"/>
    <mergeCell ref="AB48:AC48"/>
    <mergeCell ref="DV47:DW47"/>
    <mergeCell ref="DX47:DY47"/>
    <mergeCell ref="DZ47:EA47"/>
    <mergeCell ref="EB47:EC47"/>
    <mergeCell ref="F48:G48"/>
    <mergeCell ref="H48:I48"/>
    <mergeCell ref="J48:K48"/>
    <mergeCell ref="L48:M48"/>
    <mergeCell ref="N48:O48"/>
    <mergeCell ref="P48:Q48"/>
    <mergeCell ref="DJ47:DK47"/>
    <mergeCell ref="DL47:DM47"/>
    <mergeCell ref="DN47:DO47"/>
    <mergeCell ref="DP47:DQ47"/>
    <mergeCell ref="DR47:DS47"/>
    <mergeCell ref="DT47:DU47"/>
    <mergeCell ref="CX47:CY47"/>
    <mergeCell ref="CZ47:DA47"/>
    <mergeCell ref="DB47:DC47"/>
    <mergeCell ref="DD47:DE47"/>
    <mergeCell ref="DF47:DG47"/>
    <mergeCell ref="DH47:DI47"/>
    <mergeCell ref="CL47:CM47"/>
    <mergeCell ref="CN47:CO47"/>
    <mergeCell ref="CP47:CQ47"/>
    <mergeCell ref="CR47:CS47"/>
    <mergeCell ref="BB48:BC48"/>
    <mergeCell ref="BD48:BE48"/>
    <mergeCell ref="BF48:BG48"/>
    <mergeCell ref="BH48:BI48"/>
    <mergeCell ref="BJ48:BK48"/>
    <mergeCell ref="BL48:BM48"/>
    <mergeCell ref="AP48:AQ48"/>
    <mergeCell ref="AR48:AS48"/>
    <mergeCell ref="AT48:AU48"/>
    <mergeCell ref="AV48:AW48"/>
    <mergeCell ref="AX48:AY48"/>
    <mergeCell ref="AZ48:BA48"/>
    <mergeCell ref="AD48:AE48"/>
    <mergeCell ref="AF48:AG48"/>
    <mergeCell ref="AH48:AI48"/>
    <mergeCell ref="AJ48:AK48"/>
    <mergeCell ref="AL48:AM48"/>
    <mergeCell ref="AN48:AO48"/>
    <mergeCell ref="DF48:DG48"/>
    <mergeCell ref="DH48:DI48"/>
    <mergeCell ref="CL48:CM48"/>
    <mergeCell ref="CN48:CO48"/>
    <mergeCell ref="CP48:CQ48"/>
    <mergeCell ref="CR48:CS48"/>
    <mergeCell ref="CT48:CU48"/>
    <mergeCell ref="CV48:CW48"/>
    <mergeCell ref="BZ48:CA48"/>
    <mergeCell ref="CB48:CC48"/>
    <mergeCell ref="CD48:CE48"/>
    <mergeCell ref="CF48:CG48"/>
    <mergeCell ref="CH48:CI48"/>
    <mergeCell ref="CJ48:CK48"/>
    <mergeCell ref="BN48:BO48"/>
    <mergeCell ref="BP48:BQ48"/>
    <mergeCell ref="BR48:BS48"/>
    <mergeCell ref="BT48:BU48"/>
    <mergeCell ref="BV48:BW48"/>
    <mergeCell ref="BX48:BY48"/>
    <mergeCell ref="DH49:DI49"/>
    <mergeCell ref="DJ49:DK49"/>
    <mergeCell ref="DL49:DM49"/>
    <mergeCell ref="DO49:DY49"/>
    <mergeCell ref="DZ49:EA49"/>
    <mergeCell ref="EB49:EC49"/>
    <mergeCell ref="CV49:CW49"/>
    <mergeCell ref="CX49:CY49"/>
    <mergeCell ref="CZ49:DA49"/>
    <mergeCell ref="DB49:DC49"/>
    <mergeCell ref="DD49:DE49"/>
    <mergeCell ref="DF49:DG49"/>
    <mergeCell ref="DV48:DW48"/>
    <mergeCell ref="DX48:DY48"/>
    <mergeCell ref="DZ48:EA48"/>
    <mergeCell ref="EB48:EC48"/>
    <mergeCell ref="T49:BO49"/>
    <mergeCell ref="BP49:CC49"/>
    <mergeCell ref="CN49:CO49"/>
    <mergeCell ref="CP49:CQ49"/>
    <mergeCell ref="CR49:CS49"/>
    <mergeCell ref="CT49:CU49"/>
    <mergeCell ref="DJ48:DK48"/>
    <mergeCell ref="DL48:DM48"/>
    <mergeCell ref="DN48:DO48"/>
    <mergeCell ref="DP48:DQ48"/>
    <mergeCell ref="DR48:DS48"/>
    <mergeCell ref="DT48:DU48"/>
    <mergeCell ref="CX48:CY48"/>
    <mergeCell ref="CZ48:DA48"/>
    <mergeCell ref="DB48:DC48"/>
    <mergeCell ref="DD48:DE48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F50:G50"/>
    <mergeCell ref="H50:I50"/>
    <mergeCell ref="J50:K50"/>
    <mergeCell ref="L50:M50"/>
    <mergeCell ref="N50:O50"/>
    <mergeCell ref="P50:Q50"/>
    <mergeCell ref="CH50:CI50"/>
    <mergeCell ref="CJ50:CK50"/>
    <mergeCell ref="BN50:BO50"/>
    <mergeCell ref="BP50:BQ50"/>
    <mergeCell ref="BR50:BS50"/>
    <mergeCell ref="BT50:BU50"/>
    <mergeCell ref="BV50:BW50"/>
    <mergeCell ref="BX50:BY50"/>
    <mergeCell ref="BB50:BC50"/>
    <mergeCell ref="BD50:BE50"/>
    <mergeCell ref="BF50:BG50"/>
    <mergeCell ref="BH50:BI50"/>
    <mergeCell ref="BJ50:BK50"/>
    <mergeCell ref="BL50:BM50"/>
    <mergeCell ref="AP50:AQ50"/>
    <mergeCell ref="AR50:AS50"/>
    <mergeCell ref="AT50:AU50"/>
    <mergeCell ref="AV50:AW50"/>
    <mergeCell ref="AX50:AY50"/>
    <mergeCell ref="AZ50:BA50"/>
    <mergeCell ref="DV50:DW50"/>
    <mergeCell ref="DX50:DY50"/>
    <mergeCell ref="DZ50:EA50"/>
    <mergeCell ref="EB50:EC50"/>
    <mergeCell ref="T51:AQ51"/>
    <mergeCell ref="AR51:BO51"/>
    <mergeCell ref="BP51:CM51"/>
    <mergeCell ref="CN51:DC51"/>
    <mergeCell ref="DD51:DE51"/>
    <mergeCell ref="DF51:DG51"/>
    <mergeCell ref="DJ50:DK50"/>
    <mergeCell ref="DL50:DM50"/>
    <mergeCell ref="DN50:DO50"/>
    <mergeCell ref="DP50:DQ50"/>
    <mergeCell ref="DR50:DS50"/>
    <mergeCell ref="DT50:DU50"/>
    <mergeCell ref="CX50:CY50"/>
    <mergeCell ref="CZ50:DA50"/>
    <mergeCell ref="DB50:DC50"/>
    <mergeCell ref="DD50:DE50"/>
    <mergeCell ref="DF50:DG50"/>
    <mergeCell ref="DH50:DI50"/>
    <mergeCell ref="CL50:CM50"/>
    <mergeCell ref="CN50:CO50"/>
    <mergeCell ref="CP50:CQ50"/>
    <mergeCell ref="CR50:CS50"/>
    <mergeCell ref="CT50:CU50"/>
    <mergeCell ref="CV50:CW50"/>
    <mergeCell ref="BZ50:CA50"/>
    <mergeCell ref="CB50:CC50"/>
    <mergeCell ref="CD50:CE50"/>
    <mergeCell ref="CF50:CG50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DV51:DW51"/>
    <mergeCell ref="DX51:DY51"/>
    <mergeCell ref="DZ51:EA51"/>
    <mergeCell ref="EB51:EC51"/>
    <mergeCell ref="F52:G52"/>
    <mergeCell ref="H52:I52"/>
    <mergeCell ref="J52:K52"/>
    <mergeCell ref="L52:M52"/>
    <mergeCell ref="N52:O52"/>
    <mergeCell ref="P52:Q52"/>
    <mergeCell ref="DH51:DI51"/>
    <mergeCell ref="DJ51:DK51"/>
    <mergeCell ref="DN51:DO51"/>
    <mergeCell ref="DP51:DQ51"/>
    <mergeCell ref="DR51:DS51"/>
    <mergeCell ref="DT51:DU51"/>
    <mergeCell ref="BN52:BO52"/>
    <mergeCell ref="BP52:BQ52"/>
    <mergeCell ref="BR52:BS52"/>
    <mergeCell ref="BT52:BU52"/>
    <mergeCell ref="BV52:BW52"/>
    <mergeCell ref="BX52:BY52"/>
    <mergeCell ref="BB52:BC52"/>
    <mergeCell ref="BD52:BE52"/>
    <mergeCell ref="BF52:BG52"/>
    <mergeCell ref="BH52:BI52"/>
    <mergeCell ref="BJ52:BK52"/>
    <mergeCell ref="BL52:BM52"/>
    <mergeCell ref="AP52:AQ52"/>
    <mergeCell ref="AR52:AS52"/>
    <mergeCell ref="AT52:AU52"/>
    <mergeCell ref="AV52:AW52"/>
    <mergeCell ref="AX52:AY52"/>
    <mergeCell ref="AZ52:BA52"/>
    <mergeCell ref="CX52:CY52"/>
    <mergeCell ref="CZ52:DA52"/>
    <mergeCell ref="DB52:DC52"/>
    <mergeCell ref="DD52:DE52"/>
    <mergeCell ref="DF52:DG52"/>
    <mergeCell ref="DH52:DI52"/>
    <mergeCell ref="CL52:CM52"/>
    <mergeCell ref="CN52:CO52"/>
    <mergeCell ref="CP52:CQ52"/>
    <mergeCell ref="CR52:CS52"/>
    <mergeCell ref="CT52:CU52"/>
    <mergeCell ref="CV52:CW52"/>
    <mergeCell ref="BZ52:CA52"/>
    <mergeCell ref="CB52:CC52"/>
    <mergeCell ref="CD52:CE52"/>
    <mergeCell ref="CF52:CG52"/>
    <mergeCell ref="CH52:CI52"/>
    <mergeCell ref="CJ52:CK52"/>
    <mergeCell ref="P54:Q54"/>
    <mergeCell ref="R54:S54"/>
    <mergeCell ref="T54:U54"/>
    <mergeCell ref="V54:W54"/>
    <mergeCell ref="X54:Y54"/>
    <mergeCell ref="Z54:AA54"/>
    <mergeCell ref="AN54:AO54"/>
    <mergeCell ref="AP54:AQ54"/>
    <mergeCell ref="AR54:AS54"/>
    <mergeCell ref="AT54:AU54"/>
    <mergeCell ref="AV54:AW54"/>
    <mergeCell ref="AX54:AY54"/>
    <mergeCell ref="AB54:AC54"/>
    <mergeCell ref="AD54:AE54"/>
    <mergeCell ref="AF54:AG54"/>
    <mergeCell ref="AH54:AI54"/>
    <mergeCell ref="AJ54:AK54"/>
    <mergeCell ref="DT53:DU53"/>
    <mergeCell ref="DV53:DW53"/>
    <mergeCell ref="DX53:DY53"/>
    <mergeCell ref="DZ53:EA53"/>
    <mergeCell ref="EB53:EC53"/>
    <mergeCell ref="F54:G54"/>
    <mergeCell ref="H54:I54"/>
    <mergeCell ref="J54:K54"/>
    <mergeCell ref="L54:M54"/>
    <mergeCell ref="N54:O54"/>
    <mergeCell ref="DV52:DW52"/>
    <mergeCell ref="DX52:DY52"/>
    <mergeCell ref="DZ52:EA52"/>
    <mergeCell ref="EB52:EC52"/>
    <mergeCell ref="AR53:BO53"/>
    <mergeCell ref="BP53:DK53"/>
    <mergeCell ref="DL53:DM53"/>
    <mergeCell ref="DN53:DO53"/>
    <mergeCell ref="DP53:DQ53"/>
    <mergeCell ref="DR53:DS53"/>
    <mergeCell ref="DJ52:DK52"/>
    <mergeCell ref="DL52:DM52"/>
    <mergeCell ref="DN52:DO52"/>
    <mergeCell ref="DP52:DQ52"/>
    <mergeCell ref="DR52:DS52"/>
    <mergeCell ref="DT52:DU52"/>
    <mergeCell ref="AZ54:BA54"/>
    <mergeCell ref="BB54:BC54"/>
    <mergeCell ref="BD54:BE54"/>
    <mergeCell ref="BF54:BG54"/>
    <mergeCell ref="BH54:BI54"/>
    <mergeCell ref="BJ54:BK54"/>
    <mergeCell ref="AL54:AM54"/>
    <mergeCell ref="DD54:DE54"/>
    <mergeCell ref="DF54:DG54"/>
    <mergeCell ref="CJ54:CK54"/>
    <mergeCell ref="CL54:CM54"/>
    <mergeCell ref="CN54:CO54"/>
    <mergeCell ref="CP54:CQ54"/>
    <mergeCell ref="CR54:CS54"/>
    <mergeCell ref="CT54:CU54"/>
    <mergeCell ref="BX54:BY54"/>
    <mergeCell ref="BZ54:CA54"/>
    <mergeCell ref="CB54:CC54"/>
    <mergeCell ref="CD54:CE54"/>
    <mergeCell ref="CF54:CG54"/>
    <mergeCell ref="CH54:CI54"/>
    <mergeCell ref="BL54:BM54"/>
    <mergeCell ref="BN54:BO54"/>
    <mergeCell ref="BP54:BQ54"/>
    <mergeCell ref="BR54:BS54"/>
    <mergeCell ref="BT54:BU54"/>
    <mergeCell ref="BV54:BW54"/>
    <mergeCell ref="F56:G56"/>
    <mergeCell ref="H56:I56"/>
    <mergeCell ref="J56:K56"/>
    <mergeCell ref="L56:M56"/>
    <mergeCell ref="N56:O56"/>
    <mergeCell ref="P56:Q56"/>
    <mergeCell ref="DR55:DS55"/>
    <mergeCell ref="DT55:DU55"/>
    <mergeCell ref="DV55:DW55"/>
    <mergeCell ref="DX55:DY55"/>
    <mergeCell ref="DZ55:EA55"/>
    <mergeCell ref="EB55:EC55"/>
    <mergeCell ref="DT54:DU54"/>
    <mergeCell ref="DV54:DW54"/>
    <mergeCell ref="DX54:DY54"/>
    <mergeCell ref="DZ54:EA54"/>
    <mergeCell ref="EB54:EC54"/>
    <mergeCell ref="AR55:BO55"/>
    <mergeCell ref="BP55:DK55"/>
    <mergeCell ref="DL55:DM55"/>
    <mergeCell ref="DN55:DO55"/>
    <mergeCell ref="DP55:DQ55"/>
    <mergeCell ref="DH54:DI54"/>
    <mergeCell ref="DJ54:DK54"/>
    <mergeCell ref="DL54:DM54"/>
    <mergeCell ref="DN54:DO54"/>
    <mergeCell ref="DP54:DQ54"/>
    <mergeCell ref="DR54:DS54"/>
    <mergeCell ref="CV54:CW54"/>
    <mergeCell ref="CX54:CY54"/>
    <mergeCell ref="CZ54:DA54"/>
    <mergeCell ref="DB54:DC54"/>
    <mergeCell ref="AP56:AQ56"/>
    <mergeCell ref="AR56:AS56"/>
    <mergeCell ref="AT56:AU56"/>
    <mergeCell ref="AV56:AW56"/>
    <mergeCell ref="AX56:AY56"/>
    <mergeCell ref="AZ56:BA56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CT56:CU56"/>
    <mergeCell ref="CV56:CW56"/>
    <mergeCell ref="BZ56:CA56"/>
    <mergeCell ref="CB56:CC56"/>
    <mergeCell ref="CD56:CE56"/>
    <mergeCell ref="CF56:CG56"/>
    <mergeCell ref="CH56:CI56"/>
    <mergeCell ref="CJ56:CK56"/>
    <mergeCell ref="BN56:BO56"/>
    <mergeCell ref="BP56:BQ56"/>
    <mergeCell ref="BR56:BS56"/>
    <mergeCell ref="BT56:BU56"/>
    <mergeCell ref="BV56:BW56"/>
    <mergeCell ref="BX56:BY56"/>
    <mergeCell ref="BB56:BC56"/>
    <mergeCell ref="BD56:BE56"/>
    <mergeCell ref="BF56:BG56"/>
    <mergeCell ref="BH56:BI56"/>
    <mergeCell ref="BJ56:BK56"/>
    <mergeCell ref="BL56:BM56"/>
    <mergeCell ref="R57:S57"/>
    <mergeCell ref="T57:U57"/>
    <mergeCell ref="V57:W57"/>
    <mergeCell ref="X57:Y57"/>
    <mergeCell ref="Z57:AA57"/>
    <mergeCell ref="AB57:AC57"/>
    <mergeCell ref="DV56:DW56"/>
    <mergeCell ref="DX56:DY56"/>
    <mergeCell ref="DZ56:EA56"/>
    <mergeCell ref="EB56:EC56"/>
    <mergeCell ref="F57:G57"/>
    <mergeCell ref="H57:I57"/>
    <mergeCell ref="J57:K57"/>
    <mergeCell ref="L57:M57"/>
    <mergeCell ref="N57:O57"/>
    <mergeCell ref="P57:Q57"/>
    <mergeCell ref="DJ56:DK56"/>
    <mergeCell ref="DL56:DM56"/>
    <mergeCell ref="DN56:DO56"/>
    <mergeCell ref="DP56:DQ56"/>
    <mergeCell ref="DR56:DS56"/>
    <mergeCell ref="DT56:DU56"/>
    <mergeCell ref="CX56:CY56"/>
    <mergeCell ref="CZ56:DA56"/>
    <mergeCell ref="DB56:DC56"/>
    <mergeCell ref="DD56:DE56"/>
    <mergeCell ref="DF56:DG56"/>
    <mergeCell ref="DH56:DI56"/>
    <mergeCell ref="CL56:CM56"/>
    <mergeCell ref="CN56:CO56"/>
    <mergeCell ref="CP56:CQ56"/>
    <mergeCell ref="CR56:CS56"/>
    <mergeCell ref="BB57:BC57"/>
    <mergeCell ref="BD57:BE57"/>
    <mergeCell ref="BF57:BG57"/>
    <mergeCell ref="BH57:BI57"/>
    <mergeCell ref="BJ57:BK57"/>
    <mergeCell ref="BL57:BM57"/>
    <mergeCell ref="AP57:AQ57"/>
    <mergeCell ref="AR57:AS57"/>
    <mergeCell ref="AT57:AU57"/>
    <mergeCell ref="AV57:AW57"/>
    <mergeCell ref="AX57:AY57"/>
    <mergeCell ref="AZ57:BA57"/>
    <mergeCell ref="AD57:AE57"/>
    <mergeCell ref="AF57:AG57"/>
    <mergeCell ref="AH57:AI57"/>
    <mergeCell ref="AJ57:AK57"/>
    <mergeCell ref="AL57:AM57"/>
    <mergeCell ref="AN57:AO57"/>
    <mergeCell ref="DF57:DG57"/>
    <mergeCell ref="DH57:DI57"/>
    <mergeCell ref="CL57:CM57"/>
    <mergeCell ref="CN57:CO57"/>
    <mergeCell ref="CP57:CQ57"/>
    <mergeCell ref="CR57:CS57"/>
    <mergeCell ref="CT57:CU57"/>
    <mergeCell ref="CV57:CW57"/>
    <mergeCell ref="BZ57:CA57"/>
    <mergeCell ref="CB57:CC57"/>
    <mergeCell ref="CD57:CE57"/>
    <mergeCell ref="CF57:CG57"/>
    <mergeCell ref="CH57:CI57"/>
    <mergeCell ref="CJ57:CK57"/>
    <mergeCell ref="BN57:BO57"/>
    <mergeCell ref="BP57:BQ57"/>
    <mergeCell ref="BR57:BS57"/>
    <mergeCell ref="BT57:BU57"/>
    <mergeCell ref="BV57:BW57"/>
    <mergeCell ref="BX57:BY57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X58:Y58"/>
    <mergeCell ref="Z58:AA58"/>
    <mergeCell ref="AB58:AC58"/>
    <mergeCell ref="DV57:DW57"/>
    <mergeCell ref="DX57:DY57"/>
    <mergeCell ref="DZ57:EA57"/>
    <mergeCell ref="EB57:EC57"/>
    <mergeCell ref="F58:G58"/>
    <mergeCell ref="H58:I58"/>
    <mergeCell ref="J58:K58"/>
    <mergeCell ref="L58:M58"/>
    <mergeCell ref="N58:O58"/>
    <mergeCell ref="P58:Q58"/>
    <mergeCell ref="DJ57:DK57"/>
    <mergeCell ref="DL57:DM57"/>
    <mergeCell ref="DN57:DO57"/>
    <mergeCell ref="DP57:DQ57"/>
    <mergeCell ref="DR57:DS57"/>
    <mergeCell ref="DT57:DU57"/>
    <mergeCell ref="CX57:CY57"/>
    <mergeCell ref="CZ57:DA57"/>
    <mergeCell ref="DB57:DC57"/>
    <mergeCell ref="DD57:DE57"/>
    <mergeCell ref="CH58:CI58"/>
    <mergeCell ref="CJ58:CK58"/>
    <mergeCell ref="BN58:BO58"/>
    <mergeCell ref="BP58:BQ58"/>
    <mergeCell ref="BR58:BS58"/>
    <mergeCell ref="BT58:BU58"/>
    <mergeCell ref="BV58:BW58"/>
    <mergeCell ref="BX58:BY58"/>
    <mergeCell ref="BB58:BC58"/>
    <mergeCell ref="BD58:BE58"/>
    <mergeCell ref="BF58:BG58"/>
    <mergeCell ref="BH58:BI58"/>
    <mergeCell ref="BJ58:BK58"/>
    <mergeCell ref="BL58:BM58"/>
    <mergeCell ref="AP58:AQ58"/>
    <mergeCell ref="AR58:AS58"/>
    <mergeCell ref="AT58:AU58"/>
    <mergeCell ref="AV58:AW58"/>
    <mergeCell ref="AX58:AY58"/>
    <mergeCell ref="AZ58:BA58"/>
    <mergeCell ref="DV58:DW58"/>
    <mergeCell ref="DX58:DY58"/>
    <mergeCell ref="DZ58:EA58"/>
    <mergeCell ref="EB58:EC58"/>
    <mergeCell ref="F59:G59"/>
    <mergeCell ref="H59:I59"/>
    <mergeCell ref="J59:K59"/>
    <mergeCell ref="L59:M59"/>
    <mergeCell ref="N59:O59"/>
    <mergeCell ref="P59:Q59"/>
    <mergeCell ref="DJ58:DK58"/>
    <mergeCell ref="DL58:DM58"/>
    <mergeCell ref="DN58:DO58"/>
    <mergeCell ref="DP58:DQ58"/>
    <mergeCell ref="DR58:DS58"/>
    <mergeCell ref="DT58:DU58"/>
    <mergeCell ref="CX58:CY58"/>
    <mergeCell ref="CZ58:DA58"/>
    <mergeCell ref="DB58:DC58"/>
    <mergeCell ref="DD58:DE58"/>
    <mergeCell ref="DF58:DG58"/>
    <mergeCell ref="DH58:DI58"/>
    <mergeCell ref="CL58:CM58"/>
    <mergeCell ref="CN58:CO58"/>
    <mergeCell ref="CP58:CQ58"/>
    <mergeCell ref="CR58:CS58"/>
    <mergeCell ref="CT58:CU58"/>
    <mergeCell ref="CV58:CW58"/>
    <mergeCell ref="BZ58:CA58"/>
    <mergeCell ref="CB58:CC58"/>
    <mergeCell ref="CD58:CE58"/>
    <mergeCell ref="CF58:CG58"/>
    <mergeCell ref="AP59:AQ59"/>
    <mergeCell ref="AR59:AS59"/>
    <mergeCell ref="AT59:AU59"/>
    <mergeCell ref="AV59:AW59"/>
    <mergeCell ref="AX59:AY59"/>
    <mergeCell ref="AZ59:BA59"/>
    <mergeCell ref="AD59:AE59"/>
    <mergeCell ref="AF59:AG59"/>
    <mergeCell ref="AH59:AI59"/>
    <mergeCell ref="AJ59:AK59"/>
    <mergeCell ref="AL59:AM59"/>
    <mergeCell ref="AN59:AO59"/>
    <mergeCell ref="R59:S59"/>
    <mergeCell ref="T59:U59"/>
    <mergeCell ref="V59:W59"/>
    <mergeCell ref="X59:Y59"/>
    <mergeCell ref="Z59:AA59"/>
    <mergeCell ref="AB59:AC59"/>
    <mergeCell ref="CT59:CU59"/>
    <mergeCell ref="CV59:CW59"/>
    <mergeCell ref="BZ59:CA59"/>
    <mergeCell ref="CB59:CC59"/>
    <mergeCell ref="CD59:CE59"/>
    <mergeCell ref="CF59:CG59"/>
    <mergeCell ref="CH59:CI59"/>
    <mergeCell ref="CJ59:CK59"/>
    <mergeCell ref="BN59:BO59"/>
    <mergeCell ref="BP59:BQ59"/>
    <mergeCell ref="BR59:BS59"/>
    <mergeCell ref="BT59:BU59"/>
    <mergeCell ref="BV59:BW59"/>
    <mergeCell ref="BX59:BY59"/>
    <mergeCell ref="BB59:BC59"/>
    <mergeCell ref="BD59:BE59"/>
    <mergeCell ref="BF59:BG59"/>
    <mergeCell ref="BH59:BI59"/>
    <mergeCell ref="BJ59:BK59"/>
    <mergeCell ref="BL59:BM59"/>
    <mergeCell ref="R60:S60"/>
    <mergeCell ref="T60:U60"/>
    <mergeCell ref="V60:W60"/>
    <mergeCell ref="X60:Y60"/>
    <mergeCell ref="Z60:AA60"/>
    <mergeCell ref="AB60:AC60"/>
    <mergeCell ref="DV59:DW59"/>
    <mergeCell ref="DX59:DY59"/>
    <mergeCell ref="DZ59:EA59"/>
    <mergeCell ref="EB59:EC59"/>
    <mergeCell ref="F60:G60"/>
    <mergeCell ref="H60:I60"/>
    <mergeCell ref="J60:K60"/>
    <mergeCell ref="L60:M60"/>
    <mergeCell ref="N60:O60"/>
    <mergeCell ref="P60:Q60"/>
    <mergeCell ref="DJ59:DK59"/>
    <mergeCell ref="DL59:DM59"/>
    <mergeCell ref="DN59:DO59"/>
    <mergeCell ref="DP59:DQ59"/>
    <mergeCell ref="DR59:DS59"/>
    <mergeCell ref="DT59:DU59"/>
    <mergeCell ref="CX59:CY59"/>
    <mergeCell ref="CZ59:DA59"/>
    <mergeCell ref="DB59:DC59"/>
    <mergeCell ref="DD59:DE59"/>
    <mergeCell ref="DF59:DG59"/>
    <mergeCell ref="DH59:DI59"/>
    <mergeCell ref="CL59:CM59"/>
    <mergeCell ref="CN59:CO59"/>
    <mergeCell ref="CP59:CQ59"/>
    <mergeCell ref="CR59:CS59"/>
    <mergeCell ref="BB60:BC60"/>
    <mergeCell ref="BD60:BE60"/>
    <mergeCell ref="BF60:BG60"/>
    <mergeCell ref="BH60:BI60"/>
    <mergeCell ref="BJ60:BK60"/>
    <mergeCell ref="BL60:BM60"/>
    <mergeCell ref="AP60:AQ60"/>
    <mergeCell ref="AR60:AS60"/>
    <mergeCell ref="AT60:AU60"/>
    <mergeCell ref="AV60:AW60"/>
    <mergeCell ref="AX60:AY60"/>
    <mergeCell ref="AZ60:BA60"/>
    <mergeCell ref="AD60:AE60"/>
    <mergeCell ref="AF60:AG60"/>
    <mergeCell ref="AH60:AI60"/>
    <mergeCell ref="AJ60:AK60"/>
    <mergeCell ref="AL60:AM60"/>
    <mergeCell ref="AN60:AO60"/>
    <mergeCell ref="DF60:DG60"/>
    <mergeCell ref="DH60:DI60"/>
    <mergeCell ref="CL60:CM60"/>
    <mergeCell ref="CN60:CO60"/>
    <mergeCell ref="CP60:CQ60"/>
    <mergeCell ref="CR60:CS60"/>
    <mergeCell ref="CT60:CU60"/>
    <mergeCell ref="CV60:CW60"/>
    <mergeCell ref="BZ60:CA60"/>
    <mergeCell ref="CB60:CC60"/>
    <mergeCell ref="CD60:CE60"/>
    <mergeCell ref="CF60:CG60"/>
    <mergeCell ref="CH60:CI60"/>
    <mergeCell ref="CJ60:CK60"/>
    <mergeCell ref="BN60:BO60"/>
    <mergeCell ref="BP60:BQ60"/>
    <mergeCell ref="BR60:BS60"/>
    <mergeCell ref="BT60:BU60"/>
    <mergeCell ref="BV60:BW60"/>
    <mergeCell ref="BX60:BY60"/>
    <mergeCell ref="AD61:AE61"/>
    <mergeCell ref="AF61:AG61"/>
    <mergeCell ref="AH61:AI61"/>
    <mergeCell ref="AJ61:AK61"/>
    <mergeCell ref="AL61:AM61"/>
    <mergeCell ref="AN61:AO61"/>
    <mergeCell ref="R61:S61"/>
    <mergeCell ref="T61:U61"/>
    <mergeCell ref="V61:W61"/>
    <mergeCell ref="X61:Y61"/>
    <mergeCell ref="Z61:AA61"/>
    <mergeCell ref="AB61:AC61"/>
    <mergeCell ref="DV60:DW60"/>
    <mergeCell ref="DX60:DY60"/>
    <mergeCell ref="DZ60:EA60"/>
    <mergeCell ref="EB60:EC60"/>
    <mergeCell ref="F61:G61"/>
    <mergeCell ref="H61:I61"/>
    <mergeCell ref="J61:K61"/>
    <mergeCell ref="L61:M61"/>
    <mergeCell ref="N61:O61"/>
    <mergeCell ref="P61:Q61"/>
    <mergeCell ref="DJ60:DK60"/>
    <mergeCell ref="DL60:DM60"/>
    <mergeCell ref="DN60:DO60"/>
    <mergeCell ref="DP60:DQ60"/>
    <mergeCell ref="DR60:DS60"/>
    <mergeCell ref="DT60:DU60"/>
    <mergeCell ref="CX60:CY60"/>
    <mergeCell ref="CZ60:DA60"/>
    <mergeCell ref="DB60:DC60"/>
    <mergeCell ref="DD60:DE60"/>
    <mergeCell ref="CH61:CI61"/>
    <mergeCell ref="CJ61:CK61"/>
    <mergeCell ref="BN61:BO61"/>
    <mergeCell ref="BP61:BQ61"/>
    <mergeCell ref="BR61:BS61"/>
    <mergeCell ref="BT61:BU61"/>
    <mergeCell ref="BV61:BW61"/>
    <mergeCell ref="BX61:BY61"/>
    <mergeCell ref="BB61:BC61"/>
    <mergeCell ref="BD61:BE61"/>
    <mergeCell ref="BF61:BG61"/>
    <mergeCell ref="BH61:BI61"/>
    <mergeCell ref="BJ61:BK61"/>
    <mergeCell ref="BL61:BM61"/>
    <mergeCell ref="AP61:AQ61"/>
    <mergeCell ref="AR61:AS61"/>
    <mergeCell ref="AT61:AU61"/>
    <mergeCell ref="AV61:AW61"/>
    <mergeCell ref="AX61:AY61"/>
    <mergeCell ref="AZ61:BA61"/>
    <mergeCell ref="DV61:DW61"/>
    <mergeCell ref="DX61:DY61"/>
    <mergeCell ref="DZ61:EA61"/>
    <mergeCell ref="EB61:EC61"/>
    <mergeCell ref="C63:D63"/>
    <mergeCell ref="F63:G63"/>
    <mergeCell ref="H63:I63"/>
    <mergeCell ref="J63:K63"/>
    <mergeCell ref="L63:M63"/>
    <mergeCell ref="N63:O63"/>
    <mergeCell ref="DJ61:DK61"/>
    <mergeCell ref="DL61:DM61"/>
    <mergeCell ref="DN61:DO61"/>
    <mergeCell ref="DP61:DQ61"/>
    <mergeCell ref="DR61:DS61"/>
    <mergeCell ref="DT61:DU61"/>
    <mergeCell ref="CX61:CY61"/>
    <mergeCell ref="CZ61:DA61"/>
    <mergeCell ref="DB61:DC61"/>
    <mergeCell ref="DD61:DE61"/>
    <mergeCell ref="DF61:DG61"/>
    <mergeCell ref="DH61:DI61"/>
    <mergeCell ref="CL61:CM61"/>
    <mergeCell ref="CN61:CO61"/>
    <mergeCell ref="CP61:CQ61"/>
    <mergeCell ref="CR61:CS61"/>
    <mergeCell ref="CT61:CU61"/>
    <mergeCell ref="CV61:CW61"/>
    <mergeCell ref="BZ61:CA61"/>
    <mergeCell ref="CB61:CC61"/>
    <mergeCell ref="CD61:CE61"/>
    <mergeCell ref="CF61:CG61"/>
    <mergeCell ref="AN63:AO63"/>
    <mergeCell ref="AP63:AQ63"/>
    <mergeCell ref="AR63:AS63"/>
    <mergeCell ref="AT63:AU63"/>
    <mergeCell ref="AV63:AW63"/>
    <mergeCell ref="AX63:AY63"/>
    <mergeCell ref="AB63:AC63"/>
    <mergeCell ref="AD63:AE63"/>
    <mergeCell ref="AF63:AG63"/>
    <mergeCell ref="AH63:AI63"/>
    <mergeCell ref="AJ63:AK63"/>
    <mergeCell ref="AL63:AM63"/>
    <mergeCell ref="P63:Q63"/>
    <mergeCell ref="R63:S63"/>
    <mergeCell ref="T63:U63"/>
    <mergeCell ref="V63:W63"/>
    <mergeCell ref="X63:Y63"/>
    <mergeCell ref="Z63:AA63"/>
    <mergeCell ref="CT63:CU63"/>
    <mergeCell ref="BX63:BY63"/>
    <mergeCell ref="BZ63:CA63"/>
    <mergeCell ref="CB63:CC63"/>
    <mergeCell ref="CD63:CE63"/>
    <mergeCell ref="CF63:CG63"/>
    <mergeCell ref="CH63:CI63"/>
    <mergeCell ref="BL63:BM63"/>
    <mergeCell ref="BN63:BO63"/>
    <mergeCell ref="BP63:BQ63"/>
    <mergeCell ref="BR63:BS63"/>
    <mergeCell ref="BT63:BU63"/>
    <mergeCell ref="BV63:BW63"/>
    <mergeCell ref="AZ63:BA63"/>
    <mergeCell ref="BB63:BC63"/>
    <mergeCell ref="BD63:BE63"/>
    <mergeCell ref="BF63:BG63"/>
    <mergeCell ref="BH63:BI63"/>
    <mergeCell ref="BJ63:BK63"/>
    <mergeCell ref="C66:D66"/>
    <mergeCell ref="F66:EC66"/>
    <mergeCell ref="AR68:AS68"/>
    <mergeCell ref="F64:S64"/>
    <mergeCell ref="T64:AQ64"/>
    <mergeCell ref="AR64:BO64"/>
    <mergeCell ref="BP64:CM64"/>
    <mergeCell ref="CN64:DK64"/>
    <mergeCell ref="DL64:EC64"/>
    <mergeCell ref="DT63:DU63"/>
    <mergeCell ref="DV63:DW63"/>
    <mergeCell ref="DX63:DY63"/>
    <mergeCell ref="DZ63:EA63"/>
    <mergeCell ref="EB63:EC63"/>
    <mergeCell ref="EK63:EN63"/>
    <mergeCell ref="DH63:DI63"/>
    <mergeCell ref="DJ63:DK63"/>
    <mergeCell ref="DL63:DM63"/>
    <mergeCell ref="DN63:DO63"/>
    <mergeCell ref="DP63:DQ63"/>
    <mergeCell ref="DR63:DS63"/>
    <mergeCell ref="CV63:CW63"/>
    <mergeCell ref="CX63:CY63"/>
    <mergeCell ref="CZ63:DA63"/>
    <mergeCell ref="DB63:DC63"/>
    <mergeCell ref="DD63:DE63"/>
    <mergeCell ref="DF63:DG63"/>
    <mergeCell ref="CJ63:CK63"/>
    <mergeCell ref="CL63:CM63"/>
    <mergeCell ref="CN63:CO63"/>
    <mergeCell ref="CP63:CQ63"/>
    <mergeCell ref="CR63:CS63"/>
  </mergeCells>
  <pageMargins left="0.39370078740157483" right="0.19685039370078741" top="0.51181102362204722" bottom="0.55118110236220474" header="0.74803149606299213" footer="0.35433070866141736"/>
  <pageSetup paperSize="8" scale="10" fitToHeight="0" orientation="landscape" r:id="rId1"/>
  <headerFooter alignWithMargins="0">
    <oddFooter>&amp;L&amp;8Muttenz, SR&amp;CStand: &amp;D&amp;R&amp;7&amp;Z&amp;F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8</vt:i4>
      </vt:variant>
    </vt:vector>
  </HeadingPairs>
  <TitlesOfParts>
    <vt:vector size="16" baseType="lpstr">
      <vt:lpstr>Endkostenprognose</vt:lpstr>
      <vt:lpstr>PEP Stand 29.07.20</vt:lpstr>
      <vt:lpstr>Ausführung-Grundauftrag</vt:lpstr>
      <vt:lpstr>Ausführung 30.04.20-V01</vt:lpstr>
      <vt:lpstr>Ausführung 30.04.20-V02</vt:lpstr>
      <vt:lpstr>SIA 103</vt:lpstr>
      <vt:lpstr>SIA 103 WTQ</vt:lpstr>
      <vt:lpstr>leer</vt:lpstr>
      <vt:lpstr>'Ausführung 30.04.20-V01'!Druckbereich</vt:lpstr>
      <vt:lpstr>'Ausführung 30.04.20-V02'!Druckbereich</vt:lpstr>
      <vt:lpstr>'Ausführung-Grundauftrag'!Druckbereich</vt:lpstr>
      <vt:lpstr>Endkostenprognose!Druckbereich</vt:lpstr>
      <vt:lpstr>leer!Druckbereich</vt:lpstr>
      <vt:lpstr>'PEP Stand 29.07.20'!Druckbereich</vt:lpstr>
      <vt:lpstr>'SIA 103'!Druckbereich</vt:lpstr>
      <vt:lpstr>'SIA 103 WTQ'!Druckbereich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Stefan</dc:creator>
  <cp:lastModifiedBy>Falzone Lorenzo</cp:lastModifiedBy>
  <cp:lastPrinted>2020-07-29T08:00:13Z</cp:lastPrinted>
  <dcterms:created xsi:type="dcterms:W3CDTF">2013-01-18T14:01:58Z</dcterms:created>
  <dcterms:modified xsi:type="dcterms:W3CDTF">2020-07-29T08:54:00Z</dcterms:modified>
</cp:coreProperties>
</file>